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330" yWindow="525" windowWidth="15480" windowHeight="9120" tabRatio="646"/>
  </bookViews>
  <sheets>
    <sheet name="Action List" sheetId="3" r:id="rId1"/>
  </sheets>
  <externalReferences>
    <externalReference r:id="rId2"/>
    <externalReference r:id="rId3"/>
    <externalReference r:id="rId4"/>
  </externalReferences>
  <definedNames>
    <definedName name="___thinkcell._T94w1zV0yJr6kO4WUZlg" hidden="1">#REF!</definedName>
    <definedName name="___thinkcell2uCs6wN8_E6kicZN7S_vRw" hidden="1">'[1]Market Share (p.11&amp;12)'!$L$11:$O$16</definedName>
    <definedName name="___thinkcell8laAMCq2nEuhnEga2CQAVw" hidden="1">'[1]Sales share customer (p.13)'!$Z$25:$AD$34</definedName>
    <definedName name="___thinkcell9Iu2IoENUk6y2eHlx.O0ZA" hidden="1">#REF!</definedName>
    <definedName name="___thinkcellaxqY4anyokmgyG3ve_dPfA" hidden="1">'[1]Market Segmentation (p.10)'!$Z$25:$AD$35</definedName>
    <definedName name="___thinkcellClrsjuN740iE9lHdifN7tQ" hidden="1">'[1]Market Segmentation (p.10)'!$Z$11:$AD$21</definedName>
    <definedName name="___thinkcellCNnH2i4FCEKTBOPwgk8yBA" hidden="1">'[1]Market Share (p.11&amp;12)'!$L$11:$O$16</definedName>
    <definedName name="___thinkcellDWSUm6UQ6kCGTXZWJBBsRQ" hidden="1">#REF!</definedName>
    <definedName name="___thinkcellGUn.ZLSFkk22g8Lj0yZneQ" hidden="1">#REF!</definedName>
    <definedName name="___thinkcelliSWJ.iAanEWq9Yh5JdRdag" hidden="1">'[1]EBIT Margin Competitors (p.17)'!$E$20:$G$23</definedName>
    <definedName name="___thinkcellJ2ERgoT1Q0GXuve7HeNduQ" hidden="1">#REF!</definedName>
    <definedName name="___thinkcelljdAc1wYFRU.nPY1A.ofyxg" hidden="1">'[1]Market Share (p.11&amp;12)'!$L$11:$O$15</definedName>
    <definedName name="___thinkcelllkk4HpD5W0mC27a6wcfXSQ" hidden="1">#REF!</definedName>
    <definedName name="___thinkcellmviaHo0AKkGtT40fwMBlUQ" hidden="1">'[1]Market Share (p.11&amp;12)'!$L$11:$O$16</definedName>
    <definedName name="___thinkcellnA4owVmApkuWqEmTYFAtvg" hidden="1">#REF!</definedName>
    <definedName name="___thinkcelloDEF8UhZJ0ilPPiSsamjbw" hidden="1">'[2]Market Segmentation (p.10)'!$Z$25:$AD$35</definedName>
    <definedName name="___thinkcellOGHjGJuW7ke7PH8S52AOUw" hidden="1">'[2]Market Share (p.11&amp;12)'!$L$11:$O$17</definedName>
    <definedName name="___thinkcellPw48Zz_ylUa_MkwP7NQdTQ" hidden="1">'[1]Product Profitability (p.14)'!$D$19:$G$22</definedName>
    <definedName name="___thinkcellubzX9ZcvR0KaZnSqDysZhw" hidden="1">'[2]Sales share customer (p.13)'!$Z$25:$AE$35</definedName>
    <definedName name="___thinkcellx.rNEBy_QEmwTpxcr2p2TA" hidden="1">'[2]EBIT Margin Competitors (p.17)'!$E$20:$F$23</definedName>
    <definedName name="___thinkcellxffl0npNdUGKY4HVc8_qbw" hidden="1">'[1]Product Profitability (p.14)'!$D$19:$G$22</definedName>
    <definedName name="___thinkcellxynnjExgTEi2iF3kxB0S_Q" hidden="1">'[1]Product Profitability (p.14)'!$D$19:$G$22</definedName>
    <definedName name="___thinkcellYdjC6BX5EUaoJsfavjXoDQ" hidden="1">#REF!</definedName>
    <definedName name="___thinkcellZkOySLU0mUKMT1naYoRMFw" hidden="1">'[1]Market Segmentation (p.10)'!$U$11:$Y$21</definedName>
    <definedName name="___thinkcellzNf4nps6MEKN_Ao7pPI6tg" hidden="1">'[2]Product Profitability (p.14)'!$D$19:$R$22</definedName>
    <definedName name="Action_No">INDIRECT("'Action List'!D14:D"&amp;'Action List'!$D$64)</definedName>
    <definedName name="Available_Actions">INDIRECT("'Action List'!D14:D"&amp;'Action List'!$D$64)</definedName>
    <definedName name="BU">INDIRECT("globals!$I$2:$I"&amp;#REF!)</definedName>
    <definedName name="Business_Unit">INDIRECT("globals!$I$2:$I"&amp;#REF!)</definedName>
    <definedName name="Country">INDIRECT("globals!$H$2:$H"&amp;#REF!)</definedName>
    <definedName name="IS">Action [3]overview!$P$2:$P$6</definedName>
    <definedName name="PP">'Action List'!$F$9</definedName>
    <definedName name="SAPBEXrevision" hidden="1">38</definedName>
    <definedName name="SAPBEXsysID" hidden="1">"BWP"</definedName>
    <definedName name="SAPBEXwbID" hidden="1">"AK5C9DZPOC1LYAVCZ9XR2FQZI"</definedName>
    <definedName name="Sel_PP">'Action List'!$F$9</definedName>
    <definedName name="Sel_Topic">'Action List'!$F$11</definedName>
    <definedName name="Subtopic">INDIRECT("globals!$K$2:$K"&amp;#REF!)</definedName>
  </definedNames>
  <calcPr calcId="114210" calcMode="manual" calcCompleted="0" calcOnSave="0"/>
</workbook>
</file>

<file path=xl/calcChain.xml><?xml version="1.0" encoding="utf-8"?>
<calcChain xmlns="http://schemas.openxmlformats.org/spreadsheetml/2006/main">
  <c r="N114" i="3"/>
  <c r="M114"/>
  <c r="L114"/>
  <c r="K114"/>
  <c r="J114"/>
  <c r="I114"/>
  <c r="N113"/>
  <c r="M113"/>
  <c r="L113"/>
  <c r="K113"/>
  <c r="J113"/>
  <c r="I113"/>
  <c r="N112"/>
  <c r="M112"/>
  <c r="L112"/>
  <c r="K112"/>
  <c r="J112"/>
  <c r="I112"/>
  <c r="N111"/>
  <c r="M111"/>
  <c r="L111"/>
  <c r="K111"/>
  <c r="J111"/>
  <c r="I111"/>
  <c r="N110"/>
  <c r="M110"/>
  <c r="L110"/>
  <c r="K110"/>
  <c r="J110"/>
  <c r="I110"/>
  <c r="N109"/>
  <c r="M109"/>
  <c r="L109"/>
  <c r="K109"/>
  <c r="J109"/>
  <c r="I109"/>
  <c r="N108"/>
  <c r="M108"/>
  <c r="L108"/>
  <c r="K108"/>
  <c r="J108"/>
  <c r="I108"/>
  <c r="N107"/>
  <c r="M107"/>
  <c r="L107"/>
  <c r="K107"/>
  <c r="J107"/>
  <c r="I107"/>
  <c r="N106"/>
  <c r="M106"/>
  <c r="L106"/>
  <c r="K106"/>
  <c r="J106"/>
  <c r="I106"/>
  <c r="N105"/>
  <c r="M105"/>
  <c r="L105"/>
  <c r="K105"/>
  <c r="J105"/>
  <c r="I105"/>
  <c r="N104"/>
  <c r="M104"/>
  <c r="L104"/>
  <c r="K104"/>
  <c r="J104"/>
  <c r="I104"/>
  <c r="N103"/>
  <c r="M103"/>
  <c r="L103"/>
  <c r="K103"/>
  <c r="J103"/>
  <c r="I103"/>
  <c r="N102"/>
  <c r="M102"/>
  <c r="L102"/>
  <c r="K102"/>
  <c r="J102"/>
  <c r="I102"/>
  <c r="N101"/>
  <c r="M101"/>
  <c r="L101"/>
  <c r="K101"/>
  <c r="J101"/>
  <c r="I101"/>
  <c r="N100"/>
  <c r="M100"/>
  <c r="L100"/>
  <c r="K100"/>
  <c r="J100"/>
  <c r="I100"/>
  <c r="N99"/>
  <c r="M99"/>
  <c r="L99"/>
  <c r="K99"/>
  <c r="J99"/>
  <c r="I99"/>
  <c r="N98"/>
  <c r="M98"/>
  <c r="L98"/>
  <c r="K98"/>
  <c r="J98"/>
  <c r="I98"/>
  <c r="N97"/>
  <c r="M97"/>
  <c r="L97"/>
  <c r="K97"/>
  <c r="J97"/>
  <c r="I97"/>
  <c r="N96"/>
  <c r="M96"/>
  <c r="L96"/>
  <c r="K96"/>
  <c r="J96"/>
  <c r="I96"/>
  <c r="N95"/>
  <c r="M95"/>
  <c r="L95"/>
  <c r="K95"/>
  <c r="J95"/>
  <c r="I95"/>
  <c r="N94"/>
  <c r="M94"/>
  <c r="L94"/>
  <c r="K94"/>
  <c r="J94"/>
  <c r="I94"/>
  <c r="N93"/>
  <c r="M93"/>
  <c r="L93"/>
  <c r="K93"/>
  <c r="J93"/>
  <c r="I93"/>
  <c r="N92"/>
  <c r="M92"/>
  <c r="L92"/>
  <c r="K92"/>
  <c r="J92"/>
  <c r="I92"/>
  <c r="N91"/>
  <c r="M91"/>
  <c r="L91"/>
  <c r="K91"/>
  <c r="J91"/>
  <c r="I91"/>
  <c r="N90"/>
  <c r="M90"/>
  <c r="L90"/>
  <c r="K90"/>
  <c r="J90"/>
  <c r="I90"/>
  <c r="N89"/>
  <c r="M89"/>
  <c r="L89"/>
  <c r="K89"/>
  <c r="J89"/>
  <c r="I89"/>
  <c r="N88"/>
  <c r="M88"/>
  <c r="L88"/>
  <c r="K88"/>
  <c r="J88"/>
  <c r="I88"/>
  <c r="N87"/>
  <c r="M87"/>
  <c r="L87"/>
  <c r="K87"/>
  <c r="J87"/>
  <c r="I87"/>
  <c r="N86"/>
  <c r="M86"/>
  <c r="L86"/>
  <c r="K86"/>
  <c r="J86"/>
  <c r="I86"/>
  <c r="N85"/>
  <c r="M85"/>
  <c r="L85"/>
  <c r="K85"/>
  <c r="J85"/>
  <c r="I85"/>
  <c r="N84"/>
  <c r="M84"/>
  <c r="L84"/>
  <c r="K84"/>
  <c r="J84"/>
  <c r="I84"/>
  <c r="N83"/>
  <c r="M83"/>
  <c r="L83"/>
  <c r="K83"/>
  <c r="J83"/>
  <c r="I83"/>
  <c r="N82"/>
  <c r="M82"/>
  <c r="L82"/>
  <c r="K82"/>
  <c r="J82"/>
  <c r="I82"/>
  <c r="N81"/>
  <c r="M81"/>
  <c r="L81"/>
  <c r="K81"/>
  <c r="J81"/>
  <c r="I81"/>
  <c r="N80"/>
  <c r="M80"/>
  <c r="L80"/>
  <c r="K80"/>
  <c r="J80"/>
  <c r="I80"/>
  <c r="N79"/>
  <c r="M79"/>
  <c r="L79"/>
  <c r="K79"/>
  <c r="J79"/>
  <c r="I79"/>
  <c r="N78"/>
  <c r="M78"/>
  <c r="L78"/>
  <c r="K78"/>
  <c r="J78"/>
  <c r="I78"/>
  <c r="N77"/>
  <c r="M77"/>
  <c r="L77"/>
  <c r="K77"/>
  <c r="J77"/>
  <c r="I77"/>
  <c r="N76"/>
  <c r="M76"/>
  <c r="L76"/>
  <c r="K76"/>
  <c r="J76"/>
  <c r="I76"/>
  <c r="N75"/>
  <c r="M75"/>
  <c r="L75"/>
  <c r="K75"/>
  <c r="J75"/>
  <c r="I75"/>
  <c r="N74"/>
  <c r="M74"/>
  <c r="L74"/>
  <c r="K74"/>
  <c r="J74"/>
  <c r="I74"/>
  <c r="N73"/>
  <c r="M73"/>
  <c r="L73"/>
  <c r="K73"/>
  <c r="J73"/>
  <c r="I73"/>
  <c r="N72"/>
  <c r="M72"/>
  <c r="L72"/>
  <c r="K72"/>
  <c r="J72"/>
  <c r="I72"/>
  <c r="N71"/>
  <c r="M71"/>
  <c r="L71"/>
  <c r="K71"/>
  <c r="J71"/>
  <c r="I71"/>
  <c r="N70"/>
  <c r="M70"/>
  <c r="L70"/>
  <c r="K70"/>
  <c r="J70"/>
  <c r="I70"/>
  <c r="N69"/>
  <c r="M69"/>
  <c r="L69"/>
  <c r="K69"/>
  <c r="J69"/>
  <c r="I69"/>
  <c r="N68"/>
  <c r="M68"/>
  <c r="L68"/>
  <c r="K68"/>
  <c r="J68"/>
  <c r="I68"/>
  <c r="N67"/>
  <c r="M67"/>
  <c r="L67"/>
  <c r="K67"/>
  <c r="J67"/>
  <c r="I67"/>
  <c r="N66"/>
  <c r="M66"/>
  <c r="L66"/>
  <c r="K66"/>
  <c r="J66"/>
  <c r="I66"/>
  <c r="N65"/>
  <c r="M65"/>
  <c r="L65"/>
  <c r="K65"/>
  <c r="J65"/>
  <c r="I65"/>
  <c r="N64"/>
  <c r="M64"/>
  <c r="L64"/>
  <c r="K64"/>
  <c r="J64"/>
  <c r="I64"/>
  <c r="N63"/>
  <c r="M63"/>
  <c r="L63"/>
  <c r="K63"/>
  <c r="J63"/>
  <c r="I63"/>
  <c r="N62"/>
  <c r="M62"/>
  <c r="L62"/>
  <c r="K62"/>
  <c r="J62"/>
  <c r="I62"/>
  <c r="N61"/>
  <c r="M61"/>
  <c r="L61"/>
  <c r="K61"/>
  <c r="J61"/>
  <c r="I61"/>
  <c r="N60"/>
  <c r="M60"/>
  <c r="L60"/>
  <c r="K60"/>
  <c r="J60"/>
  <c r="I60"/>
  <c r="N59"/>
  <c r="M59"/>
  <c r="L59"/>
  <c r="K59"/>
  <c r="J59"/>
  <c r="I59"/>
  <c r="N58"/>
  <c r="M58"/>
  <c r="L58"/>
  <c r="K58"/>
  <c r="J58"/>
  <c r="I58"/>
  <c r="N57"/>
  <c r="M57"/>
  <c r="L57"/>
  <c r="K57"/>
  <c r="J57"/>
  <c r="I57"/>
  <c r="N56"/>
  <c r="M56"/>
  <c r="L56"/>
  <c r="K56"/>
  <c r="J56"/>
  <c r="I56"/>
  <c r="N55"/>
  <c r="M55"/>
  <c r="L55"/>
  <c r="K55"/>
  <c r="J55"/>
  <c r="I55"/>
  <c r="N54"/>
  <c r="M54"/>
  <c r="L54"/>
  <c r="K54"/>
  <c r="J54"/>
  <c r="I54"/>
  <c r="N53"/>
  <c r="M53"/>
  <c r="L53"/>
  <c r="K53"/>
  <c r="J53"/>
  <c r="I53"/>
  <c r="N52"/>
  <c r="M52"/>
  <c r="L52"/>
  <c r="K52"/>
  <c r="J52"/>
  <c r="I52"/>
  <c r="N51"/>
  <c r="M51"/>
  <c r="L51"/>
  <c r="K51"/>
  <c r="J51"/>
  <c r="I51"/>
  <c r="N50"/>
  <c r="M50"/>
  <c r="L50"/>
  <c r="K50"/>
  <c r="J50"/>
  <c r="I50"/>
  <c r="N49"/>
  <c r="M49"/>
  <c r="L49"/>
  <c r="K49"/>
  <c r="J49"/>
  <c r="I49"/>
  <c r="N48"/>
  <c r="M48"/>
  <c r="L48"/>
  <c r="K48"/>
  <c r="J48"/>
  <c r="I48"/>
  <c r="N47"/>
  <c r="M47"/>
  <c r="L47"/>
  <c r="K47"/>
  <c r="J47"/>
  <c r="I47"/>
  <c r="N46"/>
  <c r="M46"/>
  <c r="L46"/>
  <c r="K46"/>
  <c r="J46"/>
  <c r="I46"/>
  <c r="N45"/>
  <c r="M45"/>
  <c r="L45"/>
  <c r="K45"/>
  <c r="J45"/>
  <c r="I45"/>
  <c r="N44"/>
  <c r="M44"/>
  <c r="L44"/>
  <c r="K44"/>
  <c r="J44"/>
  <c r="I44"/>
  <c r="N43"/>
  <c r="M43"/>
  <c r="L43"/>
  <c r="K43"/>
  <c r="J43"/>
  <c r="I43"/>
  <c r="N42"/>
  <c r="M42"/>
  <c r="L42"/>
  <c r="K42"/>
  <c r="J42"/>
  <c r="I42"/>
  <c r="N41"/>
  <c r="M41"/>
  <c r="L41"/>
  <c r="K41"/>
  <c r="J41"/>
  <c r="I41"/>
  <c r="N40"/>
  <c r="M40"/>
  <c r="L40"/>
  <c r="K40"/>
  <c r="J40"/>
  <c r="I40"/>
  <c r="N39"/>
  <c r="M39"/>
  <c r="L39"/>
  <c r="K39"/>
  <c r="J39"/>
  <c r="I39"/>
  <c r="N38"/>
  <c r="M38"/>
  <c r="L38"/>
  <c r="K38"/>
  <c r="J38"/>
  <c r="I38"/>
  <c r="N37"/>
  <c r="M37"/>
  <c r="L37"/>
  <c r="K37"/>
  <c r="J37"/>
  <c r="I37"/>
  <c r="N36"/>
  <c r="M36"/>
  <c r="L36"/>
  <c r="K36"/>
  <c r="J36"/>
  <c r="I36"/>
  <c r="N35"/>
  <c r="M35"/>
  <c r="L35"/>
  <c r="K35"/>
  <c r="J35"/>
  <c r="I35"/>
  <c r="N34"/>
  <c r="M34"/>
  <c r="L34"/>
  <c r="K34"/>
  <c r="J34"/>
  <c r="I34"/>
  <c r="N33"/>
  <c r="M33"/>
  <c r="L33"/>
  <c r="K33"/>
  <c r="J33"/>
  <c r="I33"/>
  <c r="N32"/>
  <c r="M32"/>
  <c r="L32"/>
  <c r="K32"/>
  <c r="J32"/>
  <c r="I32"/>
  <c r="N31"/>
  <c r="M31"/>
  <c r="L31"/>
  <c r="K31"/>
  <c r="J31"/>
  <c r="I31"/>
  <c r="N30"/>
  <c r="M30"/>
  <c r="L30"/>
  <c r="K30"/>
  <c r="J30"/>
  <c r="I30"/>
  <c r="N29"/>
  <c r="M29"/>
  <c r="L29"/>
  <c r="K29"/>
  <c r="J29"/>
  <c r="I29"/>
  <c r="N28"/>
  <c r="M28"/>
  <c r="L28"/>
  <c r="K28"/>
  <c r="J28"/>
  <c r="I28"/>
  <c r="N27"/>
  <c r="M27"/>
  <c r="L27"/>
  <c r="K27"/>
  <c r="J27"/>
  <c r="I27"/>
  <c r="N26"/>
  <c r="M26"/>
  <c r="L26"/>
  <c r="K26"/>
  <c r="J26"/>
  <c r="I26"/>
  <c r="N25"/>
  <c r="M25"/>
  <c r="L25"/>
  <c r="K25"/>
  <c r="J25"/>
  <c r="I25"/>
  <c r="N24"/>
  <c r="M24"/>
  <c r="L24"/>
  <c r="K24"/>
  <c r="J24"/>
  <c r="I24"/>
  <c r="N23"/>
  <c r="M23"/>
  <c r="L23"/>
  <c r="K23"/>
  <c r="J23"/>
  <c r="I23"/>
  <c r="N22"/>
  <c r="M22"/>
  <c r="L22"/>
  <c r="K22"/>
  <c r="J22"/>
  <c r="I22"/>
  <c r="N21"/>
  <c r="M21"/>
  <c r="L21"/>
  <c r="K21"/>
  <c r="J21"/>
  <c r="I21"/>
  <c r="N20"/>
  <c r="M20"/>
  <c r="L20"/>
  <c r="K20"/>
  <c r="J20"/>
  <c r="I20"/>
  <c r="N19"/>
  <c r="M19"/>
  <c r="L19"/>
  <c r="K19"/>
  <c r="J19"/>
  <c r="I19"/>
  <c r="N18"/>
  <c r="M18"/>
  <c r="L18"/>
  <c r="K18"/>
  <c r="J18"/>
  <c r="I18"/>
  <c r="N17"/>
  <c r="M17"/>
  <c r="L17"/>
  <c r="K17"/>
  <c r="J17"/>
  <c r="I17"/>
  <c r="N16"/>
  <c r="M16"/>
  <c r="L16"/>
  <c r="K16"/>
  <c r="J16"/>
  <c r="I16"/>
  <c r="N15"/>
  <c r="M15"/>
  <c r="L15"/>
  <c r="K15"/>
  <c r="J15"/>
  <c r="I15"/>
  <c r="N14"/>
  <c r="M14"/>
  <c r="L14"/>
  <c r="K14"/>
  <c r="J14"/>
  <c r="I14"/>
  <c r="AO13"/>
  <c r="AP13"/>
  <c r="AO14"/>
  <c r="AP12"/>
  <c r="F11"/>
  <c r="F8"/>
  <c r="F7"/>
  <c r="Z16"/>
  <c r="AE6"/>
  <c r="F6"/>
  <c r="U16"/>
  <c r="B2"/>
  <c r="B1"/>
  <c r="X26" a="1"/>
  <c r="X26"/>
  <c r="Y26"/>
  <c r="Z26"/>
  <c r="X27"/>
  <c r="Y27"/>
  <c r="Z27"/>
  <c r="X28"/>
  <c r="Y28"/>
  <c r="Z28"/>
  <c r="X29"/>
  <c r="Y29"/>
  <c r="Z29"/>
  <c r="X30"/>
  <c r="Y30"/>
  <c r="Z30"/>
  <c r="X31"/>
  <c r="Y31"/>
  <c r="Z31"/>
  <c r="X32"/>
  <c r="Y32"/>
  <c r="Z32"/>
  <c r="X33"/>
  <c r="Y33"/>
  <c r="Z33"/>
  <c r="X34"/>
  <c r="Y34"/>
  <c r="Z34"/>
  <c r="X35"/>
  <c r="Y35"/>
  <c r="Z35"/>
  <c r="X36"/>
  <c r="Y36"/>
  <c r="Z36"/>
  <c r="X37"/>
  <c r="Y37"/>
  <c r="Z37"/>
  <c r="X38"/>
  <c r="Y38"/>
  <c r="Z38"/>
  <c r="X39"/>
  <c r="Y39"/>
  <c r="Z39"/>
  <c r="X40"/>
  <c r="Y40"/>
  <c r="Z40"/>
  <c r="X41"/>
  <c r="Y41"/>
  <c r="Z41"/>
  <c r="X42"/>
  <c r="Y42"/>
  <c r="Z42"/>
  <c r="X43"/>
  <c r="Y43"/>
  <c r="Z43"/>
  <c r="X44"/>
  <c r="Y44"/>
  <c r="Z44"/>
  <c r="X45"/>
  <c r="Y45"/>
  <c r="Z45"/>
  <c r="X46"/>
  <c r="Y46"/>
  <c r="Z46"/>
  <c r="X47"/>
  <c r="Y47"/>
  <c r="Z47"/>
  <c r="X48"/>
  <c r="Y48"/>
  <c r="Z48"/>
  <c r="X49"/>
  <c r="Y49"/>
  <c r="Z49"/>
  <c r="X50"/>
  <c r="Y50"/>
  <c r="Z50"/>
  <c r="X51"/>
  <c r="Y51"/>
  <c r="Z51"/>
  <c r="X52"/>
  <c r="Y52"/>
  <c r="Z52"/>
  <c r="X53"/>
  <c r="Y53"/>
  <c r="Z53"/>
  <c r="X54"/>
  <c r="Y54"/>
  <c r="Z54"/>
  <c r="X55"/>
  <c r="Y55"/>
  <c r="Z55"/>
  <c r="X56"/>
  <c r="Y56"/>
  <c r="Z56"/>
  <c r="X57"/>
  <c r="Y57"/>
  <c r="Z57"/>
  <c r="X58"/>
  <c r="Y58"/>
  <c r="Z58"/>
  <c r="X59"/>
  <c r="Y59"/>
  <c r="Z59"/>
  <c r="X60"/>
  <c r="Y60"/>
  <c r="Z60"/>
  <c r="X61"/>
  <c r="Y61"/>
  <c r="Z61"/>
  <c r="X62"/>
  <c r="Y62"/>
  <c r="Z62"/>
  <c r="X63"/>
  <c r="Y63"/>
  <c r="Z63"/>
  <c r="X64"/>
  <c r="Y64"/>
  <c r="Z64"/>
  <c r="X65"/>
  <c r="Y65"/>
  <c r="Z65"/>
  <c r="X66"/>
  <c r="Y66"/>
  <c r="Z66"/>
  <c r="X67"/>
  <c r="Y67"/>
  <c r="Z67"/>
  <c r="X68"/>
  <c r="Y68"/>
  <c r="Z68"/>
  <c r="X69"/>
  <c r="Y69"/>
  <c r="Z69"/>
  <c r="X70"/>
  <c r="Y70"/>
  <c r="Z70"/>
  <c r="X71"/>
  <c r="Y71"/>
  <c r="Z71"/>
  <c r="X72"/>
  <c r="Y72"/>
  <c r="Z72"/>
  <c r="X73"/>
  <c r="Y73"/>
  <c r="Z73"/>
  <c r="X74"/>
  <c r="Y74"/>
  <c r="Z74"/>
  <c r="X75"/>
  <c r="Y75"/>
  <c r="Z75"/>
  <c r="X76"/>
  <c r="Y76"/>
  <c r="Z76"/>
  <c r="X77"/>
  <c r="Y77"/>
  <c r="Z77"/>
  <c r="X78"/>
  <c r="Y78"/>
  <c r="Z78"/>
  <c r="X79"/>
  <c r="Y79"/>
  <c r="Z79"/>
  <c r="X80"/>
  <c r="Y80"/>
  <c r="Z80"/>
  <c r="X81"/>
  <c r="Y81"/>
  <c r="Z81"/>
  <c r="X82"/>
  <c r="Y82"/>
  <c r="Z82"/>
  <c r="X83"/>
  <c r="Y83"/>
  <c r="Z83"/>
  <c r="X84"/>
  <c r="Y84"/>
  <c r="Z84"/>
  <c r="X85"/>
  <c r="Y85"/>
  <c r="Z85"/>
  <c r="X86"/>
  <c r="Y86"/>
  <c r="Z86"/>
  <c r="AC16" a="1"/>
  <c r="AC16"/>
  <c r="AD16"/>
  <c r="AE16"/>
  <c r="AC17"/>
  <c r="AD17"/>
  <c r="AE17"/>
  <c r="AC18"/>
  <c r="AD18"/>
  <c r="AE18"/>
  <c r="AC19"/>
  <c r="AD19"/>
  <c r="AE19"/>
  <c r="AC20"/>
  <c r="AD20"/>
  <c r="AE20"/>
  <c r="AC21"/>
  <c r="AD21"/>
  <c r="AE21"/>
  <c r="AC22"/>
  <c r="AD22"/>
  <c r="AE22"/>
  <c r="AC23"/>
  <c r="AD23"/>
  <c r="AE23"/>
  <c r="AC24"/>
  <c r="AD24"/>
  <c r="AE24"/>
  <c r="AC25"/>
  <c r="AD25"/>
  <c r="AE25"/>
  <c r="AC26"/>
  <c r="AD26"/>
  <c r="AE26"/>
  <c r="AC27"/>
  <c r="AD27"/>
  <c r="AE27"/>
  <c r="AC28"/>
  <c r="AD28"/>
  <c r="AE28"/>
  <c r="AC29"/>
  <c r="AD29"/>
  <c r="AE29"/>
  <c r="AC30"/>
  <c r="AD30"/>
  <c r="AE30"/>
  <c r="AC31"/>
  <c r="AD31"/>
  <c r="AE31"/>
  <c r="AC32"/>
  <c r="AD32"/>
  <c r="AE32"/>
  <c r="AC33"/>
  <c r="AD33"/>
  <c r="AE33"/>
  <c r="AC34"/>
  <c r="AD34"/>
  <c r="AE34"/>
  <c r="AC35"/>
  <c r="AD35"/>
  <c r="AE35"/>
  <c r="AC36"/>
  <c r="AD36"/>
  <c r="AE36"/>
  <c r="AC37"/>
  <c r="AD37"/>
  <c r="AE37"/>
  <c r="AC38"/>
  <c r="AD38"/>
  <c r="AE38"/>
  <c r="AC39"/>
  <c r="AD39"/>
  <c r="AE39"/>
  <c r="AC40"/>
  <c r="AD40"/>
  <c r="AE40"/>
  <c r="AC41"/>
  <c r="AD41"/>
  <c r="AE41"/>
  <c r="AC42"/>
  <c r="AD42"/>
  <c r="AE42"/>
  <c r="AC43"/>
  <c r="AD43"/>
  <c r="AE43"/>
  <c r="AC44"/>
  <c r="AD44"/>
  <c r="AE44"/>
  <c r="AC45"/>
  <c r="AD45"/>
  <c r="AE45"/>
  <c r="AC46"/>
  <c r="AD46"/>
  <c r="AE46"/>
  <c r="AC47"/>
  <c r="AD47"/>
  <c r="AE47"/>
  <c r="AC48"/>
  <c r="AD48"/>
  <c r="AE48"/>
  <c r="AC49"/>
  <c r="AD49"/>
  <c r="AE49"/>
  <c r="AC50"/>
  <c r="AD50"/>
  <c r="AE50"/>
  <c r="AC51"/>
  <c r="AD51"/>
  <c r="AE51"/>
  <c r="AC52"/>
  <c r="AD52"/>
  <c r="AE52"/>
  <c r="AC53"/>
  <c r="AD53"/>
  <c r="AE53"/>
  <c r="AC54"/>
  <c r="AD54"/>
  <c r="AE54"/>
  <c r="AC55"/>
  <c r="AD55"/>
  <c r="AE55"/>
  <c r="AC56"/>
  <c r="AD56"/>
  <c r="AE56"/>
  <c r="AC57"/>
  <c r="AD57"/>
  <c r="AE57"/>
  <c r="AC58"/>
  <c r="AD58"/>
  <c r="AE58"/>
  <c r="AC59"/>
  <c r="AD59"/>
  <c r="AE59"/>
  <c r="AC60"/>
  <c r="AD60"/>
  <c r="AE60"/>
  <c r="AC61"/>
  <c r="AD61"/>
  <c r="AE61"/>
  <c r="AC62"/>
  <c r="AD62"/>
  <c r="AE62"/>
  <c r="AC63"/>
  <c r="AD63"/>
  <c r="AE63"/>
  <c r="AC64"/>
  <c r="AD64"/>
  <c r="AE64"/>
  <c r="AC65"/>
  <c r="AD65"/>
  <c r="AE65"/>
  <c r="AC66"/>
  <c r="AD66"/>
  <c r="AE66"/>
  <c r="AC67"/>
  <c r="AD67"/>
  <c r="AE67"/>
  <c r="AC68"/>
  <c r="AD68"/>
  <c r="AE68"/>
  <c r="AC69"/>
  <c r="AD69"/>
  <c r="AE69"/>
  <c r="AC70"/>
  <c r="AD70"/>
  <c r="AE70"/>
  <c r="AC71"/>
  <c r="AD71"/>
  <c r="AE71"/>
  <c r="AC72"/>
  <c r="AD72"/>
  <c r="AE72"/>
  <c r="AC73"/>
  <c r="AD73"/>
  <c r="AE73"/>
  <c r="AC74"/>
  <c r="AD74"/>
  <c r="AE74"/>
  <c r="AC75"/>
  <c r="AD75"/>
  <c r="AE75"/>
  <c r="AC76"/>
  <c r="AD76"/>
  <c r="AE76"/>
  <c r="AC77"/>
  <c r="AD77"/>
  <c r="AE77"/>
  <c r="AC78"/>
  <c r="AD78"/>
  <c r="AE78"/>
  <c r="AC79"/>
  <c r="AD79"/>
  <c r="AE79"/>
  <c r="AC80"/>
  <c r="AD80"/>
  <c r="AE80"/>
  <c r="AC81"/>
  <c r="AD81"/>
  <c r="AE81"/>
  <c r="AC82"/>
  <c r="AD82"/>
  <c r="AE82"/>
  <c r="AC83"/>
  <c r="AD83"/>
  <c r="AE83"/>
  <c r="AC84"/>
  <c r="AD84"/>
  <c r="AE84"/>
  <c r="AC85"/>
  <c r="AD85"/>
  <c r="AE85"/>
  <c r="AC86"/>
  <c r="AD86"/>
  <c r="AE86"/>
  <c r="AC87"/>
  <c r="AD87"/>
  <c r="AE87"/>
  <c r="AC88"/>
  <c r="AD88"/>
  <c r="AE88"/>
  <c r="AC89"/>
  <c r="AD89"/>
  <c r="AE89"/>
  <c r="AC90"/>
  <c r="AD90"/>
  <c r="AE90"/>
  <c r="AC91"/>
  <c r="AD91"/>
  <c r="AE91"/>
  <c r="AC92"/>
  <c r="AD92"/>
  <c r="AE92"/>
  <c r="AC93"/>
  <c r="AD93"/>
  <c r="AE93"/>
  <c r="AC94"/>
  <c r="AD94"/>
  <c r="AE94"/>
  <c r="AC95"/>
  <c r="AD95"/>
  <c r="AE95"/>
  <c r="AC96"/>
  <c r="AD96"/>
  <c r="AE96"/>
  <c r="AC97"/>
  <c r="AD97"/>
  <c r="AE97"/>
  <c r="AC98"/>
  <c r="AD98"/>
  <c r="AE98"/>
  <c r="AC99"/>
  <c r="AD99"/>
  <c r="AE99"/>
  <c r="AC100"/>
  <c r="AD100"/>
  <c r="AE100"/>
  <c r="AC101"/>
  <c r="AD101"/>
  <c r="AE101"/>
  <c r="AC102"/>
  <c r="AD102"/>
  <c r="AE102"/>
  <c r="AC103"/>
  <c r="AD103"/>
  <c r="AE103"/>
  <c r="AC104"/>
  <c r="AD104"/>
  <c r="AE104"/>
  <c r="AC105"/>
  <c r="AD105"/>
  <c r="AE105"/>
  <c r="AC106"/>
  <c r="AD106"/>
  <c r="AE106"/>
  <c r="AC107"/>
  <c r="AD107"/>
  <c r="AE107"/>
  <c r="AC108"/>
  <c r="AD108"/>
  <c r="AE108"/>
  <c r="AC109"/>
  <c r="AD109"/>
  <c r="AE109"/>
  <c r="AC110"/>
  <c r="AD110"/>
  <c r="AE110"/>
  <c r="AC111"/>
  <c r="AD111"/>
  <c r="AE111"/>
  <c r="AC112"/>
  <c r="AD112"/>
  <c r="AE112"/>
  <c r="AC113"/>
  <c r="AD113"/>
  <c r="AE113"/>
  <c r="AC114"/>
  <c r="AD114"/>
  <c r="AE114"/>
  <c r="AC115"/>
  <c r="AD115"/>
  <c r="AE115"/>
  <c r="AC116"/>
  <c r="AD116"/>
  <c r="AE116"/>
  <c r="AC117"/>
  <c r="AD117"/>
  <c r="AE117"/>
  <c r="AC118"/>
  <c r="AD118"/>
  <c r="AE118"/>
  <c r="AC119"/>
  <c r="AD119"/>
  <c r="AE119"/>
  <c r="AC120"/>
  <c r="AD120"/>
  <c r="AE120"/>
  <c r="AC121"/>
  <c r="AD121"/>
  <c r="AE121"/>
  <c r="AC122"/>
  <c r="AD122"/>
  <c r="AE122"/>
  <c r="AC123"/>
  <c r="AD123"/>
  <c r="AE123"/>
  <c r="AC124"/>
  <c r="AD124"/>
  <c r="AE124"/>
  <c r="AC125"/>
  <c r="AD125"/>
  <c r="AE125"/>
  <c r="AC126"/>
  <c r="AD126"/>
  <c r="AE126"/>
  <c r="AC127"/>
  <c r="AD127"/>
  <c r="AE127"/>
  <c r="AC128"/>
  <c r="AD128"/>
  <c r="AE128"/>
  <c r="AC129"/>
  <c r="AD129"/>
  <c r="AE129"/>
  <c r="AC130"/>
  <c r="AD130"/>
  <c r="AE130"/>
  <c r="AC131"/>
  <c r="AD131"/>
  <c r="AE131"/>
  <c r="AC132"/>
  <c r="AD132"/>
  <c r="AE132"/>
  <c r="AC133"/>
  <c r="AD133"/>
  <c r="AE133"/>
  <c r="AC134"/>
  <c r="AD134"/>
  <c r="AE134"/>
  <c r="AC135"/>
  <c r="AD135"/>
  <c r="AE135"/>
  <c r="AC136"/>
  <c r="AD136"/>
  <c r="AE136"/>
  <c r="AC137"/>
  <c r="AD137"/>
  <c r="AE137"/>
  <c r="AC138"/>
  <c r="AD138"/>
  <c r="AE138"/>
  <c r="AC139"/>
  <c r="AD139"/>
  <c r="AE139"/>
  <c r="AC140"/>
  <c r="AD140"/>
  <c r="AE140"/>
  <c r="AC141"/>
  <c r="AD141"/>
  <c r="AE141"/>
  <c r="AC142"/>
  <c r="AD142"/>
  <c r="AE142"/>
  <c r="AC143"/>
  <c r="AD143"/>
  <c r="AE143"/>
  <c r="AC144"/>
  <c r="AD144"/>
  <c r="AE144"/>
  <c r="AC145"/>
  <c r="AD145"/>
  <c r="AE145"/>
  <c r="AC146"/>
  <c r="AD146"/>
  <c r="AE146"/>
  <c r="AC147"/>
  <c r="AD147"/>
  <c r="AE147"/>
  <c r="AC148"/>
  <c r="AD148"/>
  <c r="AE148"/>
  <c r="AC149"/>
  <c r="AD149"/>
  <c r="AE149"/>
  <c r="AC150"/>
  <c r="AD150"/>
  <c r="AE150"/>
  <c r="AC151"/>
  <c r="AD151"/>
  <c r="AE151"/>
  <c r="AC152"/>
  <c r="AD152"/>
  <c r="AE152"/>
  <c r="AC153"/>
  <c r="AD153"/>
  <c r="AE153"/>
  <c r="AC154"/>
  <c r="AD154"/>
  <c r="AE154"/>
  <c r="AC155"/>
  <c r="AD155"/>
  <c r="AE155"/>
  <c r="AC156"/>
  <c r="AD156"/>
  <c r="AE156"/>
  <c r="AC157"/>
  <c r="AD157"/>
  <c r="AE157"/>
  <c r="AC158"/>
  <c r="AD158"/>
  <c r="AE158"/>
  <c r="AC159"/>
  <c r="AD159"/>
  <c r="AE159"/>
  <c r="AC160"/>
  <c r="AD160"/>
  <c r="AE160"/>
  <c r="AC161"/>
  <c r="AD161"/>
  <c r="AE161"/>
  <c r="AC162"/>
  <c r="AD162"/>
  <c r="AE162"/>
  <c r="AC163"/>
  <c r="AD163"/>
  <c r="AE163"/>
  <c r="AC164"/>
  <c r="AD164"/>
  <c r="AE164"/>
  <c r="AC165"/>
  <c r="AD165"/>
  <c r="AE165"/>
  <c r="AC166"/>
  <c r="AD166"/>
  <c r="AE166"/>
  <c r="AC167"/>
  <c r="AD167"/>
  <c r="AE167"/>
  <c r="AC168"/>
  <c r="AD168"/>
  <c r="AE168"/>
  <c r="AC169"/>
  <c r="AD169"/>
  <c r="AE169"/>
  <c r="AC170"/>
  <c r="AD170"/>
  <c r="AE170"/>
  <c r="AC171"/>
  <c r="AD171"/>
  <c r="AE171"/>
  <c r="AC172"/>
  <c r="AD172"/>
  <c r="AE172"/>
  <c r="AC173"/>
  <c r="AD173"/>
  <c r="AE173"/>
  <c r="AC174"/>
  <c r="AD174"/>
  <c r="AE174"/>
  <c r="AC175"/>
  <c r="AD175"/>
  <c r="AE175"/>
  <c r="AC176"/>
  <c r="AD176"/>
  <c r="AE176"/>
  <c r="AC177"/>
  <c r="AD177"/>
  <c r="AE177"/>
  <c r="AC178"/>
  <c r="AD178"/>
  <c r="AE178"/>
  <c r="AC179"/>
  <c r="AD179"/>
  <c r="AE179"/>
  <c r="AC180"/>
  <c r="AD180"/>
  <c r="AE180"/>
  <c r="AC181"/>
  <c r="AD181"/>
  <c r="AE181"/>
  <c r="AC182"/>
  <c r="AD182"/>
  <c r="AE182"/>
  <c r="AC183"/>
  <c r="AD183"/>
  <c r="AE183"/>
  <c r="AC184"/>
  <c r="AD184"/>
  <c r="AE184"/>
  <c r="AC185"/>
  <c r="AD185"/>
  <c r="AE185"/>
  <c r="AC186"/>
  <c r="AD186"/>
  <c r="AE186"/>
  <c r="AC187"/>
  <c r="AD187"/>
  <c r="AE187"/>
  <c r="AC188"/>
  <c r="AD188"/>
  <c r="AE188"/>
  <c r="AC189"/>
  <c r="AD189"/>
  <c r="AE189"/>
  <c r="AC190"/>
  <c r="AD190"/>
  <c r="AE190"/>
  <c r="AC191"/>
  <c r="AD191"/>
  <c r="AE191"/>
  <c r="AC192"/>
  <c r="AD192"/>
  <c r="AE192"/>
  <c r="AC193"/>
  <c r="AD193"/>
  <c r="AE193"/>
  <c r="AC194"/>
  <c r="AD194"/>
  <c r="AE194"/>
  <c r="AC195"/>
  <c r="AD195"/>
  <c r="AE195"/>
  <c r="AC196"/>
  <c r="AD196"/>
  <c r="AE196"/>
  <c r="AC197"/>
  <c r="AD197"/>
  <c r="AE197"/>
  <c r="AC198"/>
  <c r="AD198"/>
  <c r="AE198"/>
  <c r="AC199"/>
  <c r="AD199"/>
  <c r="AE199"/>
  <c r="AC200"/>
  <c r="AD200"/>
  <c r="AE200"/>
  <c r="AC201"/>
  <c r="AD201"/>
  <c r="AE201"/>
  <c r="AC202"/>
  <c r="AD202"/>
  <c r="AE202"/>
  <c r="AC203"/>
  <c r="AD203"/>
  <c r="AE203"/>
  <c r="AC204"/>
  <c r="AD204"/>
  <c r="AE204"/>
  <c r="AC205"/>
  <c r="AD205"/>
  <c r="AE205"/>
  <c r="AC206"/>
  <c r="AD206"/>
  <c r="AE206"/>
  <c r="AC207"/>
  <c r="AD207"/>
  <c r="AE207"/>
  <c r="AC208"/>
  <c r="AD208"/>
  <c r="AE208"/>
  <c r="AC209"/>
  <c r="AD209"/>
  <c r="AE209"/>
  <c r="AC210"/>
  <c r="AD210"/>
  <c r="AE210"/>
  <c r="AC211"/>
  <c r="AD211"/>
  <c r="AE211"/>
  <c r="AC212"/>
  <c r="AD212"/>
  <c r="AE212"/>
  <c r="AC213"/>
  <c r="AD213"/>
  <c r="AE213"/>
  <c r="AC214"/>
  <c r="AD214"/>
  <c r="AE214"/>
  <c r="AC215"/>
  <c r="AD215"/>
  <c r="AE215"/>
  <c r="AC216"/>
  <c r="AD216"/>
  <c r="AE216"/>
  <c r="AC217"/>
  <c r="AD217"/>
  <c r="AE217"/>
  <c r="AC218"/>
  <c r="AD218"/>
  <c r="AE218"/>
  <c r="AC219"/>
  <c r="AD219"/>
  <c r="AE219"/>
  <c r="AC220"/>
  <c r="AD220"/>
  <c r="AE220"/>
  <c r="AC221"/>
  <c r="AD221"/>
  <c r="AE221"/>
  <c r="AC222"/>
  <c r="AD222"/>
  <c r="AE222"/>
  <c r="AC223"/>
  <c r="AD223"/>
  <c r="AE223"/>
  <c r="AC224"/>
  <c r="AD224"/>
  <c r="AE224"/>
  <c r="AC225"/>
  <c r="AD225"/>
  <c r="AE225"/>
  <c r="AC226"/>
  <c r="AD226"/>
  <c r="AE226"/>
  <c r="AC227"/>
  <c r="AD227"/>
  <c r="AE227"/>
  <c r="AC228"/>
  <c r="AD228"/>
  <c r="AE228"/>
  <c r="AC229"/>
  <c r="AD229"/>
  <c r="AE229"/>
  <c r="AC230"/>
  <c r="AD230"/>
  <c r="AE230"/>
  <c r="AC231"/>
  <c r="AD231"/>
  <c r="AE231"/>
  <c r="AC232"/>
  <c r="AD232"/>
  <c r="AE232"/>
  <c r="AC233"/>
  <c r="AD233"/>
  <c r="AE233"/>
  <c r="AC234"/>
  <c r="AD234"/>
  <c r="AE234"/>
  <c r="AC235"/>
  <c r="AD235"/>
  <c r="AE235"/>
  <c r="AC236"/>
  <c r="AD236"/>
  <c r="AE236"/>
  <c r="AC237"/>
  <c r="AD237"/>
  <c r="AE237"/>
  <c r="AC238"/>
  <c r="AD238"/>
  <c r="AE238"/>
  <c r="AC239"/>
  <c r="AD239"/>
  <c r="AE239"/>
  <c r="AC240"/>
  <c r="AD240"/>
  <c r="AE240"/>
  <c r="AC241"/>
  <c r="AD241"/>
  <c r="AE241"/>
  <c r="AC242"/>
  <c r="AD242"/>
  <c r="AE242"/>
  <c r="AC243"/>
  <c r="AD243"/>
  <c r="AE243"/>
  <c r="AC244"/>
  <c r="AD244"/>
  <c r="AE244"/>
  <c r="AC245"/>
  <c r="AD245"/>
  <c r="AE245"/>
  <c r="AC246"/>
  <c r="AD246"/>
  <c r="AE246"/>
  <c r="AC247"/>
  <c r="AD247"/>
  <c r="AE247"/>
  <c r="AC248"/>
  <c r="AD248"/>
  <c r="AE248"/>
  <c r="AC249"/>
  <c r="AD249"/>
  <c r="AE249"/>
  <c r="AC250"/>
  <c r="AD250"/>
  <c r="AE250"/>
  <c r="AC251"/>
  <c r="AD251"/>
  <c r="AE251"/>
  <c r="AC252"/>
  <c r="AD252"/>
  <c r="AE252"/>
  <c r="AC253"/>
  <c r="AD253"/>
  <c r="AE253"/>
  <c r="AC254"/>
  <c r="AD254"/>
  <c r="AE254"/>
  <c r="AC255"/>
  <c r="AD255"/>
  <c r="AE255"/>
  <c r="AC256"/>
  <c r="AD256"/>
  <c r="AE256"/>
  <c r="AC257"/>
  <c r="AD257"/>
  <c r="AE257"/>
  <c r="AC258"/>
  <c r="AD258"/>
  <c r="AE258"/>
  <c r="AC259"/>
  <c r="AD259"/>
  <c r="AE259"/>
  <c r="AC260"/>
  <c r="AD260"/>
  <c r="AE260"/>
  <c r="AC261"/>
  <c r="AD261"/>
  <c r="AE261"/>
  <c r="AC262"/>
  <c r="AD262"/>
  <c r="AE262"/>
  <c r="AC263"/>
  <c r="AD263"/>
  <c r="AE263"/>
  <c r="AC264"/>
  <c r="AD264"/>
  <c r="AE264"/>
  <c r="AC265"/>
  <c r="AD265"/>
  <c r="AE265"/>
  <c r="AC266"/>
  <c r="AD266"/>
  <c r="AE266"/>
  <c r="AC267"/>
  <c r="AD267"/>
  <c r="AE267"/>
  <c r="AC268"/>
  <c r="AD268"/>
  <c r="AE268"/>
  <c r="AC269"/>
  <c r="AD269"/>
  <c r="AE269"/>
  <c r="AC270"/>
  <c r="AD270"/>
  <c r="AE270"/>
  <c r="AC271"/>
  <c r="AD271"/>
  <c r="AE271"/>
  <c r="AC272"/>
  <c r="AD272"/>
  <c r="AE272"/>
  <c r="AC273"/>
  <c r="AD273"/>
  <c r="AE273"/>
  <c r="AC274"/>
  <c r="AD274"/>
  <c r="AE274"/>
  <c r="AC275"/>
  <c r="AD275"/>
  <c r="AE275"/>
  <c r="AC276"/>
  <c r="AD276"/>
  <c r="AE276"/>
  <c r="AC277"/>
  <c r="AD277"/>
  <c r="AE277"/>
  <c r="AC278"/>
  <c r="AD278"/>
  <c r="AE278"/>
  <c r="AC279"/>
  <c r="AD279"/>
  <c r="AE279"/>
  <c r="AC280"/>
  <c r="AD280"/>
  <c r="AE280"/>
  <c r="AC281"/>
  <c r="AD281"/>
  <c r="AE281"/>
  <c r="AC282"/>
  <c r="AD282"/>
  <c r="AE282"/>
  <c r="AC283"/>
  <c r="AD283"/>
  <c r="AE283"/>
  <c r="AC284"/>
  <c r="AD284"/>
  <c r="AE284"/>
  <c r="AC285"/>
  <c r="AD285"/>
  <c r="AE285"/>
  <c r="AC286"/>
  <c r="AD286"/>
  <c r="AE286"/>
  <c r="AC287"/>
  <c r="AD287"/>
  <c r="AE287"/>
  <c r="AC288"/>
  <c r="AD288"/>
  <c r="AE288"/>
  <c r="AC289"/>
  <c r="AD289"/>
  <c r="AE289"/>
  <c r="AC290"/>
  <c r="AD290"/>
  <c r="AE290"/>
  <c r="AC291"/>
  <c r="AD291"/>
  <c r="AE291"/>
  <c r="AC292"/>
  <c r="AD292"/>
  <c r="AE292"/>
  <c r="AC293"/>
  <c r="AD293"/>
  <c r="AE293"/>
  <c r="AC294"/>
  <c r="AD294"/>
  <c r="AE294"/>
  <c r="AC295"/>
  <c r="AD295"/>
  <c r="AE295"/>
  <c r="AC296"/>
  <c r="AD296"/>
  <c r="AE296"/>
  <c r="AC297"/>
  <c r="AD297"/>
  <c r="AE297"/>
  <c r="AC298"/>
  <c r="AD298"/>
  <c r="AE298"/>
  <c r="AC299"/>
  <c r="AD299"/>
  <c r="AE299"/>
  <c r="AC300"/>
  <c r="AD300"/>
  <c r="AE300"/>
  <c r="AC301"/>
  <c r="AD301"/>
  <c r="AE301"/>
  <c r="AC302"/>
  <c r="AD302"/>
  <c r="AE302"/>
  <c r="AC303"/>
  <c r="AD303"/>
  <c r="AE303"/>
  <c r="AC304"/>
  <c r="AD304"/>
  <c r="AE304"/>
  <c r="AC305"/>
  <c r="AD305"/>
  <c r="AE305"/>
  <c r="AC306"/>
  <c r="AD306"/>
  <c r="AE306"/>
  <c r="AC307"/>
  <c r="AD307"/>
  <c r="AE307"/>
  <c r="AC308"/>
  <c r="AD308"/>
  <c r="AE308"/>
  <c r="AC309"/>
  <c r="AD309"/>
  <c r="AE309"/>
  <c r="AC310"/>
  <c r="AD310"/>
  <c r="AE310"/>
  <c r="AC311"/>
  <c r="AD311"/>
  <c r="AE311"/>
  <c r="AC312"/>
  <c r="AD312"/>
  <c r="AE312"/>
  <c r="AC313"/>
  <c r="AD313"/>
  <c r="AE313"/>
  <c r="AC314"/>
  <c r="AD314"/>
  <c r="AE314"/>
  <c r="AC315"/>
  <c r="AD315"/>
  <c r="AE315"/>
  <c r="S26" a="1"/>
  <c r="S26"/>
  <c r="T26"/>
  <c r="U26"/>
  <c r="S27"/>
  <c r="T27"/>
  <c r="U27"/>
  <c r="S28"/>
  <c r="T28"/>
  <c r="U28"/>
  <c r="S29"/>
  <c r="T29"/>
  <c r="U29"/>
  <c r="S30"/>
  <c r="T30"/>
  <c r="U30"/>
  <c r="S31"/>
  <c r="T31"/>
  <c r="U31"/>
  <c r="S32"/>
  <c r="T32"/>
  <c r="U32"/>
  <c r="S33"/>
  <c r="T33"/>
  <c r="U33"/>
  <c r="S34"/>
  <c r="T34"/>
  <c r="U34"/>
  <c r="S35"/>
  <c r="T35"/>
  <c r="U35"/>
  <c r="S36"/>
  <c r="T36"/>
  <c r="U36"/>
  <c r="S37"/>
  <c r="T37"/>
  <c r="U37"/>
  <c r="S38"/>
  <c r="T38"/>
  <c r="U38"/>
  <c r="S39"/>
  <c r="T39"/>
  <c r="U39"/>
  <c r="S40"/>
  <c r="T40"/>
  <c r="U40"/>
  <c r="S41"/>
  <c r="T41"/>
  <c r="U41"/>
  <c r="S42"/>
  <c r="T42"/>
  <c r="U42"/>
  <c r="S43"/>
  <c r="T43"/>
  <c r="U43"/>
  <c r="S44"/>
  <c r="T44"/>
  <c r="U44"/>
  <c r="S45"/>
  <c r="T45"/>
  <c r="U45"/>
  <c r="S46"/>
  <c r="T46"/>
  <c r="U46"/>
  <c r="S47"/>
  <c r="T47"/>
  <c r="U47"/>
  <c r="S48"/>
  <c r="T48"/>
  <c r="U48"/>
  <c r="S49"/>
  <c r="T49"/>
  <c r="U49"/>
  <c r="S50"/>
  <c r="T50"/>
  <c r="U50"/>
  <c r="S51"/>
  <c r="T51"/>
  <c r="U51"/>
  <c r="S52"/>
  <c r="T52"/>
  <c r="U52"/>
  <c r="S53"/>
  <c r="T53"/>
  <c r="U53"/>
  <c r="S54"/>
  <c r="T54"/>
  <c r="U54"/>
  <c r="S55"/>
  <c r="T55"/>
  <c r="U55"/>
  <c r="S56"/>
  <c r="T56"/>
  <c r="U56"/>
  <c r="S57"/>
  <c r="T57"/>
  <c r="U57"/>
  <c r="S58"/>
  <c r="T58"/>
  <c r="U58"/>
  <c r="S59"/>
  <c r="T59"/>
  <c r="U59"/>
  <c r="S60"/>
  <c r="T60"/>
  <c r="U60"/>
  <c r="S61"/>
  <c r="T61"/>
  <c r="U61"/>
  <c r="S62"/>
  <c r="T62"/>
  <c r="U62"/>
  <c r="S63"/>
  <c r="T63"/>
  <c r="U63"/>
  <c r="S64"/>
  <c r="T64"/>
  <c r="U64"/>
  <c r="S65"/>
  <c r="T65"/>
  <c r="U65"/>
  <c r="S66"/>
  <c r="T66"/>
  <c r="U66"/>
  <c r="S67"/>
  <c r="T67"/>
  <c r="U67"/>
  <c r="S68"/>
  <c r="T68"/>
  <c r="U68"/>
  <c r="S69"/>
  <c r="T69"/>
  <c r="U69"/>
  <c r="S70"/>
  <c r="T70"/>
  <c r="U70"/>
  <c r="S71"/>
  <c r="T71"/>
  <c r="U71"/>
  <c r="S72"/>
  <c r="T72"/>
  <c r="U72"/>
  <c r="S73"/>
  <c r="T73"/>
  <c r="U73"/>
  <c r="S74"/>
  <c r="T74"/>
  <c r="U74"/>
  <c r="S75"/>
  <c r="T75"/>
  <c r="U75"/>
  <c r="S76"/>
  <c r="T76"/>
  <c r="U76"/>
  <c r="S77"/>
  <c r="T77"/>
  <c r="U77"/>
  <c r="S78"/>
  <c r="T78"/>
  <c r="U78"/>
  <c r="S79"/>
  <c r="T79"/>
  <c r="U79"/>
  <c r="S80"/>
  <c r="T80"/>
  <c r="U80"/>
  <c r="S81"/>
  <c r="T81"/>
  <c r="U81"/>
  <c r="S82"/>
  <c r="T82"/>
  <c r="U82"/>
  <c r="S83"/>
  <c r="T83"/>
  <c r="U83"/>
  <c r="S84"/>
  <c r="T84"/>
  <c r="U84"/>
  <c r="S85"/>
  <c r="T85"/>
  <c r="U85"/>
  <c r="S86"/>
  <c r="T86"/>
  <c r="U86"/>
  <c r="R85"/>
  <c r="R83"/>
  <c r="R81"/>
  <c r="R79"/>
  <c r="R77"/>
  <c r="R75"/>
  <c r="R73"/>
  <c r="R71"/>
  <c r="R69"/>
  <c r="R67"/>
  <c r="R65"/>
  <c r="R63"/>
  <c r="R61"/>
  <c r="R59"/>
  <c r="R57"/>
  <c r="R55"/>
  <c r="R53"/>
  <c r="R51"/>
  <c r="R49"/>
  <c r="R47"/>
  <c r="R45"/>
  <c r="R43"/>
  <c r="R41"/>
  <c r="R39"/>
  <c r="R37"/>
  <c r="R86"/>
  <c r="R84"/>
  <c r="R82"/>
  <c r="R80"/>
  <c r="R78"/>
  <c r="R76"/>
  <c r="R74"/>
  <c r="R72"/>
  <c r="R70"/>
  <c r="R68"/>
  <c r="R66"/>
  <c r="R64"/>
  <c r="R62"/>
  <c r="R60"/>
  <c r="R58"/>
  <c r="R56"/>
  <c r="R54"/>
  <c r="R52"/>
  <c r="R50"/>
  <c r="R48"/>
  <c r="R46"/>
  <c r="R44"/>
  <c r="R42"/>
  <c r="R40"/>
  <c r="R38"/>
  <c r="R36"/>
  <c r="AB314"/>
  <c r="AB312"/>
  <c r="AB310"/>
  <c r="AB308"/>
  <c r="AB306"/>
  <c r="AB304"/>
  <c r="AB302"/>
  <c r="AB300"/>
  <c r="AB298"/>
  <c r="AB296"/>
  <c r="AB294"/>
  <c r="AB292"/>
  <c r="AB290"/>
  <c r="AB288"/>
  <c r="AB286"/>
  <c r="AB284"/>
  <c r="AB282"/>
  <c r="AB280"/>
  <c r="AB278"/>
  <c r="AB276"/>
  <c r="AB274"/>
  <c r="AB272"/>
  <c r="AB270"/>
  <c r="AB268"/>
  <c r="AB266"/>
  <c r="AB264"/>
  <c r="AB262"/>
  <c r="AB260"/>
  <c r="AB258"/>
  <c r="AB256"/>
  <c r="AB254"/>
  <c r="AB252"/>
  <c r="AB250"/>
  <c r="AB248"/>
  <c r="AB246"/>
  <c r="AB244"/>
  <c r="AB242"/>
  <c r="AB240"/>
  <c r="AB238"/>
  <c r="AB236"/>
  <c r="AB234"/>
  <c r="AB232"/>
  <c r="AB230"/>
  <c r="AB228"/>
  <c r="AB226"/>
  <c r="AB224"/>
  <c r="AB222"/>
  <c r="AB220"/>
  <c r="AB218"/>
  <c r="AB216"/>
  <c r="AB214"/>
  <c r="AB212"/>
  <c r="AB210"/>
  <c r="AB208"/>
  <c r="AB206"/>
  <c r="AB204"/>
  <c r="AB202"/>
  <c r="AB200"/>
  <c r="AB198"/>
  <c r="AB196"/>
  <c r="AB194"/>
  <c r="AB192"/>
  <c r="AB190"/>
  <c r="AB188"/>
  <c r="AB186"/>
  <c r="AB184"/>
  <c r="AB182"/>
  <c r="AB180"/>
  <c r="AB178"/>
  <c r="AB176"/>
  <c r="AB174"/>
  <c r="AB172"/>
  <c r="AB170"/>
  <c r="AB168"/>
  <c r="AB166"/>
  <c r="AB164"/>
  <c r="AB162"/>
  <c r="AB160"/>
  <c r="AB158"/>
  <c r="AB156"/>
  <c r="AB154"/>
  <c r="AB152"/>
  <c r="AB150"/>
  <c r="AB148"/>
  <c r="AB146"/>
  <c r="AB144"/>
  <c r="AB142"/>
  <c r="AB140"/>
  <c r="AB138"/>
  <c r="AB136"/>
  <c r="AB134"/>
  <c r="AB132"/>
  <c r="AB130"/>
  <c r="AB128"/>
  <c r="AB126"/>
  <c r="AB124"/>
  <c r="AB122"/>
  <c r="AB120"/>
  <c r="AB118"/>
  <c r="AB116"/>
  <c r="AB114"/>
  <c r="AB112"/>
  <c r="AB110"/>
  <c r="AB108"/>
  <c r="AB106"/>
  <c r="AB104"/>
  <c r="AB102"/>
  <c r="AB100"/>
  <c r="AB98"/>
  <c r="AB96"/>
  <c r="AB94"/>
  <c r="AB92"/>
  <c r="AB90"/>
  <c r="AB88"/>
  <c r="AB86"/>
  <c r="AB84"/>
  <c r="AB82"/>
  <c r="AB80"/>
  <c r="AB78"/>
  <c r="AB76"/>
  <c r="AB74"/>
  <c r="AB72"/>
  <c r="AB70"/>
  <c r="AB68"/>
  <c r="AB66"/>
  <c r="AB64"/>
  <c r="AB62"/>
  <c r="AB60"/>
  <c r="AB58"/>
  <c r="AB56"/>
  <c r="AB54"/>
  <c r="AB52"/>
  <c r="AB50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315"/>
  <c r="AB313"/>
  <c r="AB311"/>
  <c r="AB309"/>
  <c r="AB307"/>
  <c r="AB305"/>
  <c r="AB303"/>
  <c r="AB301"/>
  <c r="AB299"/>
  <c r="AB297"/>
  <c r="AB295"/>
  <c r="AB293"/>
  <c r="AB291"/>
  <c r="AB289"/>
  <c r="AB287"/>
  <c r="AB285"/>
  <c r="AB283"/>
  <c r="AB281"/>
  <c r="AB279"/>
  <c r="AB277"/>
  <c r="AB275"/>
  <c r="AB273"/>
  <c r="AB271"/>
  <c r="AB269"/>
  <c r="AB267"/>
  <c r="AB265"/>
  <c r="AB263"/>
  <c r="AB261"/>
  <c r="AB259"/>
  <c r="AB257"/>
  <c r="AB255"/>
  <c r="AB253"/>
  <c r="AB251"/>
  <c r="AB249"/>
  <c r="AB247"/>
  <c r="AB245"/>
  <c r="AB243"/>
  <c r="AB241"/>
  <c r="AB239"/>
  <c r="AB237"/>
  <c r="AB235"/>
  <c r="AB233"/>
  <c r="AB231"/>
  <c r="AB229"/>
  <c r="AB227"/>
  <c r="AB225"/>
  <c r="AB223"/>
  <c r="AB221"/>
  <c r="AB219"/>
  <c r="AB217"/>
  <c r="AB215"/>
  <c r="AB213"/>
  <c r="AB211"/>
  <c r="AB209"/>
  <c r="AB207"/>
  <c r="AB205"/>
  <c r="AB203"/>
  <c r="AB201"/>
  <c r="AB199"/>
  <c r="AB197"/>
  <c r="AB195"/>
  <c r="AB193"/>
  <c r="AB191"/>
  <c r="AB189"/>
  <c r="AB187"/>
  <c r="AB185"/>
  <c r="AB183"/>
  <c r="AB181"/>
  <c r="AB179"/>
  <c r="AB177"/>
  <c r="AB175"/>
  <c r="AB173"/>
  <c r="AB171"/>
  <c r="AB169"/>
  <c r="AB167"/>
  <c r="AB165"/>
  <c r="AB163"/>
  <c r="AB161"/>
  <c r="AB159"/>
  <c r="AB157"/>
  <c r="AB155"/>
  <c r="AB153"/>
  <c r="AB151"/>
  <c r="AB149"/>
  <c r="AB147"/>
  <c r="AB145"/>
  <c r="AB143"/>
  <c r="AB141"/>
  <c r="AB139"/>
  <c r="AB137"/>
  <c r="AB135"/>
  <c r="AB133"/>
  <c r="AB131"/>
  <c r="AB129"/>
  <c r="AB127"/>
  <c r="AB125"/>
  <c r="AB123"/>
  <c r="AB121"/>
  <c r="AB119"/>
  <c r="AB117"/>
  <c r="AB115"/>
  <c r="AB113"/>
  <c r="AB111"/>
  <c r="AB109"/>
  <c r="AB107"/>
  <c r="AB105"/>
  <c r="AB103"/>
  <c r="AB101"/>
  <c r="AB99"/>
  <c r="AB97"/>
  <c r="AB95"/>
  <c r="AB93"/>
  <c r="AB91"/>
  <c r="AB89"/>
  <c r="AB87"/>
  <c r="AB85"/>
  <c r="AB83"/>
  <c r="AB81"/>
  <c r="AB79"/>
  <c r="AB77"/>
  <c r="AB75"/>
  <c r="AB73"/>
  <c r="AB71"/>
  <c r="AB69"/>
  <c r="AB67"/>
  <c r="AB65"/>
  <c r="AB63"/>
  <c r="AB61"/>
  <c r="AB59"/>
  <c r="AB57"/>
  <c r="AB55"/>
  <c r="AB53"/>
  <c r="AB51"/>
  <c r="AB49"/>
  <c r="W86"/>
  <c r="W84"/>
  <c r="W82"/>
  <c r="W80"/>
  <c r="W78"/>
  <c r="W76"/>
  <c r="W74"/>
  <c r="W72"/>
  <c r="W70"/>
  <c r="W68"/>
  <c r="W66"/>
  <c r="W64"/>
  <c r="W62"/>
  <c r="W60"/>
  <c r="W58"/>
  <c r="W56"/>
  <c r="W54"/>
  <c r="W52"/>
  <c r="W50"/>
  <c r="W48"/>
  <c r="W46"/>
  <c r="W44"/>
  <c r="W42"/>
  <c r="W40"/>
  <c r="W38"/>
  <c r="W36"/>
  <c r="W34"/>
  <c r="W32"/>
  <c r="W30"/>
  <c r="W28"/>
  <c r="W85"/>
  <c r="W83"/>
  <c r="W81"/>
  <c r="W79"/>
  <c r="W77"/>
  <c r="W75"/>
  <c r="W73"/>
  <c r="W71"/>
  <c r="W69"/>
  <c r="W67"/>
  <c r="W65"/>
  <c r="W63"/>
  <c r="W61"/>
  <c r="W59"/>
  <c r="W57"/>
  <c r="W55"/>
  <c r="W53"/>
  <c r="W51"/>
  <c r="W49"/>
  <c r="W47"/>
  <c r="W45"/>
  <c r="W43"/>
  <c r="W41"/>
  <c r="W39"/>
  <c r="W37"/>
  <c r="W35"/>
  <c r="W33"/>
  <c r="W31"/>
  <c r="W29"/>
  <c r="W27"/>
  <c r="AO15"/>
  <c r="AP14"/>
  <c r="AO16"/>
  <c r="AP15"/>
  <c r="AK12"/>
  <c r="W26"/>
  <c r="W25"/>
  <c r="R26"/>
  <c r="R27"/>
  <c r="R28"/>
  <c r="R29"/>
  <c r="R30"/>
  <c r="R31"/>
  <c r="R32"/>
  <c r="R33"/>
  <c r="R34"/>
  <c r="R35"/>
  <c r="AJ12" a="1"/>
  <c r="AJ12"/>
  <c r="R25"/>
  <c r="AL12"/>
  <c r="AO17"/>
  <c r="AP16"/>
  <c r="AM12"/>
  <c r="AN12"/>
  <c r="AQ12"/>
  <c r="AO18"/>
  <c r="AP17"/>
  <c r="AB15"/>
  <c r="AI10"/>
  <c r="AI13"/>
  <c r="AI14"/>
  <c r="AJ13"/>
  <c r="AH13"/>
  <c r="AK13"/>
  <c r="AG13"/>
  <c r="AL13"/>
  <c r="AO19"/>
  <c r="AP18"/>
  <c r="AM13"/>
  <c r="AN13"/>
  <c r="AQ13"/>
  <c r="AO20"/>
  <c r="AP19"/>
  <c r="AI15"/>
  <c r="AJ14" a="1"/>
  <c r="AJ14"/>
  <c r="AH14"/>
  <c r="AK14"/>
  <c r="AG14"/>
  <c r="AL14"/>
  <c r="AM14"/>
  <c r="AN14"/>
  <c r="AQ14"/>
  <c r="AJ15" a="1"/>
  <c r="AJ15"/>
  <c r="AH15"/>
  <c r="AK15"/>
  <c r="AI16"/>
  <c r="AG15"/>
  <c r="AL15"/>
  <c r="AO21"/>
  <c r="AP20"/>
  <c r="AM15"/>
  <c r="AN15"/>
  <c r="AQ15"/>
  <c r="AO22"/>
  <c r="AP21"/>
  <c r="AI17"/>
  <c r="AJ16" a="1"/>
  <c r="AJ16"/>
  <c r="AH16"/>
  <c r="AK16"/>
  <c r="AG16"/>
  <c r="AL16"/>
  <c r="AM16"/>
  <c r="AN16"/>
  <c r="AQ16"/>
  <c r="AI18"/>
  <c r="AJ17" a="1"/>
  <c r="AJ17"/>
  <c r="AH17"/>
  <c r="AK17"/>
  <c r="AG17"/>
  <c r="AL17"/>
  <c r="AO23"/>
  <c r="AP22"/>
  <c r="AM17"/>
  <c r="AN17"/>
  <c r="AQ17"/>
  <c r="AO24"/>
  <c r="AP23"/>
  <c r="AI19"/>
  <c r="AJ18" a="1"/>
  <c r="AJ18"/>
  <c r="AH18"/>
  <c r="AK18"/>
  <c r="AG18"/>
  <c r="AL18"/>
  <c r="AM18"/>
  <c r="AN18"/>
  <c r="AQ18"/>
  <c r="AI20"/>
  <c r="AJ19" a="1"/>
  <c r="AJ19"/>
  <c r="AH19"/>
  <c r="AK19"/>
  <c r="AG19"/>
  <c r="AL19"/>
  <c r="AO25"/>
  <c r="AP24"/>
  <c r="AM19"/>
  <c r="AN19"/>
  <c r="AQ19"/>
  <c r="AO26"/>
  <c r="AP25"/>
  <c r="AI21"/>
  <c r="AJ20" a="1"/>
  <c r="AJ20"/>
  <c r="AH20"/>
  <c r="AK20"/>
  <c r="AG20"/>
  <c r="AL20"/>
  <c r="AM20"/>
  <c r="AN20"/>
  <c r="AQ20"/>
  <c r="AI22"/>
  <c r="AJ21" a="1"/>
  <c r="AJ21"/>
  <c r="AH21"/>
  <c r="AK21"/>
  <c r="AG21"/>
  <c r="AL21"/>
  <c r="AO27"/>
  <c r="AP26"/>
  <c r="AM21"/>
  <c r="AN21"/>
  <c r="AQ21"/>
  <c r="AO28"/>
  <c r="AP27"/>
  <c r="AI23"/>
  <c r="AJ22" a="1"/>
  <c r="AJ22"/>
  <c r="AH22"/>
  <c r="AK22"/>
  <c r="AG22"/>
  <c r="AL22"/>
  <c r="AM22"/>
  <c r="AN22"/>
  <c r="AQ22"/>
  <c r="AI24"/>
  <c r="AJ23" a="1"/>
  <c r="AJ23"/>
  <c r="AH23"/>
  <c r="AK23"/>
  <c r="AG23"/>
  <c r="AL23"/>
  <c r="AO29"/>
  <c r="AP28"/>
  <c r="AM23"/>
  <c r="AN23"/>
  <c r="AQ23"/>
  <c r="AO30"/>
  <c r="AP29"/>
  <c r="AI25"/>
  <c r="AJ24" a="1"/>
  <c r="AJ24"/>
  <c r="AH24"/>
  <c r="AK24"/>
  <c r="AG24"/>
  <c r="AL24"/>
  <c r="AM24"/>
  <c r="AN24"/>
  <c r="AQ24"/>
  <c r="AI26"/>
  <c r="AJ25" a="1"/>
  <c r="AJ25"/>
  <c r="AH25"/>
  <c r="AK25"/>
  <c r="AG25"/>
  <c r="AL25"/>
  <c r="AO31"/>
  <c r="AP30"/>
  <c r="AM25"/>
  <c r="AN25"/>
  <c r="AQ25"/>
  <c r="AO32"/>
  <c r="AP31"/>
  <c r="AI27"/>
  <c r="AJ26" a="1"/>
  <c r="AJ26"/>
  <c r="AH26"/>
  <c r="AK26"/>
  <c r="AG26"/>
  <c r="AL26"/>
  <c r="AM26"/>
  <c r="AN26"/>
  <c r="AQ26"/>
  <c r="AI28"/>
  <c r="AJ27" a="1"/>
  <c r="AJ27"/>
  <c r="AH27"/>
  <c r="AK27"/>
  <c r="AG27"/>
  <c r="AL27"/>
  <c r="AO33"/>
  <c r="AP32"/>
  <c r="AM27"/>
  <c r="AN27"/>
  <c r="AQ27"/>
  <c r="AO34"/>
  <c r="AP33"/>
  <c r="AI29"/>
  <c r="AJ28" a="1"/>
  <c r="AJ28"/>
  <c r="AH28"/>
  <c r="AK28"/>
  <c r="AG28"/>
  <c r="AL28"/>
  <c r="AM28"/>
  <c r="AN28"/>
  <c r="AQ28"/>
  <c r="AI30"/>
  <c r="AJ29" a="1"/>
  <c r="AJ29"/>
  <c r="AH29"/>
  <c r="AK29"/>
  <c r="AG29"/>
  <c r="AL29"/>
  <c r="AO35"/>
  <c r="AP34"/>
  <c r="AM29"/>
  <c r="AN29"/>
  <c r="AQ29"/>
  <c r="AO36"/>
  <c r="AP35"/>
  <c r="AI31"/>
  <c r="AJ30" a="1"/>
  <c r="AJ30"/>
  <c r="AH30"/>
  <c r="AK30"/>
  <c r="AG30"/>
  <c r="AL30"/>
  <c r="AM30"/>
  <c r="AN30"/>
  <c r="AQ30"/>
  <c r="AI32"/>
  <c r="AJ31" a="1"/>
  <c r="AJ31"/>
  <c r="AH31"/>
  <c r="AK31"/>
  <c r="AG31"/>
  <c r="AL31"/>
  <c r="AO37"/>
  <c r="AP36"/>
  <c r="AM31"/>
  <c r="AN31"/>
  <c r="AQ31"/>
  <c r="AO38"/>
  <c r="AP37"/>
  <c r="AI33"/>
  <c r="AJ32" a="1"/>
  <c r="AJ32"/>
  <c r="AH32"/>
  <c r="AK32"/>
  <c r="AG32"/>
  <c r="AL32"/>
  <c r="AM32"/>
  <c r="AN32"/>
  <c r="AQ32"/>
  <c r="AI34"/>
  <c r="AJ33" a="1"/>
  <c r="AJ33"/>
  <c r="AH33"/>
  <c r="AK33"/>
  <c r="AG33"/>
  <c r="AL33"/>
  <c r="AO39"/>
  <c r="AP38"/>
  <c r="AM33"/>
  <c r="AN33"/>
  <c r="AQ33"/>
  <c r="AO40"/>
  <c r="AP39"/>
  <c r="AI35"/>
  <c r="AJ34" a="1"/>
  <c r="AJ34"/>
  <c r="AH34"/>
  <c r="AK34"/>
  <c r="AG34"/>
  <c r="AL34"/>
  <c r="AM34"/>
  <c r="AN34"/>
  <c r="AQ34"/>
  <c r="AI36"/>
  <c r="AJ35" a="1"/>
  <c r="AJ35"/>
  <c r="AH35"/>
  <c r="AK35"/>
  <c r="AG35"/>
  <c r="AL35"/>
  <c r="AO41"/>
  <c r="AP40"/>
  <c r="AM35"/>
  <c r="AN35"/>
  <c r="AQ35"/>
  <c r="AO42"/>
  <c r="AP41"/>
  <c r="AI37"/>
  <c r="AJ36" a="1"/>
  <c r="AJ36"/>
  <c r="AH36"/>
  <c r="AK36"/>
  <c r="AG36"/>
  <c r="AL36"/>
  <c r="AM36"/>
  <c r="AN36"/>
  <c r="AQ36"/>
  <c r="AI38"/>
  <c r="AJ37" a="1"/>
  <c r="AJ37"/>
  <c r="AH37"/>
  <c r="AK37"/>
  <c r="AG37"/>
  <c r="AL37"/>
  <c r="AO43"/>
  <c r="AP42"/>
  <c r="AM37"/>
  <c r="AN37"/>
  <c r="AQ37"/>
  <c r="AO44"/>
  <c r="AP43"/>
  <c r="AI39"/>
  <c r="AJ38" a="1"/>
  <c r="AJ38"/>
  <c r="AH38"/>
  <c r="AK38"/>
  <c r="AG38"/>
  <c r="AL38"/>
  <c r="AM38"/>
  <c r="AN38"/>
  <c r="AQ38"/>
  <c r="AI40"/>
  <c r="AJ39" a="1"/>
  <c r="AJ39"/>
  <c r="AH39"/>
  <c r="AK39"/>
  <c r="AG39"/>
  <c r="AL39"/>
  <c r="AO45"/>
  <c r="AP44"/>
  <c r="AM39"/>
  <c r="AN39"/>
  <c r="AQ39"/>
  <c r="AO46"/>
  <c r="AP45"/>
  <c r="AI41"/>
  <c r="AJ40" a="1"/>
  <c r="AJ40"/>
  <c r="AH40"/>
  <c r="AK40"/>
  <c r="AG40"/>
  <c r="AL40"/>
  <c r="AM40"/>
  <c r="AN40"/>
  <c r="AQ40"/>
  <c r="AI42"/>
  <c r="AJ41" a="1"/>
  <c r="AJ41"/>
  <c r="AH41"/>
  <c r="AK41"/>
  <c r="AG41"/>
  <c r="AL41"/>
  <c r="AO47"/>
  <c r="AP46"/>
  <c r="AM41"/>
  <c r="AN41"/>
  <c r="AQ41"/>
  <c r="AO48"/>
  <c r="AP47"/>
  <c r="AI43"/>
  <c r="AJ42" a="1"/>
  <c r="AJ42"/>
  <c r="AH42"/>
  <c r="AK42"/>
  <c r="AG42"/>
  <c r="AL42"/>
  <c r="AM42"/>
  <c r="AN42"/>
  <c r="AQ42"/>
  <c r="AI44"/>
  <c r="AJ43" a="1"/>
  <c r="AJ43"/>
  <c r="AH43"/>
  <c r="AK43"/>
  <c r="AG43"/>
  <c r="AL43"/>
  <c r="AO49"/>
  <c r="AP48"/>
  <c r="AM43"/>
  <c r="AN43"/>
  <c r="AQ43"/>
  <c r="AO50"/>
  <c r="AP49"/>
  <c r="AI45"/>
  <c r="AJ44" a="1"/>
  <c r="AJ44"/>
  <c r="AH44"/>
  <c r="AK44"/>
  <c r="AG44"/>
  <c r="AL44"/>
  <c r="AM44"/>
  <c r="AN44"/>
  <c r="AQ44"/>
  <c r="AI46"/>
  <c r="AJ45" a="1"/>
  <c r="AJ45"/>
  <c r="AH45"/>
  <c r="AK45"/>
  <c r="AG45"/>
  <c r="AL45"/>
  <c r="AO51"/>
  <c r="AP50"/>
  <c r="AM45"/>
  <c r="AN45"/>
  <c r="AQ45"/>
  <c r="AO52"/>
  <c r="AP51"/>
  <c r="AI47"/>
  <c r="AJ46" a="1"/>
  <c r="AJ46"/>
  <c r="AH46"/>
  <c r="AK46"/>
  <c r="AG46"/>
  <c r="AL46"/>
  <c r="AM46"/>
  <c r="AN46"/>
  <c r="AQ46"/>
  <c r="AI48"/>
  <c r="AJ47" a="1"/>
  <c r="AJ47"/>
  <c r="AH47"/>
  <c r="AK47"/>
  <c r="AG47"/>
  <c r="AL47"/>
  <c r="AO53"/>
  <c r="AP52"/>
  <c r="AM47"/>
  <c r="AN47"/>
  <c r="AQ47"/>
  <c r="AO54"/>
  <c r="AP53"/>
  <c r="AI49"/>
  <c r="AJ48" a="1"/>
  <c r="AJ48"/>
  <c r="AH48"/>
  <c r="AK48"/>
  <c r="AG48"/>
  <c r="AL48"/>
  <c r="AM48"/>
  <c r="AN48"/>
  <c r="AQ48"/>
  <c r="AI50"/>
  <c r="AJ49" a="1"/>
  <c r="AJ49"/>
  <c r="AH49"/>
  <c r="AK49"/>
  <c r="AG49"/>
  <c r="AL49"/>
  <c r="AO55"/>
  <c r="AP54"/>
  <c r="AM49"/>
  <c r="AN49"/>
  <c r="AQ49"/>
  <c r="AO56"/>
  <c r="AP55"/>
  <c r="AI51"/>
  <c r="AJ50" a="1"/>
  <c r="AJ50"/>
  <c r="AH50"/>
  <c r="AK50"/>
  <c r="AG50"/>
  <c r="AL50"/>
  <c r="AM50"/>
  <c r="AN50"/>
  <c r="AQ50"/>
  <c r="AI52"/>
  <c r="AJ51" a="1"/>
  <c r="AJ51"/>
  <c r="AH51"/>
  <c r="AK51"/>
  <c r="AG51"/>
  <c r="AL51"/>
  <c r="AO57"/>
  <c r="AP56"/>
  <c r="AM51"/>
  <c r="AN51"/>
  <c r="AQ51"/>
  <c r="AO58"/>
  <c r="AP57"/>
  <c r="AI53"/>
  <c r="AJ52" a="1"/>
  <c r="AJ52"/>
  <c r="AH52"/>
  <c r="AK52"/>
  <c r="AG52"/>
  <c r="AL52"/>
  <c r="AM52"/>
  <c r="AN52"/>
  <c r="AQ52"/>
  <c r="AI54"/>
  <c r="AJ53" a="1"/>
  <c r="AJ53"/>
  <c r="AH53"/>
  <c r="AK53"/>
  <c r="AG53"/>
  <c r="AL53"/>
  <c r="AO59"/>
  <c r="AP58"/>
  <c r="AM53"/>
  <c r="AN53"/>
  <c r="AQ53"/>
  <c r="AO60"/>
  <c r="AP59"/>
  <c r="AI55"/>
  <c r="AJ54" a="1"/>
  <c r="AJ54"/>
  <c r="AH54"/>
  <c r="AK54"/>
  <c r="AG54"/>
  <c r="AL54"/>
  <c r="AM54"/>
  <c r="AN54"/>
  <c r="AQ54"/>
  <c r="AI56"/>
  <c r="AJ55" a="1"/>
  <c r="AJ55"/>
  <c r="AH55"/>
  <c r="AK55"/>
  <c r="AG55"/>
  <c r="AL55"/>
  <c r="AO61"/>
  <c r="AP60"/>
  <c r="AM55"/>
  <c r="AN55"/>
  <c r="AQ55"/>
  <c r="AO62"/>
  <c r="AP61"/>
  <c r="AI57"/>
  <c r="AJ56" a="1"/>
  <c r="AJ56"/>
  <c r="AH56"/>
  <c r="AK56"/>
  <c r="AG56"/>
  <c r="AL56"/>
  <c r="AM56"/>
  <c r="AN56"/>
  <c r="AQ56"/>
  <c r="AI58"/>
  <c r="AJ57" a="1"/>
  <c r="AJ57"/>
  <c r="AH57"/>
  <c r="AK57"/>
  <c r="AG57"/>
  <c r="AL57"/>
  <c r="AO63"/>
  <c r="AP62"/>
  <c r="AM57"/>
  <c r="AN57"/>
  <c r="AQ57"/>
  <c r="AO64"/>
  <c r="AP63"/>
  <c r="AI59"/>
  <c r="AJ58" a="1"/>
  <c r="AJ58"/>
  <c r="AH58"/>
  <c r="AK58"/>
  <c r="AG58"/>
  <c r="AL58"/>
  <c r="AM58"/>
  <c r="AN58"/>
  <c r="AQ58"/>
  <c r="AI60"/>
  <c r="AJ59" a="1"/>
  <c r="AJ59"/>
  <c r="AH59"/>
  <c r="AK59"/>
  <c r="AG59"/>
  <c r="AL59"/>
  <c r="AO65"/>
  <c r="AP64"/>
  <c r="AM59"/>
  <c r="AN59"/>
  <c r="AQ59"/>
  <c r="AO66"/>
  <c r="AP65"/>
  <c r="AI61"/>
  <c r="AJ60" a="1"/>
  <c r="AJ60"/>
  <c r="AH60"/>
  <c r="AK60"/>
  <c r="AG60"/>
  <c r="AL60"/>
  <c r="AM60"/>
  <c r="AN60"/>
  <c r="AQ60"/>
  <c r="AI62"/>
  <c r="AJ61" a="1"/>
  <c r="AJ61"/>
  <c r="AH61"/>
  <c r="AK61"/>
  <c r="AG61"/>
  <c r="AL61"/>
  <c r="AO67"/>
  <c r="AP66"/>
  <c r="AM61"/>
  <c r="AN61"/>
  <c r="AQ61"/>
  <c r="AO68"/>
  <c r="AP67"/>
  <c r="AI63"/>
  <c r="AJ62" a="1"/>
  <c r="AJ62"/>
  <c r="AH62"/>
  <c r="AK62"/>
  <c r="AG62"/>
  <c r="AL62"/>
  <c r="AM62"/>
  <c r="AN62"/>
  <c r="AQ62"/>
  <c r="AI64"/>
  <c r="AJ63" a="1"/>
  <c r="AJ63"/>
  <c r="AH63"/>
  <c r="AK63"/>
  <c r="AG63"/>
  <c r="AL63"/>
  <c r="AO69"/>
  <c r="AP68"/>
  <c r="AM63"/>
  <c r="AN63"/>
  <c r="AQ63"/>
  <c r="AO70"/>
  <c r="AP69"/>
  <c r="AI65"/>
  <c r="AJ64" a="1"/>
  <c r="AJ64"/>
  <c r="AH64"/>
  <c r="AK64"/>
  <c r="AG64"/>
  <c r="AL64"/>
  <c r="AM64"/>
  <c r="AN64"/>
  <c r="AQ64"/>
  <c r="AI66"/>
  <c r="AJ65" a="1"/>
  <c r="AJ65"/>
  <c r="AH65"/>
  <c r="AK65"/>
  <c r="AG65"/>
  <c r="AL65"/>
  <c r="AO71"/>
  <c r="AP70"/>
  <c r="AM65"/>
  <c r="AN65"/>
  <c r="AQ65"/>
  <c r="AO72"/>
  <c r="AP71"/>
  <c r="AI67"/>
  <c r="AJ66" a="1"/>
  <c r="AJ66"/>
  <c r="AH66"/>
  <c r="AK66"/>
  <c r="AG66"/>
  <c r="AL66"/>
  <c r="AM66"/>
  <c r="AN66"/>
  <c r="AQ66"/>
  <c r="AI68"/>
  <c r="AJ67" a="1"/>
  <c r="AJ67"/>
  <c r="AH67"/>
  <c r="AK67"/>
  <c r="AG67"/>
  <c r="AL67"/>
  <c r="AO73"/>
  <c r="AP72"/>
  <c r="AM67"/>
  <c r="AN67"/>
  <c r="AQ67"/>
  <c r="AO74"/>
  <c r="AP73"/>
  <c r="AI69"/>
  <c r="AJ68" a="1"/>
  <c r="AJ68"/>
  <c r="AH68"/>
  <c r="AK68"/>
  <c r="AG68"/>
  <c r="AL68"/>
  <c r="AM68"/>
  <c r="AN68"/>
  <c r="AQ68"/>
  <c r="AI70"/>
  <c r="AJ69" a="1"/>
  <c r="AJ69"/>
  <c r="AH69"/>
  <c r="AK69"/>
  <c r="AG69"/>
  <c r="AL69"/>
  <c r="AO75"/>
  <c r="AP74"/>
  <c r="AM69"/>
  <c r="AN69"/>
  <c r="AQ69"/>
  <c r="AI71"/>
  <c r="AJ70" a="1"/>
  <c r="AJ70"/>
  <c r="AH70"/>
  <c r="AK70"/>
  <c r="AG70"/>
  <c r="AL70"/>
  <c r="AO76"/>
  <c r="AP75"/>
  <c r="AM70"/>
  <c r="AN70"/>
  <c r="AQ70"/>
  <c r="AO77"/>
  <c r="AP76"/>
  <c r="AI72"/>
  <c r="AJ71" a="1"/>
  <c r="AJ71"/>
  <c r="AH71"/>
  <c r="AK71"/>
  <c r="AG71"/>
  <c r="AL71"/>
  <c r="AM71"/>
  <c r="AN71"/>
  <c r="AQ71"/>
  <c r="AI73"/>
  <c r="AJ72" a="1"/>
  <c r="AJ72"/>
  <c r="AH72"/>
  <c r="AK72"/>
  <c r="AG72"/>
  <c r="AL72"/>
  <c r="AO78"/>
  <c r="AP77"/>
  <c r="AM72"/>
  <c r="AN72"/>
  <c r="AQ72"/>
  <c r="AO79"/>
  <c r="AP78"/>
  <c r="AI74"/>
  <c r="AJ73" a="1"/>
  <c r="AJ73"/>
  <c r="AH73"/>
  <c r="AK73"/>
  <c r="AG73"/>
  <c r="AL73"/>
  <c r="AM73"/>
  <c r="AN73"/>
  <c r="AQ73"/>
  <c r="AI75"/>
  <c r="AJ74" a="1"/>
  <c r="AJ74"/>
  <c r="AH74"/>
  <c r="AK74"/>
  <c r="AG74"/>
  <c r="AL74"/>
  <c r="AO80"/>
  <c r="AP79"/>
  <c r="AM74"/>
  <c r="AN74"/>
  <c r="AQ74"/>
  <c r="AO81"/>
  <c r="AP80"/>
  <c r="AI76"/>
  <c r="AJ75" a="1"/>
  <c r="AJ75"/>
  <c r="AH75"/>
  <c r="AK75"/>
  <c r="AG75"/>
  <c r="AL75"/>
  <c r="AM75"/>
  <c r="AN75"/>
  <c r="AQ75"/>
  <c r="AI77"/>
  <c r="AJ76" a="1"/>
  <c r="AJ76"/>
  <c r="AH76"/>
  <c r="AK76"/>
  <c r="AG76"/>
  <c r="AL76"/>
  <c r="AO82"/>
  <c r="AP81"/>
  <c r="AM76"/>
  <c r="AN76"/>
  <c r="AQ76"/>
  <c r="AO83"/>
  <c r="AP82"/>
  <c r="AI78"/>
  <c r="AJ77" a="1"/>
  <c r="AJ77"/>
  <c r="AH77"/>
  <c r="AK77"/>
  <c r="AG77"/>
  <c r="AL77"/>
  <c r="AM77"/>
  <c r="AN77"/>
  <c r="AQ77"/>
  <c r="AI79"/>
  <c r="AJ78" a="1"/>
  <c r="AJ78"/>
  <c r="AH78"/>
  <c r="AK78"/>
  <c r="AG78"/>
  <c r="AL78"/>
  <c r="AO84"/>
  <c r="AP83"/>
  <c r="AM78"/>
  <c r="AN78"/>
  <c r="AQ78"/>
  <c r="AO85"/>
  <c r="AP84"/>
  <c r="AI80"/>
  <c r="AJ79" a="1"/>
  <c r="AJ79"/>
  <c r="AH79"/>
  <c r="AK79"/>
  <c r="AG79"/>
  <c r="AL79"/>
  <c r="AM79"/>
  <c r="AN79"/>
  <c r="AQ79"/>
  <c r="AI81"/>
  <c r="AJ80" a="1"/>
  <c r="AJ80"/>
  <c r="AH80"/>
  <c r="AK80"/>
  <c r="AG80"/>
  <c r="AL80"/>
  <c r="AO86"/>
  <c r="AP85"/>
  <c r="AM80"/>
  <c r="AN80"/>
  <c r="AQ80"/>
  <c r="AI82"/>
  <c r="AJ81" a="1"/>
  <c r="AJ81"/>
  <c r="AH81"/>
  <c r="AK81"/>
  <c r="AG81"/>
  <c r="AL81"/>
  <c r="AO87"/>
  <c r="AP86"/>
  <c r="AM81"/>
  <c r="AN81"/>
  <c r="AQ81"/>
  <c r="AO88"/>
  <c r="AP87"/>
  <c r="AI83"/>
  <c r="AJ82" a="1"/>
  <c r="AJ82"/>
  <c r="AH82"/>
  <c r="AK82"/>
  <c r="AG82"/>
  <c r="AL82"/>
  <c r="AM82"/>
  <c r="AN82"/>
  <c r="AQ82"/>
  <c r="AI84"/>
  <c r="AJ83" a="1"/>
  <c r="AJ83"/>
  <c r="AH83"/>
  <c r="AK83"/>
  <c r="AG83"/>
  <c r="AL83"/>
  <c r="AO89"/>
  <c r="AP88"/>
  <c r="AM83"/>
  <c r="AN83"/>
  <c r="AQ83"/>
  <c r="AO90"/>
  <c r="AP89"/>
  <c r="AI85"/>
  <c r="AJ84" a="1"/>
  <c r="AJ84"/>
  <c r="AH84"/>
  <c r="AK84"/>
  <c r="AG84"/>
  <c r="AL84"/>
  <c r="AM84"/>
  <c r="AN84"/>
  <c r="AQ84"/>
  <c r="AI86"/>
  <c r="AJ85" a="1"/>
  <c r="AJ85"/>
  <c r="AH85"/>
  <c r="AK85"/>
  <c r="AG85"/>
  <c r="AL85"/>
  <c r="AO91"/>
  <c r="AP90"/>
  <c r="AM85"/>
  <c r="AN85"/>
  <c r="AQ85"/>
  <c r="AO92"/>
  <c r="AP91"/>
  <c r="AI87"/>
  <c r="AJ86" a="1"/>
  <c r="AJ86"/>
  <c r="AH86"/>
  <c r="AK86"/>
  <c r="AG86"/>
  <c r="AL86"/>
  <c r="AM86"/>
  <c r="AN86"/>
  <c r="AQ86"/>
  <c r="AI88"/>
  <c r="AJ87" a="1"/>
  <c r="AJ87"/>
  <c r="AH87"/>
  <c r="AK87"/>
  <c r="AG87"/>
  <c r="AL87"/>
  <c r="AO93"/>
  <c r="AP92"/>
  <c r="AM87"/>
  <c r="AN87"/>
  <c r="AQ87"/>
  <c r="AO94"/>
  <c r="AP93"/>
  <c r="AI89"/>
  <c r="AJ88" a="1"/>
  <c r="AJ88"/>
  <c r="AH88"/>
  <c r="AK88"/>
  <c r="AG88"/>
  <c r="AL88"/>
  <c r="AM88"/>
  <c r="AN88"/>
  <c r="AQ88"/>
  <c r="AI90"/>
  <c r="AJ89" a="1"/>
  <c r="AJ89"/>
  <c r="AH89"/>
  <c r="AK89"/>
  <c r="AG89"/>
  <c r="AL89"/>
  <c r="AO95"/>
  <c r="AP94"/>
  <c r="AM89"/>
  <c r="AN89"/>
  <c r="AQ89"/>
  <c r="AO96"/>
  <c r="AP95"/>
  <c r="AI91"/>
  <c r="AJ90" a="1"/>
  <c r="AJ90"/>
  <c r="AH90"/>
  <c r="AK90"/>
  <c r="AG90"/>
  <c r="AL90"/>
  <c r="AM90"/>
  <c r="AN90"/>
  <c r="AQ90"/>
  <c r="AI92"/>
  <c r="AJ91" a="1"/>
  <c r="AJ91"/>
  <c r="AH91"/>
  <c r="AK91"/>
  <c r="AG91"/>
  <c r="AL91"/>
  <c r="AO97"/>
  <c r="AP96"/>
  <c r="AM91"/>
  <c r="AN91"/>
  <c r="AQ91"/>
  <c r="AO98"/>
  <c r="AP97"/>
  <c r="AI93"/>
  <c r="AJ92" a="1"/>
  <c r="AJ92"/>
  <c r="AH92"/>
  <c r="AK92"/>
  <c r="AG92"/>
  <c r="AL92"/>
  <c r="AM92"/>
  <c r="AN92"/>
  <c r="AQ92"/>
  <c r="AI94"/>
  <c r="AJ93" a="1"/>
  <c r="AJ93"/>
  <c r="AH93"/>
  <c r="AK93"/>
  <c r="AG93"/>
  <c r="AL93"/>
  <c r="AO99"/>
  <c r="AP98"/>
  <c r="AM93"/>
  <c r="AN93"/>
  <c r="AQ93"/>
  <c r="AO100"/>
  <c r="AP99"/>
  <c r="AI95"/>
  <c r="AJ94" a="1"/>
  <c r="AJ94"/>
  <c r="AH94"/>
  <c r="AK94"/>
  <c r="AG94"/>
  <c r="AL94"/>
  <c r="AM94"/>
  <c r="AN94"/>
  <c r="AQ94"/>
  <c r="AI96"/>
  <c r="AJ95" a="1"/>
  <c r="AJ95"/>
  <c r="AH95"/>
  <c r="AK95"/>
  <c r="AG95"/>
  <c r="AL95"/>
  <c r="AO101"/>
  <c r="AP100"/>
  <c r="AM95"/>
  <c r="AN95"/>
  <c r="AQ95"/>
  <c r="AO102"/>
  <c r="AP101"/>
  <c r="AI97"/>
  <c r="AJ96" a="1"/>
  <c r="AJ96"/>
  <c r="AH96"/>
  <c r="AK96"/>
  <c r="AG96"/>
  <c r="AL96"/>
  <c r="AM96"/>
  <c r="AN96"/>
  <c r="AQ96"/>
  <c r="AI98"/>
  <c r="AJ97" a="1"/>
  <c r="AJ97"/>
  <c r="AH97"/>
  <c r="AK97"/>
  <c r="AG97"/>
  <c r="AL97"/>
  <c r="AO103"/>
  <c r="AP102"/>
  <c r="AM97"/>
  <c r="AN97"/>
  <c r="AQ97"/>
  <c r="AO104"/>
  <c r="AP103"/>
  <c r="AI99"/>
  <c r="AJ98" a="1"/>
  <c r="AJ98"/>
  <c r="AH98"/>
  <c r="AK98"/>
  <c r="AG98"/>
  <c r="AL98"/>
  <c r="AM98"/>
  <c r="AN98"/>
  <c r="AQ98"/>
  <c r="AI100"/>
  <c r="AJ99" a="1"/>
  <c r="AJ99"/>
  <c r="AH99"/>
  <c r="AK99"/>
  <c r="AG99"/>
  <c r="AL99"/>
  <c r="AO105"/>
  <c r="AP104"/>
  <c r="AM99"/>
  <c r="AN99"/>
  <c r="AQ99"/>
  <c r="AO106"/>
  <c r="AP105"/>
  <c r="AI101"/>
  <c r="AJ100" a="1"/>
  <c r="AJ100"/>
  <c r="AH100"/>
  <c r="AK100"/>
  <c r="AG100"/>
  <c r="AL100"/>
  <c r="AM100"/>
  <c r="AN100"/>
  <c r="AQ100"/>
  <c r="AI102"/>
  <c r="AJ101" a="1"/>
  <c r="AJ101"/>
  <c r="AH101"/>
  <c r="AK101"/>
  <c r="AG101"/>
  <c r="AL101"/>
  <c r="AO107"/>
  <c r="AP106"/>
  <c r="AM101"/>
  <c r="AN101"/>
  <c r="AQ101"/>
  <c r="AO108"/>
  <c r="AP107"/>
  <c r="AI103"/>
  <c r="AJ102" a="1"/>
  <c r="AJ102"/>
  <c r="AH102"/>
  <c r="AK102"/>
  <c r="AG102"/>
  <c r="AL102"/>
  <c r="AM102"/>
  <c r="AN102"/>
  <c r="AQ102"/>
  <c r="AI104"/>
  <c r="AJ103" a="1"/>
  <c r="AJ103"/>
  <c r="AH103"/>
  <c r="AK103"/>
  <c r="AG103"/>
  <c r="AL103"/>
  <c r="AO109"/>
  <c r="AP108"/>
  <c r="AM103"/>
  <c r="AN103"/>
  <c r="AQ103"/>
  <c r="AO110"/>
  <c r="AP109"/>
  <c r="AI105"/>
  <c r="AJ104" a="1"/>
  <c r="AJ104"/>
  <c r="AH104"/>
  <c r="AK104"/>
  <c r="AG104"/>
  <c r="AL104"/>
  <c r="AM104"/>
  <c r="AN104"/>
  <c r="AQ104"/>
  <c r="AI106"/>
  <c r="AJ105" a="1"/>
  <c r="AJ105"/>
  <c r="AH105"/>
  <c r="AK105"/>
  <c r="AG105"/>
  <c r="AL105"/>
  <c r="AO111"/>
  <c r="AP110"/>
  <c r="AM105"/>
  <c r="AN105"/>
  <c r="AQ105"/>
  <c r="AO112"/>
  <c r="AP111"/>
  <c r="AI107"/>
  <c r="AJ106" a="1"/>
  <c r="AJ106"/>
  <c r="AH106"/>
  <c r="AK106"/>
  <c r="AG106"/>
  <c r="AL106"/>
  <c r="AM106"/>
  <c r="AN106"/>
  <c r="AQ106"/>
  <c r="AI108"/>
  <c r="AJ107" a="1"/>
  <c r="AJ107"/>
  <c r="AH107"/>
  <c r="AK107"/>
  <c r="AG107"/>
  <c r="AL107"/>
  <c r="AO113"/>
  <c r="AP112"/>
  <c r="AM107"/>
  <c r="AN107"/>
  <c r="AQ107"/>
  <c r="AO114"/>
  <c r="AP113"/>
  <c r="AI109"/>
  <c r="AJ108" a="1"/>
  <c r="AJ108"/>
  <c r="AH108"/>
  <c r="AK108"/>
  <c r="AG108"/>
  <c r="AL108"/>
  <c r="AM108"/>
  <c r="AN108"/>
  <c r="AQ108"/>
  <c r="AI110"/>
  <c r="AJ109" a="1"/>
  <c r="AJ109"/>
  <c r="AH109"/>
  <c r="AK109"/>
  <c r="AG109"/>
  <c r="AL109"/>
  <c r="AO115"/>
  <c r="AP114"/>
  <c r="AM109"/>
  <c r="AN109"/>
  <c r="AQ109"/>
  <c r="AO116"/>
  <c r="AP115"/>
  <c r="AI111"/>
  <c r="AJ110" a="1"/>
  <c r="AJ110"/>
  <c r="AH110"/>
  <c r="AK110"/>
  <c r="AG110"/>
  <c r="AL110"/>
  <c r="AM110"/>
  <c r="AN110"/>
  <c r="AQ110"/>
  <c r="AI112"/>
  <c r="AJ111" a="1"/>
  <c r="AJ111"/>
  <c r="AH111"/>
  <c r="AK111"/>
  <c r="AG111"/>
  <c r="AL111"/>
  <c r="AO117"/>
  <c r="AP116"/>
  <c r="AM111"/>
  <c r="AN111"/>
  <c r="AQ111"/>
  <c r="AO118"/>
  <c r="AP117"/>
  <c r="AI113"/>
  <c r="AJ112" a="1"/>
  <c r="AJ112"/>
  <c r="AH112"/>
  <c r="AK112"/>
  <c r="AG112"/>
  <c r="AL112"/>
  <c r="AM112"/>
  <c r="AN112"/>
  <c r="AQ112"/>
  <c r="AI114"/>
  <c r="AJ113" a="1"/>
  <c r="AJ113"/>
  <c r="AH113"/>
  <c r="AK113"/>
  <c r="AG113"/>
  <c r="AL113"/>
  <c r="AO119"/>
  <c r="AP118"/>
  <c r="AM113"/>
  <c r="AN113"/>
  <c r="AQ113"/>
  <c r="AO120"/>
  <c r="AP119"/>
  <c r="AI115"/>
  <c r="AJ114" a="1"/>
  <c r="AJ114"/>
  <c r="AH114"/>
  <c r="AK114"/>
  <c r="AG114"/>
  <c r="AL114"/>
  <c r="AM114"/>
  <c r="AN114"/>
  <c r="AQ114"/>
  <c r="AI116"/>
  <c r="AJ115" a="1"/>
  <c r="AJ115"/>
  <c r="AH115"/>
  <c r="AK115"/>
  <c r="AG115"/>
  <c r="AL115"/>
  <c r="AO121"/>
  <c r="AP120"/>
  <c r="AM115"/>
  <c r="AN115"/>
  <c r="AQ115"/>
  <c r="AO122"/>
  <c r="AP121"/>
  <c r="AI117"/>
  <c r="AJ116" a="1"/>
  <c r="AJ116"/>
  <c r="AH116"/>
  <c r="AK116"/>
  <c r="AG116"/>
  <c r="AL116"/>
  <c r="AM116"/>
  <c r="AN116"/>
  <c r="AQ116"/>
  <c r="AI118"/>
  <c r="AJ117" a="1"/>
  <c r="AJ117"/>
  <c r="AH117"/>
  <c r="AK117"/>
  <c r="AG117"/>
  <c r="AL117"/>
  <c r="AO123"/>
  <c r="AP122"/>
  <c r="AM117"/>
  <c r="AN117"/>
  <c r="AQ117"/>
  <c r="AI119"/>
  <c r="AJ118" a="1"/>
  <c r="AJ118"/>
  <c r="AH118"/>
  <c r="AK118"/>
  <c r="AG118"/>
  <c r="AL118"/>
  <c r="AO124"/>
  <c r="AP123"/>
  <c r="AM118"/>
  <c r="AN118"/>
  <c r="AQ118"/>
  <c r="AO125"/>
  <c r="AP124"/>
  <c r="AI120"/>
  <c r="AJ119" a="1"/>
  <c r="AJ119"/>
  <c r="AH119"/>
  <c r="AK119"/>
  <c r="AG119"/>
  <c r="AL119"/>
  <c r="AM119"/>
  <c r="AN119"/>
  <c r="AQ119"/>
  <c r="AI121"/>
  <c r="AJ120" a="1"/>
  <c r="AJ120"/>
  <c r="AH120"/>
  <c r="AK120"/>
  <c r="AG120"/>
  <c r="AL120"/>
  <c r="AO126"/>
  <c r="AP125"/>
  <c r="AM120"/>
  <c r="AN120"/>
  <c r="AQ120"/>
  <c r="AO127"/>
  <c r="AP126"/>
  <c r="AI122"/>
  <c r="AJ121" a="1"/>
  <c r="AJ121"/>
  <c r="AH121"/>
  <c r="AK121"/>
  <c r="AG121"/>
  <c r="AL121"/>
  <c r="AM121"/>
  <c r="AN121"/>
  <c r="AQ121"/>
  <c r="AI123"/>
  <c r="AJ122" a="1"/>
  <c r="AJ122"/>
  <c r="AH122"/>
  <c r="AK122"/>
  <c r="AG122"/>
  <c r="AL122"/>
  <c r="AO128"/>
  <c r="AP127"/>
  <c r="AM122"/>
  <c r="AN122"/>
  <c r="AQ122"/>
  <c r="AO129"/>
  <c r="AP128"/>
  <c r="AI124"/>
  <c r="AJ123" a="1"/>
  <c r="AJ123"/>
  <c r="AH123"/>
  <c r="AK123"/>
  <c r="AG123"/>
  <c r="AL123"/>
  <c r="AM123"/>
  <c r="AN123"/>
  <c r="AQ123"/>
  <c r="AO130"/>
  <c r="AP129"/>
  <c r="AI125"/>
  <c r="AJ124" a="1"/>
  <c r="AJ124"/>
  <c r="AH124"/>
  <c r="AK124"/>
  <c r="AG124"/>
  <c r="AL124"/>
  <c r="AM124"/>
  <c r="AN124"/>
  <c r="AQ124"/>
  <c r="AI126"/>
  <c r="AJ125" a="1"/>
  <c r="AJ125"/>
  <c r="AH125"/>
  <c r="AK125"/>
  <c r="AG125"/>
  <c r="AL125"/>
  <c r="AO131"/>
  <c r="AP130"/>
  <c r="AM125"/>
  <c r="AN125"/>
  <c r="AQ125"/>
  <c r="AO132"/>
  <c r="AP131"/>
  <c r="AI127"/>
  <c r="AJ126" a="1"/>
  <c r="AJ126"/>
  <c r="AH126"/>
  <c r="AK126"/>
  <c r="AG126"/>
  <c r="AL126"/>
  <c r="AM126"/>
  <c r="AN126"/>
  <c r="AQ126"/>
  <c r="AI128"/>
  <c r="AJ127" a="1"/>
  <c r="AJ127"/>
  <c r="AH127"/>
  <c r="AK127"/>
  <c r="AG127"/>
  <c r="AL127"/>
  <c r="AO133"/>
  <c r="AP132"/>
  <c r="AM127"/>
  <c r="AN127"/>
  <c r="AQ127"/>
  <c r="AI129"/>
  <c r="AJ128" a="1"/>
  <c r="AJ128"/>
  <c r="AH128"/>
  <c r="AK128"/>
  <c r="AG128"/>
  <c r="AL128"/>
  <c r="AO134"/>
  <c r="AP133"/>
  <c r="AM128"/>
  <c r="AN128"/>
  <c r="AQ128"/>
  <c r="AO135"/>
  <c r="AP134"/>
  <c r="AI130"/>
  <c r="AJ129" a="1"/>
  <c r="AJ129"/>
  <c r="AH129"/>
  <c r="AK129"/>
  <c r="AG129"/>
  <c r="AL129"/>
  <c r="AM129"/>
  <c r="AN129"/>
  <c r="AQ129"/>
  <c r="AI131"/>
  <c r="AJ130" a="1"/>
  <c r="AJ130"/>
  <c r="AH130"/>
  <c r="AK130"/>
  <c r="AG130"/>
  <c r="AL130"/>
  <c r="AO136"/>
  <c r="AP135"/>
  <c r="AM130"/>
  <c r="AN130"/>
  <c r="AQ130"/>
  <c r="AI132"/>
  <c r="AJ131" a="1"/>
  <c r="AJ131"/>
  <c r="AH131"/>
  <c r="AK131"/>
  <c r="AG131"/>
  <c r="AL131"/>
  <c r="AO137"/>
  <c r="AP136"/>
  <c r="AM131"/>
  <c r="AN131"/>
  <c r="AQ131"/>
  <c r="AI133"/>
  <c r="AJ132" a="1"/>
  <c r="AJ132"/>
  <c r="AH132"/>
  <c r="AK132"/>
  <c r="AG132"/>
  <c r="AL132"/>
  <c r="AO138"/>
  <c r="AP137"/>
  <c r="AM132"/>
  <c r="AN132"/>
  <c r="AQ132"/>
  <c r="AI134"/>
  <c r="AJ133" a="1"/>
  <c r="AJ133"/>
  <c r="AH133"/>
  <c r="AK133"/>
  <c r="AG133"/>
  <c r="AL133"/>
  <c r="AO139"/>
  <c r="AP138"/>
  <c r="AM133"/>
  <c r="AN133"/>
  <c r="AQ133"/>
  <c r="AO140"/>
  <c r="AP139"/>
  <c r="AI135"/>
  <c r="AJ134" a="1"/>
  <c r="AJ134"/>
  <c r="AH134"/>
  <c r="AK134"/>
  <c r="AG134"/>
  <c r="AL134"/>
  <c r="AM134"/>
  <c r="AN134"/>
  <c r="AQ134"/>
  <c r="AO141"/>
  <c r="AP140"/>
  <c r="AI136"/>
  <c r="AJ135" a="1"/>
  <c r="AJ135"/>
  <c r="AH135"/>
  <c r="AK135"/>
  <c r="AG135"/>
  <c r="AL135"/>
  <c r="AM135"/>
  <c r="AN135"/>
  <c r="AQ135"/>
  <c r="AI137"/>
  <c r="AJ136" a="1"/>
  <c r="AJ136"/>
  <c r="AH136"/>
  <c r="AK136"/>
  <c r="AG136"/>
  <c r="AL136"/>
  <c r="AO142"/>
  <c r="AP141"/>
  <c r="AM136"/>
  <c r="AN136"/>
  <c r="AQ136"/>
  <c r="AI138"/>
  <c r="AJ137" a="1"/>
  <c r="AJ137"/>
  <c r="AH137"/>
  <c r="AK137"/>
  <c r="AG137"/>
  <c r="AL137"/>
  <c r="AO143"/>
  <c r="AP142"/>
  <c r="AM137"/>
  <c r="AN137"/>
  <c r="AQ137"/>
  <c r="AO144"/>
  <c r="AP143"/>
  <c r="AI139"/>
  <c r="AJ138" a="1"/>
  <c r="AJ138"/>
  <c r="AH138"/>
  <c r="AK138"/>
  <c r="AG138"/>
  <c r="AL138"/>
  <c r="AM138"/>
  <c r="AN138"/>
  <c r="AQ138"/>
  <c r="AI140"/>
  <c r="AJ139" a="1"/>
  <c r="AJ139"/>
  <c r="AH139"/>
  <c r="AK139"/>
  <c r="AG139"/>
  <c r="AL139"/>
  <c r="AO145"/>
  <c r="AP144"/>
  <c r="AM139"/>
  <c r="AN139"/>
  <c r="AQ139"/>
  <c r="AO146"/>
  <c r="AP145"/>
  <c r="AI141"/>
  <c r="AJ140" a="1"/>
  <c r="AJ140"/>
  <c r="AH140"/>
  <c r="AK140"/>
  <c r="AG140"/>
  <c r="AL140"/>
  <c r="AM140"/>
  <c r="AN140"/>
  <c r="AQ140"/>
  <c r="AI142"/>
  <c r="AJ141" a="1"/>
  <c r="AJ141"/>
  <c r="AH141"/>
  <c r="AK141"/>
  <c r="AG141"/>
  <c r="AL141"/>
  <c r="AO147"/>
  <c r="AP146"/>
  <c r="AM141"/>
  <c r="AN141"/>
  <c r="AQ141"/>
  <c r="AO148"/>
  <c r="AP147"/>
  <c r="AI143"/>
  <c r="AJ142" a="1"/>
  <c r="AJ142"/>
  <c r="AH142"/>
  <c r="AK142"/>
  <c r="AG142"/>
  <c r="AL142"/>
  <c r="AM142"/>
  <c r="AN142"/>
  <c r="AQ142"/>
  <c r="AI144"/>
  <c r="AJ143" a="1"/>
  <c r="AJ143"/>
  <c r="AH143"/>
  <c r="AK143"/>
  <c r="AG143"/>
  <c r="AL143"/>
  <c r="AO149"/>
  <c r="AP148"/>
  <c r="AM143"/>
  <c r="AN143"/>
  <c r="AQ143"/>
  <c r="AO150"/>
  <c r="AP149"/>
  <c r="AI145"/>
  <c r="AJ144" a="1"/>
  <c r="AJ144"/>
  <c r="AH144"/>
  <c r="AK144"/>
  <c r="AG144"/>
  <c r="AL144"/>
  <c r="AM144"/>
  <c r="AN144"/>
  <c r="AQ144"/>
  <c r="AI146"/>
  <c r="AJ145" a="1"/>
  <c r="AJ145"/>
  <c r="AH145"/>
  <c r="AK145"/>
  <c r="AG145"/>
  <c r="AL145"/>
  <c r="AO151"/>
  <c r="AP150"/>
  <c r="AM145"/>
  <c r="AN145"/>
  <c r="AQ145"/>
  <c r="AO152"/>
  <c r="AP151"/>
  <c r="AI147"/>
  <c r="AJ146" a="1"/>
  <c r="AJ146"/>
  <c r="AH146"/>
  <c r="AK146"/>
  <c r="AG146"/>
  <c r="AL146"/>
  <c r="AM146"/>
  <c r="AN146"/>
  <c r="AQ146"/>
  <c r="AI148"/>
  <c r="AJ147" a="1"/>
  <c r="AJ147"/>
  <c r="AH147"/>
  <c r="AK147"/>
  <c r="AG147"/>
  <c r="AL147"/>
  <c r="AO153"/>
  <c r="AP152"/>
  <c r="AM147"/>
  <c r="AN147"/>
  <c r="AQ147"/>
  <c r="AO154"/>
  <c r="AP153"/>
  <c r="AI149"/>
  <c r="AJ148" a="1"/>
  <c r="AJ148"/>
  <c r="AH148"/>
  <c r="AK148"/>
  <c r="AG148"/>
  <c r="AL148"/>
  <c r="AM148"/>
  <c r="AN148"/>
  <c r="AQ148"/>
  <c r="AI150"/>
  <c r="AJ149" a="1"/>
  <c r="AJ149"/>
  <c r="AH149"/>
  <c r="AK149"/>
  <c r="AG149"/>
  <c r="AL149"/>
  <c r="AO155"/>
  <c r="AP154"/>
  <c r="AM149"/>
  <c r="AN149"/>
  <c r="AQ149"/>
  <c r="AO156"/>
  <c r="AP155"/>
  <c r="AI151"/>
  <c r="AJ150" a="1"/>
  <c r="AJ150"/>
  <c r="AH150"/>
  <c r="AK150"/>
  <c r="AG150"/>
  <c r="AL150"/>
  <c r="AM150"/>
  <c r="AN150"/>
  <c r="AQ150"/>
  <c r="AI152"/>
  <c r="AJ151" a="1"/>
  <c r="AJ151"/>
  <c r="AH151"/>
  <c r="AK151"/>
  <c r="AG151"/>
  <c r="AL151"/>
  <c r="AO157"/>
  <c r="AP156"/>
  <c r="AM151"/>
  <c r="AN151"/>
  <c r="AQ151"/>
  <c r="AO158"/>
  <c r="AP157"/>
  <c r="AI153"/>
  <c r="AJ152" a="1"/>
  <c r="AJ152"/>
  <c r="AH152"/>
  <c r="AK152"/>
  <c r="AG152"/>
  <c r="AL152"/>
  <c r="AM152"/>
  <c r="AN152"/>
  <c r="AQ152"/>
  <c r="AI154"/>
  <c r="AJ153" a="1"/>
  <c r="AJ153"/>
  <c r="AH153"/>
  <c r="AK153"/>
  <c r="AG153"/>
  <c r="AL153"/>
  <c r="AO159"/>
  <c r="AP158"/>
  <c r="AM153"/>
  <c r="AN153"/>
  <c r="AQ153"/>
  <c r="AO160"/>
  <c r="AP159"/>
  <c r="AI155"/>
  <c r="AJ154" a="1"/>
  <c r="AJ154"/>
  <c r="AH154"/>
  <c r="AK154"/>
  <c r="AG154"/>
  <c r="AL154"/>
  <c r="AM154"/>
  <c r="AN154"/>
  <c r="AQ154"/>
  <c r="AI156"/>
  <c r="AJ155" a="1"/>
  <c r="AJ155"/>
  <c r="AH155"/>
  <c r="AK155"/>
  <c r="AG155"/>
  <c r="AL155"/>
  <c r="AO161"/>
  <c r="AP160"/>
  <c r="AM155"/>
  <c r="AN155"/>
  <c r="AQ155"/>
  <c r="AO162"/>
  <c r="AP161"/>
  <c r="AI157"/>
  <c r="AJ156" a="1"/>
  <c r="AJ156"/>
  <c r="AH156"/>
  <c r="AK156"/>
  <c r="AG156"/>
  <c r="AL156"/>
  <c r="AM156"/>
  <c r="AN156"/>
  <c r="AQ156"/>
  <c r="AI158"/>
  <c r="AJ157" a="1"/>
  <c r="AJ157"/>
  <c r="AH157"/>
  <c r="AK157"/>
  <c r="AG157"/>
  <c r="AL157"/>
  <c r="AO163"/>
  <c r="AP162"/>
  <c r="AM157"/>
  <c r="AN157"/>
  <c r="AQ157"/>
  <c r="AO164"/>
  <c r="AP163"/>
  <c r="AI159"/>
  <c r="AJ158" a="1"/>
  <c r="AJ158"/>
  <c r="AH158"/>
  <c r="AK158"/>
  <c r="AG158"/>
  <c r="AL158"/>
  <c r="AM158"/>
  <c r="AN158"/>
  <c r="AQ158"/>
  <c r="AI160"/>
  <c r="AJ159" a="1"/>
  <c r="AJ159"/>
  <c r="AH159"/>
  <c r="AK159"/>
  <c r="AG159"/>
  <c r="AL159"/>
  <c r="AO165"/>
  <c r="AP164"/>
  <c r="AM159"/>
  <c r="AN159"/>
  <c r="AQ159"/>
  <c r="AI161"/>
  <c r="AJ160" a="1"/>
  <c r="AJ160"/>
  <c r="AH160"/>
  <c r="AK160"/>
  <c r="AG160"/>
  <c r="AL160"/>
  <c r="AO166"/>
  <c r="AP165"/>
  <c r="AM160"/>
  <c r="AN160"/>
  <c r="AQ160"/>
  <c r="AI162"/>
  <c r="AJ161" a="1"/>
  <c r="AJ161"/>
  <c r="AH161"/>
  <c r="AK161"/>
  <c r="AG161"/>
  <c r="AL161"/>
  <c r="AO167"/>
  <c r="AP166"/>
  <c r="AM161"/>
  <c r="AN161"/>
  <c r="AQ161"/>
  <c r="AO168"/>
  <c r="AP167"/>
  <c r="AI163"/>
  <c r="AJ162" a="1"/>
  <c r="AJ162"/>
  <c r="AH162"/>
  <c r="AK162"/>
  <c r="AG162"/>
  <c r="AL162"/>
  <c r="AM162"/>
  <c r="AN162"/>
  <c r="AQ162"/>
  <c r="AI164"/>
  <c r="AJ163" a="1"/>
  <c r="AJ163"/>
  <c r="AH163"/>
  <c r="AK163"/>
  <c r="AG163"/>
  <c r="AL163"/>
  <c r="AO169"/>
  <c r="AP168"/>
  <c r="AM163"/>
  <c r="AN163"/>
  <c r="AQ163"/>
  <c r="AI165"/>
  <c r="AJ164" a="1"/>
  <c r="AJ164"/>
  <c r="AH164"/>
  <c r="AK164"/>
  <c r="AG164"/>
  <c r="AL164"/>
  <c r="AO170"/>
  <c r="AP169"/>
  <c r="AM164"/>
  <c r="AN164"/>
  <c r="AQ164"/>
  <c r="AI166"/>
  <c r="AJ165" a="1"/>
  <c r="AJ165"/>
  <c r="AH165"/>
  <c r="AK165"/>
  <c r="AG165"/>
  <c r="AL165"/>
  <c r="AO171"/>
  <c r="AP170"/>
  <c r="AM165"/>
  <c r="AN165"/>
  <c r="AQ165"/>
  <c r="AO172"/>
  <c r="AP171"/>
  <c r="AI167"/>
  <c r="AJ166" a="1"/>
  <c r="AJ166"/>
  <c r="AH166"/>
  <c r="AK166"/>
  <c r="AG166"/>
  <c r="AL166"/>
  <c r="AM166"/>
  <c r="AN166"/>
  <c r="AQ166"/>
  <c r="AI168"/>
  <c r="AJ167" a="1"/>
  <c r="AJ167"/>
  <c r="AH167"/>
  <c r="AK167"/>
  <c r="AG167"/>
  <c r="AL167"/>
  <c r="AO173"/>
  <c r="AP172"/>
  <c r="AM167"/>
  <c r="AN167"/>
  <c r="AQ167"/>
  <c r="AO174"/>
  <c r="AP173"/>
  <c r="AI169"/>
  <c r="AJ168" a="1"/>
  <c r="AJ168"/>
  <c r="AH168"/>
  <c r="AK168"/>
  <c r="AG168"/>
  <c r="AL168"/>
  <c r="AM168"/>
  <c r="AN168"/>
  <c r="AQ168"/>
  <c r="AI170"/>
  <c r="AJ169" a="1"/>
  <c r="AJ169"/>
  <c r="AH169"/>
  <c r="AK169"/>
  <c r="AG169"/>
  <c r="AL169"/>
  <c r="AO175"/>
  <c r="AP174"/>
  <c r="AM169"/>
  <c r="AN169"/>
  <c r="AQ169"/>
  <c r="AO176"/>
  <c r="AP175"/>
  <c r="AI171"/>
  <c r="AJ170" a="1"/>
  <c r="AJ170"/>
  <c r="AH170"/>
  <c r="AK170"/>
  <c r="AG170"/>
  <c r="AL170"/>
  <c r="AM170"/>
  <c r="AN170"/>
  <c r="AQ170"/>
  <c r="AI172"/>
  <c r="AJ171" a="1"/>
  <c r="AJ171"/>
  <c r="AH171"/>
  <c r="AK171"/>
  <c r="AG171"/>
  <c r="AL171"/>
  <c r="AO177"/>
  <c r="AP176"/>
  <c r="AM171"/>
  <c r="AN171"/>
  <c r="AQ171"/>
  <c r="AO178"/>
  <c r="AP177"/>
  <c r="AI173"/>
  <c r="AJ172" a="1"/>
  <c r="AJ172"/>
  <c r="AH172"/>
  <c r="AK172"/>
  <c r="AG172"/>
  <c r="AL172"/>
  <c r="AM172"/>
  <c r="AN172"/>
  <c r="AQ172"/>
  <c r="AI174"/>
  <c r="AJ173" a="1"/>
  <c r="AJ173"/>
  <c r="AH173"/>
  <c r="AK173"/>
  <c r="AG173"/>
  <c r="AL173"/>
  <c r="AO179"/>
  <c r="AP178"/>
  <c r="AM173"/>
  <c r="AN173"/>
  <c r="AQ173"/>
  <c r="AO180"/>
  <c r="AP179"/>
  <c r="AI175"/>
  <c r="AJ174" a="1"/>
  <c r="AJ174"/>
  <c r="AH174"/>
  <c r="AK174"/>
  <c r="AG174"/>
  <c r="AL174"/>
  <c r="AM174"/>
  <c r="AN174"/>
  <c r="AQ174"/>
  <c r="AI176"/>
  <c r="AJ175" a="1"/>
  <c r="AJ175"/>
  <c r="AH175"/>
  <c r="AK175"/>
  <c r="AG175"/>
  <c r="AL175"/>
  <c r="AO181"/>
  <c r="AP180"/>
  <c r="AM175"/>
  <c r="AN175"/>
  <c r="AQ175"/>
  <c r="AO182"/>
  <c r="AP181"/>
  <c r="AI177"/>
  <c r="AJ176" a="1"/>
  <c r="AJ176"/>
  <c r="AH176"/>
  <c r="AK176"/>
  <c r="AG176"/>
  <c r="AL176"/>
  <c r="AM176"/>
  <c r="AN176"/>
  <c r="AQ176"/>
  <c r="AI178"/>
  <c r="AJ177" a="1"/>
  <c r="AJ177"/>
  <c r="AH177"/>
  <c r="AK177"/>
  <c r="AG177"/>
  <c r="AL177"/>
  <c r="AO183"/>
  <c r="AP182"/>
  <c r="AM177"/>
  <c r="AN177"/>
  <c r="AQ177"/>
  <c r="AO184"/>
  <c r="AP183"/>
  <c r="AI179"/>
  <c r="AJ178" a="1"/>
  <c r="AJ178"/>
  <c r="AH178"/>
  <c r="AK178"/>
  <c r="AG178"/>
  <c r="AL178"/>
  <c r="AM178"/>
  <c r="AN178"/>
  <c r="AQ178"/>
  <c r="AI180"/>
  <c r="AJ179" a="1"/>
  <c r="AJ179"/>
  <c r="AH179"/>
  <c r="AK179"/>
  <c r="AG179"/>
  <c r="AL179"/>
  <c r="AO185"/>
  <c r="AP184"/>
  <c r="AM179"/>
  <c r="AN179"/>
  <c r="AQ179"/>
  <c r="AO186"/>
  <c r="AP185"/>
  <c r="AI181"/>
  <c r="AJ180" a="1"/>
  <c r="AJ180"/>
  <c r="AH180"/>
  <c r="AK180"/>
  <c r="AG180"/>
  <c r="AL180"/>
  <c r="AM180"/>
  <c r="AN180"/>
  <c r="AQ180"/>
  <c r="AI182"/>
  <c r="AJ181" a="1"/>
  <c r="AJ181"/>
  <c r="AH181"/>
  <c r="AK181"/>
  <c r="AG181"/>
  <c r="AL181"/>
  <c r="AO187"/>
  <c r="AP186"/>
  <c r="AM181"/>
  <c r="AN181"/>
  <c r="AQ181"/>
  <c r="AO188"/>
  <c r="AP187"/>
  <c r="AI183"/>
  <c r="AJ182" a="1"/>
  <c r="AJ182"/>
  <c r="AH182"/>
  <c r="AK182"/>
  <c r="AG182"/>
  <c r="AL182"/>
  <c r="AM182"/>
  <c r="AN182"/>
  <c r="AQ182"/>
  <c r="AI184"/>
  <c r="AJ183" a="1"/>
  <c r="AJ183"/>
  <c r="AH183"/>
  <c r="AK183"/>
  <c r="AG183"/>
  <c r="AL183"/>
  <c r="AO189"/>
  <c r="AP188"/>
  <c r="AM183"/>
  <c r="AN183"/>
  <c r="AQ183"/>
  <c r="AI185"/>
  <c r="AJ184" a="1"/>
  <c r="AJ184"/>
  <c r="AH184"/>
  <c r="AK184"/>
  <c r="AG184"/>
  <c r="AL184"/>
  <c r="AO190"/>
  <c r="AP189"/>
  <c r="AM184"/>
  <c r="AN184"/>
  <c r="AQ184"/>
  <c r="AO191"/>
  <c r="AP190"/>
  <c r="AI186"/>
  <c r="AJ185" a="1"/>
  <c r="AJ185"/>
  <c r="AH185"/>
  <c r="AK185"/>
  <c r="AG185"/>
  <c r="AL185"/>
  <c r="AM185"/>
  <c r="AN185"/>
  <c r="AQ185"/>
  <c r="AI187"/>
  <c r="AJ186" a="1"/>
  <c r="AJ186"/>
  <c r="AH186"/>
  <c r="AK186"/>
  <c r="AG186"/>
  <c r="AL186"/>
  <c r="AO192"/>
  <c r="AP191"/>
  <c r="AM186"/>
  <c r="AN186"/>
  <c r="AQ186"/>
  <c r="AO193"/>
  <c r="AP192"/>
  <c r="AI188"/>
  <c r="AJ187" a="1"/>
  <c r="AJ187"/>
  <c r="AH187"/>
  <c r="AK187"/>
  <c r="AG187"/>
  <c r="AL187"/>
  <c r="AM187"/>
  <c r="AN187"/>
  <c r="AQ187"/>
  <c r="AI189"/>
  <c r="AJ188" a="1"/>
  <c r="AJ188"/>
  <c r="AH188"/>
  <c r="AK188"/>
  <c r="AG188"/>
  <c r="AL188"/>
  <c r="AO194"/>
  <c r="AP193"/>
  <c r="AM188"/>
  <c r="AN188"/>
  <c r="AQ188"/>
  <c r="AO195"/>
  <c r="AP194"/>
  <c r="AI190"/>
  <c r="AJ189" a="1"/>
  <c r="AJ189"/>
  <c r="AH189"/>
  <c r="AK189"/>
  <c r="AG189"/>
  <c r="AL189"/>
  <c r="AM189"/>
  <c r="AN189"/>
  <c r="AQ189"/>
  <c r="AI191"/>
  <c r="AJ190" a="1"/>
  <c r="AJ190"/>
  <c r="AH190"/>
  <c r="AK190"/>
  <c r="AG190"/>
  <c r="AL190"/>
  <c r="AO196"/>
  <c r="AP195"/>
  <c r="AM190"/>
  <c r="AN190"/>
  <c r="AQ190"/>
  <c r="AO197"/>
  <c r="AP196"/>
  <c r="AI192"/>
  <c r="AJ191" a="1"/>
  <c r="AJ191"/>
  <c r="AH191"/>
  <c r="AK191"/>
  <c r="AG191"/>
  <c r="AL191"/>
  <c r="AM191"/>
  <c r="AN191"/>
  <c r="AQ191"/>
  <c r="AI193"/>
  <c r="AJ192" a="1"/>
  <c r="AJ192"/>
  <c r="AH192"/>
  <c r="AK192"/>
  <c r="AG192"/>
  <c r="AL192"/>
  <c r="AO198"/>
  <c r="AP197"/>
  <c r="AM192"/>
  <c r="AN192"/>
  <c r="AQ192"/>
  <c r="AO199"/>
  <c r="AP198"/>
  <c r="AI194"/>
  <c r="AJ193" a="1"/>
  <c r="AJ193"/>
  <c r="AH193"/>
  <c r="AK193"/>
  <c r="AG193"/>
  <c r="AL193"/>
  <c r="AM193"/>
  <c r="AN193"/>
  <c r="AQ193"/>
  <c r="AI195"/>
  <c r="AJ194" a="1"/>
  <c r="AJ194"/>
  <c r="AH194"/>
  <c r="AK194"/>
  <c r="AG194"/>
  <c r="AL194"/>
  <c r="AO200"/>
  <c r="AP199"/>
  <c r="AM194"/>
  <c r="AN194"/>
  <c r="AQ194"/>
  <c r="AO201"/>
  <c r="AP200"/>
  <c r="AI196"/>
  <c r="AJ195" a="1"/>
  <c r="AJ195"/>
  <c r="AH195"/>
  <c r="AK195"/>
  <c r="AG195"/>
  <c r="AL195"/>
  <c r="AM195"/>
  <c r="AN195"/>
  <c r="AQ195"/>
  <c r="AI197"/>
  <c r="AJ196" a="1"/>
  <c r="AJ196"/>
  <c r="AH196"/>
  <c r="AK196"/>
  <c r="AG196"/>
  <c r="AL196"/>
  <c r="AO202"/>
  <c r="AP201"/>
  <c r="AM196"/>
  <c r="AN196"/>
  <c r="AQ196"/>
  <c r="AO203"/>
  <c r="AP202"/>
  <c r="AI198"/>
  <c r="AJ197" a="1"/>
  <c r="AJ197"/>
  <c r="AH197"/>
  <c r="AK197"/>
  <c r="AG197"/>
  <c r="AL197"/>
  <c r="AM197"/>
  <c r="AN197"/>
  <c r="AQ197"/>
  <c r="AI199"/>
  <c r="AJ198" a="1"/>
  <c r="AJ198"/>
  <c r="AH198"/>
  <c r="AK198"/>
  <c r="AG198"/>
  <c r="AL198"/>
  <c r="AO204"/>
  <c r="AP203"/>
  <c r="AM198"/>
  <c r="AN198"/>
  <c r="AQ198"/>
  <c r="AO205"/>
  <c r="AP204"/>
  <c r="AI200"/>
  <c r="AJ199" a="1"/>
  <c r="AJ199"/>
  <c r="AH199"/>
  <c r="AK199"/>
  <c r="AG199"/>
  <c r="AL199"/>
  <c r="AM199"/>
  <c r="AN199"/>
  <c r="AQ199"/>
  <c r="AI201"/>
  <c r="AJ200" a="1"/>
  <c r="AJ200"/>
  <c r="AH200"/>
  <c r="AK200"/>
  <c r="AG200"/>
  <c r="AL200"/>
  <c r="AO206"/>
  <c r="AP205"/>
  <c r="AM200"/>
  <c r="AN200"/>
  <c r="AQ200"/>
  <c r="AO207"/>
  <c r="AP206"/>
  <c r="AI202"/>
  <c r="AJ201" a="1"/>
  <c r="AJ201"/>
  <c r="AH201"/>
  <c r="AK201"/>
  <c r="AG201"/>
  <c r="AL201"/>
  <c r="AM201"/>
  <c r="AN201"/>
  <c r="AQ201"/>
  <c r="AI203"/>
  <c r="AJ202" a="1"/>
  <c r="AJ202"/>
  <c r="AH202"/>
  <c r="AK202"/>
  <c r="AG202"/>
  <c r="AL202"/>
  <c r="AO208"/>
  <c r="AP207"/>
  <c r="AM202"/>
  <c r="AN202"/>
  <c r="AQ202"/>
  <c r="AO209"/>
  <c r="AP208"/>
  <c r="AI204"/>
  <c r="AJ203" a="1"/>
  <c r="AJ203"/>
  <c r="AH203"/>
  <c r="AK203"/>
  <c r="AG203"/>
  <c r="AL203"/>
  <c r="AM203"/>
  <c r="AN203"/>
  <c r="AQ203"/>
  <c r="AI205"/>
  <c r="AJ204" a="1"/>
  <c r="AJ204"/>
  <c r="AH204"/>
  <c r="AK204"/>
  <c r="AG204"/>
  <c r="AL204"/>
  <c r="AO210"/>
  <c r="AP209"/>
  <c r="AM204"/>
  <c r="AN204"/>
  <c r="AQ204"/>
  <c r="AO211"/>
  <c r="AP210"/>
  <c r="AI206"/>
  <c r="AJ205" a="1"/>
  <c r="AJ205"/>
  <c r="AH205"/>
  <c r="AK205"/>
  <c r="AG205"/>
  <c r="AL205"/>
  <c r="AM205"/>
  <c r="AN205"/>
  <c r="AQ205"/>
  <c r="AI207"/>
  <c r="AJ206" a="1"/>
  <c r="AJ206"/>
  <c r="AH206"/>
  <c r="AK206"/>
  <c r="AG206"/>
  <c r="AL206"/>
  <c r="AO212"/>
  <c r="AP211"/>
  <c r="AM206"/>
  <c r="AN206"/>
  <c r="AQ206"/>
  <c r="AO213"/>
  <c r="AP212"/>
  <c r="AI208"/>
  <c r="AJ207" a="1"/>
  <c r="AJ207"/>
  <c r="AH207"/>
  <c r="AK207"/>
  <c r="AG207"/>
  <c r="AL207"/>
  <c r="AM207"/>
  <c r="AN207"/>
  <c r="AQ207"/>
  <c r="AI209"/>
  <c r="AJ208" a="1"/>
  <c r="AJ208"/>
  <c r="AH208"/>
  <c r="AK208"/>
  <c r="AG208"/>
  <c r="AL208"/>
  <c r="AO214"/>
  <c r="AP213"/>
  <c r="AM208"/>
  <c r="AN208"/>
  <c r="AQ208"/>
  <c r="AO215"/>
  <c r="AP214"/>
  <c r="AI210"/>
  <c r="AJ209" a="1"/>
  <c r="AJ209"/>
  <c r="AH209"/>
  <c r="AK209"/>
  <c r="AG209"/>
  <c r="AL209"/>
  <c r="AM209"/>
  <c r="AN209"/>
  <c r="AQ209"/>
  <c r="AI211"/>
  <c r="AJ210" a="1"/>
  <c r="AJ210"/>
  <c r="AH210"/>
  <c r="AK210"/>
  <c r="AG210"/>
  <c r="AL210"/>
  <c r="AO216"/>
  <c r="AP215"/>
  <c r="AM210"/>
  <c r="AN210"/>
  <c r="AQ210"/>
  <c r="AO217"/>
  <c r="AP216"/>
  <c r="AI212"/>
  <c r="AJ211" a="1"/>
  <c r="AJ211"/>
  <c r="AH211"/>
  <c r="AK211"/>
  <c r="AG211"/>
  <c r="AL211"/>
  <c r="AM211"/>
  <c r="AN211"/>
  <c r="AQ211"/>
  <c r="AI213"/>
  <c r="AJ212" a="1"/>
  <c r="AJ212"/>
  <c r="AH212"/>
  <c r="AK212"/>
  <c r="AG212"/>
  <c r="AL212"/>
  <c r="AO218"/>
  <c r="AP217"/>
  <c r="AM212"/>
  <c r="AN212"/>
  <c r="AQ212"/>
  <c r="AO219"/>
  <c r="AP218"/>
  <c r="AI214"/>
  <c r="AJ213" a="1"/>
  <c r="AJ213"/>
  <c r="AH213"/>
  <c r="AK213"/>
  <c r="AG213"/>
  <c r="AL213"/>
  <c r="AM213"/>
  <c r="AN213"/>
  <c r="AQ213"/>
  <c r="AI215"/>
  <c r="AJ214" a="1"/>
  <c r="AJ214"/>
  <c r="AH214"/>
  <c r="AK214"/>
  <c r="AG214"/>
  <c r="AL214"/>
  <c r="AO220"/>
  <c r="AP219"/>
  <c r="AM214"/>
  <c r="AN214"/>
  <c r="AQ214"/>
  <c r="AO221"/>
  <c r="AP220"/>
  <c r="AI216"/>
  <c r="AJ215" a="1"/>
  <c r="AJ215"/>
  <c r="AH215"/>
  <c r="AK215"/>
  <c r="AG215"/>
  <c r="AL215"/>
  <c r="AM215"/>
  <c r="AN215"/>
  <c r="AQ215"/>
  <c r="AI217"/>
  <c r="AJ216" a="1"/>
  <c r="AJ216"/>
  <c r="AH216"/>
  <c r="AK216"/>
  <c r="AG216"/>
  <c r="AL216"/>
  <c r="AO222"/>
  <c r="AP221"/>
  <c r="AM216"/>
  <c r="AN216"/>
  <c r="AQ216"/>
  <c r="AO223"/>
  <c r="AP222"/>
  <c r="AI218"/>
  <c r="AJ217" a="1"/>
  <c r="AJ217"/>
  <c r="AH217"/>
  <c r="AK217"/>
  <c r="AG217"/>
  <c r="AL217"/>
  <c r="AM217"/>
  <c r="AN217"/>
  <c r="AQ217"/>
  <c r="AI219"/>
  <c r="AJ218" a="1"/>
  <c r="AJ218"/>
  <c r="AH218"/>
  <c r="AK218"/>
  <c r="AG218"/>
  <c r="AL218"/>
  <c r="AO224"/>
  <c r="AP223"/>
  <c r="AM218"/>
  <c r="AN218"/>
  <c r="AQ218"/>
  <c r="AO225"/>
  <c r="AP224"/>
  <c r="AI220"/>
  <c r="AJ219" a="1"/>
  <c r="AJ219"/>
  <c r="AH219"/>
  <c r="AK219"/>
  <c r="AG219"/>
  <c r="AL219"/>
  <c r="AM219"/>
  <c r="AN219"/>
  <c r="AQ219"/>
  <c r="AI221"/>
  <c r="AJ220" a="1"/>
  <c r="AJ220"/>
  <c r="AH220"/>
  <c r="AK220"/>
  <c r="AG220"/>
  <c r="AL220"/>
  <c r="AO226"/>
  <c r="AP225"/>
  <c r="AM220"/>
  <c r="AN220"/>
  <c r="AQ220"/>
  <c r="AO227"/>
  <c r="AP226"/>
  <c r="AI222"/>
  <c r="AJ221" a="1"/>
  <c r="AJ221"/>
  <c r="AH221"/>
  <c r="AK221"/>
  <c r="AG221"/>
  <c r="AL221"/>
  <c r="AM221"/>
  <c r="AN221"/>
  <c r="AQ221"/>
  <c r="AI223"/>
  <c r="AJ222" a="1"/>
  <c r="AJ222"/>
  <c r="AH222"/>
  <c r="AK222"/>
  <c r="AG222"/>
  <c r="AL222"/>
  <c r="AO228"/>
  <c r="AP227"/>
  <c r="AM222"/>
  <c r="AN222"/>
  <c r="AQ222"/>
  <c r="AO229"/>
  <c r="AP228"/>
  <c r="AI224"/>
  <c r="AJ223" a="1"/>
  <c r="AJ223"/>
  <c r="AH223"/>
  <c r="AK223"/>
  <c r="AG223"/>
  <c r="AL223"/>
  <c r="AM223"/>
  <c r="AN223"/>
  <c r="AQ223"/>
  <c r="AI225"/>
  <c r="AJ224" a="1"/>
  <c r="AJ224"/>
  <c r="AH224"/>
  <c r="AK224"/>
  <c r="AG224"/>
  <c r="AL224"/>
  <c r="AP229"/>
  <c r="AO230"/>
  <c r="AM224"/>
  <c r="AN224"/>
  <c r="AQ224"/>
  <c r="AO231"/>
  <c r="AP230"/>
  <c r="AI226"/>
  <c r="AJ225" a="1"/>
  <c r="AJ225"/>
  <c r="AH225"/>
  <c r="AK225"/>
  <c r="AG225"/>
  <c r="AL225"/>
  <c r="AM225"/>
  <c r="AN225"/>
  <c r="AQ225"/>
  <c r="AI227"/>
  <c r="AJ226" a="1"/>
  <c r="AJ226"/>
  <c r="AH226"/>
  <c r="AK226"/>
  <c r="AG226"/>
  <c r="AL226"/>
  <c r="AO232"/>
  <c r="AP231"/>
  <c r="AM226"/>
  <c r="AN226"/>
  <c r="AQ226"/>
  <c r="AO233"/>
  <c r="AP232"/>
  <c r="AI228"/>
  <c r="AJ227" a="1"/>
  <c r="AJ227"/>
  <c r="AH227"/>
  <c r="AK227"/>
  <c r="AG227"/>
  <c r="AL227"/>
  <c r="AM227"/>
  <c r="AN227"/>
  <c r="AQ227"/>
  <c r="AI229"/>
  <c r="AJ228" a="1"/>
  <c r="AJ228"/>
  <c r="AH228"/>
  <c r="AK228"/>
  <c r="AG228"/>
  <c r="AL228"/>
  <c r="AP233"/>
  <c r="AO234"/>
  <c r="AM228"/>
  <c r="AN228"/>
  <c r="AQ228"/>
  <c r="AO235"/>
  <c r="AP234"/>
  <c r="AI230"/>
  <c r="AJ229" a="1"/>
  <c r="AJ229"/>
  <c r="AH229"/>
  <c r="AK229"/>
  <c r="AG229"/>
  <c r="AL229"/>
  <c r="AM229"/>
  <c r="AN229"/>
  <c r="AQ229"/>
  <c r="AJ230" a="1"/>
  <c r="AJ230"/>
  <c r="AI231"/>
  <c r="AH230"/>
  <c r="AK230"/>
  <c r="AG230"/>
  <c r="AL230"/>
  <c r="AO236"/>
  <c r="AP235"/>
  <c r="AM230"/>
  <c r="AN230"/>
  <c r="AQ230"/>
  <c r="AI232"/>
  <c r="AJ231" a="1"/>
  <c r="AJ231"/>
  <c r="AH231"/>
  <c r="AK231"/>
  <c r="AG231"/>
  <c r="AL231"/>
  <c r="AO237"/>
  <c r="AP236"/>
  <c r="AM231"/>
  <c r="AN231"/>
  <c r="AQ231"/>
  <c r="AI233"/>
  <c r="AH232"/>
  <c r="AK232"/>
  <c r="AJ232" a="1"/>
  <c r="AJ232"/>
  <c r="AG232"/>
  <c r="AL232"/>
  <c r="AP237"/>
  <c r="AO238"/>
  <c r="AM232"/>
  <c r="AN232"/>
  <c r="AQ232"/>
  <c r="AO239"/>
  <c r="AP238"/>
  <c r="AI234"/>
  <c r="AJ233" a="1"/>
  <c r="AJ233"/>
  <c r="AH233"/>
  <c r="AK233"/>
  <c r="AG233"/>
  <c r="AL233"/>
  <c r="AM233"/>
  <c r="AN233"/>
  <c r="AQ233"/>
  <c r="AJ234" a="1"/>
  <c r="AJ234"/>
  <c r="AI235"/>
  <c r="AH234"/>
  <c r="AK234"/>
  <c r="AG234"/>
  <c r="AL234"/>
  <c r="AO240"/>
  <c r="AP239"/>
  <c r="AM234"/>
  <c r="AN234"/>
  <c r="AQ234"/>
  <c r="AI236"/>
  <c r="AJ235" a="1"/>
  <c r="AJ235"/>
  <c r="AH235"/>
  <c r="AK235"/>
  <c r="AG235"/>
  <c r="AL235"/>
  <c r="AO241"/>
  <c r="AP240"/>
  <c r="AM235"/>
  <c r="AN235"/>
  <c r="AQ235"/>
  <c r="AI237"/>
  <c r="AH236"/>
  <c r="AK236"/>
  <c r="AJ236" a="1"/>
  <c r="AJ236"/>
  <c r="AG236"/>
  <c r="AL236"/>
  <c r="AP241"/>
  <c r="AO242"/>
  <c r="AM236"/>
  <c r="AN236"/>
  <c r="AQ236"/>
  <c r="AO243"/>
  <c r="AP242"/>
  <c r="AI238"/>
  <c r="AJ237" a="1"/>
  <c r="AJ237"/>
  <c r="AH237"/>
  <c r="AK237"/>
  <c r="AG237"/>
  <c r="AL237"/>
  <c r="AM237"/>
  <c r="AN237"/>
  <c r="AQ237"/>
  <c r="AJ238" a="1"/>
  <c r="AJ238"/>
  <c r="AI239"/>
  <c r="AH238"/>
  <c r="AK238"/>
  <c r="AG238"/>
  <c r="AL238"/>
  <c r="AO244"/>
  <c r="AP243"/>
  <c r="AM238"/>
  <c r="AN238"/>
  <c r="AQ238"/>
  <c r="AI240"/>
  <c r="AJ239" a="1"/>
  <c r="AJ239"/>
  <c r="AH239"/>
  <c r="AK239"/>
  <c r="AG239"/>
  <c r="AL239"/>
  <c r="AO245"/>
  <c r="AP244"/>
  <c r="AM239"/>
  <c r="AN239"/>
  <c r="AQ239"/>
  <c r="AI241"/>
  <c r="AH240"/>
  <c r="AK240"/>
  <c r="AJ240" a="1"/>
  <c r="AJ240"/>
  <c r="AG240"/>
  <c r="AL240"/>
  <c r="AP245"/>
  <c r="AO246"/>
  <c r="AM240"/>
  <c r="AN240"/>
  <c r="AQ240"/>
  <c r="AO247"/>
  <c r="AP246"/>
  <c r="AI242"/>
  <c r="AJ241" a="1"/>
  <c r="AJ241"/>
  <c r="AH241"/>
  <c r="AK241"/>
  <c r="AG241"/>
  <c r="AL241"/>
  <c r="AM241"/>
  <c r="AN241"/>
  <c r="AQ241"/>
  <c r="AJ242" a="1"/>
  <c r="AJ242"/>
  <c r="AI243"/>
  <c r="AH242"/>
  <c r="AK242"/>
  <c r="AG242"/>
  <c r="AL242"/>
  <c r="AO248"/>
  <c r="AP247"/>
  <c r="AM242"/>
  <c r="AN242"/>
  <c r="AQ242"/>
  <c r="AI244"/>
  <c r="AJ243" a="1"/>
  <c r="AJ243"/>
  <c r="AH243"/>
  <c r="AK243"/>
  <c r="AG243"/>
  <c r="AL243"/>
  <c r="AO249"/>
  <c r="AP248"/>
  <c r="AM243"/>
  <c r="AN243"/>
  <c r="AQ243"/>
  <c r="AI245"/>
  <c r="AH244"/>
  <c r="AK244"/>
  <c r="AJ244" a="1"/>
  <c r="AJ244"/>
  <c r="AG244"/>
  <c r="AL244"/>
  <c r="AP249"/>
  <c r="AO250"/>
  <c r="AM244"/>
  <c r="AN244"/>
  <c r="AQ244"/>
  <c r="AO251"/>
  <c r="AP250"/>
  <c r="AI246"/>
  <c r="AJ245" a="1"/>
  <c r="AJ245"/>
  <c r="AH245"/>
  <c r="AK245"/>
  <c r="AG245"/>
  <c r="AL245"/>
  <c r="AM245"/>
  <c r="AN245"/>
  <c r="AQ245"/>
  <c r="AJ246" a="1"/>
  <c r="AJ246"/>
  <c r="AI247"/>
  <c r="AH246"/>
  <c r="AK246"/>
  <c r="AG246"/>
  <c r="AL246"/>
  <c r="AO252"/>
  <c r="AP251"/>
  <c r="AM246"/>
  <c r="AN246"/>
  <c r="AQ246"/>
  <c r="AI248"/>
  <c r="AJ247" a="1"/>
  <c r="AJ247"/>
  <c r="AH247"/>
  <c r="AK247"/>
  <c r="AG247"/>
  <c r="AL247"/>
  <c r="AO253"/>
  <c r="AP252"/>
  <c r="AM247"/>
  <c r="AN247"/>
  <c r="AQ247"/>
  <c r="AI249"/>
  <c r="AH248"/>
  <c r="AK248"/>
  <c r="AJ248" a="1"/>
  <c r="AJ248"/>
  <c r="AG248"/>
  <c r="AL248"/>
  <c r="AP253"/>
  <c r="AO254"/>
  <c r="AM248"/>
  <c r="AN248"/>
  <c r="AQ248"/>
  <c r="AO255"/>
  <c r="AP254"/>
  <c r="AI250"/>
  <c r="AJ249" a="1"/>
  <c r="AJ249"/>
  <c r="AH249"/>
  <c r="AK249"/>
  <c r="AG249"/>
  <c r="AL249"/>
  <c r="AM249"/>
  <c r="AN249"/>
  <c r="AQ249"/>
  <c r="AJ250" a="1"/>
  <c r="AJ250"/>
  <c r="AI251"/>
  <c r="AH250"/>
  <c r="AK250"/>
  <c r="AG250"/>
  <c r="AL250"/>
  <c r="AO256"/>
  <c r="AP255"/>
  <c r="AM250"/>
  <c r="AN250"/>
  <c r="AQ250"/>
  <c r="AI252"/>
  <c r="AJ251" a="1"/>
  <c r="AJ251"/>
  <c r="AH251"/>
  <c r="AK251"/>
  <c r="AG251"/>
  <c r="AL251"/>
  <c r="AO257"/>
  <c r="AP256"/>
  <c r="AM251"/>
  <c r="AN251"/>
  <c r="AQ251"/>
  <c r="AI253"/>
  <c r="AH252"/>
  <c r="AK252"/>
  <c r="AJ252" a="1"/>
  <c r="AJ252"/>
  <c r="AG252"/>
  <c r="AL252"/>
  <c r="AP257"/>
  <c r="AO258"/>
  <c r="AM252"/>
  <c r="AN252"/>
  <c r="AQ252"/>
  <c r="AO259"/>
  <c r="AP258"/>
  <c r="AI254"/>
  <c r="AJ253" a="1"/>
  <c r="AJ253"/>
  <c r="AH253"/>
  <c r="AK253"/>
  <c r="AG253"/>
  <c r="AL253"/>
  <c r="AM253"/>
  <c r="AN253"/>
  <c r="AQ253"/>
  <c r="AJ254" a="1"/>
  <c r="AJ254"/>
  <c r="AI255"/>
  <c r="AH254"/>
  <c r="AK254"/>
  <c r="AG254"/>
  <c r="AL254"/>
  <c r="AO260"/>
  <c r="AP259"/>
  <c r="AM254"/>
  <c r="AN254"/>
  <c r="AQ254"/>
  <c r="AO261"/>
  <c r="AP260"/>
  <c r="AI256"/>
  <c r="AJ255" a="1"/>
  <c r="AJ255"/>
  <c r="AH255"/>
  <c r="AK255"/>
  <c r="AG255"/>
  <c r="AL255"/>
  <c r="AM255"/>
  <c r="AN255"/>
  <c r="AQ255"/>
  <c r="AI257"/>
  <c r="AH256"/>
  <c r="AK256"/>
  <c r="AJ256" a="1"/>
  <c r="AJ256"/>
  <c r="AG256"/>
  <c r="AL256"/>
  <c r="AP261"/>
  <c r="AO262"/>
  <c r="AM256"/>
  <c r="AN256"/>
  <c r="AQ256"/>
  <c r="AO263"/>
  <c r="AP262"/>
  <c r="AI258"/>
  <c r="AJ257" a="1"/>
  <c r="AJ257"/>
  <c r="AH257"/>
  <c r="AK257"/>
  <c r="AG257"/>
  <c r="AL257"/>
  <c r="AM257"/>
  <c r="AN257"/>
  <c r="AQ257"/>
  <c r="AO264"/>
  <c r="AP263"/>
  <c r="AJ258" a="1"/>
  <c r="AJ258"/>
  <c r="AI259"/>
  <c r="AH258"/>
  <c r="AK258"/>
  <c r="AG258"/>
  <c r="AL258"/>
  <c r="AM258"/>
  <c r="AN258"/>
  <c r="AQ258"/>
  <c r="AI260"/>
  <c r="AJ259" a="1"/>
  <c r="AJ259"/>
  <c r="AH259"/>
  <c r="AK259"/>
  <c r="AG259"/>
  <c r="AL259"/>
  <c r="AO265"/>
  <c r="AP264"/>
  <c r="AM259"/>
  <c r="AN259"/>
  <c r="AQ259"/>
  <c r="AP265"/>
  <c r="AO266"/>
  <c r="AI261"/>
  <c r="AH260"/>
  <c r="AK260"/>
  <c r="AJ260" a="1"/>
  <c r="AJ260"/>
  <c r="AG260"/>
  <c r="AL260"/>
  <c r="AM260"/>
  <c r="AN260"/>
  <c r="AQ260"/>
  <c r="AI262"/>
  <c r="AJ261" a="1"/>
  <c r="AJ261"/>
  <c r="AH261"/>
  <c r="AK261"/>
  <c r="AG261"/>
  <c r="AL261"/>
  <c r="AO267"/>
  <c r="AP266"/>
  <c r="AM261"/>
  <c r="AN261"/>
  <c r="AQ261"/>
  <c r="AO268"/>
  <c r="AP267"/>
  <c r="AJ262" a="1"/>
  <c r="AJ262"/>
  <c r="AI263"/>
  <c r="AH262"/>
  <c r="AK262"/>
  <c r="AG262"/>
  <c r="AL262"/>
  <c r="AM262"/>
  <c r="AN262"/>
  <c r="AQ262"/>
  <c r="AI264"/>
  <c r="AJ263" a="1"/>
  <c r="AJ263"/>
  <c r="AH263"/>
  <c r="AK263"/>
  <c r="AG263"/>
  <c r="AL263"/>
  <c r="AO269"/>
  <c r="AP268"/>
  <c r="AM263"/>
  <c r="AN263"/>
  <c r="AQ263"/>
  <c r="AP269"/>
  <c r="AO270"/>
  <c r="AI265"/>
  <c r="AH264"/>
  <c r="AK264"/>
  <c r="AJ264" a="1"/>
  <c r="AJ264"/>
  <c r="AG264"/>
  <c r="AL264"/>
  <c r="AM264"/>
  <c r="AN264"/>
  <c r="AQ264"/>
  <c r="AI266"/>
  <c r="AJ265" a="1"/>
  <c r="AJ265"/>
  <c r="AH265"/>
  <c r="AK265"/>
  <c r="AG265"/>
  <c r="AL265"/>
  <c r="AO271"/>
  <c r="AP270"/>
  <c r="AM265"/>
  <c r="AN265"/>
  <c r="AQ265"/>
  <c r="AJ266" a="1"/>
  <c r="AJ266"/>
  <c r="AI267"/>
  <c r="AH266"/>
  <c r="AK266"/>
  <c r="AG266"/>
  <c r="AL266"/>
  <c r="AO272"/>
  <c r="AP271"/>
  <c r="AM266"/>
  <c r="AN266"/>
  <c r="AQ266"/>
  <c r="AO273"/>
  <c r="AP272"/>
  <c r="AI268"/>
  <c r="AJ267" a="1"/>
  <c r="AJ267"/>
  <c r="AH267"/>
  <c r="AK267"/>
  <c r="AG267"/>
  <c r="AL267"/>
  <c r="AM267"/>
  <c r="AN267"/>
  <c r="AQ267"/>
  <c r="AI269"/>
  <c r="AH268"/>
  <c r="AK268"/>
  <c r="AJ268" a="1"/>
  <c r="AJ268"/>
  <c r="AG268"/>
  <c r="AL268"/>
  <c r="AP273"/>
  <c r="AO274"/>
  <c r="AM268"/>
  <c r="AN268"/>
  <c r="AQ268"/>
  <c r="AO275"/>
  <c r="AP274"/>
  <c r="AI270"/>
  <c r="AJ269" a="1"/>
  <c r="AJ269"/>
  <c r="AH269"/>
  <c r="AK269"/>
  <c r="AG269"/>
  <c r="AL269"/>
  <c r="AM269"/>
  <c r="AN269"/>
  <c r="AQ269"/>
  <c r="AJ270" a="1"/>
  <c r="AJ270"/>
  <c r="AI271"/>
  <c r="AH270"/>
  <c r="AK270"/>
  <c r="AG270"/>
  <c r="AL270"/>
  <c r="AO276"/>
  <c r="AP275"/>
  <c r="AM270"/>
  <c r="AN270"/>
  <c r="AQ270"/>
  <c r="AI272"/>
  <c r="AJ271" a="1"/>
  <c r="AJ271"/>
  <c r="AH271"/>
  <c r="AK271"/>
  <c r="AG271"/>
  <c r="AL271"/>
  <c r="AO277"/>
  <c r="AP276"/>
  <c r="AM271"/>
  <c r="AN271"/>
  <c r="AQ271"/>
  <c r="AP277"/>
  <c r="AO278"/>
  <c r="AI273"/>
  <c r="AH272"/>
  <c r="AK272"/>
  <c r="AJ272" a="1"/>
  <c r="AJ272"/>
  <c r="AG272"/>
  <c r="AL272"/>
  <c r="AM272"/>
  <c r="AN272"/>
  <c r="AQ272"/>
  <c r="AI274"/>
  <c r="AJ273" a="1"/>
  <c r="AJ273"/>
  <c r="AH273"/>
  <c r="AK273"/>
  <c r="AG273"/>
  <c r="AL273"/>
  <c r="AO279"/>
  <c r="AP278"/>
  <c r="AM273"/>
  <c r="AN273"/>
  <c r="AQ273"/>
  <c r="AO280"/>
  <c r="AP279"/>
  <c r="AJ274" a="1"/>
  <c r="AJ274"/>
  <c r="AI275"/>
  <c r="AH274"/>
  <c r="AK274"/>
  <c r="AG274"/>
  <c r="AL274"/>
  <c r="AM274"/>
  <c r="AN274"/>
  <c r="AQ274"/>
  <c r="AI276"/>
  <c r="AJ275" a="1"/>
  <c r="AJ275"/>
  <c r="AH275"/>
  <c r="AK275"/>
  <c r="AG275"/>
  <c r="AL275"/>
  <c r="AO281"/>
  <c r="AP280"/>
  <c r="AM275"/>
  <c r="AN275"/>
  <c r="AQ275"/>
  <c r="AI277"/>
  <c r="AH276"/>
  <c r="AK276"/>
  <c r="AJ276" a="1"/>
  <c r="AJ276"/>
  <c r="AG276"/>
  <c r="AL276"/>
  <c r="AP281"/>
  <c r="AO282"/>
  <c r="AM276"/>
  <c r="AN276"/>
  <c r="AQ276"/>
  <c r="AO283"/>
  <c r="AP282"/>
  <c r="AI278"/>
  <c r="AJ277" a="1"/>
  <c r="AJ277"/>
  <c r="AH277"/>
  <c r="AK277"/>
  <c r="AG277"/>
  <c r="AL277"/>
  <c r="AM277"/>
  <c r="AN277"/>
  <c r="AQ277"/>
  <c r="AJ278" a="1"/>
  <c r="AJ278"/>
  <c r="AI279"/>
  <c r="AH278"/>
  <c r="AK278"/>
  <c r="AG278"/>
  <c r="AL278"/>
  <c r="AO284"/>
  <c r="AP283"/>
  <c r="AM278"/>
  <c r="AN278"/>
  <c r="AQ278"/>
  <c r="AO285"/>
  <c r="AP284"/>
  <c r="AI280"/>
  <c r="AJ279" a="1"/>
  <c r="AJ279"/>
  <c r="AH279"/>
  <c r="AK279"/>
  <c r="AG279"/>
  <c r="AL279"/>
  <c r="AM279"/>
  <c r="AN279"/>
  <c r="AQ279"/>
  <c r="AI281"/>
  <c r="AH280"/>
  <c r="AK280"/>
  <c r="AJ280" a="1"/>
  <c r="AJ280"/>
  <c r="AG280"/>
  <c r="AL280"/>
  <c r="AP285"/>
  <c r="AO286"/>
  <c r="AM280"/>
  <c r="AN280"/>
  <c r="AQ280"/>
  <c r="AO287"/>
  <c r="AP286"/>
  <c r="AI282"/>
  <c r="AJ281" a="1"/>
  <c r="AJ281"/>
  <c r="AH281"/>
  <c r="AK281"/>
  <c r="AG281"/>
  <c r="AL281"/>
  <c r="AM281"/>
  <c r="AN281"/>
  <c r="AQ281"/>
  <c r="AJ282" a="1"/>
  <c r="AJ282"/>
  <c r="AI283"/>
  <c r="AH282"/>
  <c r="AK282"/>
  <c r="AG282"/>
  <c r="AL282"/>
  <c r="AO288"/>
  <c r="AP287"/>
  <c r="AM282"/>
  <c r="AN282"/>
  <c r="AQ282"/>
  <c r="AO289"/>
  <c r="AP288"/>
  <c r="AI284"/>
  <c r="AJ283" a="1"/>
  <c r="AJ283"/>
  <c r="AH283"/>
  <c r="AK283"/>
  <c r="AG283"/>
  <c r="AL283"/>
  <c r="AM283"/>
  <c r="AN283"/>
  <c r="AQ283"/>
  <c r="AI285"/>
  <c r="AH284"/>
  <c r="AK284"/>
  <c r="AJ284" a="1"/>
  <c r="AJ284"/>
  <c r="AG284"/>
  <c r="AL284"/>
  <c r="AP289"/>
  <c r="AO290"/>
  <c r="AM284"/>
  <c r="AN284"/>
  <c r="AQ284"/>
  <c r="AI286"/>
  <c r="AJ285" a="1"/>
  <c r="AJ285"/>
  <c r="AH285"/>
  <c r="AK285"/>
  <c r="AG285"/>
  <c r="AL285"/>
  <c r="AO291"/>
  <c r="AP290"/>
  <c r="AM285"/>
  <c r="AN285"/>
  <c r="AQ285"/>
  <c r="AJ286" a="1"/>
  <c r="AJ286"/>
  <c r="AI287"/>
  <c r="AH286"/>
  <c r="AK286"/>
  <c r="AG286"/>
  <c r="AL286"/>
  <c r="AO292"/>
  <c r="AP291"/>
  <c r="AM286"/>
  <c r="AN286"/>
  <c r="AQ286"/>
  <c r="AI288"/>
  <c r="AJ287" a="1"/>
  <c r="AJ287"/>
  <c r="AH287"/>
  <c r="AK287"/>
  <c r="AG287"/>
  <c r="AL287"/>
  <c r="AO293"/>
  <c r="AP292"/>
  <c r="AM287"/>
  <c r="AN287"/>
  <c r="AQ287"/>
  <c r="AP293"/>
  <c r="AO294"/>
  <c r="AI289"/>
  <c r="AH288"/>
  <c r="AK288"/>
  <c r="AJ288" a="1"/>
  <c r="AJ288"/>
  <c r="AG288"/>
  <c r="AL288"/>
  <c r="AM288"/>
  <c r="AN288"/>
  <c r="AQ288"/>
  <c r="AO295"/>
  <c r="AP294"/>
  <c r="AI290"/>
  <c r="AJ289" a="1"/>
  <c r="AJ289"/>
  <c r="AH289"/>
  <c r="AK289"/>
  <c r="AG289"/>
  <c r="AL289"/>
  <c r="AM289"/>
  <c r="AN289"/>
  <c r="AQ289"/>
  <c r="AJ290" a="1"/>
  <c r="AJ290"/>
  <c r="AI291"/>
  <c r="AH290"/>
  <c r="AK290"/>
  <c r="AG290"/>
  <c r="AL290"/>
  <c r="AO296"/>
  <c r="AP295"/>
  <c r="AM290"/>
  <c r="AN290"/>
  <c r="AQ290"/>
  <c r="AI292"/>
  <c r="AJ291" a="1"/>
  <c r="AJ291"/>
  <c r="AH291"/>
  <c r="AK291"/>
  <c r="AG291"/>
  <c r="AL291"/>
  <c r="AO297"/>
  <c r="AP296"/>
  <c r="AM291"/>
  <c r="AN291"/>
  <c r="AQ291"/>
  <c r="AP297"/>
  <c r="AO298"/>
  <c r="AI293"/>
  <c r="AH292"/>
  <c r="AK292"/>
  <c r="AJ292" a="1"/>
  <c r="AJ292"/>
  <c r="AG292"/>
  <c r="AL292"/>
  <c r="AM292"/>
  <c r="AN292"/>
  <c r="AQ292"/>
  <c r="AO299"/>
  <c r="AP298"/>
  <c r="AI294"/>
  <c r="AJ293" a="1"/>
  <c r="AJ293"/>
  <c r="AH293"/>
  <c r="AK293"/>
  <c r="AG293"/>
  <c r="AL293"/>
  <c r="AM293"/>
  <c r="AN293"/>
  <c r="AQ293"/>
  <c r="AJ294" a="1"/>
  <c r="AJ294"/>
  <c r="AI295"/>
  <c r="AH294"/>
  <c r="AK294"/>
  <c r="AG294"/>
  <c r="AL294"/>
  <c r="AO300"/>
  <c r="AP299"/>
  <c r="AM294"/>
  <c r="AN294"/>
  <c r="AQ294"/>
  <c r="AO301"/>
  <c r="AP300"/>
  <c r="AI296"/>
  <c r="AJ295" a="1"/>
  <c r="AJ295"/>
  <c r="AH295"/>
  <c r="AK295"/>
  <c r="AG295"/>
  <c r="AL295"/>
  <c r="AM295"/>
  <c r="AN295"/>
  <c r="AQ295"/>
  <c r="AI297"/>
  <c r="AH296"/>
  <c r="AK296"/>
  <c r="AJ296" a="1"/>
  <c r="AJ296"/>
  <c r="AG296"/>
  <c r="AL296"/>
  <c r="AP301"/>
  <c r="AO302"/>
  <c r="AM296"/>
  <c r="AN296"/>
  <c r="AQ296"/>
  <c r="AO303"/>
  <c r="AP302"/>
  <c r="AI298"/>
  <c r="AJ297" a="1"/>
  <c r="AJ297"/>
  <c r="AH297"/>
  <c r="AK297"/>
  <c r="AG297"/>
  <c r="AL297"/>
  <c r="AM297"/>
  <c r="AN297"/>
  <c r="AQ297"/>
  <c r="AJ298" a="1"/>
  <c r="AJ298"/>
  <c r="AI299"/>
  <c r="AH298"/>
  <c r="AK298"/>
  <c r="AG298"/>
  <c r="AL298"/>
  <c r="AO304"/>
  <c r="AP303"/>
  <c r="AM298"/>
  <c r="AN298"/>
  <c r="AQ298"/>
  <c r="AO305"/>
  <c r="AP304"/>
  <c r="AI300"/>
  <c r="AJ299" a="1"/>
  <c r="AJ299"/>
  <c r="AH299"/>
  <c r="AK299"/>
  <c r="AG299"/>
  <c r="AL299"/>
  <c r="AM299"/>
  <c r="AN299"/>
  <c r="AQ299"/>
  <c r="AP305"/>
  <c r="AO306"/>
  <c r="AI301"/>
  <c r="AH300"/>
  <c r="AK300"/>
  <c r="AJ300" a="1"/>
  <c r="AJ300"/>
  <c r="AG300"/>
  <c r="AL300"/>
  <c r="AM300"/>
  <c r="AN300"/>
  <c r="AQ300"/>
  <c r="AI302"/>
  <c r="AJ301" a="1"/>
  <c r="AJ301"/>
  <c r="AH301"/>
  <c r="AK301"/>
  <c r="AG301"/>
  <c r="AL301"/>
  <c r="AO307"/>
  <c r="AP306"/>
  <c r="AM301"/>
  <c r="AN301"/>
  <c r="AQ301"/>
  <c r="AO308"/>
  <c r="AP307"/>
  <c r="AJ302" a="1"/>
  <c r="AJ302"/>
  <c r="AI303"/>
  <c r="AH302"/>
  <c r="AK302"/>
  <c r="AG302"/>
  <c r="AL302"/>
  <c r="AM302"/>
  <c r="AN302"/>
  <c r="AQ302"/>
  <c r="AI304"/>
  <c r="AJ303" a="1"/>
  <c r="AJ303"/>
  <c r="AH303"/>
  <c r="AK303"/>
  <c r="AG303"/>
  <c r="AL303"/>
  <c r="AO309"/>
  <c r="AP308"/>
  <c r="AM303"/>
  <c r="AN303"/>
  <c r="AQ303"/>
  <c r="AP309"/>
  <c r="AO310"/>
  <c r="AI305"/>
  <c r="AH304"/>
  <c r="AK304"/>
  <c r="AJ304" a="1"/>
  <c r="AJ304"/>
  <c r="AG304"/>
  <c r="AL304"/>
  <c r="AM304"/>
  <c r="AN304"/>
  <c r="AQ304"/>
  <c r="AI306"/>
  <c r="AJ305" a="1"/>
  <c r="AJ305"/>
  <c r="AH305"/>
  <c r="AK305"/>
  <c r="AG305"/>
  <c r="AL305"/>
  <c r="AO311"/>
  <c r="AP310"/>
  <c r="AM305"/>
  <c r="AN305"/>
  <c r="AQ305"/>
  <c r="AO312"/>
  <c r="AP311"/>
  <c r="AJ306" a="1"/>
  <c r="AJ306"/>
  <c r="AI307"/>
  <c r="AH306"/>
  <c r="AK306"/>
  <c r="AG306"/>
  <c r="AL306"/>
  <c r="AM306"/>
  <c r="AN306"/>
  <c r="AQ306"/>
  <c r="AI308"/>
  <c r="AJ307" a="1"/>
  <c r="AJ307"/>
  <c r="AH307"/>
  <c r="AK307"/>
  <c r="AG307"/>
  <c r="AL307"/>
  <c r="AO313"/>
  <c r="AP312"/>
  <c r="AM307"/>
  <c r="AN307"/>
  <c r="AQ307"/>
  <c r="AP313"/>
  <c r="AO314"/>
  <c r="AI309"/>
  <c r="AH308"/>
  <c r="AK308"/>
  <c r="AJ308" a="1"/>
  <c r="AJ308"/>
  <c r="AG308"/>
  <c r="AL308"/>
  <c r="AM308"/>
  <c r="AN308"/>
  <c r="AQ308"/>
  <c r="AI310"/>
  <c r="AJ309" a="1"/>
  <c r="AJ309"/>
  <c r="AH309"/>
  <c r="AK309"/>
  <c r="AG309"/>
  <c r="AL309"/>
  <c r="AO315"/>
  <c r="AP314"/>
  <c r="AM309"/>
  <c r="AN309"/>
  <c r="AQ309"/>
  <c r="AP315"/>
  <c r="AJ310" a="1"/>
  <c r="AJ310"/>
  <c r="AI311"/>
  <c r="AH310"/>
  <c r="AK310"/>
  <c r="AG310"/>
  <c r="AL310"/>
  <c r="AM310"/>
  <c r="AN310"/>
  <c r="AQ310"/>
  <c r="AI312"/>
  <c r="AJ311" a="1"/>
  <c r="AJ311"/>
  <c r="AH311"/>
  <c r="AK311"/>
  <c r="AG311"/>
  <c r="AL311"/>
  <c r="AM311"/>
  <c r="AN311"/>
  <c r="AQ311"/>
  <c r="AI313"/>
  <c r="AH312"/>
  <c r="AK312"/>
  <c r="AJ312" a="1"/>
  <c r="AJ312"/>
  <c r="AG312"/>
  <c r="AL312"/>
  <c r="AM312"/>
  <c r="AN312"/>
  <c r="AQ312"/>
  <c r="AI314"/>
  <c r="AJ313" a="1"/>
  <c r="AJ313"/>
  <c r="AH313"/>
  <c r="AK313"/>
  <c r="AG313"/>
  <c r="AL313"/>
  <c r="AM313"/>
  <c r="AN313"/>
  <c r="AQ313"/>
  <c r="AJ314" a="1"/>
  <c r="AJ314"/>
  <c r="AI315"/>
  <c r="AH314"/>
  <c r="AK314"/>
  <c r="AG314"/>
  <c r="AL314"/>
  <c r="AM314"/>
  <c r="AN314"/>
  <c r="AQ314"/>
  <c r="AJ315" a="1"/>
  <c r="AJ315"/>
  <c r="AH315"/>
  <c r="AK315"/>
  <c r="AG315"/>
  <c r="AL315"/>
  <c r="AM315"/>
  <c r="AN315"/>
  <c r="AQ315"/>
  <c r="AM10"/>
  <c r="B15"/>
  <c r="B16"/>
  <c r="B17"/>
  <c r="AR12" a="1"/>
  <c r="AR12"/>
  <c r="AR10"/>
  <c r="AR13" a="1"/>
  <c r="AR13"/>
  <c r="AR14" a="1"/>
  <c r="AR14"/>
  <c r="AR16" a="1"/>
  <c r="AR16"/>
  <c r="AR15" a="1"/>
  <c r="AR15"/>
  <c r="AR17" a="1"/>
  <c r="AR17"/>
  <c r="AR18" a="1"/>
  <c r="AR18"/>
  <c r="AR19" a="1"/>
  <c r="AR19"/>
  <c r="AR20" a="1"/>
  <c r="AR20"/>
  <c r="AR21" a="1"/>
  <c r="AR21"/>
  <c r="AR22" a="1"/>
  <c r="AR22"/>
  <c r="AR23" a="1"/>
  <c r="AR23"/>
  <c r="AR24" a="1"/>
  <c r="AR24"/>
  <c r="AR25" a="1"/>
  <c r="AR25"/>
  <c r="AR26" a="1"/>
  <c r="AR26"/>
  <c r="AR27" a="1"/>
  <c r="AR27"/>
  <c r="AR28" a="1"/>
  <c r="AR28"/>
  <c r="AR29" a="1"/>
  <c r="AR29"/>
  <c r="AR30" a="1"/>
  <c r="AR30"/>
  <c r="AR31" a="1"/>
  <c r="AR31"/>
  <c r="AR32" a="1"/>
  <c r="AR32"/>
  <c r="AR33" a="1"/>
  <c r="AR33"/>
  <c r="AR34" a="1"/>
  <c r="AR34"/>
  <c r="AR36" a="1"/>
  <c r="AR36"/>
  <c r="AR35" a="1"/>
  <c r="AR35"/>
  <c r="AR38" a="1"/>
  <c r="AR38"/>
  <c r="AR37" a="1"/>
  <c r="AR37"/>
  <c r="AR42" a="1"/>
  <c r="AR42"/>
  <c r="AR39" a="1"/>
  <c r="AR39"/>
  <c r="AR40" a="1"/>
  <c r="AR40"/>
  <c r="AR43" a="1"/>
  <c r="AR43"/>
  <c r="AR45" a="1"/>
  <c r="AR45"/>
  <c r="AR41" a="1"/>
  <c r="AR41"/>
  <c r="AR44" a="1"/>
  <c r="AR44"/>
  <c r="AR47" a="1"/>
  <c r="AR47"/>
  <c r="AR46" a="1"/>
  <c r="AR46"/>
  <c r="AR48" a="1"/>
  <c r="AR48"/>
  <c r="AR49" a="1"/>
  <c r="AR49"/>
  <c r="AR51" a="1"/>
  <c r="AR51"/>
  <c r="AR50" a="1"/>
  <c r="AR50"/>
  <c r="AR53" a="1"/>
  <c r="AR53"/>
  <c r="AR52" a="1"/>
  <c r="AR52"/>
  <c r="AR56" a="1"/>
  <c r="AR56"/>
  <c r="AR54" a="1"/>
  <c r="AR54"/>
  <c r="AR55" a="1"/>
  <c r="AR55"/>
  <c r="AR58" a="1"/>
  <c r="AR58"/>
  <c r="AR57" a="1"/>
  <c r="AR57"/>
  <c r="AR59" a="1"/>
  <c r="AR59"/>
  <c r="AR60" a="1"/>
  <c r="AR60"/>
  <c r="AR61" a="1"/>
  <c r="AR61"/>
  <c r="AR62" a="1"/>
  <c r="AR62"/>
  <c r="AR63" a="1"/>
  <c r="AR63"/>
  <c r="AR64" a="1"/>
  <c r="AR64"/>
  <c r="AR65" a="1"/>
  <c r="AR65"/>
  <c r="AR66" a="1"/>
  <c r="AR66"/>
  <c r="AR67" a="1"/>
  <c r="AR67"/>
  <c r="AR69" a="1"/>
  <c r="AR69"/>
  <c r="AR68" a="1"/>
  <c r="AR68"/>
  <c r="AR70" a="1"/>
  <c r="AR70"/>
  <c r="AR71" a="1"/>
  <c r="AR71"/>
  <c r="AR76" a="1"/>
  <c r="AR76"/>
  <c r="AR73" a="1"/>
  <c r="AR73"/>
  <c r="AR75" a="1"/>
  <c r="AR75"/>
  <c r="AR72" a="1"/>
  <c r="AR72"/>
  <c r="AR74" a="1"/>
  <c r="AR74"/>
  <c r="AR80" a="1"/>
  <c r="AR80"/>
  <c r="AR77" a="1"/>
  <c r="AR77"/>
  <c r="AR79" a="1"/>
  <c r="AR79"/>
  <c r="AR78" a="1"/>
  <c r="AR78"/>
  <c r="AR81" a="1"/>
  <c r="AR81"/>
  <c r="AR82" a="1"/>
  <c r="AR82"/>
  <c r="AR83" a="1"/>
  <c r="AR83"/>
  <c r="AR84" a="1"/>
  <c r="AR84"/>
  <c r="AR85" a="1"/>
  <c r="AR85"/>
  <c r="AR86" a="1"/>
  <c r="AR86"/>
  <c r="AR89" a="1"/>
  <c r="AR89"/>
  <c r="AR87" a="1"/>
  <c r="AR87"/>
  <c r="AR92" a="1"/>
  <c r="AR92"/>
  <c r="AR88" a="1"/>
  <c r="AR88"/>
  <c r="AR93" a="1"/>
  <c r="AR93"/>
  <c r="AR90" a="1"/>
  <c r="AR90"/>
  <c r="AR91" a="1"/>
  <c r="AR91"/>
  <c r="AR94" a="1"/>
  <c r="AR94"/>
  <c r="AR95" a="1"/>
  <c r="AR95"/>
  <c r="AR96" a="1"/>
  <c r="AR96"/>
  <c r="AR98" a="1"/>
  <c r="AR98"/>
  <c r="AR97" a="1"/>
  <c r="AR97"/>
  <c r="AR99" a="1"/>
  <c r="AR99"/>
  <c r="AR100" a="1"/>
  <c r="AR100"/>
  <c r="AR102" a="1"/>
  <c r="AR102"/>
  <c r="AR104" a="1"/>
  <c r="AR104"/>
  <c r="AR101" a="1"/>
  <c r="AR101"/>
  <c r="AR103" a="1"/>
  <c r="AR103"/>
  <c r="AR105" a="1"/>
  <c r="AR105"/>
  <c r="AR108" a="1"/>
  <c r="AR108"/>
  <c r="AR107" a="1"/>
  <c r="AR107"/>
  <c r="AR109" a="1"/>
  <c r="AR109"/>
  <c r="AR106" a="1"/>
  <c r="AR106"/>
  <c r="AR111" a="1"/>
  <c r="AR111"/>
  <c r="AR110" a="1"/>
  <c r="AR110"/>
  <c r="AR113" a="1"/>
  <c r="AR113"/>
  <c r="AR112" a="1"/>
  <c r="AR112"/>
  <c r="AR114" a="1"/>
  <c r="AR114"/>
  <c r="AR115" a="1"/>
  <c r="AR115"/>
  <c r="AR118" a="1"/>
  <c r="AR118"/>
  <c r="AR116" a="1"/>
  <c r="AR116"/>
  <c r="AR117" a="1"/>
  <c r="AR117"/>
  <c r="AR121" a="1"/>
  <c r="AR121"/>
  <c r="AR119" a="1"/>
  <c r="AR119"/>
  <c r="AR120" a="1"/>
  <c r="AR120"/>
  <c r="AR122" a="1"/>
  <c r="AR122"/>
  <c r="AR125" a="1"/>
  <c r="AR125"/>
  <c r="AR127" a="1"/>
  <c r="AR127"/>
  <c r="AR123" a="1"/>
  <c r="AR123"/>
  <c r="AR124" a="1"/>
  <c r="AR124"/>
  <c r="AR126" a="1"/>
  <c r="AR126"/>
  <c r="AR131" a="1"/>
  <c r="AR131"/>
  <c r="AR129" a="1"/>
  <c r="AR129"/>
  <c r="AR128" a="1"/>
  <c r="AR128"/>
  <c r="AR130" a="1"/>
  <c r="AR130"/>
  <c r="AR133" a="1"/>
  <c r="AR133"/>
  <c r="AR135" a="1"/>
  <c r="AR135"/>
  <c r="AR132" a="1"/>
  <c r="AR132"/>
  <c r="AR134" a="1"/>
  <c r="AR134"/>
  <c r="AR136" a="1"/>
  <c r="AR136"/>
  <c r="AR140" a="1"/>
  <c r="AR140"/>
  <c r="AR138" a="1"/>
  <c r="AR138"/>
  <c r="AR137" a="1"/>
  <c r="AR137"/>
  <c r="AR139" a="1"/>
  <c r="AR139"/>
  <c r="AR143" a="1"/>
  <c r="AR143"/>
  <c r="AR141" a="1"/>
  <c r="AR141"/>
  <c r="AR142" a="1"/>
  <c r="AR142"/>
  <c r="AR144" a="1"/>
  <c r="AR144"/>
  <c r="AR145" a="1"/>
  <c r="AR145"/>
  <c r="AR146" a="1"/>
  <c r="AR146"/>
  <c r="AR147" a="1"/>
  <c r="AR147"/>
  <c r="AR148" a="1"/>
  <c r="AR148"/>
  <c r="AR150" a="1"/>
  <c r="AR150"/>
  <c r="AR149" a="1"/>
  <c r="AR149"/>
  <c r="AR152" a="1"/>
  <c r="AR152"/>
  <c r="AR153" a="1"/>
  <c r="AR153"/>
  <c r="AR151" a="1"/>
  <c r="AR151"/>
  <c r="AR154" a="1"/>
  <c r="AR154"/>
  <c r="AR155" a="1"/>
  <c r="AR155"/>
  <c r="AR157" a="1"/>
  <c r="AR157"/>
  <c r="AR156" a="1"/>
  <c r="AR156"/>
  <c r="AR160" a="1"/>
  <c r="AR160"/>
  <c r="AR158" a="1"/>
  <c r="AR158"/>
  <c r="AR159" a="1"/>
  <c r="AR159"/>
  <c r="AR161" a="1"/>
  <c r="AR161"/>
  <c r="AR163" a="1"/>
  <c r="AR163"/>
  <c r="AR162" a="1"/>
  <c r="AR162"/>
  <c r="AR164" a="1"/>
  <c r="AR164"/>
  <c r="AR167" a="1"/>
  <c r="AR167"/>
  <c r="AR166" a="1"/>
  <c r="AR166"/>
  <c r="AR165" a="1"/>
  <c r="AR165"/>
  <c r="AR170" a="1"/>
  <c r="AR170"/>
  <c r="AR168" a="1"/>
  <c r="AR168"/>
  <c r="AR169" a="1"/>
  <c r="AR169"/>
  <c r="AR171" a="1"/>
  <c r="AR171"/>
  <c r="AR173" a="1"/>
  <c r="AR173"/>
  <c r="AR172" a="1"/>
  <c r="AR172"/>
  <c r="AR174" a="1"/>
  <c r="AR174"/>
  <c r="AR177" a="1"/>
  <c r="AR177"/>
  <c r="AR175" a="1"/>
  <c r="AR175"/>
  <c r="AR176" a="1"/>
  <c r="AR176"/>
  <c r="AR180" a="1"/>
  <c r="AR180"/>
  <c r="AR179" a="1"/>
  <c r="AR179"/>
  <c r="AR178" a="1"/>
  <c r="AR178"/>
  <c r="AR184" a="1"/>
  <c r="AR184"/>
  <c r="AR182" a="1"/>
  <c r="AR182"/>
  <c r="AR181" a="1"/>
  <c r="AR181"/>
  <c r="AR183" a="1"/>
  <c r="AR183"/>
  <c r="AR185" a="1"/>
  <c r="AR185"/>
  <c r="AR186" a="1"/>
  <c r="AR186"/>
  <c r="AR187" a="1"/>
  <c r="AR187"/>
  <c r="AR188" a="1"/>
  <c r="AR188"/>
  <c r="AR192" a="1"/>
  <c r="AR192"/>
  <c r="AR189" a="1"/>
  <c r="AR189"/>
  <c r="AR190" a="1"/>
  <c r="AR190"/>
  <c r="AR191" a="1"/>
  <c r="AR191"/>
  <c r="AR194" a="1"/>
  <c r="AR194"/>
  <c r="AR193" a="1"/>
  <c r="AR193"/>
  <c r="AR195" a="1"/>
  <c r="AR195"/>
  <c r="AR196" a="1"/>
  <c r="AR196"/>
  <c r="AR198" a="1"/>
  <c r="AR198"/>
  <c r="AR197" a="1"/>
  <c r="AR197"/>
  <c r="AR199" a="1"/>
  <c r="AR199"/>
  <c r="AR200" a="1"/>
  <c r="AR200"/>
  <c r="AR201" a="1"/>
  <c r="AR201"/>
  <c r="AR203" a="1"/>
  <c r="AR203"/>
  <c r="AR202" a="1"/>
  <c r="AR202"/>
  <c r="AR204" a="1"/>
  <c r="AR204"/>
  <c r="AR206" a="1"/>
  <c r="AR206"/>
  <c r="AR208" a="1"/>
  <c r="AR208"/>
  <c r="AR205" a="1"/>
  <c r="AR205"/>
  <c r="AR210" a="1"/>
  <c r="AR210"/>
  <c r="AR207" a="1"/>
  <c r="AR207"/>
  <c r="AR212" a="1"/>
  <c r="AR212"/>
  <c r="AR209" a="1"/>
  <c r="AR209"/>
  <c r="AR211" a="1"/>
  <c r="AR211"/>
  <c r="AR214" a="1"/>
  <c r="AR214"/>
  <c r="AR216" a="1"/>
  <c r="AR216"/>
  <c r="AR213" a="1"/>
  <c r="AR213"/>
  <c r="AR215" a="1"/>
  <c r="AR215"/>
  <c r="AR218" a="1"/>
  <c r="AR218"/>
  <c r="AR220" a="1"/>
  <c r="AR220"/>
  <c r="AR217" a="1"/>
  <c r="AR217"/>
  <c r="AR219" a="1"/>
  <c r="AR219"/>
  <c r="AR222" a="1"/>
  <c r="AR222"/>
  <c r="AR221" a="1"/>
  <c r="AR221"/>
  <c r="AR224" a="1"/>
  <c r="AR224"/>
  <c r="AR223" a="1"/>
  <c r="AR223"/>
  <c r="AR226" a="1"/>
  <c r="AR226"/>
  <c r="AR225" a="1"/>
  <c r="AR225"/>
  <c r="AR228" a="1"/>
  <c r="AR228"/>
  <c r="AR227" a="1"/>
  <c r="AR227"/>
  <c r="AR230" a="1"/>
  <c r="AR230"/>
  <c r="AR229" a="1"/>
  <c r="AR229"/>
  <c r="AR232" a="1"/>
  <c r="AR232"/>
  <c r="AR231" a="1"/>
  <c r="AR231"/>
  <c r="AR234" a="1"/>
  <c r="AR234"/>
  <c r="AR236" a="1"/>
  <c r="AR236"/>
  <c r="AR233" a="1"/>
  <c r="AR233"/>
  <c r="AR235" a="1"/>
  <c r="AR235"/>
  <c r="AR238" a="1"/>
  <c r="AR238"/>
  <c r="AR240" a="1"/>
  <c r="AR240"/>
  <c r="AR237" a="1"/>
  <c r="AR237"/>
  <c r="AR242" a="1"/>
  <c r="AR242"/>
  <c r="AR239" a="1"/>
  <c r="AR239"/>
  <c r="AR241" a="1"/>
  <c r="AR241"/>
  <c r="AR244" a="1"/>
  <c r="AR244"/>
  <c r="AR243" a="1"/>
  <c r="AR243"/>
  <c r="AR246" a="1"/>
  <c r="AR246"/>
  <c r="AR248" a="1"/>
  <c r="AR248"/>
  <c r="AR245" a="1"/>
  <c r="AR245"/>
  <c r="AR250" a="1"/>
  <c r="AR250"/>
  <c r="AR247" a="1"/>
  <c r="AR247"/>
  <c r="AR249" a="1"/>
  <c r="AR249"/>
  <c r="AR251" a="1"/>
  <c r="AR251"/>
  <c r="AR252" a="1"/>
  <c r="AR252"/>
  <c r="AR254" a="1"/>
  <c r="AR254"/>
  <c r="AR255" a="1"/>
  <c r="AR255"/>
  <c r="AR253" a="1"/>
  <c r="AR253"/>
  <c r="AR256" a="1"/>
  <c r="AR256"/>
  <c r="AR258" a="1"/>
  <c r="AR258"/>
  <c r="AR257" a="1"/>
  <c r="AR257"/>
  <c r="AR259" a="1"/>
  <c r="AR259"/>
  <c r="AR261" a="1"/>
  <c r="AR261"/>
  <c r="AR260" a="1"/>
  <c r="AR260"/>
  <c r="AR263" a="1"/>
  <c r="AR263"/>
  <c r="AR262" a="1"/>
  <c r="AR262"/>
  <c r="AR264" a="1"/>
  <c r="AR264"/>
  <c r="AR265" a="1"/>
  <c r="AR265"/>
  <c r="AR268" a="1"/>
  <c r="AR268"/>
  <c r="AR266" a="1"/>
  <c r="AR266"/>
  <c r="AR267" a="1"/>
  <c r="AR267"/>
  <c r="AR270" a="1"/>
  <c r="AR270"/>
  <c r="AR272" a="1"/>
  <c r="AR272"/>
  <c r="AR269" a="1"/>
  <c r="AR269"/>
  <c r="AR271" a="1"/>
  <c r="AR271"/>
  <c r="AR273" a="1"/>
  <c r="AR273"/>
  <c r="AR275" a="1"/>
  <c r="AR275"/>
  <c r="AR274" a="1"/>
  <c r="AR274"/>
  <c r="AR276" a="1"/>
  <c r="AR276"/>
  <c r="AR279" a="1"/>
  <c r="AR279"/>
  <c r="AR277" a="1"/>
  <c r="AR277"/>
  <c r="AR278" a="1"/>
  <c r="AR278"/>
  <c r="AR280" a="1"/>
  <c r="AR280"/>
  <c r="AR283" a="1"/>
  <c r="AR283"/>
  <c r="AR281" a="1"/>
  <c r="AR281"/>
  <c r="AR282" a="1"/>
  <c r="AR282"/>
  <c r="AR284" a="1"/>
  <c r="AR284"/>
  <c r="AR285" a="1"/>
  <c r="AR285"/>
  <c r="AR288" a="1"/>
  <c r="AR288"/>
  <c r="AR287" a="1"/>
  <c r="AR287"/>
  <c r="AR286" a="1"/>
  <c r="AR286"/>
  <c r="AR289" a="1"/>
  <c r="AR289"/>
  <c r="AR290" a="1"/>
  <c r="AR290"/>
  <c r="AR292" a="1"/>
  <c r="AR292"/>
  <c r="AR291" a="1"/>
  <c r="AR291"/>
  <c r="AR293" a="1"/>
  <c r="AR293"/>
  <c r="AR294" a="1"/>
  <c r="AR294"/>
  <c r="AR296" a="1"/>
  <c r="AR296"/>
  <c r="AR295" a="1"/>
  <c r="AR295"/>
  <c r="AR299" a="1"/>
  <c r="AR299"/>
  <c r="AR297" a="1"/>
  <c r="AR297"/>
  <c r="AR298" a="1"/>
  <c r="AR298"/>
  <c r="AR302" a="1"/>
  <c r="AR302"/>
  <c r="AR300" a="1"/>
  <c r="AR300"/>
  <c r="AR301" a="1"/>
  <c r="AR301"/>
  <c r="AR303" a="1"/>
  <c r="AR303"/>
  <c r="AR304" a="1"/>
  <c r="AR304"/>
  <c r="AR305" a="1"/>
  <c r="AR305"/>
  <c r="AR306" a="1"/>
  <c r="AR306"/>
  <c r="AR308" a="1"/>
  <c r="AR308"/>
  <c r="AR307" a="1"/>
  <c r="AR307"/>
  <c r="AR309" a="1"/>
  <c r="AR309"/>
  <c r="AR311" a="1"/>
  <c r="AR311"/>
  <c r="AR310" a="1"/>
  <c r="AR310"/>
  <c r="AR312" a="1"/>
  <c r="AR312"/>
  <c r="AR313" a="1"/>
  <c r="AR313"/>
  <c r="AR314" a="1"/>
  <c r="AR314"/>
  <c r="AR315" a="1"/>
  <c r="AR315"/>
  <c r="E14"/>
  <c r="F14"/>
  <c r="D14"/>
  <c r="F16"/>
  <c r="D16"/>
  <c r="E16"/>
  <c r="E15"/>
  <c r="F15"/>
  <c r="D15"/>
  <c r="F17"/>
  <c r="D17"/>
  <c r="E17"/>
  <c r="B18"/>
  <c r="H14"/>
  <c r="G14"/>
  <c r="H15"/>
  <c r="G15"/>
  <c r="H16"/>
  <c r="G16"/>
  <c r="H17"/>
  <c r="G17"/>
  <c r="E18"/>
  <c r="F18"/>
  <c r="D18"/>
  <c r="B19"/>
  <c r="H18"/>
  <c r="G18"/>
  <c r="F19"/>
  <c r="D19"/>
  <c r="E19"/>
  <c r="B20"/>
  <c r="B21"/>
  <c r="H19"/>
  <c r="G19"/>
  <c r="B22"/>
  <c r="B23"/>
  <c r="E22"/>
  <c r="F22"/>
  <c r="D22"/>
  <c r="E20"/>
  <c r="F20"/>
  <c r="D20"/>
  <c r="F21"/>
  <c r="D21"/>
  <c r="E21"/>
  <c r="H22"/>
  <c r="G22"/>
  <c r="H21"/>
  <c r="G21"/>
  <c r="H20"/>
  <c r="G20"/>
  <c r="F23"/>
  <c r="E23"/>
  <c r="B24"/>
  <c r="F24"/>
  <c r="D23"/>
  <c r="H23"/>
  <c r="G23"/>
  <c r="D24"/>
  <c r="E24"/>
  <c r="B25"/>
  <c r="B26"/>
  <c r="F26"/>
  <c r="F25"/>
  <c r="E25"/>
  <c r="H24"/>
  <c r="G24"/>
  <c r="B27"/>
  <c r="D25"/>
  <c r="D26"/>
  <c r="E26"/>
  <c r="F27"/>
  <c r="D27"/>
  <c r="E27"/>
  <c r="B28"/>
  <c r="H26"/>
  <c r="G26"/>
  <c r="H25"/>
  <c r="G25"/>
  <c r="H27"/>
  <c r="G27"/>
  <c r="E28"/>
  <c r="F28"/>
  <c r="D28"/>
  <c r="B29"/>
  <c r="H28"/>
  <c r="G28"/>
  <c r="F29"/>
  <c r="D29"/>
  <c r="E29"/>
  <c r="B30"/>
  <c r="H29"/>
  <c r="G29"/>
  <c r="E30"/>
  <c r="F30"/>
  <c r="D30"/>
  <c r="B31"/>
  <c r="H30"/>
  <c r="G30"/>
  <c r="F31"/>
  <c r="D31"/>
  <c r="E31"/>
  <c r="B32"/>
  <c r="H31"/>
  <c r="G31"/>
  <c r="E32"/>
  <c r="F32"/>
  <c r="D32"/>
  <c r="B33"/>
  <c r="H32"/>
  <c r="G32"/>
  <c r="F33"/>
  <c r="D33"/>
  <c r="E33"/>
  <c r="B34"/>
  <c r="H33"/>
  <c r="G33"/>
  <c r="E34"/>
  <c r="F34"/>
  <c r="D34"/>
  <c r="B35"/>
  <c r="H34"/>
  <c r="G34"/>
  <c r="F35"/>
  <c r="D35"/>
  <c r="E35"/>
  <c r="B36"/>
  <c r="H35"/>
  <c r="G35"/>
  <c r="E36"/>
  <c r="F36"/>
  <c r="D36"/>
  <c r="B37"/>
  <c r="H36"/>
  <c r="G36"/>
  <c r="F37"/>
  <c r="D37"/>
  <c r="E37"/>
  <c r="B38"/>
  <c r="H37"/>
  <c r="G37"/>
  <c r="E38"/>
  <c r="F38"/>
  <c r="D38"/>
  <c r="B39"/>
  <c r="H38"/>
  <c r="G38"/>
  <c r="F39"/>
  <c r="D39"/>
  <c r="E39"/>
  <c r="B40"/>
  <c r="H39"/>
  <c r="G39"/>
  <c r="E40"/>
  <c r="F40"/>
  <c r="D40"/>
  <c r="B41"/>
  <c r="H40"/>
  <c r="G40"/>
  <c r="F41"/>
  <c r="D41"/>
  <c r="E41"/>
  <c r="B42"/>
  <c r="H41"/>
  <c r="G41"/>
  <c r="E42"/>
  <c r="F42"/>
  <c r="D42"/>
  <c r="B43"/>
  <c r="H42"/>
  <c r="G42"/>
  <c r="F43"/>
  <c r="D43"/>
  <c r="E43"/>
  <c r="B44"/>
  <c r="H43"/>
  <c r="G43"/>
  <c r="E44"/>
  <c r="F44"/>
  <c r="D44"/>
  <c r="B45"/>
  <c r="H44"/>
  <c r="G44"/>
  <c r="F45"/>
  <c r="D45"/>
  <c r="E45"/>
  <c r="B46"/>
  <c r="H45"/>
  <c r="G45"/>
  <c r="E46"/>
  <c r="F46"/>
  <c r="D46"/>
  <c r="B47"/>
  <c r="H46"/>
  <c r="G46"/>
  <c r="F47"/>
  <c r="D47"/>
  <c r="E47"/>
  <c r="B48"/>
  <c r="H47"/>
  <c r="G47"/>
  <c r="E48"/>
  <c r="F48"/>
  <c r="D48"/>
  <c r="B49"/>
  <c r="H48"/>
  <c r="G48"/>
  <c r="F49"/>
  <c r="D49"/>
  <c r="E49"/>
  <c r="B50"/>
  <c r="H49"/>
  <c r="G49"/>
  <c r="E50"/>
  <c r="F50"/>
  <c r="D50"/>
  <c r="B51"/>
  <c r="H50"/>
  <c r="G50"/>
  <c r="F51"/>
  <c r="D51"/>
  <c r="E51"/>
  <c r="B52"/>
  <c r="H51"/>
  <c r="G51"/>
  <c r="E52"/>
  <c r="F52"/>
  <c r="D52"/>
  <c r="B53"/>
  <c r="H52"/>
  <c r="G52"/>
  <c r="F53"/>
  <c r="D53"/>
  <c r="E53"/>
  <c r="B54"/>
  <c r="H53"/>
  <c r="G53"/>
  <c r="E54"/>
  <c r="F54"/>
  <c r="D54"/>
  <c r="B55"/>
  <c r="H54"/>
  <c r="G54"/>
  <c r="F55"/>
  <c r="D55"/>
  <c r="E55"/>
  <c r="B56"/>
  <c r="H55"/>
  <c r="G55"/>
  <c r="E56"/>
  <c r="F56"/>
  <c r="D56"/>
  <c r="B57"/>
  <c r="H56"/>
  <c r="G56"/>
  <c r="F57"/>
  <c r="D57"/>
  <c r="E57"/>
  <c r="B58"/>
  <c r="H57"/>
  <c r="G57"/>
  <c r="E58"/>
  <c r="F58"/>
  <c r="D58"/>
  <c r="B59"/>
  <c r="H58"/>
  <c r="G58"/>
  <c r="F59"/>
  <c r="D59"/>
  <c r="E59"/>
  <c r="B60"/>
  <c r="H59"/>
  <c r="G59"/>
  <c r="E60"/>
  <c r="F60"/>
  <c r="D60"/>
  <c r="B61"/>
  <c r="H60"/>
  <c r="G60"/>
  <c r="F61"/>
  <c r="D61"/>
  <c r="E61"/>
  <c r="B62"/>
  <c r="H61"/>
  <c r="G61"/>
  <c r="E62"/>
  <c r="F62"/>
  <c r="D62"/>
  <c r="B63"/>
  <c r="H62"/>
  <c r="G62"/>
  <c r="F63"/>
  <c r="D63"/>
  <c r="E63"/>
  <c r="B64"/>
  <c r="H63"/>
  <c r="G63"/>
  <c r="E64"/>
  <c r="F64"/>
  <c r="D64"/>
  <c r="B65"/>
  <c r="H64"/>
  <c r="G64"/>
  <c r="F65"/>
  <c r="D65"/>
  <c r="E65"/>
  <c r="B66"/>
  <c r="H65"/>
  <c r="G65"/>
  <c r="E66"/>
  <c r="F66"/>
  <c r="D66"/>
  <c r="B67"/>
  <c r="H66"/>
  <c r="G66"/>
  <c r="F67"/>
  <c r="D67"/>
  <c r="E67"/>
  <c r="B68"/>
  <c r="H67"/>
  <c r="G67"/>
  <c r="E68"/>
  <c r="F68"/>
  <c r="D68"/>
  <c r="B69"/>
  <c r="H68"/>
  <c r="G68"/>
  <c r="F69"/>
  <c r="D69"/>
  <c r="E69"/>
  <c r="B70"/>
  <c r="H69"/>
  <c r="G69"/>
  <c r="E70"/>
  <c r="F70"/>
  <c r="D70"/>
  <c r="B71"/>
  <c r="H70"/>
  <c r="G70"/>
  <c r="E71"/>
  <c r="F71"/>
  <c r="D71"/>
  <c r="B72"/>
  <c r="H71"/>
  <c r="G71"/>
  <c r="E72"/>
  <c r="F72"/>
  <c r="D72"/>
  <c r="B73"/>
  <c r="H72"/>
  <c r="G72"/>
  <c r="E73"/>
  <c r="F73"/>
  <c r="D73"/>
  <c r="B74"/>
  <c r="H73"/>
  <c r="G73"/>
  <c r="E74"/>
  <c r="F74"/>
  <c r="D74"/>
  <c r="B75"/>
  <c r="H74"/>
  <c r="G74"/>
  <c r="E75"/>
  <c r="F75"/>
  <c r="D75"/>
  <c r="B76"/>
  <c r="H75"/>
  <c r="G75"/>
  <c r="E76"/>
  <c r="F76"/>
  <c r="D76"/>
  <c r="B77"/>
  <c r="H76"/>
  <c r="G76"/>
  <c r="E77"/>
  <c r="F77"/>
  <c r="D77"/>
  <c r="B78"/>
  <c r="H77"/>
  <c r="G77"/>
  <c r="E78"/>
  <c r="F78"/>
  <c r="D78"/>
  <c r="B79"/>
  <c r="H78"/>
  <c r="G78"/>
  <c r="E79"/>
  <c r="F79"/>
  <c r="D79"/>
  <c r="B80"/>
  <c r="H79"/>
  <c r="G79"/>
  <c r="E80"/>
  <c r="F80"/>
  <c r="D80"/>
  <c r="B81"/>
  <c r="H80"/>
  <c r="G80"/>
  <c r="E81"/>
  <c r="F81"/>
  <c r="D81"/>
  <c r="B82"/>
  <c r="H81"/>
  <c r="G81"/>
  <c r="E82"/>
  <c r="F82"/>
  <c r="D82"/>
  <c r="B83"/>
  <c r="H82"/>
  <c r="G82"/>
  <c r="E83"/>
  <c r="F83"/>
  <c r="D83"/>
  <c r="B84"/>
  <c r="H83"/>
  <c r="G83"/>
  <c r="E84"/>
  <c r="F84"/>
  <c r="D84"/>
  <c r="B85"/>
  <c r="H84"/>
  <c r="G84"/>
  <c r="E85"/>
  <c r="F85"/>
  <c r="D85"/>
  <c r="B86"/>
  <c r="H85"/>
  <c r="G85"/>
  <c r="E86"/>
  <c r="F86"/>
  <c r="D86"/>
  <c r="B87"/>
  <c r="H86"/>
  <c r="G86"/>
  <c r="E87"/>
  <c r="F87"/>
  <c r="D87"/>
  <c r="B88"/>
  <c r="H87"/>
  <c r="G87"/>
  <c r="E88"/>
  <c r="F88"/>
  <c r="D88"/>
  <c r="B89"/>
  <c r="H88"/>
  <c r="G88"/>
  <c r="E89"/>
  <c r="F89"/>
  <c r="D89"/>
  <c r="B90"/>
  <c r="H89"/>
  <c r="G89"/>
  <c r="E90"/>
  <c r="F90"/>
  <c r="D90"/>
  <c r="B91"/>
  <c r="H90"/>
  <c r="G90"/>
  <c r="E91"/>
  <c r="F91"/>
  <c r="D91"/>
  <c r="B92"/>
  <c r="H91"/>
  <c r="G91"/>
  <c r="E92"/>
  <c r="F92"/>
  <c r="D92"/>
  <c r="B93"/>
  <c r="H92"/>
  <c r="G92"/>
  <c r="E93"/>
  <c r="F93"/>
  <c r="D93"/>
  <c r="B94"/>
  <c r="H93"/>
  <c r="G93"/>
  <c r="E94"/>
  <c r="F94"/>
  <c r="D94"/>
  <c r="B95"/>
  <c r="H94"/>
  <c r="G94"/>
  <c r="E95"/>
  <c r="F95"/>
  <c r="D95"/>
  <c r="B96"/>
  <c r="H95"/>
  <c r="G95"/>
  <c r="E96"/>
  <c r="F96"/>
  <c r="D96"/>
  <c r="B97"/>
  <c r="H96"/>
  <c r="G96"/>
  <c r="E97"/>
  <c r="F97"/>
  <c r="D97"/>
  <c r="B98"/>
  <c r="H97"/>
  <c r="G97"/>
  <c r="E98"/>
  <c r="F98"/>
  <c r="D98"/>
  <c r="B99"/>
  <c r="H98"/>
  <c r="G98"/>
  <c r="E99"/>
  <c r="F99"/>
  <c r="D99"/>
  <c r="B100"/>
  <c r="H99"/>
  <c r="G99"/>
  <c r="E100"/>
  <c r="F100"/>
  <c r="D100"/>
  <c r="B101"/>
  <c r="H100"/>
  <c r="G100"/>
  <c r="E101"/>
  <c r="F101"/>
  <c r="D101"/>
  <c r="B102"/>
  <c r="H101"/>
  <c r="G101"/>
  <c r="E102"/>
  <c r="F102"/>
  <c r="D102"/>
  <c r="B103"/>
  <c r="H102"/>
  <c r="G102"/>
  <c r="E103"/>
  <c r="F103"/>
  <c r="D103"/>
  <c r="B104"/>
  <c r="H103"/>
  <c r="G103"/>
  <c r="E104"/>
  <c r="F104"/>
  <c r="D104"/>
  <c r="B105"/>
  <c r="H104"/>
  <c r="G104"/>
  <c r="E105"/>
  <c r="F105"/>
  <c r="D105"/>
  <c r="B106"/>
  <c r="H105"/>
  <c r="G105"/>
  <c r="E106"/>
  <c r="F106"/>
  <c r="D106"/>
  <c r="B107"/>
  <c r="H106"/>
  <c r="G106"/>
  <c r="E107"/>
  <c r="F107"/>
  <c r="D107"/>
  <c r="B108"/>
  <c r="H107"/>
  <c r="G107"/>
  <c r="E108"/>
  <c r="F108"/>
  <c r="D108"/>
  <c r="B109"/>
  <c r="H108"/>
  <c r="G108"/>
  <c r="E109"/>
  <c r="F109"/>
  <c r="D109"/>
  <c r="B110"/>
  <c r="H109"/>
  <c r="G109"/>
  <c r="E110"/>
  <c r="F110"/>
  <c r="D110"/>
  <c r="B111"/>
  <c r="H110"/>
  <c r="G110"/>
  <c r="E111"/>
  <c r="F111"/>
  <c r="D111"/>
  <c r="B112"/>
  <c r="H111"/>
  <c r="G111"/>
  <c r="E112"/>
  <c r="F112"/>
  <c r="D112"/>
  <c r="B113"/>
  <c r="H112"/>
  <c r="G112"/>
  <c r="E113"/>
  <c r="F113"/>
  <c r="D113"/>
  <c r="B114"/>
  <c r="H113"/>
  <c r="G113"/>
  <c r="E114"/>
  <c r="F114"/>
  <c r="D114"/>
  <c r="H114"/>
  <c r="G114"/>
</calcChain>
</file>

<file path=xl/sharedStrings.xml><?xml version="1.0" encoding="utf-8"?>
<sst xmlns="http://schemas.openxmlformats.org/spreadsheetml/2006/main" count="86" uniqueCount="49">
  <si>
    <t>Country</t>
  </si>
  <si>
    <t>ALL</t>
  </si>
  <si>
    <t>Business Unit</t>
  </si>
  <si>
    <t>Submission</t>
  </si>
  <si>
    <t>Prime Principle</t>
  </si>
  <si>
    <t>Entrepreneurship</t>
  </si>
  <si>
    <t>Server</t>
  </si>
  <si>
    <t>Cube</t>
  </si>
  <si>
    <t>BU</t>
  </si>
  <si>
    <t>Subtopic</t>
  </si>
  <si>
    <t>Implementation Stage</t>
  </si>
  <si>
    <t>Operational Change Tracker - Action list overview</t>
  </si>
  <si>
    <t>Cluster/Country</t>
  </si>
  <si>
    <t>Action</t>
  </si>
  <si>
    <t>Name</t>
  </si>
  <si>
    <t>Responsible</t>
  </si>
  <si>
    <t>Risk</t>
  </si>
  <si>
    <t>Traffic Light</t>
  </si>
  <si>
    <t>Description / Comments</t>
  </si>
  <si>
    <t>Is Active</t>
  </si>
  <si>
    <t>Max</t>
  </si>
  <si>
    <t>Back to CEO Cockpit</t>
  </si>
  <si>
    <t>Dimension</t>
  </si>
  <si>
    <t>PP-Topics</t>
  </si>
  <si>
    <t>ID</t>
  </si>
  <si>
    <t>Measure</t>
  </si>
  <si>
    <t>Einrückung</t>
  </si>
  <si>
    <t>Info</t>
  </si>
  <si>
    <t>H + Dfilter elements</t>
  </si>
  <si>
    <t>Element</t>
  </si>
  <si>
    <t>Level start</t>
  </si>
  <si>
    <t>Level end</t>
  </si>
  <si>
    <t>Criteria</t>
  </si>
  <si>
    <t>Wert</t>
  </si>
  <si>
    <t>Total Action x BU combinations</t>
  </si>
  <si>
    <t>Filled Measures:</t>
  </si>
  <si>
    <t>Total:</t>
  </si>
  <si>
    <t>max number of measures</t>
  </si>
  <si>
    <t xml:space="preserve">Top </t>
  </si>
  <si>
    <t>BusinessUnit</t>
  </si>
  <si>
    <t>Rang</t>
  </si>
  <si>
    <t xml:space="preserve">Nr. </t>
  </si>
  <si>
    <t>Cons. Number</t>
  </si>
  <si>
    <t>Interimsrang</t>
  </si>
  <si>
    <t>Rang neu</t>
  </si>
  <si>
    <t>Cluster</t>
  </si>
  <si>
    <t>Rank</t>
  </si>
  <si>
    <t>H + Dfilter</t>
  </si>
  <si>
    <t>Level</t>
  </si>
</sst>
</file>

<file path=xl/styles.xml><?xml version="1.0" encoding="utf-8"?>
<styleSheet xmlns="http://schemas.openxmlformats.org/spreadsheetml/2006/main">
  <numFmts count="9">
    <numFmt numFmtId="164" formatCode="#,##0.00\ &quot;€&quot;;\-#,##0.00\ &quot;€&quot;"/>
    <numFmt numFmtId="165" formatCode="#,##0%_ ;[Red]\-#,##0%\ ;\-"/>
    <numFmt numFmtId="166" formatCode="#,##0_ ;[Red]\-#,##0\ ;\-"/>
    <numFmt numFmtId="167" formatCode=";;;"/>
    <numFmt numFmtId="168" formatCode="_-* #,##0_-;\-* #,##0_-;_-* &quot;-&quot;_-;_-@_-"/>
    <numFmt numFmtId="169" formatCode="0.0%"/>
    <numFmt numFmtId="170" formatCode="_-* #,##0.00\ [$€-1]_-;\-* #,##0.00\ [$€-1]_-;_-* &quot;-&quot;??\ [$€-1]_-"/>
    <numFmt numFmtId="171" formatCode="#,##0_ ;[Red]\-#,##0\ ;"/>
    <numFmt numFmtId="172" formatCode="#,##0.0000\ ;[Red]\-#,##0.0000\ ;"/>
  </numFmts>
  <fonts count="5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8.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Geneva"/>
    </font>
    <font>
      <sz val="10"/>
      <name val="MS Sans Serif"/>
      <family val="2"/>
    </font>
    <font>
      <sz val="9.75"/>
      <name val="Arial"/>
      <family val="2"/>
    </font>
    <font>
      <i/>
      <sz val="10"/>
      <name val="Times New Roman"/>
      <family val="1"/>
    </font>
    <font>
      <sz val="9"/>
      <name val="Arial"/>
      <family val="2"/>
    </font>
    <font>
      <b/>
      <sz val="12"/>
      <color indexed="8"/>
      <name val="Times New Roman"/>
      <family val="1"/>
    </font>
    <font>
      <b/>
      <i/>
      <sz val="12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sz val="9"/>
      <name val="Helvetica-Black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name val="SWISS"/>
      <family val="1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4"/>
      <color indexed="9"/>
      <name val="Arial"/>
      <family val="2"/>
    </font>
    <font>
      <sz val="8"/>
      <name val="Calibri"/>
      <family val="2"/>
    </font>
    <font>
      <u/>
      <sz val="10"/>
      <color indexed="23"/>
      <name val="Arial"/>
      <family val="2"/>
    </font>
    <font>
      <b/>
      <sz val="11"/>
      <color indexed="8"/>
      <name val="Arial"/>
      <family val="2"/>
    </font>
    <font>
      <sz val="10"/>
      <color indexed="63"/>
      <name val="Arial"/>
      <family val="2"/>
    </font>
    <font>
      <sz val="11"/>
      <color indexed="63"/>
      <name val="Arial"/>
      <family val="2"/>
    </font>
    <font>
      <b/>
      <sz val="10"/>
      <color indexed="63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mediumGray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gray0625"/>
    </fill>
    <fill>
      <patternFill patternType="solid">
        <fgColor indexed="42"/>
        <bgColor indexed="64"/>
      </patternFill>
    </fill>
  </fills>
  <borders count="38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3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125">
    <xf numFmtId="0" fontId="0" fillId="0" borderId="0"/>
    <xf numFmtId="0" fontId="2" fillId="2" borderId="0">
      <alignment horizontal="left"/>
    </xf>
    <xf numFmtId="0" fontId="4" fillId="2" borderId="0">
      <alignment horizontal="left"/>
    </xf>
    <xf numFmtId="0" fontId="2" fillId="3" borderId="0">
      <alignment horizontal="left"/>
    </xf>
    <xf numFmtId="0" fontId="4" fillId="3" borderId="0">
      <alignment horizontal="left"/>
    </xf>
    <xf numFmtId="0" fontId="16" fillId="4" borderId="0">
      <alignment horizontal="left"/>
    </xf>
    <xf numFmtId="0" fontId="18" fillId="4" borderId="0">
      <alignment horizontal="left"/>
    </xf>
    <xf numFmtId="0" fontId="2" fillId="5" borderId="0">
      <alignment horizontal="left"/>
    </xf>
    <xf numFmtId="0" fontId="4" fillId="6" borderId="0">
      <alignment horizontal="left"/>
    </xf>
    <xf numFmtId="0" fontId="2" fillId="7" borderId="0">
      <alignment horizontal="left"/>
    </xf>
    <xf numFmtId="0" fontId="4" fillId="7" borderId="0">
      <alignment horizontal="left"/>
    </xf>
    <xf numFmtId="0" fontId="18" fillId="8" borderId="0">
      <alignment horizontal="left"/>
    </xf>
    <xf numFmtId="167" fontId="2" fillId="0" borderId="0">
      <alignment horizontal="left"/>
    </xf>
    <xf numFmtId="167" fontId="4" fillId="0" borderId="0">
      <alignment horizontal="left"/>
    </xf>
    <xf numFmtId="167" fontId="17" fillId="0" borderId="0">
      <alignment horizontal="left"/>
    </xf>
    <xf numFmtId="0" fontId="2" fillId="7" borderId="0"/>
    <xf numFmtId="0" fontId="3" fillId="6" borderId="0"/>
    <xf numFmtId="167" fontId="2" fillId="0" borderId="0"/>
    <xf numFmtId="167" fontId="4" fillId="0" borderId="0"/>
    <xf numFmtId="167" fontId="17" fillId="0" borderId="0"/>
    <xf numFmtId="49" fontId="2" fillId="2" borderId="0">
      <alignment horizontal="left"/>
    </xf>
    <xf numFmtId="49" fontId="4" fillId="2" borderId="0">
      <alignment horizontal="left"/>
    </xf>
    <xf numFmtId="49" fontId="2" fillId="3" borderId="0">
      <alignment horizontal="left"/>
    </xf>
    <xf numFmtId="49" fontId="4" fillId="3" borderId="0">
      <alignment horizontal="left"/>
    </xf>
    <xf numFmtId="49" fontId="18" fillId="4" borderId="0">
      <alignment horizontal="left"/>
    </xf>
    <xf numFmtId="3" fontId="4" fillId="9" borderId="1"/>
    <xf numFmtId="166" fontId="4" fillId="10" borderId="1"/>
    <xf numFmtId="166" fontId="4" fillId="10" borderId="1"/>
    <xf numFmtId="4" fontId="4" fillId="10" borderId="1"/>
    <xf numFmtId="0" fontId="2" fillId="5" borderId="0">
      <alignment horizontal="left"/>
    </xf>
    <xf numFmtId="0" fontId="4" fillId="10" borderId="0">
      <alignment horizontal="left"/>
    </xf>
    <xf numFmtId="49" fontId="2" fillId="5" borderId="0">
      <alignment horizontal="left"/>
    </xf>
    <xf numFmtId="49" fontId="4" fillId="6" borderId="0">
      <alignment horizontal="left"/>
    </xf>
    <xf numFmtId="49" fontId="2" fillId="7" borderId="0">
      <alignment horizontal="left"/>
    </xf>
    <xf numFmtId="49" fontId="4" fillId="7" borderId="0">
      <alignment horizontal="left"/>
    </xf>
    <xf numFmtId="49" fontId="18" fillId="8" borderId="0">
      <alignment horizontal="left"/>
    </xf>
    <xf numFmtId="0" fontId="1" fillId="0" borderId="0"/>
    <xf numFmtId="0" fontId="40" fillId="0" borderId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19" borderId="0" applyNumberFormat="0" applyBorder="0" applyAlignment="0" applyProtection="0"/>
    <xf numFmtId="0" fontId="16" fillId="18" borderId="0" applyNumberFormat="0" applyBorder="0" applyAlignment="0" applyProtection="0"/>
    <xf numFmtId="0" fontId="16" fillId="20" borderId="0" applyNumberFormat="0" applyBorder="0" applyAlignment="0" applyProtection="0"/>
    <xf numFmtId="0" fontId="16" fillId="13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3" fillId="0" borderId="0" applyNumberFormat="0" applyFill="0" applyBorder="0" applyAlignment="0" applyProtection="0"/>
    <xf numFmtId="0" fontId="22" fillId="0" borderId="0" applyNumberFormat="0" applyFont="0" applyBorder="0" applyAlignment="0" applyProtection="0">
      <alignment vertical="top"/>
    </xf>
    <xf numFmtId="0" fontId="11" fillId="15" borderId="3" applyNumberFormat="0" applyAlignment="0" applyProtection="0"/>
    <xf numFmtId="0" fontId="12" fillId="0" borderId="4" applyNumberFormat="0" applyFill="0" applyAlignment="0" applyProtection="0"/>
    <xf numFmtId="0" fontId="23" fillId="25" borderId="5" applyFont="0" applyFill="0" applyBorder="0"/>
    <xf numFmtId="0" fontId="24" fillId="0" borderId="6"/>
    <xf numFmtId="0" fontId="21" fillId="0" borderId="0" applyFont="0" applyFill="0" applyBorder="0" applyAlignment="0" applyProtection="0"/>
    <xf numFmtId="0" fontId="4" fillId="16" borderId="7" applyNumberFormat="0" applyFont="0" applyAlignment="0" applyProtection="0"/>
    <xf numFmtId="169" fontId="22" fillId="6" borderId="8" applyNumberFormat="0" applyFont="0" applyBorder="0" applyAlignment="0" applyProtection="0">
      <alignment horizontal="right" vertical="center"/>
    </xf>
    <xf numFmtId="0" fontId="9" fillId="19" borderId="3" applyNumberFormat="0" applyAlignment="0" applyProtection="0"/>
    <xf numFmtId="170" fontId="4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25" fillId="0" borderId="0"/>
    <xf numFmtId="0" fontId="26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8" fillId="19" borderId="0" applyNumberFormat="0" applyBorder="0" applyAlignment="0" applyProtection="0"/>
    <xf numFmtId="0" fontId="4" fillId="0" borderId="0"/>
    <xf numFmtId="3" fontId="27" fillId="0" borderId="0" applyNumberFormat="0">
      <alignment horizontal="center"/>
    </xf>
    <xf numFmtId="0" fontId="21" fillId="0" borderId="0">
      <alignment horizontal="left"/>
    </xf>
    <xf numFmtId="3" fontId="28" fillId="0" borderId="0">
      <alignment vertical="top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0" fontId="21" fillId="0" borderId="0"/>
    <xf numFmtId="0" fontId="6" fillId="12" borderId="0" applyNumberFormat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0" fillId="15" borderId="2" applyNumberFormat="0" applyAlignment="0" applyProtection="0"/>
    <xf numFmtId="0" fontId="50" fillId="0" borderId="0"/>
    <xf numFmtId="0" fontId="4" fillId="0" borderId="0"/>
    <xf numFmtId="0" fontId="50" fillId="0" borderId="0"/>
    <xf numFmtId="0" fontId="29" fillId="0" borderId="0">
      <alignment vertical="top"/>
    </xf>
    <xf numFmtId="0" fontId="19" fillId="0" borderId="0" applyNumberFormat="0" applyBorder="0" applyAlignment="0"/>
    <xf numFmtId="0" fontId="30" fillId="0" borderId="0" applyNumberFormat="0" applyBorder="0" applyAlignment="0"/>
    <xf numFmtId="0" fontId="31" fillId="0" borderId="0" applyNumberFormat="0" applyBorder="0" applyAlignment="0"/>
    <xf numFmtId="0" fontId="32" fillId="0" borderId="0" applyNumberFormat="0" applyBorder="0" applyAlignment="0"/>
    <xf numFmtId="0" fontId="20" fillId="0" borderId="0" applyNumberFormat="0" applyBorder="0" applyAlignment="0"/>
    <xf numFmtId="0" fontId="33" fillId="0" borderId="0" applyNumberFormat="0" applyBorder="0" applyAlignment="0"/>
    <xf numFmtId="0" fontId="31" fillId="18" borderId="0" applyNumberFormat="0" applyBorder="0" applyAlignment="0"/>
    <xf numFmtId="0" fontId="34" fillId="0" borderId="0" applyFill="0" applyBorder="0" applyProtection="0">
      <alignment horizontal="left"/>
    </xf>
    <xf numFmtId="49" fontId="19" fillId="0" borderId="0" applyFill="0" applyBorder="0" applyAlignment="0"/>
    <xf numFmtId="0" fontId="21" fillId="0" borderId="0" applyFill="0" applyBorder="0" applyAlignment="0"/>
    <xf numFmtId="0" fontId="21" fillId="0" borderId="0" applyFill="0" applyBorder="0" applyAlignment="0"/>
    <xf numFmtId="0" fontId="1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0" borderId="10" applyNumberFormat="0" applyFill="0" applyAlignment="0" applyProtection="0"/>
    <xf numFmtId="0" fontId="38" fillId="0" borderId="11" applyNumberFormat="0" applyFill="0" applyAlignment="0" applyProtection="0"/>
    <xf numFmtId="0" fontId="38" fillId="0" borderId="0" applyNumberFormat="0" applyFill="0" applyBorder="0" applyAlignment="0" applyProtection="0"/>
    <xf numFmtId="0" fontId="15" fillId="0" borderId="12" applyNumberFormat="0" applyFill="0" applyAlignment="0" applyProtection="0"/>
    <xf numFmtId="0" fontId="21" fillId="0" borderId="0">
      <alignment horizontal="left"/>
    </xf>
    <xf numFmtId="0" fontId="26" fillId="0" borderId="0" applyFont="0" applyFill="0" applyBorder="0" applyAlignment="0" applyProtection="0"/>
    <xf numFmtId="0" fontId="5" fillId="26" borderId="13" applyNumberFormat="0" applyAlignment="0" applyProtection="0"/>
    <xf numFmtId="0" fontId="4" fillId="0" borderId="0" applyFont="0" applyFill="0" applyBorder="0" applyAlignment="0" applyProtection="0"/>
    <xf numFmtId="0" fontId="4" fillId="0" borderId="0"/>
    <xf numFmtId="0" fontId="39" fillId="0" borderId="0"/>
  </cellStyleXfs>
  <cellXfs count="87">
    <xf numFmtId="0" fontId="0" fillId="0" borderId="0" xfId="0"/>
    <xf numFmtId="0" fontId="42" fillId="9" borderId="0" xfId="97" applyFont="1" applyFill="1" applyAlignment="1">
      <alignment horizontal="center" wrapText="1"/>
    </xf>
    <xf numFmtId="0" fontId="3" fillId="2" borderId="21" xfId="0" applyFont="1" applyFill="1" applyBorder="1"/>
    <xf numFmtId="0" fontId="44" fillId="0" borderId="0" xfId="73" applyFont="1" applyAlignment="1">
      <alignment horizontal="center" vertical="center" wrapText="1"/>
    </xf>
    <xf numFmtId="0" fontId="3" fillId="2" borderId="0" xfId="0" applyFont="1" applyFill="1"/>
    <xf numFmtId="0" fontId="3" fillId="27" borderId="0" xfId="0" applyFont="1" applyFill="1"/>
    <xf numFmtId="0" fontId="3" fillId="27" borderId="0" xfId="29" applyFont="1" applyFill="1">
      <alignment horizontal="left"/>
    </xf>
    <xf numFmtId="0" fontId="45" fillId="2" borderId="0" xfId="97" applyFont="1" applyFill="1"/>
    <xf numFmtId="0" fontId="20" fillId="7" borderId="0" xfId="97" applyFont="1" applyFill="1"/>
    <xf numFmtId="0" fontId="20" fillId="0" borderId="0" xfId="97" applyFont="1"/>
    <xf numFmtId="0" fontId="20" fillId="0" borderId="0" xfId="0" applyFont="1"/>
    <xf numFmtId="3" fontId="4" fillId="0" borderId="0" xfId="25" applyFont="1" applyFill="1" applyBorder="1"/>
    <xf numFmtId="0" fontId="20" fillId="0" borderId="20" xfId="0" applyFont="1" applyBorder="1"/>
    <xf numFmtId="0" fontId="46" fillId="29" borderId="3" xfId="97" applyFont="1" applyFill="1" applyBorder="1" applyAlignment="1">
      <alignment horizontal="right" vertical="center" wrapText="1"/>
    </xf>
    <xf numFmtId="0" fontId="46" fillId="0" borderId="3" xfId="97" applyFont="1" applyBorder="1"/>
    <xf numFmtId="165" fontId="46" fillId="0" borderId="3" xfId="97" applyNumberFormat="1" applyFont="1" applyBorder="1"/>
    <xf numFmtId="0" fontId="47" fillId="0" borderId="0" xfId="97" applyFont="1"/>
    <xf numFmtId="0" fontId="47" fillId="0" borderId="0" xfId="0" applyFont="1"/>
    <xf numFmtId="3" fontId="46" fillId="0" borderId="0" xfId="25" applyFont="1" applyFill="1" applyBorder="1"/>
    <xf numFmtId="0" fontId="47" fillId="27" borderId="23" xfId="0" applyFont="1" applyFill="1" applyBorder="1"/>
    <xf numFmtId="0" fontId="48" fillId="2" borderId="23" xfId="0" applyFont="1" applyFill="1" applyBorder="1"/>
    <xf numFmtId="0" fontId="47" fillId="0" borderId="0" xfId="0" applyFont="1" applyAlignment="1">
      <alignment wrapText="1"/>
    </xf>
    <xf numFmtId="0" fontId="48" fillId="2" borderId="21" xfId="0" applyFont="1" applyFill="1" applyBorder="1"/>
    <xf numFmtId="0" fontId="47" fillId="0" borderId="20" xfId="0" applyFont="1" applyBorder="1"/>
    <xf numFmtId="0" fontId="47" fillId="27" borderId="24" xfId="0" applyFont="1" applyFill="1" applyBorder="1"/>
    <xf numFmtId="0" fontId="48" fillId="2" borderId="25" xfId="0" applyFont="1" applyFill="1" applyBorder="1"/>
    <xf numFmtId="0" fontId="47" fillId="0" borderId="26" xfId="0" applyFont="1" applyBorder="1"/>
    <xf numFmtId="0" fontId="48" fillId="2" borderId="27" xfId="0" applyFont="1" applyFill="1" applyBorder="1"/>
    <xf numFmtId="0" fontId="47" fillId="0" borderId="28" xfId="0" applyFont="1" applyBorder="1"/>
    <xf numFmtId="0" fontId="47" fillId="0" borderId="0" xfId="0" applyFont="1" applyFill="1" applyBorder="1"/>
    <xf numFmtId="0" fontId="48" fillId="2" borderId="29" xfId="0" applyFont="1" applyFill="1" applyBorder="1"/>
    <xf numFmtId="0" fontId="47" fillId="0" borderId="15" xfId="0" applyFont="1" applyBorder="1"/>
    <xf numFmtId="0" fontId="47" fillId="27" borderId="21" xfId="0" applyFont="1" applyFill="1" applyBorder="1"/>
    <xf numFmtId="0" fontId="47" fillId="2" borderId="30" xfId="0" applyFont="1" applyFill="1" applyBorder="1" applyAlignment="1">
      <alignment horizontal="right" vertical="center" wrapText="1"/>
    </xf>
    <xf numFmtId="0" fontId="47" fillId="0" borderId="19" xfId="0" applyFont="1" applyBorder="1"/>
    <xf numFmtId="0" fontId="48" fillId="0" borderId="0" xfId="29" applyFont="1" applyFill="1">
      <alignment horizontal="left"/>
    </xf>
    <xf numFmtId="0" fontId="47" fillId="7" borderId="31" xfId="0" applyFont="1" applyFill="1" applyBorder="1"/>
    <xf numFmtId="0" fontId="48" fillId="2" borderId="24" xfId="0" applyFont="1" applyFill="1" applyBorder="1"/>
    <xf numFmtId="0" fontId="48" fillId="2" borderId="17" xfId="0" applyFont="1" applyFill="1" applyBorder="1"/>
    <xf numFmtId="0" fontId="47" fillId="0" borderId="0" xfId="29" applyFont="1" applyFill="1">
      <alignment horizontal="left"/>
    </xf>
    <xf numFmtId="0" fontId="47" fillId="30" borderId="15" xfId="0" applyFont="1" applyFill="1" applyBorder="1"/>
    <xf numFmtId="0" fontId="47" fillId="0" borderId="21" xfId="0" applyFont="1" applyFill="1" applyBorder="1"/>
    <xf numFmtId="0" fontId="47" fillId="0" borderId="21" xfId="0" applyFont="1" applyBorder="1"/>
    <xf numFmtId="0" fontId="47" fillId="27" borderId="15" xfId="0" applyFont="1" applyFill="1" applyBorder="1"/>
    <xf numFmtId="0" fontId="47" fillId="0" borderId="23" xfId="0" applyFont="1" applyFill="1" applyBorder="1"/>
    <xf numFmtId="0" fontId="47" fillId="0" borderId="23" xfId="0" applyFont="1" applyBorder="1"/>
    <xf numFmtId="0" fontId="47" fillId="0" borderId="0" xfId="0" applyFont="1" applyBorder="1"/>
    <xf numFmtId="0" fontId="48" fillId="2" borderId="15" xfId="0" applyFont="1" applyFill="1" applyBorder="1"/>
    <xf numFmtId="0" fontId="47" fillId="27" borderId="18" xfId="0" applyFont="1" applyFill="1" applyBorder="1"/>
    <xf numFmtId="0" fontId="47" fillId="0" borderId="18" xfId="0" applyFont="1" applyBorder="1"/>
    <xf numFmtId="0" fontId="47" fillId="0" borderId="30" xfId="0" applyFont="1" applyFill="1" applyBorder="1"/>
    <xf numFmtId="0" fontId="47" fillId="0" borderId="6" xfId="0" applyFont="1" applyFill="1" applyBorder="1"/>
    <xf numFmtId="0" fontId="47" fillId="0" borderId="31" xfId="0" applyFont="1" applyFill="1" applyBorder="1"/>
    <xf numFmtId="0" fontId="47" fillId="0" borderId="24" xfId="0" applyFont="1" applyBorder="1"/>
    <xf numFmtId="0" fontId="47" fillId="0" borderId="17" xfId="0" applyFont="1" applyBorder="1"/>
    <xf numFmtId="0" fontId="47" fillId="0" borderId="24" xfId="0" applyFont="1" applyFill="1" applyBorder="1"/>
    <xf numFmtId="0" fontId="48" fillId="2" borderId="0" xfId="0" applyFont="1" applyFill="1"/>
    <xf numFmtId="0" fontId="47" fillId="27" borderId="0" xfId="0" applyFont="1" applyFill="1"/>
    <xf numFmtId="0" fontId="47" fillId="7" borderId="0" xfId="0" applyFont="1" applyFill="1"/>
    <xf numFmtId="171" fontId="47" fillId="6" borderId="0" xfId="0" applyNumberFormat="1" applyFont="1" applyFill="1"/>
    <xf numFmtId="0" fontId="47" fillId="27" borderId="32" xfId="0" applyFont="1" applyFill="1" applyBorder="1"/>
    <xf numFmtId="164" fontId="48" fillId="2" borderId="33" xfId="0" applyNumberFormat="1" applyFont="1" applyFill="1" applyBorder="1"/>
    <xf numFmtId="0" fontId="48" fillId="2" borderId="33" xfId="0" applyFont="1" applyFill="1" applyBorder="1"/>
    <xf numFmtId="14" fontId="48" fillId="2" borderId="33" xfId="0" applyNumberFormat="1" applyFont="1" applyFill="1" applyBorder="1"/>
    <xf numFmtId="14" fontId="48" fillId="2" borderId="33" xfId="0" applyNumberFormat="1" applyFont="1" applyFill="1" applyBorder="1" applyAlignment="1">
      <alignment horizontal="right" vertical="center"/>
    </xf>
    <xf numFmtId="14" fontId="48" fillId="2" borderId="28" xfId="0" applyNumberFormat="1" applyFont="1" applyFill="1" applyBorder="1" applyAlignment="1">
      <alignment horizontal="right" vertical="center"/>
    </xf>
    <xf numFmtId="0" fontId="47" fillId="27" borderId="19" xfId="0" applyFont="1" applyFill="1" applyBorder="1"/>
    <xf numFmtId="164" fontId="47" fillId="0" borderId="19" xfId="0" applyNumberFormat="1" applyFont="1" applyBorder="1"/>
    <xf numFmtId="171" fontId="47" fillId="0" borderId="19" xfId="0" applyNumberFormat="1" applyFont="1" applyBorder="1"/>
    <xf numFmtId="172" fontId="47" fillId="0" borderId="19" xfId="0" applyNumberFormat="1" applyFont="1" applyBorder="1"/>
    <xf numFmtId="166" fontId="47" fillId="0" borderId="20" xfId="0" applyNumberFormat="1" applyFont="1" applyBorder="1"/>
    <xf numFmtId="164" fontId="47" fillId="0" borderId="0" xfId="0" applyNumberFormat="1" applyFont="1" applyBorder="1"/>
    <xf numFmtId="171" fontId="47" fillId="0" borderId="0" xfId="0" applyNumberFormat="1" applyFont="1" applyBorder="1"/>
    <xf numFmtId="172" fontId="47" fillId="0" borderId="0" xfId="0" applyNumberFormat="1" applyFont="1" applyBorder="1"/>
    <xf numFmtId="166" fontId="47" fillId="0" borderId="15" xfId="0" applyNumberFormat="1" applyFont="1" applyBorder="1"/>
    <xf numFmtId="0" fontId="19" fillId="0" borderId="3" xfId="97" applyFont="1" applyBorder="1"/>
    <xf numFmtId="0" fontId="20" fillId="0" borderId="0" xfId="0" applyFont="1" applyAlignment="1"/>
    <xf numFmtId="0" fontId="17" fillId="28" borderId="22" xfId="0" applyFont="1" applyFill="1" applyBorder="1" applyAlignment="1">
      <alignment vertical="top"/>
    </xf>
    <xf numFmtId="0" fontId="19" fillId="30" borderId="0" xfId="97" applyFont="1" applyFill="1" applyAlignment="1"/>
    <xf numFmtId="0" fontId="20" fillId="0" borderId="0" xfId="0" applyFont="1" applyAlignment="1"/>
    <xf numFmtId="0" fontId="42" fillId="28" borderId="0" xfId="97" applyFont="1" applyFill="1" applyAlignment="1">
      <alignment horizontal="center" vertical="center" wrapText="1"/>
    </xf>
    <xf numFmtId="0" fontId="19" fillId="10" borderId="14" xfId="97" applyFont="1" applyFill="1" applyBorder="1" applyAlignment="1"/>
    <xf numFmtId="0" fontId="19" fillId="0" borderId="16" xfId="0" applyFont="1" applyBorder="1" applyAlignment="1"/>
    <xf numFmtId="0" fontId="17" fillId="28" borderId="34" xfId="0" applyFont="1" applyFill="1" applyBorder="1" applyAlignment="1">
      <alignment horizontal="center" vertical="top"/>
    </xf>
    <xf numFmtId="0" fontId="17" fillId="28" borderId="35" xfId="0" applyFont="1" applyFill="1" applyBorder="1" applyAlignment="1">
      <alignment horizontal="center" vertical="top"/>
    </xf>
    <xf numFmtId="0" fontId="17" fillId="28" borderId="36" xfId="0" applyFont="1" applyFill="1" applyBorder="1" applyAlignment="1">
      <alignment horizontal="center" vertical="top"/>
    </xf>
    <xf numFmtId="0" fontId="17" fillId="28" borderId="37" xfId="0" applyFont="1" applyFill="1" applyBorder="1" applyAlignment="1">
      <alignment horizontal="center" vertical="top"/>
    </xf>
  </cellXfs>
  <cellStyles count="125">
    <cellStyle name="___col1" xfId="1"/>
    <cellStyle name="___col1_20100729 - Result Tracker sample V0.2 MMR" xfId="2"/>
    <cellStyle name="___col2" xfId="3"/>
    <cellStyle name="___col2_20100729 - Result Tracker sample V0.2 MMR" xfId="4"/>
    <cellStyle name="___col3" xfId="5"/>
    <cellStyle name="___col3_20100729 - Result Tracker sample V0.2 MMR" xfId="6"/>
    <cellStyle name="___row1" xfId="7"/>
    <cellStyle name="___row1_20100729 - Result Tracker sample V0.2 MMR" xfId="8"/>
    <cellStyle name="___row2" xfId="9"/>
    <cellStyle name="___row2_20100729 - Result Tracker sample V0.2 MMR" xfId="10"/>
    <cellStyle name="___row3" xfId="11"/>
    <cellStyle name="__col2" xfId="12"/>
    <cellStyle name="__col2_20100729 - Result Tracker sample V0.2 MMR" xfId="13"/>
    <cellStyle name="__col3" xfId="14"/>
    <cellStyle name="__page" xfId="15"/>
    <cellStyle name="__page_20100729 - Result Tracker sample V0.2 MMR" xfId="16"/>
    <cellStyle name="__row2" xfId="17"/>
    <cellStyle name="__row2_20100729 - Result Tracker sample V0.2 MMR" xfId="18"/>
    <cellStyle name="__row3" xfId="19"/>
    <cellStyle name="_col1" xfId="20"/>
    <cellStyle name="_col1_20100729 - Result Tracker sample V0.2 MMR" xfId="21"/>
    <cellStyle name="_col2" xfId="22"/>
    <cellStyle name="_col2_20100729 - Result Tracker sample V0.2 MMR" xfId="23"/>
    <cellStyle name="_col3" xfId="24"/>
    <cellStyle name="_data" xfId="25"/>
    <cellStyle name="_Data_20100421 - Plan- und Ist GuV je Maßnahme V2.05" xfId="26"/>
    <cellStyle name="_Data_20100427 - Plan- und Ist GuV je Maßnahme V2.08" xfId="27"/>
    <cellStyle name="_data_20100729 - Result Tracker sample V0.2 MMR" xfId="28"/>
    <cellStyle name="_page" xfId="29"/>
    <cellStyle name="_page_20100729 - Result Tracker sample V0.2 MMR" xfId="30"/>
    <cellStyle name="_row1" xfId="31"/>
    <cellStyle name="_row1_20100729 - Result Tracker sample V0.2 MMR" xfId="32"/>
    <cellStyle name="_row2" xfId="33"/>
    <cellStyle name="_row2_20100729 - Result Tracker sample V0.2 MMR" xfId="34"/>
    <cellStyle name="_row3" xfId="35"/>
    <cellStyle name="0,0_x000d__x000a_NA_x000d__x000a_" xfId="36"/>
    <cellStyle name="0,0_x000d__x000a_NA_x000d__x000a_ 2" xfId="37"/>
    <cellStyle name="20 % - Accent1" xfId="38"/>
    <cellStyle name="20 % - Accent2" xfId="39"/>
    <cellStyle name="20 % - Accent3" xfId="40"/>
    <cellStyle name="20 % - Accent4" xfId="41"/>
    <cellStyle name="20 % - Accent5" xfId="42"/>
    <cellStyle name="20 % - Accent6" xfId="43"/>
    <cellStyle name="40 % - Accent1" xfId="44"/>
    <cellStyle name="40 % - Accent2" xfId="45"/>
    <cellStyle name="40 % - Accent3" xfId="46"/>
    <cellStyle name="40 % - Accent4" xfId="47"/>
    <cellStyle name="40 % - Accent5" xfId="48"/>
    <cellStyle name="40 % - Accent6" xfId="49"/>
    <cellStyle name="60 % - Accent1" xfId="50"/>
    <cellStyle name="60 % - Accent2" xfId="51"/>
    <cellStyle name="60 % - Accent3" xfId="52"/>
    <cellStyle name="60 % - Accent4" xfId="53"/>
    <cellStyle name="60 % - Accent5" xfId="54"/>
    <cellStyle name="60 % - Accent6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Avertissement" xfId="62"/>
    <cellStyle name="Berechnetes Feld" xfId="63"/>
    <cellStyle name="Calcul" xfId="64"/>
    <cellStyle name="Cellule liée" xfId="65"/>
    <cellStyle name="Code" xfId="66"/>
    <cellStyle name="Code Section" xfId="67"/>
    <cellStyle name="Comma [00]" xfId="68"/>
    <cellStyle name="Commentaire" xfId="69"/>
    <cellStyle name="Eingabefeld für Formel" xfId="70"/>
    <cellStyle name="Entrée" xfId="71"/>
    <cellStyle name="Euro" xfId="72"/>
    <cellStyle name="Hyperlink" xfId="73" builtinId="8"/>
    <cellStyle name="Hyperlink 2" xfId="74"/>
    <cellStyle name="Insatisfaisant" xfId="75"/>
    <cellStyle name="Jun" xfId="76"/>
    <cellStyle name="Migliaia (0)" xfId="77"/>
    <cellStyle name="Moeda [0]_SCHEMESP" xfId="78"/>
    <cellStyle name="Moeda_SCHEMESP" xfId="79"/>
    <cellStyle name="Neutre" xfId="80"/>
    <cellStyle name="Normal" xfId="0" builtinId="0"/>
    <cellStyle name="Normalny_Kalkulation_Unternehmensplanung (2)" xfId="81"/>
    <cellStyle name="Note" xfId="82"/>
    <cellStyle name="Option" xfId="83"/>
    <cellStyle name="OptionHeading" xfId="84"/>
    <cellStyle name="Percent [0]" xfId="85"/>
    <cellStyle name="Percent [00]" xfId="86"/>
    <cellStyle name="PrePop Currency (0)" xfId="87"/>
    <cellStyle name="PrePop Currency (2)" xfId="88"/>
    <cellStyle name="PrePop Units (0)" xfId="89"/>
    <cellStyle name="PrePop Units (1)" xfId="90"/>
    <cellStyle name="PrePop Units (2)" xfId="91"/>
    <cellStyle name="Price" xfId="92"/>
    <cellStyle name="Satisfaisant" xfId="93"/>
    <cellStyle name="Separador de milhares [0]_SCHEMESP" xfId="94"/>
    <cellStyle name="Separador de milhares_SOBA OPL 2002-03" xfId="95"/>
    <cellStyle name="Sortie" xfId="96"/>
    <cellStyle name="Standard 2" xfId="97"/>
    <cellStyle name="Standard 2 2" xfId="98"/>
    <cellStyle name="Standard 3" xfId="99"/>
    <cellStyle name="Stil 1" xfId="100"/>
    <cellStyle name="STYLE1" xfId="101"/>
    <cellStyle name="STYLE2" xfId="102"/>
    <cellStyle name="STYLE3" xfId="103"/>
    <cellStyle name="STYLE4" xfId="104"/>
    <cellStyle name="STYLE5" xfId="105"/>
    <cellStyle name="STYLE6" xfId="106"/>
    <cellStyle name="STYLE7" xfId="107"/>
    <cellStyle name="Table Title" xfId="108"/>
    <cellStyle name="Text Indent A" xfId="109"/>
    <cellStyle name="Text Indent B" xfId="110"/>
    <cellStyle name="Text Indent C" xfId="111"/>
    <cellStyle name="Texte explicatif" xfId="112"/>
    <cellStyle name="Titre" xfId="113"/>
    <cellStyle name="Titre 1" xfId="114"/>
    <cellStyle name="Titre 2" xfId="115"/>
    <cellStyle name="Titre 3" xfId="116"/>
    <cellStyle name="Titre 4" xfId="117"/>
    <cellStyle name="Total" xfId="118"/>
    <cellStyle name="Unit" xfId="119"/>
    <cellStyle name="Valuta (0)" xfId="120"/>
    <cellStyle name="Vérification" xfId="121"/>
    <cellStyle name="Vírgula_SCHEMESP" xfId="122"/>
    <cellStyle name="常规_06DFC Asia Reporting Pkg-Shenyang final_Midmonth-value_send out_Midmonth_template_June 07_send out_09 DFC_China Reporting Pkg_V2" xfId="123"/>
    <cellStyle name="標準_FY02-06 Capital Budget(H)" xfId="124"/>
  </cellStyles>
  <dxfs count="3">
    <dxf>
      <font>
        <color rgb="FF00B05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81B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180975</xdr:rowOff>
    </xdr:from>
    <xdr:to>
      <xdr:col>5</xdr:col>
      <xdr:colOff>95250</xdr:colOff>
      <xdr:row>2</xdr:row>
      <xdr:rowOff>47625</xdr:rowOff>
    </xdr:to>
    <xdr:pic>
      <xdr:nvPicPr>
        <xdr:cNvPr id="3166" name="Grafik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180975"/>
          <a:ext cx="162877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DC1\HOME$\FSC_local\3%20Unaxis\1%20Reviews\0%20Reviews%203nd%20round\Prefill%20Chapter%203%20Strategy\1%20Exit%20prefill%201\20060202%20SBR3%20-%20A&amp;P%20Strategy%20Input%20prefill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DC1\HOME$\FSC_local\3%20Unaxis\1%20Reviews\0%20Reviews%203nd%20round\Prefill%20Chapter%203%20Strategy\Vacuum%20Leybold\20060203%20Vacuum%20SBR3%20-%20Strategy%20Input%20-%20final%20prefill%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overvie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rket Segmentation (p.10)"/>
      <sheetName val="Market Share (p.11&amp;12)"/>
      <sheetName val="Sales share customer (p.13)"/>
      <sheetName val="Product Profitability (p.14)"/>
      <sheetName val="Product innovation rate (p.16)"/>
      <sheetName val="Product innovation rate (alter)"/>
      <sheetName val="EBIT Margin Competitors (p.17)"/>
    </sheetNames>
    <sheetDataSet>
      <sheetData sheetId="0" refreshError="1">
        <row r="11">
          <cell r="V11" t="str">
            <v>Die Bonder</v>
          </cell>
          <cell r="W11" t="str">
            <v>Flip Chip</v>
          </cell>
          <cell r="X11" t="str">
            <v>Wire Bonder</v>
          </cell>
          <cell r="Y11" t="str">
            <v>Customer Support</v>
          </cell>
          <cell r="AA11" t="str">
            <v>Die Bonder</v>
          </cell>
          <cell r="AB11" t="str">
            <v>Flip Chip</v>
          </cell>
          <cell r="AC11" t="str">
            <v>Wire Bonder</v>
          </cell>
          <cell r="AD11" t="str">
            <v>Customer Support</v>
          </cell>
        </row>
        <row r="12">
          <cell r="V12">
            <v>619.38286199999993</v>
          </cell>
          <cell r="W12">
            <v>109.82866999999999</v>
          </cell>
          <cell r="X12">
            <v>624.22730999999999</v>
          </cell>
          <cell r="Z12" t="str">
            <v>Others</v>
          </cell>
          <cell r="AA12">
            <v>74.583668292111028</v>
          </cell>
          <cell r="AB12">
            <v>22.606107027888907</v>
          </cell>
          <cell r="AC12">
            <v>24.969092400000001</v>
          </cell>
        </row>
        <row r="13">
          <cell r="V13">
            <v>0.16946092658903594</v>
          </cell>
          <cell r="W13">
            <v>4.5403108060136484E-2</v>
          </cell>
          <cell r="X13">
            <v>9.0977734088564619E-2</v>
          </cell>
          <cell r="AA13">
            <v>104.96119370788897</v>
          </cell>
          <cell r="AB13">
            <v>4.9865629721110691</v>
          </cell>
          <cell r="AC13">
            <v>56.790786219999994</v>
          </cell>
          <cell r="AD13">
            <v>100</v>
          </cell>
        </row>
        <row r="14">
          <cell r="V14">
            <v>0.16093438503953958</v>
          </cell>
          <cell r="W14">
            <v>0.29496851778319816</v>
          </cell>
          <cell r="X14">
            <v>0.45310737846442506</v>
          </cell>
          <cell r="AA14">
            <v>99.679999999999993</v>
          </cell>
          <cell r="AB14">
            <v>32.396000000000001</v>
          </cell>
          <cell r="AC14">
            <v>282.84199999999998</v>
          </cell>
          <cell r="AD14">
            <v>100</v>
          </cell>
        </row>
        <row r="15">
          <cell r="V15">
            <v>0.1307591878446259</v>
          </cell>
          <cell r="W15">
            <v>0.13613931589993761</v>
          </cell>
          <cell r="X15">
            <v>0.20958711338662833</v>
          </cell>
          <cell r="AA15">
            <v>80.989999999999995</v>
          </cell>
          <cell r="AB15">
            <v>14.951999999999998</v>
          </cell>
          <cell r="AC15">
            <v>130.82999999999998</v>
          </cell>
          <cell r="AD15">
            <v>100</v>
          </cell>
        </row>
        <row r="16">
          <cell r="V16">
            <v>9.6560631023723753E-2</v>
          </cell>
          <cell r="W16">
            <v>0.11344942991661468</v>
          </cell>
          <cell r="X16">
            <v>0.20359891014701037</v>
          </cell>
          <cell r="AA16">
            <v>59.808</v>
          </cell>
          <cell r="AB16">
            <v>12.459999999999999</v>
          </cell>
          <cell r="AC16">
            <v>127.09199999999998</v>
          </cell>
        </row>
        <row r="17">
          <cell r="V17">
            <v>0.10058399064971223</v>
          </cell>
          <cell r="W17">
            <v>7.9414600941630276E-2</v>
          </cell>
          <cell r="X17">
            <v>0.04</v>
          </cell>
          <cell r="AA17">
            <v>62.29999999999999</v>
          </cell>
          <cell r="AB17">
            <v>8.7219999999999995</v>
          </cell>
        </row>
        <row r="18">
          <cell r="V18">
            <v>9.6560631023723753E-2</v>
          </cell>
          <cell r="W18">
            <v>4.5379771966645867E-2</v>
          </cell>
          <cell r="AA18">
            <v>59.808</v>
          </cell>
          <cell r="AB18">
            <v>4.9839999999999991</v>
          </cell>
          <cell r="AC18">
            <v>0</v>
          </cell>
        </row>
        <row r="19">
          <cell r="V19">
            <v>7.6443832893781302E-2</v>
          </cell>
          <cell r="W19">
            <v>3.9707300470815138E-2</v>
          </cell>
          <cell r="AA19">
            <v>47.347999999999999</v>
          </cell>
          <cell r="AB19">
            <v>4.3609999999999998</v>
          </cell>
          <cell r="AC19">
            <v>0</v>
          </cell>
        </row>
        <row r="20">
          <cell r="V20">
            <v>4.8280315511861877E-2</v>
          </cell>
          <cell r="W20">
            <v>3.9707300470815138E-2</v>
          </cell>
          <cell r="AA20">
            <v>29.904</v>
          </cell>
          <cell r="AB20">
            <v>4.3609999999999998</v>
          </cell>
          <cell r="AC20">
            <v>0</v>
          </cell>
        </row>
        <row r="21">
          <cell r="U21" t="str">
            <v>Others</v>
          </cell>
          <cell r="V21">
            <v>0.12041609942399574</v>
          </cell>
          <cell r="W21">
            <v>0.20583065449020652</v>
          </cell>
        </row>
        <row r="25">
          <cell r="AA25" t="str">
            <v>Die Bonder</v>
          </cell>
          <cell r="AB25" t="str">
            <v>Flip Chip</v>
          </cell>
          <cell r="AC25" t="str">
            <v>Wire Bonder</v>
          </cell>
          <cell r="AD25" t="str">
            <v>Customer Support</v>
          </cell>
        </row>
        <row r="27">
          <cell r="AA27">
            <v>74.583668292111028</v>
          </cell>
          <cell r="AB27">
            <v>22.606107027888907</v>
          </cell>
          <cell r="AC27">
            <v>25</v>
          </cell>
        </row>
        <row r="28">
          <cell r="AA28">
            <v>29.904</v>
          </cell>
          <cell r="AB28">
            <v>4.3609999999999998</v>
          </cell>
        </row>
        <row r="29">
          <cell r="AA29">
            <v>47.347999999999999</v>
          </cell>
          <cell r="AB29">
            <v>4.3609999999999998</v>
          </cell>
        </row>
        <row r="30">
          <cell r="AA30">
            <v>59.808</v>
          </cell>
          <cell r="AB30">
            <v>4.9839999999999991</v>
          </cell>
        </row>
        <row r="31">
          <cell r="AA31">
            <v>59.808</v>
          </cell>
          <cell r="AB31">
            <v>4.9865629721110691</v>
          </cell>
        </row>
        <row r="32">
          <cell r="AA32">
            <v>62.3</v>
          </cell>
          <cell r="AB32">
            <v>8.7219999999999995</v>
          </cell>
          <cell r="AC32">
            <v>56.790786219999994</v>
          </cell>
        </row>
        <row r="33">
          <cell r="AA33">
            <v>80.989999999999995</v>
          </cell>
          <cell r="AB33">
            <v>12.46</v>
          </cell>
          <cell r="AC33">
            <v>127.09199999999998</v>
          </cell>
          <cell r="AD33">
            <v>100</v>
          </cell>
        </row>
        <row r="34">
          <cell r="AA34">
            <v>99.68</v>
          </cell>
          <cell r="AB34">
            <v>14.951999999999998</v>
          </cell>
          <cell r="AC34">
            <v>130.83000000000001</v>
          </cell>
          <cell r="AD34">
            <v>100</v>
          </cell>
        </row>
        <row r="35">
          <cell r="AA35">
            <v>104.96119370788897</v>
          </cell>
          <cell r="AB35">
            <v>32.396000000000001</v>
          </cell>
          <cell r="AC35">
            <v>282.84199999999998</v>
          </cell>
          <cell r="AD35">
            <v>100</v>
          </cell>
        </row>
      </sheetData>
      <sheetData sheetId="1" refreshError="1">
        <row r="11">
          <cell r="M11" t="str">
            <v>2005</v>
          </cell>
          <cell r="N11" t="str">
            <v>2006</v>
          </cell>
          <cell r="O11" t="str">
            <v>2007</v>
          </cell>
        </row>
        <row r="13">
          <cell r="L13" t="str">
            <v>Die Bonder</v>
          </cell>
          <cell r="M13">
            <v>619.38286199999993</v>
          </cell>
          <cell r="N13">
            <v>637.30320885000003</v>
          </cell>
          <cell r="O13">
            <v>669.16836929250007</v>
          </cell>
        </row>
        <row r="14">
          <cell r="L14" t="str">
            <v>Flip Chip</v>
          </cell>
          <cell r="M14">
            <v>109.82866999999999</v>
          </cell>
          <cell r="N14">
            <v>121.61630085</v>
          </cell>
          <cell r="O14">
            <v>131.34560491800002</v>
          </cell>
        </row>
        <row r="15">
          <cell r="L15" t="str">
            <v>Wire Bonder</v>
          </cell>
          <cell r="M15">
            <v>624.22730999999999</v>
          </cell>
          <cell r="N15">
            <v>642.2878192500001</v>
          </cell>
          <cell r="O15">
            <v>674.40221021250011</v>
          </cell>
        </row>
        <row r="16">
          <cell r="L16" t="str">
            <v>Customer Support</v>
          </cell>
          <cell r="M16">
            <v>0</v>
          </cell>
          <cell r="N16">
            <v>0</v>
          </cell>
          <cell r="O16">
            <v>0</v>
          </cell>
        </row>
      </sheetData>
      <sheetData sheetId="2" refreshError="1">
        <row r="25">
          <cell r="AA25" t="str">
            <v>Die Bonder</v>
          </cell>
          <cell r="AB25" t="str">
            <v>Flip Chip</v>
          </cell>
          <cell r="AC25" t="str">
            <v>Wire Bonder</v>
          </cell>
          <cell r="AD25" t="str">
            <v>Customer Support</v>
          </cell>
        </row>
        <row r="27">
          <cell r="Z27" t="str">
            <v>others</v>
          </cell>
          <cell r="AA27">
            <v>48.188764691580936</v>
          </cell>
          <cell r="AC27">
            <v>8.8979011519690694</v>
          </cell>
          <cell r="AD27">
            <v>14.36</v>
          </cell>
        </row>
        <row r="28">
          <cell r="AA28">
            <v>4.7405889942746819</v>
          </cell>
          <cell r="AC28">
            <v>2.7682819468080764</v>
          </cell>
          <cell r="AD28">
            <v>0.79099999999999993</v>
          </cell>
        </row>
        <row r="29">
          <cell r="AA29">
            <v>5.5029047873781431</v>
          </cell>
          <cell r="AB29">
            <v>0.58567964703818132</v>
          </cell>
          <cell r="AC29">
            <v>3.2395070622524078</v>
          </cell>
          <cell r="AD29">
            <v>1.034</v>
          </cell>
        </row>
        <row r="30">
          <cell r="AA30">
            <v>6.353550475280473</v>
          </cell>
          <cell r="AB30">
            <v>0.60369325798114759</v>
          </cell>
          <cell r="AC30">
            <v>4.9634822383380808</v>
          </cell>
          <cell r="AD30">
            <v>1.1060000000000001</v>
          </cell>
        </row>
        <row r="31">
          <cell r="AA31">
            <v>7.1116456066484854</v>
          </cell>
          <cell r="AB31">
            <v>0.69932511133871822</v>
          </cell>
          <cell r="AC31">
            <v>5.1879415098553086</v>
          </cell>
          <cell r="AD31">
            <v>1.256</v>
          </cell>
        </row>
        <row r="32">
          <cell r="AA32">
            <v>7.6046138306548805</v>
          </cell>
          <cell r="AB32">
            <v>0.72133160627790871</v>
          </cell>
          <cell r="AC32">
            <v>6.0900180223278042</v>
          </cell>
          <cell r="AD32">
            <v>1.52</v>
          </cell>
        </row>
        <row r="33">
          <cell r="AA33">
            <v>8.3077001809254813</v>
          </cell>
          <cell r="AB33">
            <v>1.0187558310366644</v>
          </cell>
          <cell r="AC33">
            <v>11.040271472041692</v>
          </cell>
          <cell r="AD33">
            <v>1.75</v>
          </cell>
        </row>
        <row r="34">
          <cell r="AA34">
            <v>17.151425141145925</v>
          </cell>
          <cell r="AB34">
            <v>1.3712145463273795</v>
          </cell>
          <cell r="AC34">
            <v>14.603382816407564</v>
          </cell>
          <cell r="AD34">
            <v>2.52</v>
          </cell>
        </row>
      </sheetData>
      <sheetData sheetId="3" refreshError="1">
        <row r="19">
          <cell r="E19" t="str">
            <v>SpareParts</v>
          </cell>
          <cell r="F19" t="str">
            <v>Die Attach</v>
          </cell>
          <cell r="G19" t="str">
            <v>Wire Bonder</v>
          </cell>
        </row>
        <row r="20">
          <cell r="E20">
            <v>22365</v>
          </cell>
          <cell r="F20">
            <v>110445</v>
          </cell>
          <cell r="G20">
            <v>56759</v>
          </cell>
        </row>
        <row r="22">
          <cell r="E22">
            <v>0.66600000000000004</v>
          </cell>
          <cell r="F22">
            <v>0.41599999999999998</v>
          </cell>
          <cell r="G22">
            <v>0.13700000000000001</v>
          </cell>
        </row>
      </sheetData>
      <sheetData sheetId="4" refreshError="1"/>
      <sheetData sheetId="5" refreshError="1"/>
      <sheetData sheetId="6" refreshError="1">
        <row r="20">
          <cell r="F20" t="str">
            <v>ASM H1-05(Eq. Seg.)</v>
          </cell>
          <cell r="G20" t="str">
            <v>K&amp;S (Eq. Seg.)</v>
          </cell>
        </row>
        <row r="21">
          <cell r="F21">
            <v>188.49</v>
          </cell>
          <cell r="G21">
            <v>365.6</v>
          </cell>
        </row>
        <row r="23">
          <cell r="F23">
            <v>0.25700000000000001</v>
          </cell>
          <cell r="G23">
            <v>0.22500000000000001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rket Segmentation (p.10)"/>
      <sheetName val="Market Share (p.11&amp;12)"/>
      <sheetName val="Sales share customer (p.13)"/>
      <sheetName val="Product Profitability (p.14)"/>
      <sheetName val="Product innovation rate (p.16)"/>
      <sheetName val="EBIT Margin Competitors (p.17)"/>
    </sheetNames>
    <sheetDataSet>
      <sheetData sheetId="0" refreshError="1">
        <row r="25">
          <cell r="AA25" t="str">
            <v>PI</v>
          </cell>
          <cell r="AB25" t="str">
            <v>IT</v>
          </cell>
          <cell r="AC25" t="str">
            <v>R&amp;D</v>
          </cell>
          <cell r="AD25" t="str">
            <v>ANA</v>
          </cell>
        </row>
        <row r="27">
          <cell r="AA27">
            <v>534.39970000000005</v>
          </cell>
          <cell r="AB27">
            <v>270.29519999999997</v>
          </cell>
          <cell r="AC27">
            <v>146.6883</v>
          </cell>
          <cell r="AD27">
            <v>34.501999999999988</v>
          </cell>
        </row>
        <row r="28">
          <cell r="AA28">
            <v>53.32</v>
          </cell>
          <cell r="AB28">
            <v>0</v>
          </cell>
          <cell r="AC28">
            <v>8.98</v>
          </cell>
          <cell r="AD28">
            <v>0</v>
          </cell>
        </row>
        <row r="29">
          <cell r="AA29">
            <v>53.32</v>
          </cell>
          <cell r="AB29">
            <v>29.76</v>
          </cell>
          <cell r="AC29">
            <v>31.43</v>
          </cell>
          <cell r="AD29">
            <v>18.2</v>
          </cell>
        </row>
        <row r="30">
          <cell r="AA30">
            <v>79.98</v>
          </cell>
          <cell r="AB30">
            <v>37.200000000000003</v>
          </cell>
          <cell r="AC30">
            <v>35.92</v>
          </cell>
          <cell r="AD30">
            <v>46.8</v>
          </cell>
        </row>
        <row r="31">
          <cell r="AA31">
            <v>79.98</v>
          </cell>
          <cell r="AB31">
            <v>74.400000000000006</v>
          </cell>
          <cell r="AC31">
            <v>46.381700000000002</v>
          </cell>
          <cell r="AD31">
            <v>49.4</v>
          </cell>
        </row>
        <row r="32">
          <cell r="AA32">
            <v>106.64</v>
          </cell>
          <cell r="AB32">
            <v>79.384799999999998</v>
          </cell>
          <cell r="AC32">
            <v>58.37</v>
          </cell>
          <cell r="AD32">
            <v>51.298000000000002</v>
          </cell>
        </row>
        <row r="33">
          <cell r="AA33">
            <v>185.4203</v>
          </cell>
          <cell r="AB33">
            <v>104.16</v>
          </cell>
          <cell r="AC33">
            <v>58.37</v>
          </cell>
          <cell r="AD33">
            <v>59.8</v>
          </cell>
        </row>
        <row r="34">
          <cell r="AA34">
            <v>199.95</v>
          </cell>
          <cell r="AB34">
            <v>148.80000000000001</v>
          </cell>
          <cell r="AC34">
            <v>62.86</v>
          </cell>
        </row>
        <row r="35">
          <cell r="AA35">
            <v>39.99</v>
          </cell>
        </row>
      </sheetData>
      <sheetData sheetId="1" refreshError="1">
        <row r="11">
          <cell r="M11" t="str">
            <v>2005</v>
          </cell>
          <cell r="N11" t="str">
            <v>2006</v>
          </cell>
          <cell r="O11" t="str">
            <v>2007</v>
          </cell>
        </row>
        <row r="13">
          <cell r="L13" t="str">
            <v>Process Industry</v>
          </cell>
          <cell r="M13">
            <v>1333</v>
          </cell>
          <cell r="N13">
            <v>1397</v>
          </cell>
          <cell r="O13">
            <v>1459</v>
          </cell>
        </row>
        <row r="14">
          <cell r="L14" t="str">
            <v>Information Technology</v>
          </cell>
          <cell r="M14">
            <v>744</v>
          </cell>
          <cell r="N14">
            <v>751</v>
          </cell>
          <cell r="O14">
            <v>773</v>
          </cell>
        </row>
        <row r="15">
          <cell r="L15" t="str">
            <v>R&amp;D</v>
          </cell>
          <cell r="M15">
            <v>449</v>
          </cell>
          <cell r="N15">
            <v>469</v>
          </cell>
          <cell r="O15">
            <v>489</v>
          </cell>
        </row>
        <row r="16">
          <cell r="L16" t="str">
            <v>Analytical Instruments</v>
          </cell>
          <cell r="M16">
            <v>260</v>
          </cell>
          <cell r="N16">
            <v>270</v>
          </cell>
          <cell r="O16">
            <v>284</v>
          </cell>
        </row>
        <row r="17">
          <cell r="L17" t="str">
            <v>Others</v>
          </cell>
          <cell r="M17">
            <v>1142</v>
          </cell>
          <cell r="N17">
            <v>1177</v>
          </cell>
          <cell r="O17">
            <v>1174</v>
          </cell>
        </row>
      </sheetData>
      <sheetData sheetId="2" refreshError="1">
        <row r="25">
          <cell r="AA25" t="str">
            <v>PI</v>
          </cell>
          <cell r="AB25" t="str">
            <v>IT</v>
          </cell>
          <cell r="AC25" t="str">
            <v>R&amp;D</v>
          </cell>
          <cell r="AD25" t="str">
            <v>ANA</v>
          </cell>
        </row>
        <row r="27">
          <cell r="AA27">
            <v>1186.7917114703084</v>
          </cell>
          <cell r="AB27">
            <v>343.77690286016554</v>
          </cell>
          <cell r="AC27">
            <v>373.57003307602741</v>
          </cell>
          <cell r="AD27">
            <v>72.351846639638268</v>
          </cell>
          <cell r="AE27">
            <v>800.07302344604557</v>
          </cell>
        </row>
        <row r="28">
          <cell r="AA28">
            <v>8.8216624168035267</v>
          </cell>
          <cell r="AB28">
            <v>14.769460233498318</v>
          </cell>
          <cell r="AC28">
            <v>5.3516950709388071</v>
          </cell>
          <cell r="AD28">
            <v>7.0641965538749423</v>
          </cell>
          <cell r="AE28">
            <v>35.435944452370762</v>
          </cell>
        </row>
        <row r="29">
          <cell r="AA29">
            <v>9.0914252528308417</v>
          </cell>
          <cell r="AB29">
            <v>14.779514414176143</v>
          </cell>
          <cell r="AC29">
            <v>6.9531684203717274</v>
          </cell>
          <cell r="AD29">
            <v>11.75930375799158</v>
          </cell>
          <cell r="AE29">
            <v>38.783356256241973</v>
          </cell>
        </row>
        <row r="30">
          <cell r="AA30">
            <v>9.7330085573515426</v>
          </cell>
          <cell r="AB30">
            <v>32.16775607360109</v>
          </cell>
          <cell r="AC30">
            <v>8.1115860968562679</v>
          </cell>
          <cell r="AD30">
            <v>21.097380321222516</v>
          </cell>
          <cell r="AE30">
            <v>40.058690065154323</v>
          </cell>
        </row>
        <row r="31">
          <cell r="AA31">
            <v>10.289788680957733</v>
          </cell>
          <cell r="AB31">
            <v>67.943023387614758</v>
          </cell>
          <cell r="AC31">
            <v>8.5978688386735094</v>
          </cell>
          <cell r="AD31">
            <v>28.111258381412753</v>
          </cell>
          <cell r="AE31">
            <v>40.236884862319876</v>
          </cell>
        </row>
        <row r="32">
          <cell r="AA32">
            <v>25.968093612239606</v>
          </cell>
          <cell r="AB32">
            <v>70.182491404390376</v>
          </cell>
          <cell r="AC32">
            <v>9.1143863254129105</v>
          </cell>
          <cell r="AD32">
            <v>30.55395290815531</v>
          </cell>
          <cell r="AE32">
            <v>56.04440899795501</v>
          </cell>
        </row>
        <row r="33">
          <cell r="AA33">
            <v>40.738076972944938</v>
          </cell>
          <cell r="AB33">
            <v>83.169531869875698</v>
          </cell>
          <cell r="AC33">
            <v>14.298459118547587</v>
          </cell>
          <cell r="AD33">
            <v>30.898565414002807</v>
          </cell>
          <cell r="AE33">
            <v>60.978465972321303</v>
          </cell>
        </row>
        <row r="34">
          <cell r="AA34">
            <v>41.566233036563226</v>
          </cell>
          <cell r="AB34">
            <v>117.21131975667814</v>
          </cell>
          <cell r="AC34">
            <v>23.00280305317176</v>
          </cell>
          <cell r="AD34">
            <v>58.163496023701853</v>
          </cell>
          <cell r="AE34">
            <v>70.389225947591186</v>
          </cell>
        </row>
      </sheetData>
      <sheetData sheetId="3" refreshError="1">
        <row r="19">
          <cell r="E19" t="str">
            <v>Spare Parts</v>
          </cell>
          <cell r="F19" t="str">
            <v>Others</v>
          </cell>
          <cell r="G19" t="str">
            <v>E&amp;DK Pumps</v>
          </cell>
          <cell r="H19" t="str">
            <v>Ruvac</v>
          </cell>
          <cell r="I19" t="str">
            <v>Service</v>
          </cell>
          <cell r="J19" t="str">
            <v>Merchandize</v>
          </cell>
          <cell r="K19" t="str">
            <v>Trivac B/C/E/Sogevac</v>
          </cell>
          <cell r="L19" t="str">
            <v>Special Products</v>
          </cell>
          <cell r="M19" t="str">
            <v>Cryo</v>
          </cell>
          <cell r="N19" t="str">
            <v>Ecodry</v>
          </cell>
          <cell r="O19" t="str">
            <v>Turbostream</v>
          </cell>
          <cell r="P19" t="str">
            <v>Mech. TMP</v>
          </cell>
          <cell r="Q19" t="str">
            <v>Magn. TMP</v>
          </cell>
          <cell r="R19" t="str">
            <v>Screwline</v>
          </cell>
        </row>
        <row r="20">
          <cell r="E20">
            <v>27.091548000000003</v>
          </cell>
          <cell r="F20">
            <v>5.7461760000000002</v>
          </cell>
          <cell r="G20">
            <v>2.3777280000000003</v>
          </cell>
          <cell r="H20">
            <v>25.266455999999998</v>
          </cell>
          <cell r="I20">
            <v>74.506788</v>
          </cell>
          <cell r="J20">
            <v>41.785164000000002</v>
          </cell>
          <cell r="K20">
            <v>72.458784000000009</v>
          </cell>
          <cell r="L20">
            <v>31.447620000000004</v>
          </cell>
          <cell r="M20">
            <v>7.935048000000001</v>
          </cell>
          <cell r="N20">
            <v>1.1068199999999999</v>
          </cell>
          <cell r="O20">
            <v>5.7802319999999998</v>
          </cell>
          <cell r="P20">
            <v>48.944663999999996</v>
          </cell>
          <cell r="Q20">
            <v>34.407395999999999</v>
          </cell>
          <cell r="R20">
            <v>4.360716</v>
          </cell>
        </row>
        <row r="22">
          <cell r="E22">
            <v>0.73269999999999991</v>
          </cell>
          <cell r="F22">
            <v>0.59509999999999996</v>
          </cell>
          <cell r="G22">
            <v>0.47539999999999999</v>
          </cell>
          <cell r="H22">
            <v>0.37709999999999999</v>
          </cell>
          <cell r="I22">
            <v>0.3493</v>
          </cell>
          <cell r="J22">
            <v>0.33950000000000002</v>
          </cell>
          <cell r="K22">
            <v>0.30760000000000004</v>
          </cell>
          <cell r="L22">
            <v>0.2626</v>
          </cell>
          <cell r="M22">
            <v>0.2379</v>
          </cell>
          <cell r="N22">
            <v>0.17910000000000001</v>
          </cell>
          <cell r="O22">
            <v>0.17530000000000001</v>
          </cell>
          <cell r="P22">
            <v>7.4499999999999997E-2</v>
          </cell>
          <cell r="Q22">
            <v>3.1800000000000002E-2</v>
          </cell>
          <cell r="R22">
            <v>-0.71950000000000003</v>
          </cell>
        </row>
      </sheetData>
      <sheetData sheetId="4"/>
      <sheetData sheetId="5" refreshError="1">
        <row r="20">
          <cell r="F20" t="str">
            <v>Pfeiffer Vacuum</v>
          </cell>
        </row>
        <row r="21">
          <cell r="F21">
            <v>182.1</v>
          </cell>
        </row>
        <row r="23">
          <cell r="F23">
            <v>0.22500000000000001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over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>
    <tabColor theme="4"/>
  </sheetPr>
  <dimension ref="A1:AR315"/>
  <sheetViews>
    <sheetView showGridLines="0" tabSelected="1" topLeftCell="O293" workbookViewId="0">
      <selection activeCell="R327" sqref="R327"/>
    </sheetView>
  </sheetViews>
  <sheetFormatPr defaultColWidth="11.42578125" defaultRowHeight="15" customHeight="1"/>
  <cols>
    <col min="1" max="1" width="12.85546875" style="9" customWidth="1"/>
    <col min="2" max="2" width="18.28515625" style="9" customWidth="1"/>
    <col min="3" max="3" width="2.7109375" style="9" customWidth="1"/>
    <col min="4" max="4" width="6.5703125" style="9" customWidth="1"/>
    <col min="5" max="5" width="18.7109375" style="9" customWidth="1"/>
    <col min="6" max="6" width="26.7109375" style="9" customWidth="1"/>
    <col min="7" max="7" width="27.140625" style="9" customWidth="1"/>
    <col min="8" max="8" width="32.140625" style="9" customWidth="1"/>
    <col min="9" max="9" width="50.85546875" style="9" customWidth="1"/>
    <col min="10" max="10" width="22.5703125" style="9" customWidth="1"/>
    <col min="11" max="11" width="60" style="9" customWidth="1"/>
    <col min="12" max="12" width="6.7109375" style="9" customWidth="1"/>
    <col min="13" max="13" width="11.85546875" style="9" customWidth="1"/>
    <col min="14" max="14" width="22.5703125" style="9" customWidth="1"/>
    <col min="15" max="15" width="11.42578125" style="9"/>
    <col min="16" max="16384" width="11.42578125" style="16"/>
  </cols>
  <sheetData>
    <row r="1" spans="1:44" s="9" customFormat="1">
      <c r="A1" s="7" t="s">
        <v>6</v>
      </c>
      <c r="B1" s="8" t="str">
        <f ca="1">Server</f>
        <v>SIS/ChangeMonitor</v>
      </c>
      <c r="Q1" s="10"/>
      <c r="R1" s="10"/>
      <c r="S1" s="10"/>
      <c r="AB1" s="11"/>
      <c r="AC1" s="10"/>
      <c r="AD1" s="2" t="s">
        <v>22</v>
      </c>
      <c r="AE1" s="12"/>
    </row>
    <row r="2" spans="1:44" ht="26.25" customHeight="1">
      <c r="A2" s="7" t="s">
        <v>7</v>
      </c>
      <c r="B2" s="8" t="str">
        <f ca="1">Cube</f>
        <v>OperationalTracker</v>
      </c>
      <c r="F2" s="3" t="s">
        <v>21</v>
      </c>
      <c r="G2" s="80" t="s">
        <v>11</v>
      </c>
      <c r="H2" s="79"/>
      <c r="I2" s="79"/>
      <c r="J2" s="79"/>
      <c r="L2" s="1"/>
      <c r="M2" s="1"/>
      <c r="N2" s="1"/>
      <c r="O2" s="1"/>
      <c r="Q2" s="17"/>
      <c r="R2" s="17"/>
      <c r="S2" s="17"/>
      <c r="AB2" s="18"/>
      <c r="AC2" s="17"/>
      <c r="AD2" s="19" t="s">
        <v>23</v>
      </c>
      <c r="AE2" s="31"/>
    </row>
    <row r="3" spans="1:44" ht="15" customHeight="1">
      <c r="A3" s="4" t="s">
        <v>24</v>
      </c>
      <c r="B3" s="5" t="s">
        <v>25</v>
      </c>
      <c r="Q3" s="17"/>
      <c r="R3" s="17"/>
      <c r="S3" s="17"/>
      <c r="T3" s="17"/>
      <c r="U3" s="17"/>
      <c r="AB3" s="18"/>
      <c r="AC3" s="17"/>
      <c r="AD3" s="20" t="s">
        <v>26</v>
      </c>
      <c r="AE3" s="31"/>
    </row>
    <row r="4" spans="1:44" ht="15" customHeight="1">
      <c r="A4" s="4" t="s">
        <v>27</v>
      </c>
      <c r="B4" s="6" t="s">
        <v>19</v>
      </c>
      <c r="Q4" s="17"/>
      <c r="R4" s="17"/>
      <c r="S4" s="17"/>
      <c r="AB4" s="18"/>
      <c r="AC4" s="17"/>
      <c r="AD4" s="19">
        <v>1</v>
      </c>
      <c r="AE4" s="31"/>
    </row>
    <row r="5" spans="1:44" ht="15" customHeight="1">
      <c r="Q5" s="17"/>
      <c r="R5" s="17"/>
      <c r="S5" s="17"/>
      <c r="T5" s="17"/>
      <c r="U5" s="17"/>
      <c r="AB5" s="18"/>
      <c r="AC5" s="17"/>
      <c r="AD5" s="20" t="s">
        <v>28</v>
      </c>
      <c r="AE5" s="31"/>
    </row>
    <row r="6" spans="1:44" ht="14.25">
      <c r="D6" s="77" t="s">
        <v>12</v>
      </c>
      <c r="E6" s="77"/>
      <c r="F6" s="83" t="str">
        <f ca="1">Sel_Country</f>
        <v>CEE</v>
      </c>
      <c r="G6" s="84"/>
      <c r="Q6" s="17"/>
      <c r="R6" s="17"/>
      <c r="S6" s="17"/>
      <c r="T6" s="17"/>
      <c r="U6" s="17"/>
      <c r="AB6" s="18"/>
      <c r="AC6" s="17"/>
      <c r="AD6" s="20" t="s">
        <v>29</v>
      </c>
      <c r="AE6" s="40" t="str">
        <f ca="1">F11</f>
        <v>Entrepreneurship</v>
      </c>
    </row>
    <row r="7" spans="1:44" ht="14.25">
      <c r="D7" s="77" t="s">
        <v>2</v>
      </c>
      <c r="E7" s="77"/>
      <c r="F7" s="83" t="str">
        <f ca="1">Sel_BU</f>
        <v>Sales</v>
      </c>
      <c r="G7" s="84"/>
      <c r="Q7" s="21"/>
      <c r="R7" s="21"/>
      <c r="S7" s="21"/>
      <c r="T7" s="17"/>
      <c r="U7" s="17"/>
      <c r="AB7" s="18"/>
      <c r="AC7" s="17"/>
      <c r="AD7" s="20" t="s">
        <v>30</v>
      </c>
      <c r="AE7" s="43">
        <v>4</v>
      </c>
    </row>
    <row r="8" spans="1:44" ht="14.25">
      <c r="D8" s="77" t="s">
        <v>3</v>
      </c>
      <c r="E8" s="77"/>
      <c r="F8" s="85" t="str">
        <f ca="1">Sel_Submission</f>
        <v>2010-9</v>
      </c>
      <c r="G8" s="86"/>
      <c r="H8" s="76"/>
      <c r="Q8" s="17"/>
      <c r="R8" s="17"/>
      <c r="S8" s="17"/>
      <c r="T8" s="17"/>
      <c r="U8" s="17"/>
      <c r="AB8" s="18"/>
      <c r="AC8" s="17"/>
      <c r="AD8" s="20" t="s">
        <v>31</v>
      </c>
      <c r="AE8" s="43">
        <v>4</v>
      </c>
    </row>
    <row r="9" spans="1:44" ht="14.25">
      <c r="D9" s="77" t="s">
        <v>4</v>
      </c>
      <c r="E9" s="77"/>
      <c r="F9" s="81" t="s">
        <v>5</v>
      </c>
      <c r="G9" s="82"/>
      <c r="Q9" s="17"/>
      <c r="R9" s="17"/>
      <c r="S9" s="17"/>
      <c r="T9" s="17"/>
      <c r="U9" s="17"/>
      <c r="AB9" s="18"/>
      <c r="AC9" s="17"/>
      <c r="AD9" s="20" t="s">
        <v>32</v>
      </c>
      <c r="AE9" s="47" t="s">
        <v>33</v>
      </c>
      <c r="AG9" s="17"/>
      <c r="AH9" s="17"/>
      <c r="AI9" s="17" t="s">
        <v>34</v>
      </c>
      <c r="AJ9" s="17"/>
      <c r="AK9" s="17"/>
      <c r="AL9" s="17"/>
      <c r="AM9" s="17" t="s">
        <v>35</v>
      </c>
      <c r="AN9" s="17"/>
      <c r="AO9" s="17"/>
      <c r="AP9" s="17"/>
      <c r="AR9" s="56" t="s">
        <v>36</v>
      </c>
    </row>
    <row r="10" spans="1:44" ht="14.25">
      <c r="D10" s="77" t="s">
        <v>9</v>
      </c>
      <c r="E10" s="77"/>
      <c r="F10" s="81" t="s">
        <v>1</v>
      </c>
      <c r="G10" s="82"/>
      <c r="Q10" s="17"/>
      <c r="R10" s="17"/>
      <c r="S10" s="17"/>
      <c r="T10" s="22" t="s">
        <v>22</v>
      </c>
      <c r="U10" s="23"/>
      <c r="AB10" s="18"/>
      <c r="AC10" s="17"/>
      <c r="AD10" s="24"/>
      <c r="AE10" s="48"/>
      <c r="AG10" s="17"/>
      <c r="AH10" s="17"/>
      <c r="AI10" s="16">
        <f ca="1">AB15*W25</f>
        <v>5</v>
      </c>
      <c r="AJ10" s="17" t="s">
        <v>37</v>
      </c>
      <c r="AK10" s="57">
        <v>3300</v>
      </c>
      <c r="AL10" s="17"/>
      <c r="AM10" s="58">
        <f ca="1">SUMIF(AM12:AM315,1)</f>
        <v>11</v>
      </c>
      <c r="AN10" s="17"/>
      <c r="AO10" s="17"/>
      <c r="AP10" s="17"/>
      <c r="AR10" s="59">
        <f ca="1">MAX(AQ11:AQ316)</f>
        <v>3299.2810881295027</v>
      </c>
    </row>
    <row r="11" spans="1:44" ht="15" customHeight="1">
      <c r="F11" s="78" t="str">
        <f ca="1">IF(F10="ALL",IF(Sel_PP="ALL","ALL",Sel_PP),F10)</f>
        <v>Entrepreneurship</v>
      </c>
      <c r="G11" s="79"/>
      <c r="Q11" s="17"/>
      <c r="R11" s="17"/>
      <c r="S11" s="17"/>
      <c r="T11" s="25" t="s">
        <v>22</v>
      </c>
      <c r="U11" s="26"/>
      <c r="W11" s="17"/>
      <c r="X11" s="17"/>
      <c r="Y11" s="27" t="s">
        <v>22</v>
      </c>
      <c r="Z11" s="28"/>
      <c r="AB11" s="29"/>
      <c r="AC11" s="17"/>
      <c r="AD11" s="30" t="s">
        <v>38</v>
      </c>
      <c r="AE11" s="60"/>
      <c r="AG11" s="27" t="s">
        <v>13</v>
      </c>
      <c r="AH11" s="61" t="s">
        <v>39</v>
      </c>
      <c r="AI11" s="61" t="s">
        <v>0</v>
      </c>
      <c r="AJ11" s="61" t="s">
        <v>0</v>
      </c>
      <c r="AK11" s="61" t="s">
        <v>39</v>
      </c>
      <c r="AL11" s="62" t="s">
        <v>13</v>
      </c>
      <c r="AM11" s="63" t="s">
        <v>19</v>
      </c>
      <c r="AN11" s="64" t="s">
        <v>40</v>
      </c>
      <c r="AO11" s="64" t="s">
        <v>41</v>
      </c>
      <c r="AP11" s="64" t="s">
        <v>42</v>
      </c>
      <c r="AQ11" s="64" t="s">
        <v>43</v>
      </c>
      <c r="AR11" s="65" t="s">
        <v>44</v>
      </c>
    </row>
    <row r="12" spans="1:44" ht="15" customHeight="1">
      <c r="Q12" s="17"/>
      <c r="R12" s="17"/>
      <c r="S12" s="17"/>
      <c r="T12" s="19" t="s">
        <v>45</v>
      </c>
      <c r="U12" s="31"/>
      <c r="W12" s="17"/>
      <c r="X12" s="17"/>
      <c r="Y12" s="32" t="s">
        <v>39</v>
      </c>
      <c r="Z12" s="23"/>
      <c r="AB12" s="17"/>
      <c r="AC12" s="17"/>
      <c r="AD12" s="17"/>
      <c r="AE12" s="17"/>
      <c r="AG12" s="32">
        <v>1</v>
      </c>
      <c r="AH12" s="66">
        <v>1</v>
      </c>
      <c r="AI12" s="66">
        <v>1</v>
      </c>
      <c r="AJ12" s="67" t="str">
        <f t="array" aca="1" ref="AJ12" ca="1">INDEX($T$26:$T$86,AI12)</f>
        <v>Austria</v>
      </c>
      <c r="AK12" s="67" t="str">
        <f ca="1">INDEX($Y$26:$Y$86,AH12)</f>
        <v>Sales</v>
      </c>
      <c r="AL12" s="34" t="str">
        <f ca="1">IF(AG12&gt;$R$25,"",INDEX($AD$16:$AD$315,AG12))</f>
        <v>1</v>
      </c>
      <c r="AM12" s="68">
        <f ca="1">IF(AL12="",0,_xll.PALO.DATA(Server,OperationalCube,$AJ12,$AK12,$AL12,$F$8,$B$3,$AM$11))</f>
        <v>1</v>
      </c>
      <c r="AN12" s="68">
        <f ca="1">IF(AM12=0,$AK$10,RANK(AM12,$R$22:$R$322))</f>
        <v>11</v>
      </c>
      <c r="AO12" s="68">
        <v>1</v>
      </c>
      <c r="AP12" s="69">
        <f>POWER(0.9999,AO12)</f>
        <v>0.99990000000000001</v>
      </c>
      <c r="AQ12" s="69">
        <f ca="1">AN12-AP12</f>
        <v>10.0001</v>
      </c>
      <c r="AR12" s="70">
        <f t="array" aca="1" ref="AR12" ca="1">RANK(AQ12,$AQ$12:$AQ$315,1)</f>
        <v>1</v>
      </c>
    </row>
    <row r="13" spans="1:44" ht="14.25">
      <c r="B13" s="9" t="s">
        <v>46</v>
      </c>
      <c r="D13" s="77" t="s">
        <v>13</v>
      </c>
      <c r="E13" s="77" t="s">
        <v>0</v>
      </c>
      <c r="F13" s="77" t="s">
        <v>8</v>
      </c>
      <c r="G13" s="77" t="s">
        <v>4</v>
      </c>
      <c r="H13" s="77" t="s">
        <v>9</v>
      </c>
      <c r="I13" s="77" t="s">
        <v>14</v>
      </c>
      <c r="J13" s="77" t="s">
        <v>15</v>
      </c>
      <c r="K13" s="77" t="s">
        <v>10</v>
      </c>
      <c r="L13" s="77" t="s">
        <v>16</v>
      </c>
      <c r="M13" s="77" t="s">
        <v>17</v>
      </c>
      <c r="N13" s="77" t="s">
        <v>18</v>
      </c>
      <c r="Q13" s="17"/>
      <c r="R13" s="17"/>
      <c r="S13" s="17"/>
      <c r="T13" s="20" t="s">
        <v>26</v>
      </c>
      <c r="U13" s="31"/>
      <c r="W13" s="17"/>
      <c r="X13" s="17"/>
      <c r="Y13" s="20" t="s">
        <v>26</v>
      </c>
      <c r="Z13" s="31"/>
      <c r="AB13" s="17"/>
      <c r="AC13" s="17"/>
      <c r="AD13" s="17"/>
      <c r="AE13" s="17"/>
      <c r="AG13" s="45">
        <f ca="1">IF($W$25=1,IF(AI13=AI12,AG12+1,1),IF(AH13=AH12,AG12+1,1))</f>
        <v>2</v>
      </c>
      <c r="AH13" s="46">
        <f ca="1">IF(AI13&gt;AI12,1,IF(COUNTIF(AH$12:AH12,AH12)&lt;$AB$15*AI13,AH12,IF(AND(AH12=$W$25,COUNTIF(AH$12:AH12,AH12)&gt;=$AB$15*AI13),$W$25,AH12+1)))</f>
        <v>1</v>
      </c>
      <c r="AI13" s="46">
        <f ca="1">IF(COUNTIF(AI$12:AI12,AI12)&lt;$AI$10,AI12,IF(AND(AI12=$R$25,COUNTIF(AI$12:AI12,AI12)&gt;=$AI$10),$R$25,AI12+1))</f>
        <v>1</v>
      </c>
      <c r="AJ13" s="71" t="str">
        <f ca="1">INDEX($T$26:$T$86,AI13)</f>
        <v>Austria</v>
      </c>
      <c r="AK13" s="71" t="str">
        <f t="shared" ref="AK13:AK76" ca="1" si="0">INDEX($Y$26:$Y$86,AH13)</f>
        <v>Sales</v>
      </c>
      <c r="AL13" s="46" t="str">
        <f ca="1">IF(AG13&gt;$AB$15,"",INDEX($AD$16:$AD$315,AG13))</f>
        <v>2</v>
      </c>
      <c r="AM13" s="72">
        <f ca="1">IF(AL13="",0,_xll.PALO.DATA(Server,OperationalCube,$AJ13,$AK13,$AL13,$F$8,$B$3,$AM$11))</f>
        <v>1</v>
      </c>
      <c r="AN13" s="72">
        <f ca="1">IF(AM13=0,$AK$10,RANK(AM13,$R$22:$R$322))</f>
        <v>11</v>
      </c>
      <c r="AO13" s="72">
        <f>AO12+1</f>
        <v>2</v>
      </c>
      <c r="AP13" s="73">
        <f t="shared" ref="AP13:AP76" si="1">POWER(0.9999,AO13)</f>
        <v>0.99980001000000007</v>
      </c>
      <c r="AQ13" s="73">
        <f t="shared" ref="AQ13:AQ76" ca="1" si="2">AN13-AP13</f>
        <v>10.00019999</v>
      </c>
      <c r="AR13" s="74">
        <f t="array" aca="1" ref="AR13" ca="1">RANK(AQ13,$AQ$12:$AQ$315,1)</f>
        <v>2</v>
      </c>
    </row>
    <row r="14" spans="1:44" ht="14.25">
      <c r="B14" s="9">
        <v>1</v>
      </c>
      <c r="D14" s="13" t="str">
        <f ca="1">IF(B14="","",INDEX($AL$12:$AL$315,MATCH(B14,$AR$12:$AR$315,0)))</f>
        <v>1</v>
      </c>
      <c r="E14" s="14" t="str">
        <f ca="1">IF(B14="","",INDEX($AJ$12:$AJ$315,MATCH(B14,$AR$12:$AR$315,0)))</f>
        <v>Austria</v>
      </c>
      <c r="F14" s="14" t="str">
        <f ca="1">IF(B14="","",INDEX($AK$12:$AK$315,MATCH(B14,$AR$12:$AR$315,0)))</f>
        <v>Sales</v>
      </c>
      <c r="G14" s="14" t="str">
        <f ca="1">_xll.PALO.EPARENT(Server,"PP-Topics",H14,1)</f>
        <v>Entrepreneurship</v>
      </c>
      <c r="H14" s="14" t="str">
        <f ca="1">_xll.PALO.EPARENT(Server,"PP-Topics",D14,1)</f>
        <v>Provide strategic perspective</v>
      </c>
      <c r="I14" s="14" t="str">
        <f ca="1">IF($B14="","",_xll.PALO.DATA(Server,Cube,$E14,$F14,$D14,Sel_Submission,"measure",I$13))</f>
        <v>Operationalize strategy</v>
      </c>
      <c r="J14" s="14" t="str">
        <f ca="1">IF($B14="","",_xll.PALO.DATA(Server,Cube,$E14,$F14,$D14,Sel_Submission,"measure",J$13))</f>
        <v>GST</v>
      </c>
      <c r="K14" s="14" t="str">
        <f ca="1">IF($B14="","",_xll.PALO.DATA(Server,Cube,$E14,$F14,$D14,Sel_Submission,"measure",K$13))</f>
        <v>1 - Idea (Potential assumed)</v>
      </c>
      <c r="L14" s="15">
        <f ca="1">IF($B14="","",_xll.PALO.DATA(Server,Cube,$E14,$F14,$D14,Sel_Submission,"measure",L$13))</f>
        <v>0</v>
      </c>
      <c r="M14" s="75">
        <f ca="1">IF($B14="","",_xll.PALO.DATA(Server,Cube,$E14,$F14,$D14,Sel_Submission,"measure",M$13))</f>
        <v>1</v>
      </c>
      <c r="N14" s="14" t="str">
        <f ca="1">IF($B14="","",_xll.PALO.DATA(Server,Cube,$E14,$F14,$D14,Sel_Submission,"measure",N$13))</f>
        <v>-</v>
      </c>
      <c r="Q14" s="17"/>
      <c r="R14" s="17"/>
      <c r="S14" s="17"/>
      <c r="T14" s="19">
        <v>1</v>
      </c>
      <c r="U14" s="31"/>
      <c r="W14" s="17"/>
      <c r="X14" s="17"/>
      <c r="Y14" s="19">
        <v>1</v>
      </c>
      <c r="Z14" s="31"/>
      <c r="AB14" s="33" t="s">
        <v>20</v>
      </c>
      <c r="AC14" s="22" t="s">
        <v>47</v>
      </c>
      <c r="AD14" s="34"/>
      <c r="AE14" s="23"/>
      <c r="AG14" s="45">
        <f t="shared" ref="AG14:AG77" ca="1" si="3">IF($W$25=1,IF(AI14=AI13,AG13+1,1),IF(AH14=AH13,AG13+1,1))</f>
        <v>3</v>
      </c>
      <c r="AH14" s="46">
        <f ca="1">IF(AI14&gt;AI13,1,IF(COUNTIF(AH$12:AH13,AH13)&lt;$AB$15*AI14,AH13,IF(AND(AH13=$W$25,COUNTIF(AH$12:AH13,AH13)&gt;=$AB$15*AI14),$W$25,AH13+1)))</f>
        <v>1</v>
      </c>
      <c r="AI14" s="46">
        <f ca="1">IF(COUNTIF(AI$12:AI13,AI13)&lt;$AI$10,AI13,IF(AND(AI13=$R$25,COUNTIF(AI$12:AI13,AI13)&gt;=$AI$10),$R$25,AI13+1))</f>
        <v>1</v>
      </c>
      <c r="AJ14" s="71" t="str">
        <f t="array" aca="1" ref="AJ14" ca="1">INDEX($T$26:$T$86,AI14)</f>
        <v>Austria</v>
      </c>
      <c r="AK14" s="71" t="str">
        <f t="shared" ca="1" si="0"/>
        <v>Sales</v>
      </c>
      <c r="AL14" s="46" t="str">
        <f t="shared" ref="AL14:AL77" ca="1" si="4">IF(AG14&gt;$AB$15,"",INDEX($AD$16:$AD$315,AG14))</f>
        <v>3</v>
      </c>
      <c r="AM14" s="72">
        <f ca="1">IF(AL14="",0,_xll.PALO.DATA(Server,OperationalCube,$AJ14,$AK14,$AL14,$F$8,$B$3,$AM$11))</f>
        <v>1</v>
      </c>
      <c r="AN14" s="72">
        <f ca="1">IF(AM14=0,$AK$10,RANK(AM14,$R$22:$R$322))</f>
        <v>11</v>
      </c>
      <c r="AO14" s="72">
        <f t="shared" ref="AO14:AO77" si="5">AO13+1</f>
        <v>3</v>
      </c>
      <c r="AP14" s="73">
        <f t="shared" ca="1" si="1"/>
        <v>0.99970002999900009</v>
      </c>
      <c r="AQ14" s="73">
        <f t="shared" ca="1" si="2"/>
        <v>10.000299970001</v>
      </c>
      <c r="AR14" s="74">
        <f t="array" aca="1" ref="AR14" ca="1">RANK(AQ14,$AQ$12:$AQ$315,1)</f>
        <v>3</v>
      </c>
    </row>
    <row r="15" spans="1:44" ht="14.25">
      <c r="B15" s="9">
        <f ca="1">IF(COUNT($B$14:B14)=$AM$10,"",B14+1)</f>
        <v>2</v>
      </c>
      <c r="D15" s="13" t="str">
        <f ca="1">IF(B15="","",INDEX($AL$12:$AL$315,MATCH(B15,$AR$12:$AR$315,0)))</f>
        <v>2</v>
      </c>
      <c r="E15" s="14" t="str">
        <f ca="1">IF(B15="","",INDEX($AJ$12:$AJ$315,MATCH(B15,$AR$12:$AR$315,0)))</f>
        <v>Austria</v>
      </c>
      <c r="F15" s="14" t="str">
        <f ca="1">IF(B15="","",INDEX($AK$12:$AK$315,MATCH(B15,$AR$12:$AR$315,0)))</f>
        <v>Sales</v>
      </c>
      <c r="G15" s="14" t="str">
        <f ca="1">_xll.PALO.EPARENT(Server,"PP-Topics",H15,1)</f>
        <v>Entrepreneurship</v>
      </c>
      <c r="H15" s="14" t="str">
        <f ca="1">_xll.PALO.EPARENT(Server,"PP-Topics",D15,1)</f>
        <v>Empower NEWSIS staff</v>
      </c>
      <c r="I15" s="14" t="str">
        <f ca="1">IF($B15="","",_xll.PALO.DATA(Server,Cube,$E15,$F15,$D15,Sel_Submission,"measure",I$13))</f>
        <v>Empower each employee individually</v>
      </c>
      <c r="J15" s="14" t="str">
        <f ca="1">IF($B15="","",_xll.PALO.DATA(Server,Cube,$E15,$F15,$D15,Sel_Submission,"measure",J$13))</f>
        <v>GST</v>
      </c>
      <c r="K15" s="14" t="str">
        <f ca="1">IF($B15="","",_xll.PALO.DATA(Server,Cube,$E15,$F15,$D15,Sel_Submission,"measure",K$13))</f>
        <v>1 - Idea (Potential assumed)</v>
      </c>
      <c r="L15" s="15">
        <f ca="1">IF($B15="","",_xll.PALO.DATA(Server,Cube,$E15,$F15,$D15,Sel_Submission,"measure",L$13))</f>
        <v>0.1</v>
      </c>
      <c r="M15" s="75">
        <f ca="1">IF($B15="","",_xll.PALO.DATA(Server,Cube,$E15,$F15,$D15,Sel_Submission,"measure",M$13))</f>
        <v>3</v>
      </c>
      <c r="N15" s="14" t="str">
        <f ca="1">IF($B15="","",_xll.PALO.DATA(Server,Cube,$E15,$F15,$D15,Sel_Submission,"measure",N$13))</f>
        <v/>
      </c>
      <c r="Q15" s="17"/>
      <c r="R15" s="35"/>
      <c r="S15" s="17"/>
      <c r="T15" s="20" t="s">
        <v>28</v>
      </c>
      <c r="U15" s="31"/>
      <c r="W15" s="35"/>
      <c r="X15" s="17"/>
      <c r="Y15" s="20" t="s">
        <v>28</v>
      </c>
      <c r="Z15" s="31"/>
      <c r="AB15" s="36">
        <f ca="1">MAX(AB16:AB315)</f>
        <v>5</v>
      </c>
      <c r="AC15" s="37" t="s">
        <v>48</v>
      </c>
      <c r="AD15" s="38" t="s">
        <v>29</v>
      </c>
      <c r="AE15" s="49"/>
      <c r="AG15" s="45">
        <f t="shared" ca="1" si="3"/>
        <v>4</v>
      </c>
      <c r="AH15" s="46">
        <f ca="1">IF(AI15&gt;AI14,1,IF(COUNTIF(AH$12:AH14,AH14)&lt;$AB$15*AI15,AH14,IF(AND(AH14=$W$25,COUNTIF(AH$12:AH14,AH14)&gt;=$AB$15*AI15),$W$25,AH14+1)))</f>
        <v>1</v>
      </c>
      <c r="AI15" s="46">
        <f ca="1">IF(COUNTIF(AI$12:AI14,AI14)&lt;$AI$10,AI14,IF(AND(AI14=$R$25,COUNTIF(AI$12:AI14,AI14)&gt;=$AI$10),$R$25,AI14+1))</f>
        <v>1</v>
      </c>
      <c r="AJ15" s="71" t="str">
        <f t="array" aca="1" ref="AJ15" ca="1">INDEX($T$26:$T$86,AI15)</f>
        <v>Austria</v>
      </c>
      <c r="AK15" s="71" t="str">
        <f t="shared" ca="1" si="0"/>
        <v>Sales</v>
      </c>
      <c r="AL15" s="46" t="str">
        <f t="shared" ca="1" si="4"/>
        <v>35</v>
      </c>
      <c r="AM15" s="72">
        <f ca="1">IF(AL15="",0,_xll.PALO.DATA(Server,OperationalCube,$AJ15,$AK15,$AL15,$F$8,$B$3,$AM$11))</f>
        <v>0</v>
      </c>
      <c r="AN15" s="72">
        <f ca="1">IF(AM15=0,$AK$10,RANK(AM15,$R$22:$R$322))</f>
        <v>3300</v>
      </c>
      <c r="AO15" s="72">
        <f t="shared" ca="1" si="5"/>
        <v>4</v>
      </c>
      <c r="AP15" s="73">
        <f t="shared" ca="1" si="1"/>
        <v>0.99960005999600021</v>
      </c>
      <c r="AQ15" s="73">
        <f t="shared" ca="1" si="2"/>
        <v>3299.0003999400042</v>
      </c>
      <c r="AR15" s="74">
        <f t="array" aca="1" ref="AR15" ca="1">RANK(AQ15,$AQ$12:$AQ$315,1)</f>
        <v>12</v>
      </c>
    </row>
    <row r="16" spans="1:44" ht="14.25">
      <c r="B16" s="9">
        <f ca="1">IF(COUNT($B$14:B15)=$AM$10,"",B15+1)</f>
        <v>3</v>
      </c>
      <c r="D16" s="13" t="str">
        <f ca="1">IF(B16="","",INDEX($AL$12:$AL$315,MATCH(B16,$AR$12:$AR$315,0)))</f>
        <v>3</v>
      </c>
      <c r="E16" s="14" t="str">
        <f ca="1">IF(B16="","",INDEX($AJ$12:$AJ$315,MATCH(B16,$AR$12:$AR$315,0)))</f>
        <v>Austria</v>
      </c>
      <c r="F16" s="14" t="str">
        <f ca="1">IF(B16="","",INDEX($AK$12:$AK$315,MATCH(B16,$AR$12:$AR$315,0)))</f>
        <v>Sales</v>
      </c>
      <c r="G16" s="14" t="str">
        <f ca="1">_xll.PALO.EPARENT(Server,"PP-Topics",H16,1)</f>
        <v>Entrepreneurship</v>
      </c>
      <c r="H16" s="14" t="str">
        <f ca="1">_xll.PALO.EPARENT(Server,"PP-Topics",D16,1)</f>
        <v>Take required decisions</v>
      </c>
      <c r="I16" s="14" t="str">
        <f ca="1">IF($B16="","",_xll.PALO.DATA(Server,Cube,$E16,$F16,$D16,Sel_Submission,"measure",I$13))</f>
        <v>Transitional Service Agreement Optimization</v>
      </c>
      <c r="J16" s="14" t="str">
        <f ca="1">IF($B16="","",_xll.PALO.DATA(Server,Cube,$E16,$F16,$D16,Sel_Submission,"measure",J$13))</f>
        <v>GST</v>
      </c>
      <c r="K16" s="14" t="str">
        <f ca="1">IF($B16="","",_xll.PALO.DATA(Server,Cube,$E16,$F16,$D16,Sel_Submission,"measure",K$13))</f>
        <v>1 - Idea (Potential assumed)</v>
      </c>
      <c r="L16" s="15">
        <f ca="1">IF($B16="","",_xll.PALO.DATA(Server,Cube,$E16,$F16,$D16,Sel_Submission,"measure",L$13))</f>
        <v>0.5</v>
      </c>
      <c r="M16" s="75">
        <f ca="1">IF($B16="","",_xll.PALO.DATA(Server,Cube,$E16,$F16,$D16,Sel_Submission,"measure",M$13))</f>
        <v>3</v>
      </c>
      <c r="N16" s="14" t="str">
        <f ca="1">IF($B16="","",_xll.PALO.DATA(Server,Cube,$E16,$F16,$D16,Sel_Submission,"measure",N$13))</f>
        <v/>
      </c>
      <c r="Q16" s="17"/>
      <c r="R16" s="39"/>
      <c r="S16" s="17"/>
      <c r="T16" s="20" t="s">
        <v>29</v>
      </c>
      <c r="U16" s="40" t="str">
        <f ca="1">F6</f>
        <v>CEE</v>
      </c>
      <c r="W16" s="39"/>
      <c r="X16" s="17"/>
      <c r="Y16" s="20" t="s">
        <v>29</v>
      </c>
      <c r="Z16" s="40" t="str">
        <f ca="1">F7</f>
        <v>Sales</v>
      </c>
      <c r="AB16" s="41">
        <f ca="1">IF(NOT(AD16=""),AA15+1,"")</f>
        <v>1</v>
      </c>
      <c r="AC16" s="42">
        <f t="array" aca="1" ref="AC16:AE315" ca="1">_xll.PALO.SUBSET(Server,AD2,AD4,,_xll.PALO.HFILTER(AE6,,,,,,,AE7,AE8),_xll.PALO.DFILTER(_xll.PALO.SUBCUBE(OperationalCube,F6,F7,,F8,B3,B4),AD10:AE10,AE11),)</f>
        <v>4</v>
      </c>
      <c r="AD16" s="34" t="str">
        <f ca="1"/>
        <v>1</v>
      </c>
      <c r="AE16" s="23" t="str">
        <f ca="1"/>
        <v/>
      </c>
      <c r="AG16" s="45">
        <f t="shared" ca="1" si="3"/>
        <v>5</v>
      </c>
      <c r="AH16" s="46">
        <f ca="1">IF(AI16&gt;AI15,1,IF(COUNTIF(AH$12:AH15,AH15)&lt;$AB$15*AI16,AH15,IF(AND(AH15=$W$25,COUNTIF(AH$12:AH15,AH15)&gt;=$AB$15*AI16),$W$25,AH15+1)))</f>
        <v>1</v>
      </c>
      <c r="AI16" s="46">
        <f ca="1">IF(COUNTIF(AI$12:AI15,AI15)&lt;$AI$10,AI15,IF(AND(AI15=$R$25,COUNTIF(AI$12:AI15,AI15)&gt;=$AI$10),$R$25,AI15+1))</f>
        <v>1</v>
      </c>
      <c r="AJ16" s="71" t="str">
        <f t="array" aca="1" ref="AJ16" ca="1">INDEX($T$26:$T$86,AI16)</f>
        <v>Austria</v>
      </c>
      <c r="AK16" s="71" t="str">
        <f t="shared" ca="1" si="0"/>
        <v>Sales</v>
      </c>
      <c r="AL16" s="46" t="str">
        <f t="shared" ca="1" si="4"/>
        <v>36</v>
      </c>
      <c r="AM16" s="72">
        <f ca="1">IF(AL16="",0,_xll.PALO.DATA(Server,OperationalCube,$AJ16,$AK16,$AL16,$F$8,$B$3,$AM$11))</f>
        <v>0</v>
      </c>
      <c r="AN16" s="72">
        <f ca="1">IF(AM16=0,$AK$10,RANK(AM16,$R$22:$R$322))</f>
        <v>3300</v>
      </c>
      <c r="AO16" s="72">
        <f t="shared" ca="1" si="5"/>
        <v>5</v>
      </c>
      <c r="AP16" s="73">
        <f t="shared" ca="1" si="1"/>
        <v>0.99950009999000067</v>
      </c>
      <c r="AQ16" s="73">
        <f t="shared" ca="1" si="2"/>
        <v>3299.0004999000098</v>
      </c>
      <c r="AR16" s="74">
        <f t="array" aca="1" ref="AR16" ca="1">RANK(AQ16,$AQ$12:$AQ$315,1)</f>
        <v>13</v>
      </c>
    </row>
    <row r="17" spans="2:44" ht="14.25">
      <c r="B17" s="9">
        <f ca="1">IF(COUNT($B$14:B16)=$AM$10,"",B16+1)</f>
        <v>4</v>
      </c>
      <c r="D17" s="13" t="str">
        <f ca="1">IF(B17="","",INDEX($AL$12:$AL$315,MATCH(B17,$AR$12:$AR$315,0)))</f>
        <v>1</v>
      </c>
      <c r="E17" s="14" t="str">
        <f ca="1">IF(B17="","",INDEX($AJ$12:$AJ$315,MATCH(B17,$AR$12:$AR$315,0)))</f>
        <v>Bulgaria</v>
      </c>
      <c r="F17" s="14" t="str">
        <f ca="1">IF(B17="","",INDEX($AK$12:$AK$315,MATCH(B17,$AR$12:$AR$315,0)))</f>
        <v>Sales</v>
      </c>
      <c r="G17" s="14" t="str">
        <f ca="1">_xll.PALO.EPARENT(Server,"PP-Topics",H17,1)</f>
        <v>Entrepreneurship</v>
      </c>
      <c r="H17" s="14" t="str">
        <f ca="1">_xll.PALO.EPARENT(Server,"PP-Topics",D17,1)</f>
        <v>Provide strategic perspective</v>
      </c>
      <c r="I17" s="14" t="str">
        <f ca="1">IF($B17="","",_xll.PALO.DATA(Server,Cube,$E17,$F17,$D17,Sel_Submission,"measure",I$13))</f>
        <v>Operationalize strategy</v>
      </c>
      <c r="J17" s="14" t="str">
        <f ca="1">IF($B17="","",_xll.PALO.DATA(Server,Cube,$E17,$F17,$D17,Sel_Submission,"measure",J$13))</f>
        <v>GST</v>
      </c>
      <c r="K17" s="14" t="str">
        <f ca="1">IF($B17="","",_xll.PALO.DATA(Server,Cube,$E17,$F17,$D17,Sel_Submission,"measure",K$13))</f>
        <v>2 - Qualified concept (Action with responsibilities &amp; milestones defined)</v>
      </c>
      <c r="L17" s="15">
        <f ca="1">IF($B17="","",_xll.PALO.DATA(Server,Cube,$E17,$F17,$D17,Sel_Submission,"measure",L$13))</f>
        <v>0</v>
      </c>
      <c r="M17" s="75">
        <f ca="1">IF($B17="","",_xll.PALO.DATA(Server,Cube,$E17,$F17,$D17,Sel_Submission,"measure",M$13))</f>
        <v>3</v>
      </c>
      <c r="N17" s="14" t="str">
        <f ca="1">IF($B17="","",_xll.PALO.DATA(Server,Cube,$E17,$F17,$D17,Sel_Submission,"measure",N$13))</f>
        <v/>
      </c>
      <c r="Q17" s="17"/>
      <c r="R17" s="17"/>
      <c r="S17" s="17"/>
      <c r="T17" s="20" t="s">
        <v>30</v>
      </c>
      <c r="U17" s="43">
        <v>3</v>
      </c>
      <c r="W17" s="17"/>
      <c r="X17" s="17"/>
      <c r="Y17" s="20" t="s">
        <v>30</v>
      </c>
      <c r="Z17" s="43">
        <v>2</v>
      </c>
      <c r="AB17" s="44">
        <f t="shared" ref="AB17:AB80" ca="1" si="6">IF(NOT(AD17=""),AB16+1,"")</f>
        <v>2</v>
      </c>
      <c r="AC17" s="45">
        <f ca="1"/>
        <v>4</v>
      </c>
      <c r="AD17" s="46" t="str">
        <f ca="1"/>
        <v>2</v>
      </c>
      <c r="AE17" s="31" t="str">
        <f ca="1"/>
        <v/>
      </c>
      <c r="AG17" s="45">
        <f t="shared" ca="1" si="3"/>
        <v>1</v>
      </c>
      <c r="AH17" s="46">
        <f ca="1">IF(AI17&gt;AI16,1,IF(COUNTIF(AH$12:AH16,AH16)&lt;$AB$15*AI17,AH16,IF(AND(AH16=$W$25,COUNTIF(AH$12:AH16,AH16)&gt;=$AB$15*AI17),$W$25,AH16+1)))</f>
        <v>1</v>
      </c>
      <c r="AI17" s="46">
        <f ca="1">IF(COUNTIF(AI$12:AI16,AI16)&lt;$AI$10,AI16,IF(AND(AI16=$R$25,COUNTIF(AI$12:AI16,AI16)&gt;=$AI$10),$R$25,AI16+1))</f>
        <v>2</v>
      </c>
      <c r="AJ17" s="71" t="str">
        <f t="array" aca="1" ref="AJ17" ca="1">INDEX($T$26:$T$86,AI17)</f>
        <v>Bulgaria</v>
      </c>
      <c r="AK17" s="71" t="str">
        <f t="shared" ca="1" si="0"/>
        <v>Sales</v>
      </c>
      <c r="AL17" s="46" t="str">
        <f t="shared" ca="1" si="4"/>
        <v>1</v>
      </c>
      <c r="AM17" s="72">
        <f ca="1">IF(AL17="",0,_xll.PALO.DATA(Server,OperationalCube,$AJ17,$AK17,$AL17,$F$8,$B$3,$AM$11))</f>
        <v>1</v>
      </c>
      <c r="AN17" s="72">
        <f ca="1">IF(AM17=0,$AK$10,RANK(AM17,$R$22:$R$322))</f>
        <v>11</v>
      </c>
      <c r="AO17" s="72">
        <f t="shared" ca="1" si="5"/>
        <v>6</v>
      </c>
      <c r="AP17" s="73">
        <f t="shared" ca="1" si="1"/>
        <v>0.99940014998000171</v>
      </c>
      <c r="AQ17" s="73">
        <f t="shared" ca="1" si="2"/>
        <v>10.000599850019999</v>
      </c>
      <c r="AR17" s="74">
        <f t="array" aca="1" ref="AR17" ca="1">RANK(AQ17,$AQ$12:$AQ$315,1)</f>
        <v>4</v>
      </c>
    </row>
    <row r="18" spans="2:44" ht="14.25">
      <c r="B18" s="9">
        <f ca="1">IF(COUNT($B$14:B17)=$AM$10,"",B17+1)</f>
        <v>5</v>
      </c>
      <c r="D18" s="13" t="str">
        <f ca="1">IF(B18="","",INDEX($AL$12:$AL$315,MATCH(B18,$AR$12:$AR$315,0)))</f>
        <v>2</v>
      </c>
      <c r="E18" s="14" t="str">
        <f ca="1">IF(B18="","",INDEX($AJ$12:$AJ$315,MATCH(B18,$AR$12:$AR$315,0)))</f>
        <v>Bulgaria</v>
      </c>
      <c r="F18" s="14" t="str">
        <f ca="1">IF(B18="","",INDEX($AK$12:$AK$315,MATCH(B18,$AR$12:$AR$315,0)))</f>
        <v>Sales</v>
      </c>
      <c r="G18" s="14" t="str">
        <f ca="1">_xll.PALO.EPARENT(Server,"PP-Topics",H18,1)</f>
        <v>Entrepreneurship</v>
      </c>
      <c r="H18" s="14" t="str">
        <f ca="1">_xll.PALO.EPARENT(Server,"PP-Topics",D18,1)</f>
        <v>Empower NEWSIS staff</v>
      </c>
      <c r="I18" s="14" t="str">
        <f ca="1">IF($B18="","",_xll.PALO.DATA(Server,Cube,$E18,$F18,$D18,Sel_Submission,"measure",I$13))</f>
        <v>Empower each employee individually</v>
      </c>
      <c r="J18" s="14" t="str">
        <f ca="1">IF($B18="","",_xll.PALO.DATA(Server,Cube,$E18,$F18,$D18,Sel_Submission,"measure",J$13))</f>
        <v>GST</v>
      </c>
      <c r="K18" s="14" t="str">
        <f ca="1">IF($B18="","",_xll.PALO.DATA(Server,Cube,$E18,$F18,$D18,Sel_Submission,"measure",K$13))</f>
        <v>3 - Implementation started (Milestone implementation)</v>
      </c>
      <c r="L18" s="15">
        <f ca="1">IF($B18="","",_xll.PALO.DATA(Server,Cube,$E18,$F18,$D18,Sel_Submission,"measure",L$13))</f>
        <v>0.1</v>
      </c>
      <c r="M18" s="75">
        <f ca="1">IF($B18="","",_xll.PALO.DATA(Server,Cube,$E18,$F18,$D18,Sel_Submission,"measure",M$13))</f>
        <v>3</v>
      </c>
      <c r="N18" s="14" t="str">
        <f ca="1">IF($B18="","",_xll.PALO.DATA(Server,Cube,$E18,$F18,$D18,Sel_Submission,"measure",N$13))</f>
        <v/>
      </c>
      <c r="Q18" s="17"/>
      <c r="R18" s="17"/>
      <c r="S18" s="17"/>
      <c r="T18" s="20" t="s">
        <v>31</v>
      </c>
      <c r="U18" s="43">
        <v>3</v>
      </c>
      <c r="W18" s="17"/>
      <c r="X18" s="17"/>
      <c r="Y18" s="20" t="s">
        <v>31</v>
      </c>
      <c r="Z18" s="43">
        <v>3</v>
      </c>
      <c r="AB18" s="44">
        <f t="shared" ca="1" si="6"/>
        <v>3</v>
      </c>
      <c r="AC18" s="45">
        <f ca="1"/>
        <v>4</v>
      </c>
      <c r="AD18" s="46" t="str">
        <f ca="1"/>
        <v>3</v>
      </c>
      <c r="AE18" s="31" t="str">
        <f ca="1"/>
        <v/>
      </c>
      <c r="AG18" s="45">
        <f t="shared" ca="1" si="3"/>
        <v>2</v>
      </c>
      <c r="AH18" s="46">
        <f ca="1">IF(AI18&gt;AI17,1,IF(COUNTIF(AH$12:AH17,AH17)&lt;$AB$15*AI18,AH17,IF(AND(AH17=$W$25,COUNTIF(AH$12:AH17,AH17)&gt;=$AB$15*AI18),$W$25,AH17+1)))</f>
        <v>1</v>
      </c>
      <c r="AI18" s="46">
        <f ca="1">IF(COUNTIF(AI$12:AI17,AI17)&lt;$AI$10,AI17,IF(AND(AI17=$R$25,COUNTIF(AI$12:AI17,AI17)&gt;=$AI$10),$R$25,AI17+1))</f>
        <v>2</v>
      </c>
      <c r="AJ18" s="71" t="str">
        <f t="array" aca="1" ref="AJ18" ca="1">INDEX($T$26:$T$86,AI18)</f>
        <v>Bulgaria</v>
      </c>
      <c r="AK18" s="71" t="str">
        <f t="shared" ca="1" si="0"/>
        <v>Sales</v>
      </c>
      <c r="AL18" s="46" t="str">
        <f t="shared" ca="1" si="4"/>
        <v>2</v>
      </c>
      <c r="AM18" s="72">
        <f ca="1">IF(AL18="",0,_xll.PALO.DATA(Server,OperationalCube,$AJ18,$AK18,$AL18,$F$8,$B$3,$AM$11))</f>
        <v>1</v>
      </c>
      <c r="AN18" s="72">
        <f ca="1">IF(AM18=0,$AK$10,RANK(AM18,$R$22:$R$322))</f>
        <v>11</v>
      </c>
      <c r="AO18" s="72">
        <f t="shared" ca="1" si="5"/>
        <v>7</v>
      </c>
      <c r="AP18" s="73">
        <f t="shared" ca="1" si="1"/>
        <v>0.99930020996500368</v>
      </c>
      <c r="AQ18" s="73">
        <f t="shared" ca="1" si="2"/>
        <v>10.000699790034997</v>
      </c>
      <c r="AR18" s="74">
        <f t="array" aca="1" ref="AR18" ca="1">RANK(AQ18,$AQ$12:$AQ$315,1)</f>
        <v>5</v>
      </c>
    </row>
    <row r="19" spans="2:44" ht="14.25">
      <c r="B19" s="9">
        <f ca="1">IF(COUNT($B$14:B18)=$AM$10,"",B18+1)</f>
        <v>6</v>
      </c>
      <c r="D19" s="13" t="str">
        <f ca="1">IF(B19="","",INDEX($AL$12:$AL$315,MATCH(B19,$AR$12:$AR$315,0)))</f>
        <v>3</v>
      </c>
      <c r="E19" s="14" t="str">
        <f ca="1">IF(B19="","",INDEX($AJ$12:$AJ$315,MATCH(B19,$AR$12:$AR$315,0)))</f>
        <v>Bulgaria</v>
      </c>
      <c r="F19" s="14" t="str">
        <f ca="1">IF(B19="","",INDEX($AK$12:$AK$315,MATCH(B19,$AR$12:$AR$315,0)))</f>
        <v>Sales</v>
      </c>
      <c r="G19" s="14" t="str">
        <f ca="1">_xll.PALO.EPARENT(Server,"PP-Topics",H19,1)</f>
        <v>Entrepreneurship</v>
      </c>
      <c r="H19" s="14" t="str">
        <f ca="1">_xll.PALO.EPARENT(Server,"PP-Topics",D19,1)</f>
        <v>Take required decisions</v>
      </c>
      <c r="I19" s="14" t="str">
        <f ca="1">IF($B19="","",_xll.PALO.DATA(Server,Cube,$E19,$F19,$D19,Sel_Submission,"measure",I$13))</f>
        <v>Transitional Service Agreement Optimization</v>
      </c>
      <c r="J19" s="14" t="str">
        <f ca="1">IF($B19="","",_xll.PALO.DATA(Server,Cube,$E19,$F19,$D19,Sel_Submission,"measure",J$13))</f>
        <v>GST</v>
      </c>
      <c r="K19" s="14" t="str">
        <f ca="1">IF($B19="","",_xll.PALO.DATA(Server,Cube,$E19,$F19,$D19,Sel_Submission,"measure",K$13))</f>
        <v>4 - Completed (All milestones completed)</v>
      </c>
      <c r="L19" s="15">
        <f ca="1">IF($B19="","",_xll.PALO.DATA(Server,Cube,$E19,$F19,$D19,Sel_Submission,"measure",L$13))</f>
        <v>0.5</v>
      </c>
      <c r="M19" s="75">
        <f ca="1">IF($B19="","",_xll.PALO.DATA(Server,Cube,$E19,$F19,$D19,Sel_Submission,"measure",M$13))</f>
        <v>3</v>
      </c>
      <c r="N19" s="14" t="str">
        <f ca="1">IF($B19="","",_xll.PALO.DATA(Server,Cube,$E19,$F19,$D19,Sel_Submission,"measure",N$13))</f>
        <v/>
      </c>
      <c r="Q19" s="17"/>
      <c r="R19" s="17"/>
      <c r="S19" s="17"/>
      <c r="T19" s="20" t="s">
        <v>32</v>
      </c>
      <c r="U19" s="47" t="s">
        <v>33</v>
      </c>
      <c r="W19" s="17"/>
      <c r="X19" s="17"/>
      <c r="Y19" s="20" t="s">
        <v>32</v>
      </c>
      <c r="Z19" s="47" t="s">
        <v>33</v>
      </c>
      <c r="AB19" s="44">
        <f t="shared" ca="1" si="6"/>
        <v>4</v>
      </c>
      <c r="AC19" s="45">
        <f ca="1"/>
        <v>4</v>
      </c>
      <c r="AD19" s="46" t="str">
        <f ca="1"/>
        <v>35</v>
      </c>
      <c r="AE19" s="31" t="str">
        <f ca="1"/>
        <v/>
      </c>
      <c r="AG19" s="45">
        <f t="shared" ca="1" si="3"/>
        <v>3</v>
      </c>
      <c r="AH19" s="46">
        <f ca="1">IF(AI19&gt;AI18,1,IF(COUNTIF(AH$12:AH18,AH18)&lt;$AB$15*AI19,AH18,IF(AND(AH18=$W$25,COUNTIF(AH$12:AH18,AH18)&gt;=$AB$15*AI19),$W$25,AH18+1)))</f>
        <v>1</v>
      </c>
      <c r="AI19" s="46">
        <f ca="1">IF(COUNTIF(AI$12:AI18,AI18)&lt;$AI$10,AI18,IF(AND(AI18=$R$25,COUNTIF(AI$12:AI18,AI18)&gt;=$AI$10),$R$25,AI18+1))</f>
        <v>2</v>
      </c>
      <c r="AJ19" s="71" t="str">
        <f t="array" aca="1" ref="AJ19" ca="1">INDEX($T$26:$T$86,AI19)</f>
        <v>Bulgaria</v>
      </c>
      <c r="AK19" s="71" t="str">
        <f t="shared" ca="1" si="0"/>
        <v>Sales</v>
      </c>
      <c r="AL19" s="46" t="str">
        <f t="shared" ca="1" si="4"/>
        <v>3</v>
      </c>
      <c r="AM19" s="72">
        <f ca="1">IF(AL19="",0,_xll.PALO.DATA(Server,OperationalCube,$AJ19,$AK19,$AL19,$F$8,$B$3,$AM$11))</f>
        <v>1</v>
      </c>
      <c r="AN19" s="72">
        <f ca="1">IF(AM19=0,$AK$10,RANK(AM19,$R$22:$R$322))</f>
        <v>11</v>
      </c>
      <c r="AO19" s="72">
        <f t="shared" ca="1" si="5"/>
        <v>8</v>
      </c>
      <c r="AP19" s="73">
        <f t="shared" ca="1" si="1"/>
        <v>0.99920027994400717</v>
      </c>
      <c r="AQ19" s="73">
        <f t="shared" ca="1" si="2"/>
        <v>10.000799720055992</v>
      </c>
      <c r="AR19" s="74">
        <f t="array" aca="1" ref="AR19" ca="1">RANK(AQ19,$AQ$12:$AQ$315,1)</f>
        <v>6</v>
      </c>
    </row>
    <row r="20" spans="2:44" ht="14.25">
      <c r="B20" s="9">
        <f ca="1">IF(COUNT($B$14:B19)=$AM$10,"",B19+1)</f>
        <v>7</v>
      </c>
      <c r="D20" s="13" t="str">
        <f ca="1">IF(B20="","",INDEX($AL$12:$AL$315,MATCH(B20,$AR$12:$AR$315,0)))</f>
        <v>1</v>
      </c>
      <c r="E20" s="14" t="str">
        <f ca="1">IF(B20="","",INDEX($AJ$12:$AJ$315,MATCH(B20,$AR$12:$AR$315,0)))</f>
        <v>Slovakia</v>
      </c>
      <c r="F20" s="14" t="str">
        <f ca="1">IF(B20="","",INDEX($AK$12:$AK$315,MATCH(B20,$AR$12:$AR$315,0)))</f>
        <v>Sales</v>
      </c>
      <c r="G20" s="14" t="str">
        <f ca="1">_xll.PALO.EPARENT(Server,"PP-Topics",H20,1)</f>
        <v>Entrepreneurship</v>
      </c>
      <c r="H20" s="14" t="str">
        <f ca="1">_xll.PALO.EPARENT(Server,"PP-Topics",D20,1)</f>
        <v>Provide strategic perspective</v>
      </c>
      <c r="I20" s="14" t="str">
        <f ca="1">IF($B20="","",_xll.PALO.DATA(Server,Cube,$E20,$F20,$D20,Sel_Submission,"measure",I$13))</f>
        <v>Operationalize strategy</v>
      </c>
      <c r="J20" s="14" t="str">
        <f ca="1">IF($B20="","",_xll.PALO.DATA(Server,Cube,$E20,$F20,$D20,Sel_Submission,"measure",J$13))</f>
        <v>GST</v>
      </c>
      <c r="K20" s="14" t="str">
        <f ca="1">IF($B20="","",_xll.PALO.DATA(Server,Cube,$E20,$F20,$D20,Sel_Submission,"measure",K$13))</f>
        <v>4 - Completed (All milestones completed)</v>
      </c>
      <c r="L20" s="15">
        <f ca="1">IF($B20="","",_xll.PALO.DATA(Server,Cube,$E20,$F20,$D20,Sel_Submission,"measure",L$13))</f>
        <v>0</v>
      </c>
      <c r="M20" s="75">
        <f ca="1">IF($B20="","",_xll.PALO.DATA(Server,Cube,$E20,$F20,$D20,Sel_Submission,"measure",M$13))</f>
        <v>3</v>
      </c>
      <c r="N20" s="14" t="str">
        <f ca="1">IF($B20="","",_xll.PALO.DATA(Server,Cube,$E20,$F20,$D20,Sel_Submission,"measure",N$13))</f>
        <v/>
      </c>
      <c r="Q20" s="17"/>
      <c r="R20" s="17"/>
      <c r="S20" s="17"/>
      <c r="T20" s="19"/>
      <c r="U20" s="43"/>
      <c r="W20" s="17"/>
      <c r="X20" s="17"/>
      <c r="Y20" s="19"/>
      <c r="Z20" s="43"/>
      <c r="AB20" s="44">
        <f t="shared" ca="1" si="6"/>
        <v>5</v>
      </c>
      <c r="AC20" s="45">
        <f ca="1"/>
        <v>4</v>
      </c>
      <c r="AD20" s="46" t="str">
        <f ca="1"/>
        <v>36</v>
      </c>
      <c r="AE20" s="31" t="str">
        <f ca="1"/>
        <v/>
      </c>
      <c r="AG20" s="45">
        <f t="shared" ca="1" si="3"/>
        <v>4</v>
      </c>
      <c r="AH20" s="46">
        <f ca="1">IF(AI20&gt;AI19,1,IF(COUNTIF(AH$12:AH19,AH19)&lt;$AB$15*AI20,AH19,IF(AND(AH19=$W$25,COUNTIF(AH$12:AH19,AH19)&gt;=$AB$15*AI20),$W$25,AH19+1)))</f>
        <v>1</v>
      </c>
      <c r="AI20" s="46">
        <f ca="1">IF(COUNTIF(AI$12:AI19,AI19)&lt;$AI$10,AI19,IF(AND(AI19=$R$25,COUNTIF(AI$12:AI19,AI19)&gt;=$AI$10),$R$25,AI19+1))</f>
        <v>2</v>
      </c>
      <c r="AJ20" s="71" t="str">
        <f t="array" aca="1" ref="AJ20" ca="1">INDEX($T$26:$T$86,AI20)</f>
        <v>Bulgaria</v>
      </c>
      <c r="AK20" s="71" t="str">
        <f t="shared" ca="1" si="0"/>
        <v>Sales</v>
      </c>
      <c r="AL20" s="46" t="str">
        <f t="shared" ca="1" si="4"/>
        <v>35</v>
      </c>
      <c r="AM20" s="72">
        <f ca="1">IF(AL20="",0,_xll.PALO.DATA(Server,OperationalCube,$AJ20,$AK20,$AL20,$F$8,$B$3,$AM$11))</f>
        <v>0</v>
      </c>
      <c r="AN20" s="72">
        <f ca="1">IF(AM20=0,$AK$10,RANK(AM20,$R$22:$R$322))</f>
        <v>3300</v>
      </c>
      <c r="AO20" s="72">
        <f t="shared" ca="1" si="5"/>
        <v>9</v>
      </c>
      <c r="AP20" s="73">
        <f t="shared" ca="1" si="1"/>
        <v>0.99910035991601276</v>
      </c>
      <c r="AQ20" s="73">
        <f t="shared" ca="1" si="2"/>
        <v>3299.0008996400838</v>
      </c>
      <c r="AR20" s="74">
        <f t="array" aca="1" ref="AR20" ca="1">RANK(AQ20,$AQ$12:$AQ$315,1)</f>
        <v>14</v>
      </c>
    </row>
    <row r="21" spans="2:44" ht="14.25">
      <c r="B21" s="9">
        <f ca="1">IF(COUNT($B$14:B20)=$AM$10,"",B20+1)</f>
        <v>8</v>
      </c>
      <c r="D21" s="13" t="str">
        <f ca="1">IF(B21="","",INDEX($AL$12:$AL$315,MATCH(B21,$AR$12:$AR$315,0)))</f>
        <v>2</v>
      </c>
      <c r="E21" s="14" t="str">
        <f ca="1">IF(B21="","",INDEX($AJ$12:$AJ$315,MATCH(B21,$AR$12:$AR$315,0)))</f>
        <v>Slovakia</v>
      </c>
      <c r="F21" s="14" t="str">
        <f ca="1">IF(B21="","",INDEX($AK$12:$AK$315,MATCH(B21,$AR$12:$AR$315,0)))</f>
        <v>Sales</v>
      </c>
      <c r="G21" s="14" t="str">
        <f ca="1">_xll.PALO.EPARENT(Server,"PP-Topics",H21,1)</f>
        <v>Entrepreneurship</v>
      </c>
      <c r="H21" s="14" t="str">
        <f ca="1">_xll.PALO.EPARENT(Server,"PP-Topics",D21,1)</f>
        <v>Empower NEWSIS staff</v>
      </c>
      <c r="I21" s="14" t="str">
        <f ca="1">IF($B21="","",_xll.PALO.DATA(Server,Cube,$E21,$F21,$D21,Sel_Submission,"measure",I$13))</f>
        <v>Empower each employee individually</v>
      </c>
      <c r="J21" s="14" t="str">
        <f ca="1">IF($B21="","",_xll.PALO.DATA(Server,Cube,$E21,$F21,$D21,Sel_Submission,"measure",J$13))</f>
        <v>GST</v>
      </c>
      <c r="K21" s="14" t="str">
        <f ca="1">IF($B21="","",_xll.PALO.DATA(Server,Cube,$E21,$F21,$D21,Sel_Submission,"measure",K$13))</f>
        <v>99 - Implementation stopped</v>
      </c>
      <c r="L21" s="15">
        <f ca="1">IF($B21="","",_xll.PALO.DATA(Server,Cube,$E21,$F21,$D21,Sel_Submission,"measure",L$13))</f>
        <v>0.1</v>
      </c>
      <c r="M21" s="75">
        <f ca="1">IF($B21="","",_xll.PALO.DATA(Server,Cube,$E21,$F21,$D21,Sel_Submission,"measure",M$13))</f>
        <v>3</v>
      </c>
      <c r="N21" s="14" t="str">
        <f ca="1">IF($B21="","",_xll.PALO.DATA(Server,Cube,$E21,$F21,$D21,Sel_Submission,"measure",N$13))</f>
        <v/>
      </c>
      <c r="Q21" s="17"/>
      <c r="R21" s="17"/>
      <c r="S21" s="17"/>
      <c r="T21" s="37" t="s">
        <v>38</v>
      </c>
      <c r="U21" s="48"/>
      <c r="W21" s="17"/>
      <c r="X21" s="17"/>
      <c r="Y21" s="37" t="s">
        <v>38</v>
      </c>
      <c r="Z21" s="48"/>
      <c r="AB21" s="44" t="str">
        <f t="shared" ca="1" si="6"/>
        <v/>
      </c>
      <c r="AC21" s="45" t="str">
        <f ca="1"/>
        <v/>
      </c>
      <c r="AD21" s="46" t="str">
        <f ca="1"/>
        <v/>
      </c>
      <c r="AE21" s="31" t="str">
        <f ca="1"/>
        <v/>
      </c>
      <c r="AG21" s="45">
        <f t="shared" ca="1" si="3"/>
        <v>5</v>
      </c>
      <c r="AH21" s="46">
        <f ca="1">IF(AI21&gt;AI20,1,IF(COUNTIF(AH$12:AH20,AH20)&lt;$AB$15*AI21,AH20,IF(AND(AH20=$W$25,COUNTIF(AH$12:AH20,AH20)&gt;=$AB$15*AI21),$W$25,AH20+1)))</f>
        <v>1</v>
      </c>
      <c r="AI21" s="46">
        <f ca="1">IF(COUNTIF(AI$12:AI20,AI20)&lt;$AI$10,AI20,IF(AND(AI20=$R$25,COUNTIF(AI$12:AI20,AI20)&gt;=$AI$10),$R$25,AI20+1))</f>
        <v>2</v>
      </c>
      <c r="AJ21" s="71" t="str">
        <f t="array" aca="1" ref="AJ21" ca="1">INDEX($T$26:$T$86,AI21)</f>
        <v>Bulgaria</v>
      </c>
      <c r="AK21" s="71" t="str">
        <f t="shared" ca="1" si="0"/>
        <v>Sales</v>
      </c>
      <c r="AL21" s="46" t="str">
        <f t="shared" ca="1" si="4"/>
        <v>36</v>
      </c>
      <c r="AM21" s="72">
        <f ca="1">IF(AL21="",0,_xll.PALO.DATA(Server,OperationalCube,$AJ21,$AK21,$AL21,$F$8,$B$3,$AM$11))</f>
        <v>0</v>
      </c>
      <c r="AN21" s="72">
        <f ca="1">IF(AM21=0,$AK$10,RANK(AM21,$R$22:$R$322))</f>
        <v>3300</v>
      </c>
      <c r="AO21" s="72">
        <f t="shared" ca="1" si="5"/>
        <v>10</v>
      </c>
      <c r="AP21" s="73">
        <f t="shared" ca="1" si="1"/>
        <v>0.99900044988002124</v>
      </c>
      <c r="AQ21" s="73">
        <f t="shared" ca="1" si="2"/>
        <v>3299.00099955012</v>
      </c>
      <c r="AR21" s="74">
        <f t="array" aca="1" ref="AR21" ca="1">RANK(AQ21,$AQ$12:$AQ$315,1)</f>
        <v>15</v>
      </c>
    </row>
    <row r="22" spans="2:44" ht="14.25">
      <c r="B22" s="9">
        <f ca="1">IF(COUNT($B$14:B21)=$AM$10,"",B21+1)</f>
        <v>9</v>
      </c>
      <c r="D22" s="13" t="str">
        <f ca="1">IF(B22="","",INDEX($AL$12:$AL$315,MATCH(B22,$AR$12:$AR$315,0)))</f>
        <v>3</v>
      </c>
      <c r="E22" s="14" t="str">
        <f ca="1">IF(B22="","",INDEX($AJ$12:$AJ$315,MATCH(B22,$AR$12:$AR$315,0)))</f>
        <v>Slovakia</v>
      </c>
      <c r="F22" s="14" t="str">
        <f ca="1">IF(B22="","",INDEX($AK$12:$AK$315,MATCH(B22,$AR$12:$AR$315,0)))</f>
        <v>Sales</v>
      </c>
      <c r="G22" s="14" t="str">
        <f ca="1">_xll.PALO.EPARENT(Server,"PP-Topics",H22,1)</f>
        <v>Entrepreneurship</v>
      </c>
      <c r="H22" s="14" t="str">
        <f ca="1">_xll.PALO.EPARENT(Server,"PP-Topics",D22,1)</f>
        <v>Take required decisions</v>
      </c>
      <c r="I22" s="14" t="str">
        <f ca="1">IF($B22="","",_xll.PALO.DATA(Server,Cube,$E22,$F22,$D22,Sel_Submission,"measure",I$13))</f>
        <v>Transitional Service Agreement Optimization</v>
      </c>
      <c r="J22" s="14" t="str">
        <f ca="1">IF($B22="","",_xll.PALO.DATA(Server,Cube,$E22,$F22,$D22,Sel_Submission,"measure",J$13))</f>
        <v>GST</v>
      </c>
      <c r="K22" s="14" t="str">
        <f ca="1">IF($B22="","",_xll.PALO.DATA(Server,Cube,$E22,$F22,$D22,Sel_Submission,"measure",K$13))</f>
        <v>1 - Idea (Potential assumed)</v>
      </c>
      <c r="L22" s="15">
        <f ca="1">IF($B22="","",_xll.PALO.DATA(Server,Cube,$E22,$F22,$D22,Sel_Submission,"measure",L$13))</f>
        <v>0.5</v>
      </c>
      <c r="M22" s="75">
        <f ca="1">IF($B22="","",_xll.PALO.DATA(Server,Cube,$E22,$F22,$D22,Sel_Submission,"measure",M$13))</f>
        <v>3</v>
      </c>
      <c r="N22" s="14" t="str">
        <f ca="1">IF($B22="","",_xll.PALO.DATA(Server,Cube,$E22,$F22,$D22,Sel_Submission,"measure",N$13))</f>
        <v/>
      </c>
      <c r="Q22" s="17"/>
      <c r="R22" s="17"/>
      <c r="S22" s="17"/>
      <c r="T22" s="17"/>
      <c r="U22" s="17"/>
      <c r="W22" s="17"/>
      <c r="X22" s="17"/>
      <c r="Y22" s="17"/>
      <c r="Z22" s="17"/>
      <c r="AB22" s="44" t="str">
        <f t="shared" ca="1" si="6"/>
        <v/>
      </c>
      <c r="AC22" s="45" t="str">
        <f ca="1"/>
        <v/>
      </c>
      <c r="AD22" s="46" t="str">
        <f ca="1"/>
        <v/>
      </c>
      <c r="AE22" s="31" t="str">
        <f ca="1"/>
        <v/>
      </c>
      <c r="AG22" s="45">
        <f t="shared" ca="1" si="3"/>
        <v>1</v>
      </c>
      <c r="AH22" s="46">
        <f ca="1">IF(AI22&gt;AI21,1,IF(COUNTIF(AH$12:AH21,AH21)&lt;$AB$15*AI22,AH21,IF(AND(AH21=$W$25,COUNTIF(AH$12:AH21,AH21)&gt;=$AB$15*AI22),$W$25,AH21+1)))</f>
        <v>1</v>
      </c>
      <c r="AI22" s="46">
        <f ca="1">IF(COUNTIF(AI$12:AI21,AI21)&lt;$AI$10,AI21,IF(AND(AI21=$R$25,COUNTIF(AI$12:AI21,AI21)&gt;=$AI$10),$R$25,AI21+1))</f>
        <v>3</v>
      </c>
      <c r="AJ22" s="71" t="str">
        <f t="array" aca="1" ref="AJ22" ca="1">INDEX($T$26:$T$86,AI22)</f>
        <v>Slovakia</v>
      </c>
      <c r="AK22" s="71" t="str">
        <f t="shared" ca="1" si="0"/>
        <v>Sales</v>
      </c>
      <c r="AL22" s="46" t="str">
        <f t="shared" ca="1" si="4"/>
        <v>1</v>
      </c>
      <c r="AM22" s="72">
        <f ca="1">IF(AL22="",0,_xll.PALO.DATA(Server,OperationalCube,$AJ22,$AK22,$AL22,$F$8,$B$3,$AM$11))</f>
        <v>1</v>
      </c>
      <c r="AN22" s="72">
        <f ca="1">IF(AM22=0,$AK$10,RANK(AM22,$R$22:$R$322))</f>
        <v>11</v>
      </c>
      <c r="AO22" s="72">
        <f t="shared" ca="1" si="5"/>
        <v>11</v>
      </c>
      <c r="AP22" s="73">
        <f t="shared" ca="1" si="1"/>
        <v>0.99890054983503329</v>
      </c>
      <c r="AQ22" s="73">
        <f t="shared" ca="1" si="2"/>
        <v>10.001099450164967</v>
      </c>
      <c r="AR22" s="74">
        <f t="array" aca="1" ref="AR22" ca="1">RANK(AQ22,$AQ$12:$AQ$315,1)</f>
        <v>7</v>
      </c>
    </row>
    <row r="23" spans="2:44" ht="14.25">
      <c r="B23" s="9">
        <f ca="1">IF(COUNT($B$14:B22)=$AM$10,"",B22+1)</f>
        <v>10</v>
      </c>
      <c r="D23" s="13" t="str">
        <f ca="1">IF(B23="","",INDEX($AL$12:$AL$315,MATCH(B23,$AR$12:$AR$315,0)))</f>
        <v>1</v>
      </c>
      <c r="E23" s="14" t="str">
        <f ca="1">IF(B23="","",INDEX($AJ$12:$AJ$315,MATCH(B23,$AR$12:$AR$315,0)))</f>
        <v>Croatia</v>
      </c>
      <c r="F23" s="14" t="str">
        <f ca="1">IF(B23="","",INDEX($AK$12:$AK$315,MATCH(B23,$AR$12:$AR$315,0)))</f>
        <v>Sales</v>
      </c>
      <c r="G23" s="14" t="str">
        <f ca="1">_xll.PALO.EPARENT(Server,"PP-Topics",H23,1)</f>
        <v>Entrepreneurship</v>
      </c>
      <c r="H23" s="14" t="str">
        <f ca="1">_xll.PALO.EPARENT(Server,"PP-Topics",D23,1)</f>
        <v>Provide strategic perspective</v>
      </c>
      <c r="I23" s="14" t="str">
        <f ca="1">IF($B23="","",_xll.PALO.DATA(Server,Cube,$E23,$F23,$D23,Sel_Submission,"measure",I$13))</f>
        <v/>
      </c>
      <c r="J23" s="14" t="str">
        <f ca="1">IF($B23="","",_xll.PALO.DATA(Server,Cube,$E23,$F23,$D23,Sel_Submission,"measure",J$13))</f>
        <v/>
      </c>
      <c r="K23" s="14" t="str">
        <f ca="1">IF($B23="","",_xll.PALO.DATA(Server,Cube,$E23,$F23,$D23,Sel_Submission,"measure",K$13))</f>
        <v/>
      </c>
      <c r="L23" s="15">
        <f ca="1">IF($B23="","",_xll.PALO.DATA(Server,Cube,$E23,$F23,$D23,Sel_Submission,"measure",L$13))</f>
        <v>0</v>
      </c>
      <c r="M23" s="75">
        <f ca="1">IF($B23="","",_xll.PALO.DATA(Server,Cube,$E23,$F23,$D23,Sel_Submission,"measure",M$13))</f>
        <v>3</v>
      </c>
      <c r="N23" s="14" t="str">
        <f ca="1">IF($B23="","",_xll.PALO.DATA(Server,Cube,$E23,$F23,$D23,Sel_Submission,"measure",N$13))</f>
        <v/>
      </c>
      <c r="Q23" s="17"/>
      <c r="R23" s="17"/>
      <c r="S23" s="17"/>
      <c r="T23" s="17"/>
      <c r="U23" s="17"/>
      <c r="W23" s="17"/>
      <c r="X23" s="17"/>
      <c r="Y23" s="17"/>
      <c r="Z23" s="17"/>
      <c r="AB23" s="44" t="str">
        <f t="shared" ca="1" si="6"/>
        <v/>
      </c>
      <c r="AC23" s="45" t="str">
        <f ca="1"/>
        <v/>
      </c>
      <c r="AD23" s="46" t="str">
        <f ca="1"/>
        <v/>
      </c>
      <c r="AE23" s="31" t="str">
        <f ca="1"/>
        <v/>
      </c>
      <c r="AG23" s="45">
        <f t="shared" ca="1" si="3"/>
        <v>2</v>
      </c>
      <c r="AH23" s="46">
        <f ca="1">IF(AI23&gt;AI22,1,IF(COUNTIF(AH$12:AH22,AH22)&lt;$AB$15*AI23,AH22,IF(AND(AH22=$W$25,COUNTIF(AH$12:AH22,AH22)&gt;=$AB$15*AI23),$W$25,AH22+1)))</f>
        <v>1</v>
      </c>
      <c r="AI23" s="46">
        <f ca="1">IF(COUNTIF(AI$12:AI22,AI22)&lt;$AI$10,AI22,IF(AND(AI22=$R$25,COUNTIF(AI$12:AI22,AI22)&gt;=$AI$10),$R$25,AI22+1))</f>
        <v>3</v>
      </c>
      <c r="AJ23" s="71" t="str">
        <f t="array" aca="1" ref="AJ23" ca="1">INDEX($T$26:$T$86,AI23)</f>
        <v>Slovakia</v>
      </c>
      <c r="AK23" s="71" t="str">
        <f t="shared" ca="1" si="0"/>
        <v>Sales</v>
      </c>
      <c r="AL23" s="46" t="str">
        <f t="shared" ca="1" si="4"/>
        <v>2</v>
      </c>
      <c r="AM23" s="72">
        <f ca="1">IF(AL23="",0,_xll.PALO.DATA(Server,OperationalCube,$AJ23,$AK23,$AL23,$F$8,$B$3,$AM$11))</f>
        <v>1</v>
      </c>
      <c r="AN23" s="72">
        <f ca="1">IF(AM23=0,$AK$10,RANK(AM23,$R$22:$R$322))</f>
        <v>11</v>
      </c>
      <c r="AO23" s="72">
        <f t="shared" ca="1" si="5"/>
        <v>12</v>
      </c>
      <c r="AP23" s="73">
        <f t="shared" ca="1" si="1"/>
        <v>0.99880065978004973</v>
      </c>
      <c r="AQ23" s="73">
        <f t="shared" ca="1" si="2"/>
        <v>10.00119934021995</v>
      </c>
      <c r="AR23" s="74">
        <f t="array" aca="1" ref="AR23" ca="1">RANK(AQ23,$AQ$12:$AQ$315,1)</f>
        <v>8</v>
      </c>
    </row>
    <row r="24" spans="2:44" ht="14.25">
      <c r="B24" s="9">
        <f ca="1">IF(COUNT($B$14:B23)=$AM$10,"",B23+1)</f>
        <v>11</v>
      </c>
      <c r="D24" s="13" t="str">
        <f ca="1">IF(B24="","",INDEX($AL$12:$AL$315,MATCH(B24,$AR$12:$AR$315,0)))</f>
        <v>1</v>
      </c>
      <c r="E24" s="14" t="str">
        <f ca="1">IF(B24="","",INDEX($AJ$12:$AJ$315,MATCH(B24,$AR$12:$AR$315,0)))</f>
        <v>Romania</v>
      </c>
      <c r="F24" s="14" t="str">
        <f ca="1">IF(B24="","",INDEX($AK$12:$AK$315,MATCH(B24,$AR$12:$AR$315,0)))</f>
        <v>Sales</v>
      </c>
      <c r="G24" s="14" t="str">
        <f ca="1">_xll.PALO.EPARENT(Server,"PP-Topics",H24,1)</f>
        <v>Entrepreneurship</v>
      </c>
      <c r="H24" s="14" t="str">
        <f ca="1">_xll.PALO.EPARENT(Server,"PP-Topics",D24,1)</f>
        <v>Provide strategic perspective</v>
      </c>
      <c r="I24" s="14" t="str">
        <f ca="1">IF($B24="","",_xll.PALO.DATA(Server,Cube,$E24,$F24,$D24,Sel_Submission,"measure",I$13))</f>
        <v/>
      </c>
      <c r="J24" s="14" t="str">
        <f ca="1">IF($B24="","",_xll.PALO.DATA(Server,Cube,$E24,$F24,$D24,Sel_Submission,"measure",J$13))</f>
        <v/>
      </c>
      <c r="K24" s="14" t="str">
        <f ca="1">IF($B24="","",_xll.PALO.DATA(Server,Cube,$E24,$F24,$D24,Sel_Submission,"measure",K$13))</f>
        <v/>
      </c>
      <c r="L24" s="15">
        <f ca="1">IF($B24="","",_xll.PALO.DATA(Server,Cube,$E24,$F24,$D24,Sel_Submission,"measure",L$13))</f>
        <v>0</v>
      </c>
      <c r="M24" s="75">
        <f ca="1">IF($B24="","",_xll.PALO.DATA(Server,Cube,$E24,$F24,$D24,Sel_Submission,"measure",M$13))</f>
        <v>3</v>
      </c>
      <c r="N24" s="14" t="str">
        <f ca="1">IF($B24="","",_xll.PALO.DATA(Server,Cube,$E24,$F24,$D24,Sel_Submission,"measure",N$13))</f>
        <v/>
      </c>
      <c r="Q24" s="17"/>
      <c r="R24" s="33" t="s">
        <v>20</v>
      </c>
      <c r="S24" s="22" t="s">
        <v>47</v>
      </c>
      <c r="T24" s="34"/>
      <c r="U24" s="23"/>
      <c r="W24" s="33" t="s">
        <v>20</v>
      </c>
      <c r="X24" s="22" t="s">
        <v>47</v>
      </c>
      <c r="Y24" s="34"/>
      <c r="Z24" s="23"/>
      <c r="AB24" s="44" t="str">
        <f t="shared" ca="1" si="6"/>
        <v/>
      </c>
      <c r="AC24" s="45" t="str">
        <f ca="1"/>
        <v/>
      </c>
      <c r="AD24" s="46" t="str">
        <f ca="1"/>
        <v/>
      </c>
      <c r="AE24" s="31" t="str">
        <f ca="1"/>
        <v/>
      </c>
      <c r="AG24" s="45">
        <f t="shared" ca="1" si="3"/>
        <v>3</v>
      </c>
      <c r="AH24" s="46">
        <f ca="1">IF(AI24&gt;AI23,1,IF(COUNTIF(AH$12:AH23,AH23)&lt;$AB$15*AI24,AH23,IF(AND(AH23=$W$25,COUNTIF(AH$12:AH23,AH23)&gt;=$AB$15*AI24),$W$25,AH23+1)))</f>
        <v>1</v>
      </c>
      <c r="AI24" s="46">
        <f ca="1">IF(COUNTIF(AI$12:AI23,AI23)&lt;$AI$10,AI23,IF(AND(AI23=$R$25,COUNTIF(AI$12:AI23,AI23)&gt;=$AI$10),$R$25,AI23+1))</f>
        <v>3</v>
      </c>
      <c r="AJ24" s="71" t="str">
        <f t="array" aca="1" ref="AJ24" ca="1">INDEX($T$26:$T$86,AI24)</f>
        <v>Slovakia</v>
      </c>
      <c r="AK24" s="71" t="str">
        <f t="shared" ca="1" si="0"/>
        <v>Sales</v>
      </c>
      <c r="AL24" s="46" t="str">
        <f t="shared" ca="1" si="4"/>
        <v>3</v>
      </c>
      <c r="AM24" s="72">
        <f ca="1">IF(AL24="",0,_xll.PALO.DATA(Server,OperationalCube,$AJ24,$AK24,$AL24,$F$8,$B$3,$AM$11))</f>
        <v>1</v>
      </c>
      <c r="AN24" s="72">
        <f ca="1">IF(AM24=0,$AK$10,RANK(AM24,$R$22:$R$322))</f>
        <v>11</v>
      </c>
      <c r="AO24" s="72">
        <f t="shared" ca="1" si="5"/>
        <v>13</v>
      </c>
      <c r="AP24" s="73">
        <f t="shared" ca="1" si="1"/>
        <v>0.99870077971407178</v>
      </c>
      <c r="AQ24" s="73">
        <f t="shared" ca="1" si="2"/>
        <v>10.001299220285928</v>
      </c>
      <c r="AR24" s="74">
        <f t="array" aca="1" ref="AR24" ca="1">RANK(AQ24,$AQ$12:$AQ$315,1)</f>
        <v>9</v>
      </c>
    </row>
    <row r="25" spans="2:44" ht="14.25">
      <c r="B25" s="9" t="str">
        <f ca="1">IF(COUNT($B$14:B24)=$AM$10,"",B24+1)</f>
        <v/>
      </c>
      <c r="D25" s="13" t="str">
        <f ca="1">IF(B25="","",INDEX($AL$12:$AL$315,MATCH(B25,$AR$12:$AR$315,0)))</f>
        <v/>
      </c>
      <c r="E25" s="14" t="str">
        <f ca="1">IF(B25="","",INDEX($AJ$12:$AJ$315,MATCH(B25,$AR$12:$AR$315,0)))</f>
        <v/>
      </c>
      <c r="F25" s="14" t="str">
        <f ca="1">IF(B25="","",INDEX($AK$12:$AK$315,MATCH(B25,$AR$12:$AR$315,0)))</f>
        <v/>
      </c>
      <c r="G25" s="14" t="str">
        <f ca="1">_xll.PALO.EPARENT(Server,"PP-Topics",H25,1)</f>
        <v/>
      </c>
      <c r="H25" s="14" t="str">
        <f ca="1">_xll.PALO.EPARENT(Server,"PP-Topics",D25,1)</f>
        <v/>
      </c>
      <c r="I25" s="14" t="str">
        <f ca="1">IF($B25="","",_xll.PALO.DATA(Server,Cube,$E25,$F25,$D25,Sel_Submission,"measure",I$13))</f>
        <v/>
      </c>
      <c r="J25" s="14" t="str">
        <f ca="1">IF($B25="","",_xll.PALO.DATA(Server,Cube,$E25,$F25,$D25,Sel_Submission,"measure",J$13))</f>
        <v/>
      </c>
      <c r="K25" s="14" t="str">
        <f ca="1">IF($B25="","",_xll.PALO.DATA(Server,Cube,$E25,$F25,$D25,Sel_Submission,"measure",K$13))</f>
        <v/>
      </c>
      <c r="L25" s="15" t="str">
        <f ca="1">IF($B25="","",_xll.PALO.DATA(Server,Cube,$E25,$F25,$D25,Sel_Submission,"measure",L$13))</f>
        <v/>
      </c>
      <c r="M25" s="75" t="str">
        <f ca="1">IF($B25="","",_xll.PALO.DATA(Server,Cube,$E25,$F25,$D25,Sel_Submission,"measure",M$13))</f>
        <v/>
      </c>
      <c r="N25" s="14" t="str">
        <f ca="1">IF($B25="","",_xll.PALO.DATA(Server,Cube,$E25,$F25,$D25,Sel_Submission,"measure",N$13))</f>
        <v/>
      </c>
      <c r="Q25" s="17"/>
      <c r="R25" s="36">
        <f ca="1">MAX(R26:R86)</f>
        <v>10</v>
      </c>
      <c r="S25" s="37" t="s">
        <v>48</v>
      </c>
      <c r="T25" s="38" t="s">
        <v>29</v>
      </c>
      <c r="U25" s="49"/>
      <c r="W25" s="36">
        <f ca="1">MAX(W26:W86)</f>
        <v>1</v>
      </c>
      <c r="X25" s="37" t="s">
        <v>48</v>
      </c>
      <c r="Y25" s="38" t="s">
        <v>29</v>
      </c>
      <c r="Z25" s="49"/>
      <c r="AB25" s="44" t="str">
        <f t="shared" ca="1" si="6"/>
        <v/>
      </c>
      <c r="AC25" s="45" t="str">
        <f ca="1"/>
        <v/>
      </c>
      <c r="AD25" s="46" t="str">
        <f ca="1"/>
        <v/>
      </c>
      <c r="AE25" s="31" t="str">
        <f ca="1"/>
        <v/>
      </c>
      <c r="AG25" s="45">
        <f t="shared" ca="1" si="3"/>
        <v>4</v>
      </c>
      <c r="AH25" s="46">
        <f ca="1">IF(AI25&gt;AI24,1,IF(COUNTIF(AH$12:AH24,AH24)&lt;$AB$15*AI25,AH24,IF(AND(AH24=$W$25,COUNTIF(AH$12:AH24,AH24)&gt;=$AB$15*AI25),$W$25,AH24+1)))</f>
        <v>1</v>
      </c>
      <c r="AI25" s="46">
        <f ca="1">IF(COUNTIF(AI$12:AI24,AI24)&lt;$AI$10,AI24,IF(AND(AI24=$R$25,COUNTIF(AI$12:AI24,AI24)&gt;=$AI$10),$R$25,AI24+1))</f>
        <v>3</v>
      </c>
      <c r="AJ25" s="71" t="str">
        <f t="array" aca="1" ref="AJ25" ca="1">INDEX($T$26:$T$86,AI25)</f>
        <v>Slovakia</v>
      </c>
      <c r="AK25" s="71" t="str">
        <f t="shared" ca="1" si="0"/>
        <v>Sales</v>
      </c>
      <c r="AL25" s="46" t="str">
        <f t="shared" ca="1" si="4"/>
        <v>35</v>
      </c>
      <c r="AM25" s="72">
        <f ca="1">IF(AL25="",0,_xll.PALO.DATA(Server,OperationalCube,$AJ25,$AK25,$AL25,$F$8,$B$3,$AM$11))</f>
        <v>0</v>
      </c>
      <c r="AN25" s="72">
        <f ca="1">IF(AM25=0,$AK$10,RANK(AM25,$R$22:$R$322))</f>
        <v>3300</v>
      </c>
      <c r="AO25" s="72">
        <f t="shared" ca="1" si="5"/>
        <v>14</v>
      </c>
      <c r="AP25" s="73">
        <f t="shared" ca="1" si="1"/>
        <v>0.99860090963610049</v>
      </c>
      <c r="AQ25" s="73">
        <f t="shared" ca="1" si="2"/>
        <v>3299.001399090364</v>
      </c>
      <c r="AR25" s="74">
        <f t="array" aca="1" ref="AR25" ca="1">RANK(AQ25,$AQ$12:$AQ$315,1)</f>
        <v>16</v>
      </c>
    </row>
    <row r="26" spans="2:44" ht="14.25">
      <c r="B26" s="9" t="str">
        <f ca="1">IF(COUNT($B$14:B25)=$AM$10,"",B25+1)</f>
        <v/>
      </c>
      <c r="D26" s="13" t="str">
        <f ca="1">IF(B26="","",INDEX($AL$12:$AL$315,MATCH(B26,$AR$12:$AR$315,0)))</f>
        <v/>
      </c>
      <c r="E26" s="14" t="str">
        <f ca="1">IF(B26="","",INDEX($AJ$12:$AJ$315,MATCH(B26,$AR$12:$AR$315,0)))</f>
        <v/>
      </c>
      <c r="F26" s="14" t="str">
        <f ca="1">IF(B26="","",INDEX($AK$12:$AK$315,MATCH(B26,$AR$12:$AR$315,0)))</f>
        <v/>
      </c>
      <c r="G26" s="14" t="str">
        <f ca="1">_xll.PALO.EPARENT(Server,"PP-Topics",H26,1)</f>
        <v/>
      </c>
      <c r="H26" s="14" t="str">
        <f ca="1">_xll.PALO.EPARENT(Server,"PP-Topics",D26,1)</f>
        <v/>
      </c>
      <c r="I26" s="14" t="str">
        <f ca="1">IF($B26="","",_xll.PALO.DATA(Server,Cube,$E26,$F26,$D26,Sel_Submission,"measure",I$13))</f>
        <v/>
      </c>
      <c r="J26" s="14" t="str">
        <f ca="1">IF($B26="","",_xll.PALO.DATA(Server,Cube,$E26,$F26,$D26,Sel_Submission,"measure",J$13))</f>
        <v/>
      </c>
      <c r="K26" s="14" t="str">
        <f ca="1">IF($B26="","",_xll.PALO.DATA(Server,Cube,$E26,$F26,$D26,Sel_Submission,"measure",K$13))</f>
        <v/>
      </c>
      <c r="L26" s="15" t="str">
        <f ca="1">IF($B26="","",_xll.PALO.DATA(Server,Cube,$E26,$F26,$D26,Sel_Submission,"measure",L$13))</f>
        <v/>
      </c>
      <c r="M26" s="75" t="str">
        <f ca="1">IF($B26="","",_xll.PALO.DATA(Server,Cube,$E26,$F26,$D26,Sel_Submission,"measure",M$13))</f>
        <v/>
      </c>
      <c r="N26" s="14" t="str">
        <f ca="1">IF($B26="","",_xll.PALO.DATA(Server,Cube,$E26,$F26,$D26,Sel_Submission,"measure",N$13))</f>
        <v/>
      </c>
      <c r="Q26" s="17"/>
      <c r="R26" s="50">
        <f ca="1">IF(NOT(T26=""),Q25+1,"")</f>
        <v>1</v>
      </c>
      <c r="S26" s="45">
        <f t="array" aca="1" ref="S26:U86" ca="1">_xll.PALO.SUBSET(Server,T12,T14,,_xll.PALO.HFILTER(U16,,,,,,,U17,U18),_xll.PALO.DFILTER(_xll.PALO.SUBCUBE(OperationalCube,,F7,F11,F8,B3,B4),T20:U20,U21),_xll.PALO.SORT(,1,,,,2))</f>
        <v>3</v>
      </c>
      <c r="T26" s="46" t="str">
        <f ca="1"/>
        <v>Austria</v>
      </c>
      <c r="U26" s="31" t="str">
        <f ca="1"/>
        <v/>
      </c>
      <c r="W26" s="50">
        <f ca="1">IF(NOT(Y26=""),V25+1,"")</f>
        <v>1</v>
      </c>
      <c r="X26" s="45">
        <f t="array" aca="1" ref="X26:Z86" ca="1">_xll.PALO.SUBSET("SIS/ChangeMonitor","BusinessUnit",1,,_xll.PALO.HFILTER(Z16,FALSE,FALSE,2),,,_xll.PALO.DFILTER(_xll.PALO.SUBCUBE("OperationalTracker",F6,,F11,F8,B3,B4),,,,,0),,_xll.PALO.SORT(1,0,,0,,0,1))</f>
        <v>2</v>
      </c>
      <c r="Y26" s="46" t="str">
        <f ca="1"/>
        <v>Sales</v>
      </c>
      <c r="Z26" s="31" t="str">
        <f ca="1"/>
        <v/>
      </c>
      <c r="AB26" s="44" t="str">
        <f t="shared" ca="1" si="6"/>
        <v/>
      </c>
      <c r="AC26" s="45" t="str">
        <f ca="1"/>
        <v/>
      </c>
      <c r="AD26" s="46" t="str">
        <f ca="1"/>
        <v/>
      </c>
      <c r="AE26" s="31" t="str">
        <f ca="1"/>
        <v/>
      </c>
      <c r="AG26" s="45">
        <f t="shared" ca="1" si="3"/>
        <v>5</v>
      </c>
      <c r="AH26" s="46">
        <f ca="1">IF(AI26&gt;AI25,1,IF(COUNTIF(AH$12:AH25,AH25)&lt;$AB$15*AI26,AH25,IF(AND(AH25=$W$25,COUNTIF(AH$12:AH25,AH25)&gt;=$AB$15*AI26),$W$25,AH25+1)))</f>
        <v>1</v>
      </c>
      <c r="AI26" s="46">
        <f ca="1">IF(COUNTIF(AI$12:AI25,AI25)&lt;$AI$10,AI25,IF(AND(AI25=$R$25,COUNTIF(AI$12:AI25,AI25)&gt;=$AI$10),$R$25,AI25+1))</f>
        <v>3</v>
      </c>
      <c r="AJ26" s="71" t="str">
        <f t="array" aca="1" ref="AJ26" ca="1">INDEX($T$26:$T$86,AI26)</f>
        <v>Slovakia</v>
      </c>
      <c r="AK26" s="71" t="str">
        <f t="shared" ca="1" si="0"/>
        <v>Sales</v>
      </c>
      <c r="AL26" s="46" t="str">
        <f t="shared" ca="1" si="4"/>
        <v>36</v>
      </c>
      <c r="AM26" s="72">
        <f ca="1">IF(AL26="",0,_xll.PALO.DATA(Server,OperationalCube,$AJ26,$AK26,$AL26,$F$8,$B$3,$AM$11))</f>
        <v>0</v>
      </c>
      <c r="AN26" s="72">
        <f ca="1">IF(AM26=0,$AK$10,RANK(AM26,$R$22:$R$322))</f>
        <v>3300</v>
      </c>
      <c r="AO26" s="72">
        <f t="shared" ca="1" si="5"/>
        <v>15</v>
      </c>
      <c r="AP26" s="73">
        <f t="shared" ca="1" si="1"/>
        <v>0.99850104954513685</v>
      </c>
      <c r="AQ26" s="73">
        <f t="shared" ca="1" si="2"/>
        <v>3299.0014989504548</v>
      </c>
      <c r="AR26" s="74">
        <f t="array" aca="1" ref="AR26" ca="1">RANK(AQ26,$AQ$12:$AQ$315,1)</f>
        <v>17</v>
      </c>
    </row>
    <row r="27" spans="2:44" ht="14.25">
      <c r="B27" s="9" t="str">
        <f ca="1">IF(COUNT($B$14:B26)=$AM$10,"",B26+1)</f>
        <v/>
      </c>
      <c r="D27" s="13" t="str">
        <f ca="1">IF(B27="","",INDEX($AL$12:$AL$315,MATCH(B27,$AR$12:$AR$315,0)))</f>
        <v/>
      </c>
      <c r="E27" s="14" t="str">
        <f ca="1">IF(B27="","",INDEX($AJ$12:$AJ$315,MATCH(B27,$AR$12:$AR$315,0)))</f>
        <v/>
      </c>
      <c r="F27" s="14" t="str">
        <f ca="1">IF(B27="","",INDEX($AK$12:$AK$315,MATCH(B27,$AR$12:$AR$315,0)))</f>
        <v/>
      </c>
      <c r="G27" s="14" t="str">
        <f ca="1">_xll.PALO.EPARENT(Server,"PP-Topics",H27,1)</f>
        <v/>
      </c>
      <c r="H27" s="14" t="str">
        <f ca="1">_xll.PALO.EPARENT(Server,"PP-Topics",D27,1)</f>
        <v/>
      </c>
      <c r="I27" s="14" t="str">
        <f ca="1">IF($B27="","",_xll.PALO.DATA(Server,Cube,$E27,$F27,$D27,Sel_Submission,"measure",I$13))</f>
        <v/>
      </c>
      <c r="J27" s="14" t="str">
        <f ca="1">IF($B27="","",_xll.PALO.DATA(Server,Cube,$E27,$F27,$D27,Sel_Submission,"measure",J$13))</f>
        <v/>
      </c>
      <c r="K27" s="14" t="str">
        <f ca="1">IF($B27="","",_xll.PALO.DATA(Server,Cube,$E27,$F27,$D27,Sel_Submission,"measure",K$13))</f>
        <v/>
      </c>
      <c r="L27" s="15" t="str">
        <f ca="1">IF($B27="","",_xll.PALO.DATA(Server,Cube,$E27,$F27,$D27,Sel_Submission,"measure",L$13))</f>
        <v/>
      </c>
      <c r="M27" s="75" t="str">
        <f ca="1">IF($B27="","",_xll.PALO.DATA(Server,Cube,$E27,$F27,$D27,Sel_Submission,"measure",M$13))</f>
        <v/>
      </c>
      <c r="N27" s="14" t="str">
        <f ca="1">IF($B27="","",_xll.PALO.DATA(Server,Cube,$E27,$F27,$D27,Sel_Submission,"measure",N$13))</f>
        <v/>
      </c>
      <c r="Q27" s="17"/>
      <c r="R27" s="51">
        <f t="shared" ref="R27:R86" ca="1" si="7">IF(NOT(T27=""),R26+1,"")</f>
        <v>2</v>
      </c>
      <c r="S27" s="45">
        <f ca="1"/>
        <v>3</v>
      </c>
      <c r="T27" s="46" t="str">
        <f ca="1"/>
        <v>Bulgaria</v>
      </c>
      <c r="U27" s="31" t="str">
        <f ca="1"/>
        <v/>
      </c>
      <c r="W27" s="51" t="str">
        <f t="shared" ref="W27:W86" ca="1" si="8">IF(NOT(Y27=""),W26+1,"")</f>
        <v/>
      </c>
      <c r="X27" s="45" t="str">
        <f ca="1"/>
        <v/>
      </c>
      <c r="Y27" s="46" t="str">
        <f ca="1"/>
        <v/>
      </c>
      <c r="Z27" s="31" t="str">
        <f ca="1"/>
        <v/>
      </c>
      <c r="AB27" s="44" t="str">
        <f t="shared" ca="1" si="6"/>
        <v/>
      </c>
      <c r="AC27" s="45" t="str">
        <f ca="1"/>
        <v/>
      </c>
      <c r="AD27" s="46" t="str">
        <f ca="1"/>
        <v/>
      </c>
      <c r="AE27" s="31" t="str">
        <f ca="1"/>
        <v/>
      </c>
      <c r="AG27" s="45">
        <f t="shared" ca="1" si="3"/>
        <v>1</v>
      </c>
      <c r="AH27" s="46">
        <f ca="1">IF(AI27&gt;AI26,1,IF(COUNTIF(AH$12:AH26,AH26)&lt;$AB$15*AI27,AH26,IF(AND(AH26=$W$25,COUNTIF(AH$12:AH26,AH26)&gt;=$AB$15*AI27),$W$25,AH26+1)))</f>
        <v>1</v>
      </c>
      <c r="AI27" s="46">
        <f ca="1">IF(COUNTIF(AI$12:AI26,AI26)&lt;$AI$10,AI26,IF(AND(AI26=$R$25,COUNTIF(AI$12:AI26,AI26)&gt;=$AI$10),$R$25,AI26+1))</f>
        <v>4</v>
      </c>
      <c r="AJ27" s="71" t="str">
        <f t="array" aca="1" ref="AJ27" ca="1">INDEX($T$26:$T$86,AI27)</f>
        <v>Croatia</v>
      </c>
      <c r="AK27" s="71" t="str">
        <f t="shared" ca="1" si="0"/>
        <v>Sales</v>
      </c>
      <c r="AL27" s="46" t="str">
        <f t="shared" ca="1" si="4"/>
        <v>1</v>
      </c>
      <c r="AM27" s="72">
        <f ca="1">IF(AL27="",0,_xll.PALO.DATA(Server,OperationalCube,$AJ27,$AK27,$AL27,$F$8,$B$3,$AM$11))</f>
        <v>1</v>
      </c>
      <c r="AN27" s="72">
        <f ca="1">IF(AM27=0,$AK$10,RANK(AM27,$R$22:$R$322))</f>
        <v>11</v>
      </c>
      <c r="AO27" s="72">
        <f t="shared" ca="1" si="5"/>
        <v>16</v>
      </c>
      <c r="AP27" s="73">
        <f t="shared" ca="1" si="1"/>
        <v>0.99840119944018235</v>
      </c>
      <c r="AQ27" s="73">
        <f t="shared" ca="1" si="2"/>
        <v>10.001598800559817</v>
      </c>
      <c r="AR27" s="74">
        <f t="array" aca="1" ref="AR27" ca="1">RANK(AQ27,$AQ$12:$AQ$315,1)</f>
        <v>10</v>
      </c>
    </row>
    <row r="28" spans="2:44" ht="14.25">
      <c r="B28" s="9" t="str">
        <f ca="1">IF(COUNT($B$14:B27)=$AM$10,"",B27+1)</f>
        <v/>
      </c>
      <c r="D28" s="13" t="str">
        <f ca="1">IF(B28="","",INDEX($AL$12:$AL$315,MATCH(B28,$AR$12:$AR$315,0)))</f>
        <v/>
      </c>
      <c r="E28" s="14" t="str">
        <f ca="1">IF(B28="","",INDEX($AJ$12:$AJ$315,MATCH(B28,$AR$12:$AR$315,0)))</f>
        <v/>
      </c>
      <c r="F28" s="14" t="str">
        <f ca="1">IF(B28="","",INDEX($AK$12:$AK$315,MATCH(B28,$AR$12:$AR$315,0)))</f>
        <v/>
      </c>
      <c r="G28" s="14" t="str">
        <f ca="1">_xll.PALO.EPARENT(Server,"PP-Topics",H28,1)</f>
        <v/>
      </c>
      <c r="H28" s="14" t="str">
        <f ca="1">_xll.PALO.EPARENT(Server,"PP-Topics",D28,1)</f>
        <v/>
      </c>
      <c r="I28" s="14" t="str">
        <f ca="1">IF($B28="","",_xll.PALO.DATA(Server,Cube,$E28,$F28,$D28,Sel_Submission,"measure",I$13))</f>
        <v/>
      </c>
      <c r="J28" s="14" t="str">
        <f ca="1">IF($B28="","",_xll.PALO.DATA(Server,Cube,$E28,$F28,$D28,Sel_Submission,"measure",J$13))</f>
        <v/>
      </c>
      <c r="K28" s="14" t="str">
        <f ca="1">IF($B28="","",_xll.PALO.DATA(Server,Cube,$E28,$F28,$D28,Sel_Submission,"measure",K$13))</f>
        <v/>
      </c>
      <c r="L28" s="15" t="str">
        <f ca="1">IF($B28="","",_xll.PALO.DATA(Server,Cube,$E28,$F28,$D28,Sel_Submission,"measure",L$13))</f>
        <v/>
      </c>
      <c r="M28" s="75" t="str">
        <f ca="1">IF($B28="","",_xll.PALO.DATA(Server,Cube,$E28,$F28,$D28,Sel_Submission,"measure",M$13))</f>
        <v/>
      </c>
      <c r="N28" s="14" t="str">
        <f ca="1">IF($B28="","",_xll.PALO.DATA(Server,Cube,$E28,$F28,$D28,Sel_Submission,"measure",N$13))</f>
        <v/>
      </c>
      <c r="Q28" s="17"/>
      <c r="R28" s="51">
        <f t="shared" ca="1" si="7"/>
        <v>3</v>
      </c>
      <c r="S28" s="45">
        <f ca="1"/>
        <v>3</v>
      </c>
      <c r="T28" s="46" t="str">
        <f ca="1"/>
        <v>Slovakia</v>
      </c>
      <c r="U28" s="31" t="str">
        <f ca="1"/>
        <v/>
      </c>
      <c r="W28" s="51" t="str">
        <f t="shared" ca="1" si="8"/>
        <v/>
      </c>
      <c r="X28" s="45" t="str">
        <f ca="1"/>
        <v/>
      </c>
      <c r="Y28" s="46" t="str">
        <f ca="1"/>
        <v/>
      </c>
      <c r="Z28" s="31" t="str">
        <f ca="1"/>
        <v/>
      </c>
      <c r="AB28" s="44" t="str">
        <f t="shared" ca="1" si="6"/>
        <v/>
      </c>
      <c r="AC28" s="45" t="str">
        <f ca="1"/>
        <v/>
      </c>
      <c r="AD28" s="46" t="str">
        <f ca="1"/>
        <v/>
      </c>
      <c r="AE28" s="31" t="str">
        <f ca="1"/>
        <v/>
      </c>
      <c r="AG28" s="45">
        <f t="shared" ca="1" si="3"/>
        <v>2</v>
      </c>
      <c r="AH28" s="46">
        <f ca="1">IF(AI28&gt;AI27,1,IF(COUNTIF(AH$12:AH27,AH27)&lt;$AB$15*AI28,AH27,IF(AND(AH27=$W$25,COUNTIF(AH$12:AH27,AH27)&gt;=$AB$15*AI28),$W$25,AH27+1)))</f>
        <v>1</v>
      </c>
      <c r="AI28" s="46">
        <f ca="1">IF(COUNTIF(AI$12:AI27,AI27)&lt;$AI$10,AI27,IF(AND(AI27=$R$25,COUNTIF(AI$12:AI27,AI27)&gt;=$AI$10),$R$25,AI27+1))</f>
        <v>4</v>
      </c>
      <c r="AJ28" s="71" t="str">
        <f t="array" aca="1" ref="AJ28" ca="1">INDEX($T$26:$T$86,AI28)</f>
        <v>Croatia</v>
      </c>
      <c r="AK28" s="71" t="str">
        <f t="shared" ca="1" si="0"/>
        <v>Sales</v>
      </c>
      <c r="AL28" s="46" t="str">
        <f t="shared" ca="1" si="4"/>
        <v>2</v>
      </c>
      <c r="AM28" s="72">
        <f ca="1">IF(AL28="",0,_xll.PALO.DATA(Server,OperationalCube,$AJ28,$AK28,$AL28,$F$8,$B$3,$AM$11))</f>
        <v>0</v>
      </c>
      <c r="AN28" s="72">
        <f ca="1">IF(AM28=0,$AK$10,RANK(AM28,$R$22:$R$322))</f>
        <v>3300</v>
      </c>
      <c r="AO28" s="72">
        <f t="shared" ca="1" si="5"/>
        <v>17</v>
      </c>
      <c r="AP28" s="73">
        <f t="shared" ca="1" si="1"/>
        <v>0.99830135932023834</v>
      </c>
      <c r="AQ28" s="73">
        <f t="shared" ca="1" si="2"/>
        <v>3299.0016986406799</v>
      </c>
      <c r="AR28" s="74">
        <f t="array" aca="1" ref="AR28" ca="1">RANK(AQ28,$AQ$12:$AQ$315,1)</f>
        <v>18</v>
      </c>
    </row>
    <row r="29" spans="2:44" ht="14.25">
      <c r="B29" s="9" t="str">
        <f ca="1">IF(COUNT($B$14:B28)=$AM$10,"",B28+1)</f>
        <v/>
      </c>
      <c r="D29" s="13" t="str">
        <f ca="1">IF(B29="","",INDEX($AL$12:$AL$315,MATCH(B29,$AR$12:$AR$315,0)))</f>
        <v/>
      </c>
      <c r="E29" s="14" t="str">
        <f ca="1">IF(B29="","",INDEX($AJ$12:$AJ$315,MATCH(B29,$AR$12:$AR$315,0)))</f>
        <v/>
      </c>
      <c r="F29" s="14" t="str">
        <f ca="1">IF(B29="","",INDEX($AK$12:$AK$315,MATCH(B29,$AR$12:$AR$315,0)))</f>
        <v/>
      </c>
      <c r="G29" s="14" t="str">
        <f ca="1">_xll.PALO.EPARENT(Server,"PP-Topics",H29,1)</f>
        <v/>
      </c>
      <c r="H29" s="14" t="str">
        <f ca="1">_xll.PALO.EPARENT(Server,"PP-Topics",D29,1)</f>
        <v/>
      </c>
      <c r="I29" s="14" t="str">
        <f ca="1">IF($B29="","",_xll.PALO.DATA(Server,Cube,$E29,$F29,$D29,Sel_Submission,"measure",I$13))</f>
        <v/>
      </c>
      <c r="J29" s="14" t="str">
        <f ca="1">IF($B29="","",_xll.PALO.DATA(Server,Cube,$E29,$F29,$D29,Sel_Submission,"measure",J$13))</f>
        <v/>
      </c>
      <c r="K29" s="14" t="str">
        <f ca="1">IF($B29="","",_xll.PALO.DATA(Server,Cube,$E29,$F29,$D29,Sel_Submission,"measure",K$13))</f>
        <v/>
      </c>
      <c r="L29" s="15" t="str">
        <f ca="1">IF($B29="","",_xll.PALO.DATA(Server,Cube,$E29,$F29,$D29,Sel_Submission,"measure",L$13))</f>
        <v/>
      </c>
      <c r="M29" s="75" t="str">
        <f ca="1">IF($B29="","",_xll.PALO.DATA(Server,Cube,$E29,$F29,$D29,Sel_Submission,"measure",M$13))</f>
        <v/>
      </c>
      <c r="N29" s="14" t="str">
        <f ca="1">IF($B29="","",_xll.PALO.DATA(Server,Cube,$E29,$F29,$D29,Sel_Submission,"measure",N$13))</f>
        <v/>
      </c>
      <c r="Q29" s="17"/>
      <c r="R29" s="51">
        <f t="shared" ca="1" si="7"/>
        <v>4</v>
      </c>
      <c r="S29" s="45">
        <f ca="1"/>
        <v>3</v>
      </c>
      <c r="T29" s="46" t="str">
        <f ca="1"/>
        <v>Croatia</v>
      </c>
      <c r="U29" s="31" t="str">
        <f ca="1"/>
        <v/>
      </c>
      <c r="W29" s="51" t="str">
        <f t="shared" ca="1" si="8"/>
        <v/>
      </c>
      <c r="X29" s="45" t="str">
        <f ca="1"/>
        <v/>
      </c>
      <c r="Y29" s="46" t="str">
        <f ca="1"/>
        <v/>
      </c>
      <c r="Z29" s="31" t="str">
        <f ca="1"/>
        <v/>
      </c>
      <c r="AB29" s="44" t="str">
        <f t="shared" ca="1" si="6"/>
        <v/>
      </c>
      <c r="AC29" s="45" t="str">
        <f ca="1"/>
        <v/>
      </c>
      <c r="AD29" s="46" t="str">
        <f ca="1"/>
        <v/>
      </c>
      <c r="AE29" s="31" t="str">
        <f ca="1"/>
        <v/>
      </c>
      <c r="AG29" s="45">
        <f t="shared" ca="1" si="3"/>
        <v>3</v>
      </c>
      <c r="AH29" s="46">
        <f ca="1">IF(AI29&gt;AI28,1,IF(COUNTIF(AH$12:AH28,AH28)&lt;$AB$15*AI29,AH28,IF(AND(AH28=$W$25,COUNTIF(AH$12:AH28,AH28)&gt;=$AB$15*AI29),$W$25,AH28+1)))</f>
        <v>1</v>
      </c>
      <c r="AI29" s="46">
        <f ca="1">IF(COUNTIF(AI$12:AI28,AI28)&lt;$AI$10,AI28,IF(AND(AI28=$R$25,COUNTIF(AI$12:AI28,AI28)&gt;=$AI$10),$R$25,AI28+1))</f>
        <v>4</v>
      </c>
      <c r="AJ29" s="71" t="str">
        <f t="array" aca="1" ref="AJ29" ca="1">INDEX($T$26:$T$86,AI29)</f>
        <v>Croatia</v>
      </c>
      <c r="AK29" s="71" t="str">
        <f t="shared" ca="1" si="0"/>
        <v>Sales</v>
      </c>
      <c r="AL29" s="46" t="str">
        <f t="shared" ca="1" si="4"/>
        <v>3</v>
      </c>
      <c r="AM29" s="72">
        <f ca="1">IF(AL29="",0,_xll.PALO.DATA(Server,OperationalCube,$AJ29,$AK29,$AL29,$F$8,$B$3,$AM$11))</f>
        <v>0</v>
      </c>
      <c r="AN29" s="72">
        <f ca="1">IF(AM29=0,$AK$10,RANK(AM29,$R$22:$R$322))</f>
        <v>3300</v>
      </c>
      <c r="AO29" s="72">
        <f t="shared" ca="1" si="5"/>
        <v>18</v>
      </c>
      <c r="AP29" s="73">
        <f t="shared" ca="1" si="1"/>
        <v>0.99820152918430638</v>
      </c>
      <c r="AQ29" s="73">
        <f t="shared" ca="1" si="2"/>
        <v>3299.0017984708156</v>
      </c>
      <c r="AR29" s="74">
        <f t="array" aca="1" ref="AR29" ca="1">RANK(AQ29,$AQ$12:$AQ$315,1)</f>
        <v>19</v>
      </c>
    </row>
    <row r="30" spans="2:44" ht="14.25">
      <c r="B30" s="9" t="str">
        <f ca="1">IF(COUNT($B$14:B29)=$AM$10,"",B29+1)</f>
        <v/>
      </c>
      <c r="D30" s="13" t="str">
        <f ca="1">IF(B30="","",INDEX($AL$12:$AL$315,MATCH(B30,$AR$12:$AR$315,0)))</f>
        <v/>
      </c>
      <c r="E30" s="14" t="str">
        <f ca="1">IF(B30="","",INDEX($AJ$12:$AJ$315,MATCH(B30,$AR$12:$AR$315,0)))</f>
        <v/>
      </c>
      <c r="F30" s="14" t="str">
        <f ca="1">IF(B30="","",INDEX($AK$12:$AK$315,MATCH(B30,$AR$12:$AR$315,0)))</f>
        <v/>
      </c>
      <c r="G30" s="14" t="str">
        <f ca="1">_xll.PALO.EPARENT(Server,"PP-Topics",H30,1)</f>
        <v/>
      </c>
      <c r="H30" s="14" t="str">
        <f ca="1">_xll.PALO.EPARENT(Server,"PP-Topics",D30,1)</f>
        <v/>
      </c>
      <c r="I30" s="14" t="str">
        <f ca="1">IF($B30="","",_xll.PALO.DATA(Server,Cube,$E30,$F30,$D30,Sel_Submission,"measure",I$13))</f>
        <v/>
      </c>
      <c r="J30" s="14" t="str">
        <f ca="1">IF($B30="","",_xll.PALO.DATA(Server,Cube,$E30,$F30,$D30,Sel_Submission,"measure",J$13))</f>
        <v/>
      </c>
      <c r="K30" s="14" t="str">
        <f ca="1">IF($B30="","",_xll.PALO.DATA(Server,Cube,$E30,$F30,$D30,Sel_Submission,"measure",K$13))</f>
        <v/>
      </c>
      <c r="L30" s="15" t="str">
        <f ca="1">IF($B30="","",_xll.PALO.DATA(Server,Cube,$E30,$F30,$D30,Sel_Submission,"measure",L$13))</f>
        <v/>
      </c>
      <c r="M30" s="75" t="str">
        <f ca="1">IF($B30="","",_xll.PALO.DATA(Server,Cube,$E30,$F30,$D30,Sel_Submission,"measure",M$13))</f>
        <v/>
      </c>
      <c r="N30" s="14" t="str">
        <f ca="1">IF($B30="","",_xll.PALO.DATA(Server,Cube,$E30,$F30,$D30,Sel_Submission,"measure",N$13))</f>
        <v/>
      </c>
      <c r="Q30" s="17"/>
      <c r="R30" s="51">
        <f t="shared" ca="1" si="7"/>
        <v>5</v>
      </c>
      <c r="S30" s="45">
        <f ca="1"/>
        <v>3</v>
      </c>
      <c r="T30" s="46" t="str">
        <f ca="1"/>
        <v>Romania</v>
      </c>
      <c r="U30" s="31" t="str">
        <f ca="1"/>
        <v/>
      </c>
      <c r="W30" s="51" t="str">
        <f t="shared" ca="1" si="8"/>
        <v/>
      </c>
      <c r="X30" s="45" t="str">
        <f ca="1"/>
        <v/>
      </c>
      <c r="Y30" s="46" t="str">
        <f ca="1"/>
        <v/>
      </c>
      <c r="Z30" s="31" t="str">
        <f ca="1"/>
        <v/>
      </c>
      <c r="AB30" s="44" t="str">
        <f t="shared" ca="1" si="6"/>
        <v/>
      </c>
      <c r="AC30" s="45" t="str">
        <f ca="1"/>
        <v/>
      </c>
      <c r="AD30" s="46" t="str">
        <f ca="1"/>
        <v/>
      </c>
      <c r="AE30" s="31" t="str">
        <f ca="1"/>
        <v/>
      </c>
      <c r="AG30" s="45">
        <f t="shared" ca="1" si="3"/>
        <v>4</v>
      </c>
      <c r="AH30" s="46">
        <f ca="1">IF(AI30&gt;AI29,1,IF(COUNTIF(AH$12:AH29,AH29)&lt;$AB$15*AI30,AH29,IF(AND(AH29=$W$25,COUNTIF(AH$12:AH29,AH29)&gt;=$AB$15*AI30),$W$25,AH29+1)))</f>
        <v>1</v>
      </c>
      <c r="AI30" s="46">
        <f ca="1">IF(COUNTIF(AI$12:AI29,AI29)&lt;$AI$10,AI29,IF(AND(AI29=$R$25,COUNTIF(AI$12:AI29,AI29)&gt;=$AI$10),$R$25,AI29+1))</f>
        <v>4</v>
      </c>
      <c r="AJ30" s="71" t="str">
        <f t="array" aca="1" ref="AJ30" ca="1">INDEX($T$26:$T$86,AI30)</f>
        <v>Croatia</v>
      </c>
      <c r="AK30" s="71" t="str">
        <f t="shared" ca="1" si="0"/>
        <v>Sales</v>
      </c>
      <c r="AL30" s="46" t="str">
        <f t="shared" ca="1" si="4"/>
        <v>35</v>
      </c>
      <c r="AM30" s="72">
        <f ca="1">IF(AL30="",0,_xll.PALO.DATA(Server,OperationalCube,$AJ30,$AK30,$AL30,$F$8,$B$3,$AM$11))</f>
        <v>0</v>
      </c>
      <c r="AN30" s="72">
        <f ca="1">IF(AM30=0,$AK$10,RANK(AM30,$R$22:$R$322))</f>
        <v>3300</v>
      </c>
      <c r="AO30" s="72">
        <f t="shared" ca="1" si="5"/>
        <v>19</v>
      </c>
      <c r="AP30" s="73">
        <f t="shared" ca="1" si="1"/>
        <v>0.99810170903138795</v>
      </c>
      <c r="AQ30" s="73">
        <f t="shared" ca="1" si="2"/>
        <v>3299.0018982909687</v>
      </c>
      <c r="AR30" s="74">
        <f t="array" aca="1" ref="AR30" ca="1">RANK(AQ30,$AQ$12:$AQ$315,1)</f>
        <v>20</v>
      </c>
    </row>
    <row r="31" spans="2:44" ht="14.25">
      <c r="B31" s="9" t="str">
        <f ca="1">IF(COUNT($B$14:B30)=$AM$10,"",B30+1)</f>
        <v/>
      </c>
      <c r="D31" s="13" t="str">
        <f ca="1">IF(B31="","",INDEX($AL$12:$AL$315,MATCH(B31,$AR$12:$AR$315,0)))</f>
        <v/>
      </c>
      <c r="E31" s="14" t="str">
        <f ca="1">IF(B31="","",INDEX($AJ$12:$AJ$315,MATCH(B31,$AR$12:$AR$315,0)))</f>
        <v/>
      </c>
      <c r="F31" s="14" t="str">
        <f ca="1">IF(B31="","",INDEX($AK$12:$AK$315,MATCH(B31,$AR$12:$AR$315,0)))</f>
        <v/>
      </c>
      <c r="G31" s="14" t="str">
        <f ca="1">_xll.PALO.EPARENT(Server,"PP-Topics",H31,1)</f>
        <v/>
      </c>
      <c r="H31" s="14" t="str">
        <f ca="1">_xll.PALO.EPARENT(Server,"PP-Topics",D31,1)</f>
        <v/>
      </c>
      <c r="I31" s="14" t="str">
        <f ca="1">IF($B31="","",_xll.PALO.DATA(Server,Cube,$E31,$F31,$D31,Sel_Submission,"measure",I$13))</f>
        <v/>
      </c>
      <c r="J31" s="14" t="str">
        <f ca="1">IF($B31="","",_xll.PALO.DATA(Server,Cube,$E31,$F31,$D31,Sel_Submission,"measure",J$13))</f>
        <v/>
      </c>
      <c r="K31" s="14" t="str">
        <f ca="1">IF($B31="","",_xll.PALO.DATA(Server,Cube,$E31,$F31,$D31,Sel_Submission,"measure",K$13))</f>
        <v/>
      </c>
      <c r="L31" s="15" t="str">
        <f ca="1">IF($B31="","",_xll.PALO.DATA(Server,Cube,$E31,$F31,$D31,Sel_Submission,"measure",L$13))</f>
        <v/>
      </c>
      <c r="M31" s="75" t="str">
        <f ca="1">IF($B31="","",_xll.PALO.DATA(Server,Cube,$E31,$F31,$D31,Sel_Submission,"measure",M$13))</f>
        <v/>
      </c>
      <c r="N31" s="14" t="str">
        <f ca="1">IF($B31="","",_xll.PALO.DATA(Server,Cube,$E31,$F31,$D31,Sel_Submission,"measure",N$13))</f>
        <v/>
      </c>
      <c r="Q31" s="17"/>
      <c r="R31" s="51">
        <f t="shared" ca="1" si="7"/>
        <v>6</v>
      </c>
      <c r="S31" s="45">
        <f ca="1"/>
        <v>3</v>
      </c>
      <c r="T31" s="46" t="str">
        <f ca="1"/>
        <v>Czech Republic</v>
      </c>
      <c r="U31" s="31" t="str">
        <f ca="1"/>
        <v/>
      </c>
      <c r="W31" s="51" t="str">
        <f t="shared" ca="1" si="8"/>
        <v/>
      </c>
      <c r="X31" s="45" t="str">
        <f ca="1"/>
        <v/>
      </c>
      <c r="Y31" s="46" t="str">
        <f ca="1"/>
        <v/>
      </c>
      <c r="Z31" s="31" t="str">
        <f ca="1"/>
        <v/>
      </c>
      <c r="AB31" s="44" t="str">
        <f t="shared" ca="1" si="6"/>
        <v/>
      </c>
      <c r="AC31" s="45" t="str">
        <f ca="1"/>
        <v/>
      </c>
      <c r="AD31" s="46" t="str">
        <f ca="1"/>
        <v/>
      </c>
      <c r="AE31" s="31" t="str">
        <f ca="1"/>
        <v/>
      </c>
      <c r="AG31" s="45">
        <f t="shared" ca="1" si="3"/>
        <v>5</v>
      </c>
      <c r="AH31" s="46">
        <f ca="1">IF(AI31&gt;AI30,1,IF(COUNTIF(AH$12:AH30,AH30)&lt;$AB$15*AI31,AH30,IF(AND(AH30=$W$25,COUNTIF(AH$12:AH30,AH30)&gt;=$AB$15*AI31),$W$25,AH30+1)))</f>
        <v>1</v>
      </c>
      <c r="AI31" s="46">
        <f ca="1">IF(COUNTIF(AI$12:AI30,AI30)&lt;$AI$10,AI30,IF(AND(AI30=$R$25,COUNTIF(AI$12:AI30,AI30)&gt;=$AI$10),$R$25,AI30+1))</f>
        <v>4</v>
      </c>
      <c r="AJ31" s="71" t="str">
        <f t="array" aca="1" ref="AJ31" ca="1">INDEX($T$26:$T$86,AI31)</f>
        <v>Croatia</v>
      </c>
      <c r="AK31" s="71" t="str">
        <f t="shared" ca="1" si="0"/>
        <v>Sales</v>
      </c>
      <c r="AL31" s="46" t="str">
        <f t="shared" ca="1" si="4"/>
        <v>36</v>
      </c>
      <c r="AM31" s="72">
        <f ca="1">IF(AL31="",0,_xll.PALO.DATA(Server,OperationalCube,$AJ31,$AK31,$AL31,$F$8,$B$3,$AM$11))</f>
        <v>0</v>
      </c>
      <c r="AN31" s="72">
        <f ca="1">IF(AM31=0,$AK$10,RANK(AM31,$R$22:$R$322))</f>
        <v>3300</v>
      </c>
      <c r="AO31" s="72">
        <f t="shared" ca="1" si="5"/>
        <v>20</v>
      </c>
      <c r="AP31" s="73">
        <f t="shared" ca="1" si="1"/>
        <v>0.99800189886048485</v>
      </c>
      <c r="AQ31" s="73">
        <f t="shared" ca="1" si="2"/>
        <v>3299.0019981011396</v>
      </c>
      <c r="AR31" s="74">
        <f t="array" aca="1" ref="AR31" ca="1">RANK(AQ31,$AQ$12:$AQ$315,1)</f>
        <v>21</v>
      </c>
    </row>
    <row r="32" spans="2:44" ht="14.25">
      <c r="B32" s="9" t="str">
        <f ca="1">IF(COUNT($B$14:B31)=$AM$10,"",B31+1)</f>
        <v/>
      </c>
      <c r="D32" s="13" t="str">
        <f ca="1">IF(B32="","",INDEX($AL$12:$AL$315,MATCH(B32,$AR$12:$AR$315,0)))</f>
        <v/>
      </c>
      <c r="E32" s="14" t="str">
        <f ca="1">IF(B32="","",INDEX($AJ$12:$AJ$315,MATCH(B32,$AR$12:$AR$315,0)))</f>
        <v/>
      </c>
      <c r="F32" s="14" t="str">
        <f ca="1">IF(B32="","",INDEX($AK$12:$AK$315,MATCH(B32,$AR$12:$AR$315,0)))</f>
        <v/>
      </c>
      <c r="G32" s="14" t="str">
        <f ca="1">_xll.PALO.EPARENT(Server,"PP-Topics",H32,1)</f>
        <v/>
      </c>
      <c r="H32" s="14" t="str">
        <f ca="1">_xll.PALO.EPARENT(Server,"PP-Topics",D32,1)</f>
        <v/>
      </c>
      <c r="I32" s="14" t="str">
        <f ca="1">IF($B32="","",_xll.PALO.DATA(Server,Cube,$E32,$F32,$D32,Sel_Submission,"measure",I$13))</f>
        <v/>
      </c>
      <c r="J32" s="14" t="str">
        <f ca="1">IF($B32="","",_xll.PALO.DATA(Server,Cube,$E32,$F32,$D32,Sel_Submission,"measure",J$13))</f>
        <v/>
      </c>
      <c r="K32" s="14" t="str">
        <f ca="1">IF($B32="","",_xll.PALO.DATA(Server,Cube,$E32,$F32,$D32,Sel_Submission,"measure",K$13))</f>
        <v/>
      </c>
      <c r="L32" s="15" t="str">
        <f ca="1">IF($B32="","",_xll.PALO.DATA(Server,Cube,$E32,$F32,$D32,Sel_Submission,"measure",L$13))</f>
        <v/>
      </c>
      <c r="M32" s="75" t="str">
        <f ca="1">IF($B32="","",_xll.PALO.DATA(Server,Cube,$E32,$F32,$D32,Sel_Submission,"measure",M$13))</f>
        <v/>
      </c>
      <c r="N32" s="14" t="str">
        <f ca="1">IF($B32="","",_xll.PALO.DATA(Server,Cube,$E32,$F32,$D32,Sel_Submission,"measure",N$13))</f>
        <v/>
      </c>
      <c r="Q32" s="17"/>
      <c r="R32" s="51">
        <f t="shared" ca="1" si="7"/>
        <v>7</v>
      </c>
      <c r="S32" s="45">
        <f ca="1"/>
        <v>3</v>
      </c>
      <c r="T32" s="46" t="str">
        <f ca="1"/>
        <v>Hungary</v>
      </c>
      <c r="U32" s="31" t="str">
        <f ca="1"/>
        <v/>
      </c>
      <c r="W32" s="51" t="str">
        <f t="shared" ca="1" si="8"/>
        <v/>
      </c>
      <c r="X32" s="45" t="str">
        <f ca="1"/>
        <v/>
      </c>
      <c r="Y32" s="46" t="str">
        <f ca="1"/>
        <v/>
      </c>
      <c r="Z32" s="31" t="str">
        <f ca="1"/>
        <v/>
      </c>
      <c r="AB32" s="44" t="str">
        <f t="shared" ca="1" si="6"/>
        <v/>
      </c>
      <c r="AC32" s="45" t="str">
        <f ca="1"/>
        <v/>
      </c>
      <c r="AD32" s="46" t="str">
        <f ca="1"/>
        <v/>
      </c>
      <c r="AE32" s="31" t="str">
        <f ca="1"/>
        <v/>
      </c>
      <c r="AG32" s="45">
        <f t="shared" ca="1" si="3"/>
        <v>1</v>
      </c>
      <c r="AH32" s="46">
        <f ca="1">IF(AI32&gt;AI31,1,IF(COUNTIF(AH$12:AH31,AH31)&lt;$AB$15*AI32,AH31,IF(AND(AH31=$W$25,COUNTIF(AH$12:AH31,AH31)&gt;=$AB$15*AI32),$W$25,AH31+1)))</f>
        <v>1</v>
      </c>
      <c r="AI32" s="46">
        <f ca="1">IF(COUNTIF(AI$12:AI31,AI31)&lt;$AI$10,AI31,IF(AND(AI31=$R$25,COUNTIF(AI$12:AI31,AI31)&gt;=$AI$10),$R$25,AI31+1))</f>
        <v>5</v>
      </c>
      <c r="AJ32" s="71" t="str">
        <f t="array" aca="1" ref="AJ32" ca="1">INDEX($T$26:$T$86,AI32)</f>
        <v>Romania</v>
      </c>
      <c r="AK32" s="71" t="str">
        <f t="shared" ca="1" si="0"/>
        <v>Sales</v>
      </c>
      <c r="AL32" s="46" t="str">
        <f t="shared" ca="1" si="4"/>
        <v>1</v>
      </c>
      <c r="AM32" s="72">
        <f ca="1">IF(AL32="",0,_xll.PALO.DATA(Server,OperationalCube,$AJ32,$AK32,$AL32,$F$8,$B$3,$AM$11))</f>
        <v>1</v>
      </c>
      <c r="AN32" s="72">
        <f ca="1">IF(AM32=0,$AK$10,RANK(AM32,$R$22:$R$322))</f>
        <v>11</v>
      </c>
      <c r="AO32" s="72">
        <f t="shared" ca="1" si="5"/>
        <v>21</v>
      </c>
      <c r="AP32" s="73">
        <f t="shared" ca="1" si="1"/>
        <v>0.99790209867059887</v>
      </c>
      <c r="AQ32" s="73">
        <f t="shared" ca="1" si="2"/>
        <v>10.002097901329401</v>
      </c>
      <c r="AR32" s="74">
        <f t="array" aca="1" ref="AR32" ca="1">RANK(AQ32,$AQ$12:$AQ$315,1)</f>
        <v>11</v>
      </c>
    </row>
    <row r="33" spans="2:44" ht="14.25">
      <c r="B33" s="9" t="str">
        <f ca="1">IF(COUNT($B$14:B32)=$AM$10,"",B32+1)</f>
        <v/>
      </c>
      <c r="D33" s="13" t="str">
        <f ca="1">IF(B33="","",INDEX($AL$12:$AL$315,MATCH(B33,$AR$12:$AR$315,0)))</f>
        <v/>
      </c>
      <c r="E33" s="14" t="str">
        <f ca="1">IF(B33="","",INDEX($AJ$12:$AJ$315,MATCH(B33,$AR$12:$AR$315,0)))</f>
        <v/>
      </c>
      <c r="F33" s="14" t="str">
        <f ca="1">IF(B33="","",INDEX($AK$12:$AK$315,MATCH(B33,$AR$12:$AR$315,0)))</f>
        <v/>
      </c>
      <c r="G33" s="14" t="str">
        <f ca="1">_xll.PALO.EPARENT(Server,"PP-Topics",H33,1)</f>
        <v/>
      </c>
      <c r="H33" s="14" t="str">
        <f ca="1">_xll.PALO.EPARENT(Server,"PP-Topics",D33,1)</f>
        <v/>
      </c>
      <c r="I33" s="14" t="str">
        <f ca="1">IF($B33="","",_xll.PALO.DATA(Server,Cube,$E33,$F33,$D33,Sel_Submission,"measure",I$13))</f>
        <v/>
      </c>
      <c r="J33" s="14" t="str">
        <f ca="1">IF($B33="","",_xll.PALO.DATA(Server,Cube,$E33,$F33,$D33,Sel_Submission,"measure",J$13))</f>
        <v/>
      </c>
      <c r="K33" s="14" t="str">
        <f ca="1">IF($B33="","",_xll.PALO.DATA(Server,Cube,$E33,$F33,$D33,Sel_Submission,"measure",K$13))</f>
        <v/>
      </c>
      <c r="L33" s="15" t="str">
        <f ca="1">IF($B33="","",_xll.PALO.DATA(Server,Cube,$E33,$F33,$D33,Sel_Submission,"measure",L$13))</f>
        <v/>
      </c>
      <c r="M33" s="75" t="str">
        <f ca="1">IF($B33="","",_xll.PALO.DATA(Server,Cube,$E33,$F33,$D33,Sel_Submission,"measure",M$13))</f>
        <v/>
      </c>
      <c r="N33" s="14" t="str">
        <f ca="1">IF($B33="","",_xll.PALO.DATA(Server,Cube,$E33,$F33,$D33,Sel_Submission,"measure",N$13))</f>
        <v/>
      </c>
      <c r="Q33" s="17"/>
      <c r="R33" s="51">
        <f t="shared" ca="1" si="7"/>
        <v>8</v>
      </c>
      <c r="S33" s="45">
        <f ca="1"/>
        <v>3</v>
      </c>
      <c r="T33" s="46" t="str">
        <f ca="1"/>
        <v>Serbia</v>
      </c>
      <c r="U33" s="31" t="str">
        <f ca="1"/>
        <v/>
      </c>
      <c r="W33" s="51" t="str">
        <f t="shared" ca="1" si="8"/>
        <v/>
      </c>
      <c r="X33" s="45" t="str">
        <f ca="1"/>
        <v/>
      </c>
      <c r="Y33" s="46" t="str">
        <f ca="1"/>
        <v/>
      </c>
      <c r="Z33" s="31" t="str">
        <f ca="1"/>
        <v/>
      </c>
      <c r="AB33" s="44" t="str">
        <f t="shared" ca="1" si="6"/>
        <v/>
      </c>
      <c r="AC33" s="45" t="str">
        <f ca="1"/>
        <v/>
      </c>
      <c r="AD33" s="46" t="str">
        <f ca="1"/>
        <v/>
      </c>
      <c r="AE33" s="31" t="str">
        <f ca="1"/>
        <v/>
      </c>
      <c r="AG33" s="45">
        <f t="shared" ca="1" si="3"/>
        <v>2</v>
      </c>
      <c r="AH33" s="46">
        <f ca="1">IF(AI33&gt;AI32,1,IF(COUNTIF(AH$12:AH32,AH32)&lt;$AB$15*AI33,AH32,IF(AND(AH32=$W$25,COUNTIF(AH$12:AH32,AH32)&gt;=$AB$15*AI33),$W$25,AH32+1)))</f>
        <v>1</v>
      </c>
      <c r="AI33" s="46">
        <f ca="1">IF(COUNTIF(AI$12:AI32,AI32)&lt;$AI$10,AI32,IF(AND(AI32=$R$25,COUNTIF(AI$12:AI32,AI32)&gt;=$AI$10),$R$25,AI32+1))</f>
        <v>5</v>
      </c>
      <c r="AJ33" s="71" t="str">
        <f t="array" aca="1" ref="AJ33" ca="1">INDEX($T$26:$T$86,AI33)</f>
        <v>Romania</v>
      </c>
      <c r="AK33" s="71" t="str">
        <f t="shared" ca="1" si="0"/>
        <v>Sales</v>
      </c>
      <c r="AL33" s="46" t="str">
        <f t="shared" ca="1" si="4"/>
        <v>2</v>
      </c>
      <c r="AM33" s="72">
        <f ca="1">IF(AL33="",0,_xll.PALO.DATA(Server,OperationalCube,$AJ33,$AK33,$AL33,$F$8,$B$3,$AM$11))</f>
        <v>0</v>
      </c>
      <c r="AN33" s="72">
        <f ca="1">IF(AM33=0,$AK$10,RANK(AM33,$R$22:$R$322))</f>
        <v>3300</v>
      </c>
      <c r="AO33" s="72">
        <f t="shared" ca="1" si="5"/>
        <v>22</v>
      </c>
      <c r="AP33" s="73">
        <f t="shared" ca="1" si="1"/>
        <v>0.99780230846073181</v>
      </c>
      <c r="AQ33" s="73">
        <f t="shared" ca="1" si="2"/>
        <v>3299.0021976915391</v>
      </c>
      <c r="AR33" s="74">
        <f t="array" aca="1" ref="AR33" ca="1">RANK(AQ33,$AQ$12:$AQ$315,1)</f>
        <v>22</v>
      </c>
    </row>
    <row r="34" spans="2:44" ht="14.25">
      <c r="B34" s="9" t="str">
        <f ca="1">IF(COUNT($B$14:B33)=$AM$10,"",B33+1)</f>
        <v/>
      </c>
      <c r="D34" s="13" t="str">
        <f ca="1">IF(B34="","",INDEX($AL$12:$AL$315,MATCH(B34,$AR$12:$AR$315,0)))</f>
        <v/>
      </c>
      <c r="E34" s="14" t="str">
        <f ca="1">IF(B34="","",INDEX($AJ$12:$AJ$315,MATCH(B34,$AR$12:$AR$315,0)))</f>
        <v/>
      </c>
      <c r="F34" s="14" t="str">
        <f ca="1">IF(B34="","",INDEX($AK$12:$AK$315,MATCH(B34,$AR$12:$AR$315,0)))</f>
        <v/>
      </c>
      <c r="G34" s="14" t="str">
        <f ca="1">_xll.PALO.EPARENT(Server,"PP-Topics",H34,1)</f>
        <v/>
      </c>
      <c r="H34" s="14" t="str">
        <f ca="1">_xll.PALO.EPARENT(Server,"PP-Topics",D34,1)</f>
        <v/>
      </c>
      <c r="I34" s="14" t="str">
        <f ca="1">IF($B34="","",_xll.PALO.DATA(Server,Cube,$E34,$F34,$D34,Sel_Submission,"measure",I$13))</f>
        <v/>
      </c>
      <c r="J34" s="14" t="str">
        <f ca="1">IF($B34="","",_xll.PALO.DATA(Server,Cube,$E34,$F34,$D34,Sel_Submission,"measure",J$13))</f>
        <v/>
      </c>
      <c r="K34" s="14" t="str">
        <f ca="1">IF($B34="","",_xll.PALO.DATA(Server,Cube,$E34,$F34,$D34,Sel_Submission,"measure",K$13))</f>
        <v/>
      </c>
      <c r="L34" s="15" t="str">
        <f ca="1">IF($B34="","",_xll.PALO.DATA(Server,Cube,$E34,$F34,$D34,Sel_Submission,"measure",L$13))</f>
        <v/>
      </c>
      <c r="M34" s="75" t="str">
        <f ca="1">IF($B34="","",_xll.PALO.DATA(Server,Cube,$E34,$F34,$D34,Sel_Submission,"measure",M$13))</f>
        <v/>
      </c>
      <c r="N34" s="14" t="str">
        <f ca="1">IF($B34="","",_xll.PALO.DATA(Server,Cube,$E34,$F34,$D34,Sel_Submission,"measure",N$13))</f>
        <v/>
      </c>
      <c r="Q34" s="17"/>
      <c r="R34" s="51">
        <f t="shared" ca="1" si="7"/>
        <v>9</v>
      </c>
      <c r="S34" s="45">
        <f ca="1"/>
        <v>3</v>
      </c>
      <c r="T34" s="46" t="str">
        <f ca="1"/>
        <v>Slovenia</v>
      </c>
      <c r="U34" s="31" t="str">
        <f ca="1"/>
        <v/>
      </c>
      <c r="W34" s="51" t="str">
        <f t="shared" ca="1" si="8"/>
        <v/>
      </c>
      <c r="X34" s="45" t="str">
        <f ca="1"/>
        <v/>
      </c>
      <c r="Y34" s="46" t="str">
        <f ca="1"/>
        <v/>
      </c>
      <c r="Z34" s="31" t="str">
        <f ca="1"/>
        <v/>
      </c>
      <c r="AB34" s="44" t="str">
        <f t="shared" ca="1" si="6"/>
        <v/>
      </c>
      <c r="AC34" s="45" t="str">
        <f ca="1"/>
        <v/>
      </c>
      <c r="AD34" s="46" t="str">
        <f ca="1"/>
        <v/>
      </c>
      <c r="AE34" s="31" t="str">
        <f ca="1"/>
        <v/>
      </c>
      <c r="AG34" s="45">
        <f t="shared" ca="1" si="3"/>
        <v>3</v>
      </c>
      <c r="AH34" s="46">
        <f ca="1">IF(AI34&gt;AI33,1,IF(COUNTIF(AH$12:AH33,AH33)&lt;$AB$15*AI34,AH33,IF(AND(AH33=$W$25,COUNTIF(AH$12:AH33,AH33)&gt;=$AB$15*AI34),$W$25,AH33+1)))</f>
        <v>1</v>
      </c>
      <c r="AI34" s="46">
        <f ca="1">IF(COUNTIF(AI$12:AI33,AI33)&lt;$AI$10,AI33,IF(AND(AI33=$R$25,COUNTIF(AI$12:AI33,AI33)&gt;=$AI$10),$R$25,AI33+1))</f>
        <v>5</v>
      </c>
      <c r="AJ34" s="71" t="str">
        <f t="array" aca="1" ref="AJ34" ca="1">INDEX($T$26:$T$86,AI34)</f>
        <v>Romania</v>
      </c>
      <c r="AK34" s="71" t="str">
        <f t="shared" ca="1" si="0"/>
        <v>Sales</v>
      </c>
      <c r="AL34" s="46" t="str">
        <f t="shared" ca="1" si="4"/>
        <v>3</v>
      </c>
      <c r="AM34" s="72">
        <f ca="1">IF(AL34="",0,_xll.PALO.DATA(Server,OperationalCube,$AJ34,$AK34,$AL34,$F$8,$B$3,$AM$11))</f>
        <v>0</v>
      </c>
      <c r="AN34" s="72">
        <f ca="1">IF(AM34=0,$AK$10,RANK(AM34,$R$22:$R$322))</f>
        <v>3300</v>
      </c>
      <c r="AO34" s="72">
        <f t="shared" ca="1" si="5"/>
        <v>23</v>
      </c>
      <c r="AP34" s="73">
        <f t="shared" ca="1" si="1"/>
        <v>0.9977025282298857</v>
      </c>
      <c r="AQ34" s="73">
        <f t="shared" ca="1" si="2"/>
        <v>3299.0022974717699</v>
      </c>
      <c r="AR34" s="74">
        <f t="array" aca="1" ref="AR34" ca="1">RANK(AQ34,$AQ$12:$AQ$315,1)</f>
        <v>23</v>
      </c>
    </row>
    <row r="35" spans="2:44" ht="14.25">
      <c r="B35" s="9" t="str">
        <f ca="1">IF(COUNT($B$14:B34)=$AM$10,"",B34+1)</f>
        <v/>
      </c>
      <c r="D35" s="13" t="str">
        <f ca="1">IF(B35="","",INDEX($AL$12:$AL$315,MATCH(B35,$AR$12:$AR$315,0)))</f>
        <v/>
      </c>
      <c r="E35" s="14" t="str">
        <f ca="1">IF(B35="","",INDEX($AJ$12:$AJ$315,MATCH(B35,$AR$12:$AR$315,0)))</f>
        <v/>
      </c>
      <c r="F35" s="14" t="str">
        <f ca="1">IF(B35="","",INDEX($AK$12:$AK$315,MATCH(B35,$AR$12:$AR$315,0)))</f>
        <v/>
      </c>
      <c r="G35" s="14" t="str">
        <f ca="1">_xll.PALO.EPARENT(Server,"PP-Topics",H35,1)</f>
        <v/>
      </c>
      <c r="H35" s="14" t="str">
        <f ca="1">_xll.PALO.EPARENT(Server,"PP-Topics",D35,1)</f>
        <v/>
      </c>
      <c r="I35" s="14" t="str">
        <f ca="1">IF($B35="","",_xll.PALO.DATA(Server,Cube,$E35,$F35,$D35,Sel_Submission,"measure",I$13))</f>
        <v/>
      </c>
      <c r="J35" s="14" t="str">
        <f ca="1">IF($B35="","",_xll.PALO.DATA(Server,Cube,$E35,$F35,$D35,Sel_Submission,"measure",J$13))</f>
        <v/>
      </c>
      <c r="K35" s="14" t="str">
        <f ca="1">IF($B35="","",_xll.PALO.DATA(Server,Cube,$E35,$F35,$D35,Sel_Submission,"measure",K$13))</f>
        <v/>
      </c>
      <c r="L35" s="15" t="str">
        <f ca="1">IF($B35="","",_xll.PALO.DATA(Server,Cube,$E35,$F35,$D35,Sel_Submission,"measure",L$13))</f>
        <v/>
      </c>
      <c r="M35" s="75" t="str">
        <f ca="1">IF($B35="","",_xll.PALO.DATA(Server,Cube,$E35,$F35,$D35,Sel_Submission,"measure",M$13))</f>
        <v/>
      </c>
      <c r="N35" s="14" t="str">
        <f ca="1">IF($B35="","",_xll.PALO.DATA(Server,Cube,$E35,$F35,$D35,Sel_Submission,"measure",N$13))</f>
        <v/>
      </c>
      <c r="Q35" s="17"/>
      <c r="R35" s="51">
        <f t="shared" ca="1" si="7"/>
        <v>10</v>
      </c>
      <c r="S35" s="45">
        <f ca="1"/>
        <v>3</v>
      </c>
      <c r="T35" s="46" t="str">
        <f ca="1"/>
        <v>Ukraine</v>
      </c>
      <c r="U35" s="31" t="str">
        <f ca="1"/>
        <v/>
      </c>
      <c r="W35" s="51" t="str">
        <f t="shared" ca="1" si="8"/>
        <v/>
      </c>
      <c r="X35" s="45" t="str">
        <f ca="1"/>
        <v/>
      </c>
      <c r="Y35" s="46" t="str">
        <f ca="1"/>
        <v/>
      </c>
      <c r="Z35" s="31" t="str">
        <f ca="1"/>
        <v/>
      </c>
      <c r="AB35" s="44" t="str">
        <f t="shared" ca="1" si="6"/>
        <v/>
      </c>
      <c r="AC35" s="45" t="str">
        <f ca="1"/>
        <v/>
      </c>
      <c r="AD35" s="46" t="str">
        <f ca="1"/>
        <v/>
      </c>
      <c r="AE35" s="31" t="str">
        <f ca="1"/>
        <v/>
      </c>
      <c r="AG35" s="45">
        <f t="shared" ca="1" si="3"/>
        <v>4</v>
      </c>
      <c r="AH35" s="46">
        <f ca="1">IF(AI35&gt;AI34,1,IF(COUNTIF(AH$12:AH34,AH34)&lt;$AB$15*AI35,AH34,IF(AND(AH34=$W$25,COUNTIF(AH$12:AH34,AH34)&gt;=$AB$15*AI35),$W$25,AH34+1)))</f>
        <v>1</v>
      </c>
      <c r="AI35" s="46">
        <f ca="1">IF(COUNTIF(AI$12:AI34,AI34)&lt;$AI$10,AI34,IF(AND(AI34=$R$25,COUNTIF(AI$12:AI34,AI34)&gt;=$AI$10),$R$25,AI34+1))</f>
        <v>5</v>
      </c>
      <c r="AJ35" s="71" t="str">
        <f t="array" aca="1" ref="AJ35" ca="1">INDEX($T$26:$T$86,AI35)</f>
        <v>Romania</v>
      </c>
      <c r="AK35" s="71" t="str">
        <f t="shared" ca="1" si="0"/>
        <v>Sales</v>
      </c>
      <c r="AL35" s="46" t="str">
        <f t="shared" ca="1" si="4"/>
        <v>35</v>
      </c>
      <c r="AM35" s="72">
        <f ca="1">IF(AL35="",0,_xll.PALO.DATA(Server,OperationalCube,$AJ35,$AK35,$AL35,$F$8,$B$3,$AM$11))</f>
        <v>0</v>
      </c>
      <c r="AN35" s="72">
        <f ca="1">IF(AM35=0,$AK$10,RANK(AM35,$R$22:$R$322))</f>
        <v>3300</v>
      </c>
      <c r="AO35" s="72">
        <f t="shared" ca="1" si="5"/>
        <v>24</v>
      </c>
      <c r="AP35" s="73">
        <f t="shared" ca="1" si="1"/>
        <v>0.99760275797706277</v>
      </c>
      <c r="AQ35" s="73">
        <f t="shared" ca="1" si="2"/>
        <v>3299.0023972420231</v>
      </c>
      <c r="AR35" s="74">
        <f t="array" aca="1" ref="AR35" ca="1">RANK(AQ35,$AQ$12:$AQ$315,1)</f>
        <v>24</v>
      </c>
    </row>
    <row r="36" spans="2:44" ht="15" customHeight="1">
      <c r="B36" s="9" t="str">
        <f ca="1">IF(COUNT($B$14:B35)=$AM$10,"",B35+1)</f>
        <v/>
      </c>
      <c r="D36" s="13" t="str">
        <f ca="1">IF(B36="","",INDEX($AL$12:$AL$315,MATCH(B36,$AR$12:$AR$315,0)))</f>
        <v/>
      </c>
      <c r="E36" s="14" t="str">
        <f ca="1">IF(B36="","",INDEX($AJ$12:$AJ$315,MATCH(B36,$AR$12:$AR$315,0)))</f>
        <v/>
      </c>
      <c r="F36" s="14" t="str">
        <f ca="1">IF(B36="","",INDEX($AK$12:$AK$315,MATCH(B36,$AR$12:$AR$315,0)))</f>
        <v/>
      </c>
      <c r="G36" s="14" t="str">
        <f ca="1">_xll.PALO.EPARENT(Server,"PP-Topics",H36,1)</f>
        <v/>
      </c>
      <c r="H36" s="14" t="str">
        <f ca="1">_xll.PALO.EPARENT(Server,"PP-Topics",D36,1)</f>
        <v/>
      </c>
      <c r="I36" s="14" t="str">
        <f ca="1">IF($B36="","",_xll.PALO.DATA(Server,Cube,$E36,$F36,$D36,Sel_Submission,"measure",I$13))</f>
        <v/>
      </c>
      <c r="J36" s="14" t="str">
        <f ca="1">IF($B36="","",_xll.PALO.DATA(Server,Cube,$E36,$F36,$D36,Sel_Submission,"measure",J$13))</f>
        <v/>
      </c>
      <c r="K36" s="14" t="str">
        <f ca="1">IF($B36="","",_xll.PALO.DATA(Server,Cube,$E36,$F36,$D36,Sel_Submission,"measure",K$13))</f>
        <v/>
      </c>
      <c r="L36" s="15" t="str">
        <f ca="1">IF($B36="","",_xll.PALO.DATA(Server,Cube,$E36,$F36,$D36,Sel_Submission,"measure",L$13))</f>
        <v/>
      </c>
      <c r="M36" s="75" t="str">
        <f ca="1">IF($B36="","",_xll.PALO.DATA(Server,Cube,$E36,$F36,$D36,Sel_Submission,"measure",M$13))</f>
        <v/>
      </c>
      <c r="N36" s="14" t="str">
        <f ca="1">IF($B36="","",_xll.PALO.DATA(Server,Cube,$E36,$F36,$D36,Sel_Submission,"measure",N$13))</f>
        <v/>
      </c>
      <c r="Q36" s="17"/>
      <c r="R36" s="51" t="str">
        <f t="shared" ca="1" si="7"/>
        <v/>
      </c>
      <c r="S36" s="45" t="str">
        <f ca="1"/>
        <v/>
      </c>
      <c r="T36" s="46" t="str">
        <f ca="1"/>
        <v/>
      </c>
      <c r="U36" s="31" t="str">
        <f ca="1"/>
        <v/>
      </c>
      <c r="W36" s="51" t="str">
        <f t="shared" ca="1" si="8"/>
        <v/>
      </c>
      <c r="X36" s="45" t="str">
        <f ca="1"/>
        <v/>
      </c>
      <c r="Y36" s="46" t="str">
        <f ca="1"/>
        <v/>
      </c>
      <c r="Z36" s="31" t="str">
        <f ca="1"/>
        <v/>
      </c>
      <c r="AB36" s="44" t="str">
        <f t="shared" ca="1" si="6"/>
        <v/>
      </c>
      <c r="AC36" s="45" t="str">
        <f ca="1"/>
        <v/>
      </c>
      <c r="AD36" s="46" t="str">
        <f ca="1"/>
        <v/>
      </c>
      <c r="AE36" s="31" t="str">
        <f ca="1"/>
        <v/>
      </c>
      <c r="AG36" s="45">
        <f t="shared" ca="1" si="3"/>
        <v>5</v>
      </c>
      <c r="AH36" s="46">
        <f ca="1">IF(AI36&gt;AI35,1,IF(COUNTIF(AH$12:AH35,AH35)&lt;$AB$15*AI36,AH35,IF(AND(AH35=$W$25,COUNTIF(AH$12:AH35,AH35)&gt;=$AB$15*AI36),$W$25,AH35+1)))</f>
        <v>1</v>
      </c>
      <c r="AI36" s="46">
        <f ca="1">IF(COUNTIF(AI$12:AI35,AI35)&lt;$AI$10,AI35,IF(AND(AI35=$R$25,COUNTIF(AI$12:AI35,AI35)&gt;=$AI$10),$R$25,AI35+1))</f>
        <v>5</v>
      </c>
      <c r="AJ36" s="71" t="str">
        <f t="array" aca="1" ref="AJ36" ca="1">INDEX($T$26:$T$86,AI36)</f>
        <v>Romania</v>
      </c>
      <c r="AK36" s="71" t="str">
        <f t="shared" ca="1" si="0"/>
        <v>Sales</v>
      </c>
      <c r="AL36" s="46" t="str">
        <f t="shared" ca="1" si="4"/>
        <v>36</v>
      </c>
      <c r="AM36" s="72">
        <f ca="1">IF(AL36="",0,_xll.PALO.DATA(Server,OperationalCube,$AJ36,$AK36,$AL36,$F$8,$B$3,$AM$11))</f>
        <v>0</v>
      </c>
      <c r="AN36" s="72">
        <f ca="1">IF(AM36=0,$AK$10,RANK(AM36,$R$22:$R$322))</f>
        <v>3300</v>
      </c>
      <c r="AO36" s="72">
        <f t="shared" ca="1" si="5"/>
        <v>25</v>
      </c>
      <c r="AP36" s="73">
        <f t="shared" ca="1" si="1"/>
        <v>0.99750299770126505</v>
      </c>
      <c r="AQ36" s="73">
        <f t="shared" ca="1" si="2"/>
        <v>3299.0024970022987</v>
      </c>
      <c r="AR36" s="74">
        <f t="array" aca="1" ref="AR36" ca="1">RANK(AQ36,$AQ$12:$AQ$315,1)</f>
        <v>25</v>
      </c>
    </row>
    <row r="37" spans="2:44" ht="15" customHeight="1">
      <c r="B37" s="9" t="str">
        <f ca="1">IF(COUNT($B$14:B36)=$AM$10,"",B36+1)</f>
        <v/>
      </c>
      <c r="D37" s="13" t="str">
        <f ca="1">IF(B37="","",INDEX($AL$12:$AL$315,MATCH(B37,$AR$12:$AR$315,0)))</f>
        <v/>
      </c>
      <c r="E37" s="14" t="str">
        <f ca="1">IF(B37="","",INDEX($AJ$12:$AJ$315,MATCH(B37,$AR$12:$AR$315,0)))</f>
        <v/>
      </c>
      <c r="F37" s="14" t="str">
        <f ca="1">IF(B37="","",INDEX($AK$12:$AK$315,MATCH(B37,$AR$12:$AR$315,0)))</f>
        <v/>
      </c>
      <c r="G37" s="14" t="str">
        <f ca="1">_xll.PALO.EPARENT(Server,"PP-Topics",H37,1)</f>
        <v/>
      </c>
      <c r="H37" s="14" t="str">
        <f ca="1">_xll.PALO.EPARENT(Server,"PP-Topics",D37,1)</f>
        <v/>
      </c>
      <c r="I37" s="14" t="str">
        <f ca="1">IF($B37="","",_xll.PALO.DATA(Server,Cube,$E37,$F37,$D37,Sel_Submission,"measure",I$13))</f>
        <v/>
      </c>
      <c r="J37" s="14" t="str">
        <f ca="1">IF($B37="","",_xll.PALO.DATA(Server,Cube,$E37,$F37,$D37,Sel_Submission,"measure",J$13))</f>
        <v/>
      </c>
      <c r="K37" s="14" t="str">
        <f ca="1">IF($B37="","",_xll.PALO.DATA(Server,Cube,$E37,$F37,$D37,Sel_Submission,"measure",K$13))</f>
        <v/>
      </c>
      <c r="L37" s="15" t="str">
        <f ca="1">IF($B37="","",_xll.PALO.DATA(Server,Cube,$E37,$F37,$D37,Sel_Submission,"measure",L$13))</f>
        <v/>
      </c>
      <c r="M37" s="75" t="str">
        <f ca="1">IF($B37="","",_xll.PALO.DATA(Server,Cube,$E37,$F37,$D37,Sel_Submission,"measure",M$13))</f>
        <v/>
      </c>
      <c r="N37" s="14" t="str">
        <f ca="1">IF($B37="","",_xll.PALO.DATA(Server,Cube,$E37,$F37,$D37,Sel_Submission,"measure",N$13))</f>
        <v/>
      </c>
      <c r="Q37" s="17"/>
      <c r="R37" s="51" t="str">
        <f t="shared" ca="1" si="7"/>
        <v/>
      </c>
      <c r="S37" s="45" t="str">
        <f ca="1"/>
        <v/>
      </c>
      <c r="T37" s="46" t="str">
        <f ca="1"/>
        <v/>
      </c>
      <c r="U37" s="31" t="str">
        <f ca="1"/>
        <v/>
      </c>
      <c r="W37" s="51" t="str">
        <f t="shared" ca="1" si="8"/>
        <v/>
      </c>
      <c r="X37" s="45" t="str">
        <f ca="1"/>
        <v/>
      </c>
      <c r="Y37" s="46" t="str">
        <f ca="1"/>
        <v/>
      </c>
      <c r="Z37" s="31" t="str">
        <f ca="1"/>
        <v/>
      </c>
      <c r="AB37" s="44" t="str">
        <f t="shared" ca="1" si="6"/>
        <v/>
      </c>
      <c r="AC37" s="45" t="str">
        <f ca="1"/>
        <v/>
      </c>
      <c r="AD37" s="46" t="str">
        <f ca="1"/>
        <v/>
      </c>
      <c r="AE37" s="31" t="str">
        <f ca="1"/>
        <v/>
      </c>
      <c r="AG37" s="45">
        <f t="shared" ca="1" si="3"/>
        <v>1</v>
      </c>
      <c r="AH37" s="46">
        <f ca="1">IF(AI37&gt;AI36,1,IF(COUNTIF(AH$12:AH36,AH36)&lt;$AB$15*AI37,AH36,IF(AND(AH36=$W$25,COUNTIF(AH$12:AH36,AH36)&gt;=$AB$15*AI37),$W$25,AH36+1)))</f>
        <v>1</v>
      </c>
      <c r="AI37" s="46">
        <f ca="1">IF(COUNTIF(AI$12:AI36,AI36)&lt;$AI$10,AI36,IF(AND(AI36=$R$25,COUNTIF(AI$12:AI36,AI36)&gt;=$AI$10),$R$25,AI36+1))</f>
        <v>6</v>
      </c>
      <c r="AJ37" s="71" t="str">
        <f t="array" aca="1" ref="AJ37" ca="1">INDEX($T$26:$T$86,AI37)</f>
        <v>Czech Republic</v>
      </c>
      <c r="AK37" s="71" t="str">
        <f t="shared" ca="1" si="0"/>
        <v>Sales</v>
      </c>
      <c r="AL37" s="46" t="str">
        <f t="shared" ca="1" si="4"/>
        <v>1</v>
      </c>
      <c r="AM37" s="72">
        <f ca="1">IF(AL37="",0,_xll.PALO.DATA(Server,OperationalCube,$AJ37,$AK37,$AL37,$F$8,$B$3,$AM$11))</f>
        <v>0</v>
      </c>
      <c r="AN37" s="72">
        <f ca="1">IF(AM37=0,$AK$10,RANK(AM37,$R$22:$R$322))</f>
        <v>3300</v>
      </c>
      <c r="AO37" s="72">
        <f t="shared" ca="1" si="5"/>
        <v>26</v>
      </c>
      <c r="AP37" s="73">
        <f t="shared" ca="1" si="1"/>
        <v>0.997403247401495</v>
      </c>
      <c r="AQ37" s="73">
        <f t="shared" ca="1" si="2"/>
        <v>3299.0025967525985</v>
      </c>
      <c r="AR37" s="74">
        <f t="array" aca="1" ref="AR37" ca="1">RANK(AQ37,$AQ$12:$AQ$315,1)</f>
        <v>26</v>
      </c>
    </row>
    <row r="38" spans="2:44" ht="15" customHeight="1">
      <c r="B38" s="9" t="str">
        <f ca="1">IF(COUNT($B$14:B37)=$AM$10,"",B37+1)</f>
        <v/>
      </c>
      <c r="D38" s="13" t="str">
        <f ca="1">IF(B38="","",INDEX($AL$12:$AL$315,MATCH(B38,$AR$12:$AR$315,0)))</f>
        <v/>
      </c>
      <c r="E38" s="14" t="str">
        <f ca="1">IF(B38="","",INDEX($AJ$12:$AJ$315,MATCH(B38,$AR$12:$AR$315,0)))</f>
        <v/>
      </c>
      <c r="F38" s="14" t="str">
        <f ca="1">IF(B38="","",INDEX($AK$12:$AK$315,MATCH(B38,$AR$12:$AR$315,0)))</f>
        <v/>
      </c>
      <c r="G38" s="14" t="str">
        <f ca="1">_xll.PALO.EPARENT(Server,"PP-Topics",H38,1)</f>
        <v/>
      </c>
      <c r="H38" s="14" t="str">
        <f ca="1">_xll.PALO.EPARENT(Server,"PP-Topics",D38,1)</f>
        <v/>
      </c>
      <c r="I38" s="14" t="str">
        <f ca="1">IF($B38="","",_xll.PALO.DATA(Server,Cube,$E38,$F38,$D38,Sel_Submission,"measure",I$13))</f>
        <v/>
      </c>
      <c r="J38" s="14" t="str">
        <f ca="1">IF($B38="","",_xll.PALO.DATA(Server,Cube,$E38,$F38,$D38,Sel_Submission,"measure",J$13))</f>
        <v/>
      </c>
      <c r="K38" s="14" t="str">
        <f ca="1">IF($B38="","",_xll.PALO.DATA(Server,Cube,$E38,$F38,$D38,Sel_Submission,"measure",K$13))</f>
        <v/>
      </c>
      <c r="L38" s="15" t="str">
        <f ca="1">IF($B38="","",_xll.PALO.DATA(Server,Cube,$E38,$F38,$D38,Sel_Submission,"measure",L$13))</f>
        <v/>
      </c>
      <c r="M38" s="75" t="str">
        <f ca="1">IF($B38="","",_xll.PALO.DATA(Server,Cube,$E38,$F38,$D38,Sel_Submission,"measure",M$13))</f>
        <v/>
      </c>
      <c r="N38" s="14" t="str">
        <f ca="1">IF($B38="","",_xll.PALO.DATA(Server,Cube,$E38,$F38,$D38,Sel_Submission,"measure",N$13))</f>
        <v/>
      </c>
      <c r="Q38" s="17"/>
      <c r="R38" s="51" t="str">
        <f t="shared" ca="1" si="7"/>
        <v/>
      </c>
      <c r="S38" s="45" t="str">
        <f ca="1"/>
        <v/>
      </c>
      <c r="T38" s="46" t="str">
        <f ca="1"/>
        <v/>
      </c>
      <c r="U38" s="31" t="str">
        <f ca="1"/>
        <v/>
      </c>
      <c r="W38" s="51" t="str">
        <f t="shared" ca="1" si="8"/>
        <v/>
      </c>
      <c r="X38" s="45" t="str">
        <f ca="1"/>
        <v/>
      </c>
      <c r="Y38" s="46" t="str">
        <f ca="1"/>
        <v/>
      </c>
      <c r="Z38" s="31" t="str">
        <f ca="1"/>
        <v/>
      </c>
      <c r="AB38" s="44" t="str">
        <f t="shared" ca="1" si="6"/>
        <v/>
      </c>
      <c r="AC38" s="45" t="str">
        <f ca="1"/>
        <v/>
      </c>
      <c r="AD38" s="46" t="str">
        <f ca="1"/>
        <v/>
      </c>
      <c r="AE38" s="31" t="str">
        <f ca="1"/>
        <v/>
      </c>
      <c r="AG38" s="45">
        <f t="shared" ca="1" si="3"/>
        <v>2</v>
      </c>
      <c r="AH38" s="46">
        <f ca="1">IF(AI38&gt;AI37,1,IF(COUNTIF(AH$12:AH37,AH37)&lt;$AB$15*AI38,AH37,IF(AND(AH37=$W$25,COUNTIF(AH$12:AH37,AH37)&gt;=$AB$15*AI38),$W$25,AH37+1)))</f>
        <v>1</v>
      </c>
      <c r="AI38" s="46">
        <f ca="1">IF(COUNTIF(AI$12:AI37,AI37)&lt;$AI$10,AI37,IF(AND(AI37=$R$25,COUNTIF(AI$12:AI37,AI37)&gt;=$AI$10),$R$25,AI37+1))</f>
        <v>6</v>
      </c>
      <c r="AJ38" s="71" t="str">
        <f t="array" aca="1" ref="AJ38" ca="1">INDEX($T$26:$T$86,AI38)</f>
        <v>Czech Republic</v>
      </c>
      <c r="AK38" s="71" t="str">
        <f t="shared" ca="1" si="0"/>
        <v>Sales</v>
      </c>
      <c r="AL38" s="46" t="str">
        <f t="shared" ca="1" si="4"/>
        <v>2</v>
      </c>
      <c r="AM38" s="72">
        <f ca="1">IF(AL38="",0,_xll.PALO.DATA(Server,OperationalCube,$AJ38,$AK38,$AL38,$F$8,$B$3,$AM$11))</f>
        <v>0</v>
      </c>
      <c r="AN38" s="72">
        <f ca="1">IF(AM38=0,$AK$10,RANK(AM38,$R$22:$R$322))</f>
        <v>3300</v>
      </c>
      <c r="AO38" s="72">
        <f t="shared" ca="1" si="5"/>
        <v>27</v>
      </c>
      <c r="AP38" s="73">
        <f t="shared" ca="1" si="1"/>
        <v>0.99730350707675486</v>
      </c>
      <c r="AQ38" s="73">
        <f t="shared" ca="1" si="2"/>
        <v>3299.0026964929234</v>
      </c>
      <c r="AR38" s="74">
        <f t="array" aca="1" ref="AR38" ca="1">RANK(AQ38,$AQ$12:$AQ$315,1)</f>
        <v>27</v>
      </c>
    </row>
    <row r="39" spans="2:44" ht="15" customHeight="1">
      <c r="B39" s="9" t="str">
        <f ca="1">IF(COUNT($B$14:B38)=$AM$10,"",B38+1)</f>
        <v/>
      </c>
      <c r="D39" s="13" t="str">
        <f ca="1">IF(B39="","",INDEX($AL$12:$AL$315,MATCH(B39,$AR$12:$AR$315,0)))</f>
        <v/>
      </c>
      <c r="E39" s="14" t="str">
        <f ca="1">IF(B39="","",INDEX($AJ$12:$AJ$315,MATCH(B39,$AR$12:$AR$315,0)))</f>
        <v/>
      </c>
      <c r="F39" s="14" t="str">
        <f ca="1">IF(B39="","",INDEX($AK$12:$AK$315,MATCH(B39,$AR$12:$AR$315,0)))</f>
        <v/>
      </c>
      <c r="G39" s="14" t="str">
        <f ca="1">_xll.PALO.EPARENT(Server,"PP-Topics",H39,1)</f>
        <v/>
      </c>
      <c r="H39" s="14" t="str">
        <f ca="1">_xll.PALO.EPARENT(Server,"PP-Topics",D39,1)</f>
        <v/>
      </c>
      <c r="I39" s="14" t="str">
        <f ca="1">IF($B39="","",_xll.PALO.DATA(Server,Cube,$E39,$F39,$D39,Sel_Submission,"measure",I$13))</f>
        <v/>
      </c>
      <c r="J39" s="14" t="str">
        <f ca="1">IF($B39="","",_xll.PALO.DATA(Server,Cube,$E39,$F39,$D39,Sel_Submission,"measure",J$13))</f>
        <v/>
      </c>
      <c r="K39" s="14" t="str">
        <f ca="1">IF($B39="","",_xll.PALO.DATA(Server,Cube,$E39,$F39,$D39,Sel_Submission,"measure",K$13))</f>
        <v/>
      </c>
      <c r="L39" s="15" t="str">
        <f ca="1">IF($B39="","",_xll.PALO.DATA(Server,Cube,$E39,$F39,$D39,Sel_Submission,"measure",L$13))</f>
        <v/>
      </c>
      <c r="M39" s="75" t="str">
        <f ca="1">IF($B39="","",_xll.PALO.DATA(Server,Cube,$E39,$F39,$D39,Sel_Submission,"measure",M$13))</f>
        <v/>
      </c>
      <c r="N39" s="14" t="str">
        <f ca="1">IF($B39="","",_xll.PALO.DATA(Server,Cube,$E39,$F39,$D39,Sel_Submission,"measure",N$13))</f>
        <v/>
      </c>
      <c r="Q39" s="17"/>
      <c r="R39" s="51" t="str">
        <f t="shared" ca="1" si="7"/>
        <v/>
      </c>
      <c r="S39" s="45" t="str">
        <f ca="1"/>
        <v/>
      </c>
      <c r="T39" s="46" t="str">
        <f ca="1"/>
        <v/>
      </c>
      <c r="U39" s="31" t="str">
        <f ca="1"/>
        <v/>
      </c>
      <c r="W39" s="51" t="str">
        <f t="shared" ca="1" si="8"/>
        <v/>
      </c>
      <c r="X39" s="45" t="str">
        <f ca="1"/>
        <v/>
      </c>
      <c r="Y39" s="46" t="str">
        <f ca="1"/>
        <v/>
      </c>
      <c r="Z39" s="31" t="str">
        <f ca="1"/>
        <v/>
      </c>
      <c r="AB39" s="44" t="str">
        <f t="shared" ca="1" si="6"/>
        <v/>
      </c>
      <c r="AC39" s="45" t="str">
        <f ca="1"/>
        <v/>
      </c>
      <c r="AD39" s="46" t="str">
        <f ca="1"/>
        <v/>
      </c>
      <c r="AE39" s="31" t="str">
        <f ca="1"/>
        <v/>
      </c>
      <c r="AG39" s="45">
        <f t="shared" ca="1" si="3"/>
        <v>3</v>
      </c>
      <c r="AH39" s="46">
        <f ca="1">IF(AI39&gt;AI38,1,IF(COUNTIF(AH$12:AH38,AH38)&lt;$AB$15*AI39,AH38,IF(AND(AH38=$W$25,COUNTIF(AH$12:AH38,AH38)&gt;=$AB$15*AI39),$W$25,AH38+1)))</f>
        <v>1</v>
      </c>
      <c r="AI39" s="46">
        <f ca="1">IF(COUNTIF(AI$12:AI38,AI38)&lt;$AI$10,AI38,IF(AND(AI38=$R$25,COUNTIF(AI$12:AI38,AI38)&gt;=$AI$10),$R$25,AI38+1))</f>
        <v>6</v>
      </c>
      <c r="AJ39" s="71" t="str">
        <f t="array" aca="1" ref="AJ39" ca="1">INDEX($T$26:$T$86,AI39)</f>
        <v>Czech Republic</v>
      </c>
      <c r="AK39" s="71" t="str">
        <f t="shared" ca="1" si="0"/>
        <v>Sales</v>
      </c>
      <c r="AL39" s="46" t="str">
        <f t="shared" ca="1" si="4"/>
        <v>3</v>
      </c>
      <c r="AM39" s="72">
        <f ca="1">IF(AL39="",0,_xll.PALO.DATA(Server,OperationalCube,$AJ39,$AK39,$AL39,$F$8,$B$3,$AM$11))</f>
        <v>0</v>
      </c>
      <c r="AN39" s="72">
        <f ca="1">IF(AM39=0,$AK$10,RANK(AM39,$R$22:$R$322))</f>
        <v>3300</v>
      </c>
      <c r="AO39" s="72">
        <f t="shared" ca="1" si="5"/>
        <v>28</v>
      </c>
      <c r="AP39" s="73">
        <f t="shared" ca="1" si="1"/>
        <v>0.9972037767260471</v>
      </c>
      <c r="AQ39" s="73">
        <f t="shared" ca="1" si="2"/>
        <v>3299.0027962232739</v>
      </c>
      <c r="AR39" s="74">
        <f t="array" aca="1" ref="AR39" ca="1">RANK(AQ39,$AQ$12:$AQ$315,1)</f>
        <v>28</v>
      </c>
    </row>
    <row r="40" spans="2:44" ht="15" customHeight="1">
      <c r="B40" s="9" t="str">
        <f ca="1">IF(COUNT($B$14:B39)=$AM$10,"",B39+1)</f>
        <v/>
      </c>
      <c r="D40" s="13" t="str">
        <f ca="1">IF(B40="","",INDEX($AL$12:$AL$315,MATCH(B40,$AR$12:$AR$315,0)))</f>
        <v/>
      </c>
      <c r="E40" s="14" t="str">
        <f ca="1">IF(B40="","",INDEX($AJ$12:$AJ$315,MATCH(B40,$AR$12:$AR$315,0)))</f>
        <v/>
      </c>
      <c r="F40" s="14" t="str">
        <f ca="1">IF(B40="","",INDEX($AK$12:$AK$315,MATCH(B40,$AR$12:$AR$315,0)))</f>
        <v/>
      </c>
      <c r="G40" s="14" t="str">
        <f ca="1">_xll.PALO.EPARENT(Server,"PP-Topics",H40,1)</f>
        <v/>
      </c>
      <c r="H40" s="14" t="str">
        <f ca="1">_xll.PALO.EPARENT(Server,"PP-Topics",D40,1)</f>
        <v/>
      </c>
      <c r="I40" s="14" t="str">
        <f ca="1">IF($B40="","",_xll.PALO.DATA(Server,Cube,$E40,$F40,$D40,Sel_Submission,"measure",I$13))</f>
        <v/>
      </c>
      <c r="J40" s="14" t="str">
        <f ca="1">IF($B40="","",_xll.PALO.DATA(Server,Cube,$E40,$F40,$D40,Sel_Submission,"measure",J$13))</f>
        <v/>
      </c>
      <c r="K40" s="14" t="str">
        <f ca="1">IF($B40="","",_xll.PALO.DATA(Server,Cube,$E40,$F40,$D40,Sel_Submission,"measure",K$13))</f>
        <v/>
      </c>
      <c r="L40" s="15" t="str">
        <f ca="1">IF($B40="","",_xll.PALO.DATA(Server,Cube,$E40,$F40,$D40,Sel_Submission,"measure",L$13))</f>
        <v/>
      </c>
      <c r="M40" s="75" t="str">
        <f ca="1">IF($B40="","",_xll.PALO.DATA(Server,Cube,$E40,$F40,$D40,Sel_Submission,"measure",M$13))</f>
        <v/>
      </c>
      <c r="N40" s="14" t="str">
        <f ca="1">IF($B40="","",_xll.PALO.DATA(Server,Cube,$E40,$F40,$D40,Sel_Submission,"measure",N$13))</f>
        <v/>
      </c>
      <c r="Q40" s="17"/>
      <c r="R40" s="51" t="str">
        <f t="shared" ca="1" si="7"/>
        <v/>
      </c>
      <c r="S40" s="45" t="str">
        <f ca="1"/>
        <v/>
      </c>
      <c r="T40" s="46" t="str">
        <f ca="1"/>
        <v/>
      </c>
      <c r="U40" s="31" t="str">
        <f ca="1"/>
        <v/>
      </c>
      <c r="W40" s="51" t="str">
        <f t="shared" ca="1" si="8"/>
        <v/>
      </c>
      <c r="X40" s="45" t="str">
        <f ca="1"/>
        <v/>
      </c>
      <c r="Y40" s="46" t="str">
        <f ca="1"/>
        <v/>
      </c>
      <c r="Z40" s="31" t="str">
        <f ca="1"/>
        <v/>
      </c>
      <c r="AB40" s="44" t="str">
        <f t="shared" ca="1" si="6"/>
        <v/>
      </c>
      <c r="AC40" s="45" t="str">
        <f ca="1"/>
        <v/>
      </c>
      <c r="AD40" s="46" t="str">
        <f ca="1"/>
        <v/>
      </c>
      <c r="AE40" s="31" t="str">
        <f ca="1"/>
        <v/>
      </c>
      <c r="AG40" s="45">
        <f t="shared" ca="1" si="3"/>
        <v>4</v>
      </c>
      <c r="AH40" s="46">
        <f ca="1">IF(AI40&gt;AI39,1,IF(COUNTIF(AH$12:AH39,AH39)&lt;$AB$15*AI40,AH39,IF(AND(AH39=$W$25,COUNTIF(AH$12:AH39,AH39)&gt;=$AB$15*AI40),$W$25,AH39+1)))</f>
        <v>1</v>
      </c>
      <c r="AI40" s="46">
        <f ca="1">IF(COUNTIF(AI$12:AI39,AI39)&lt;$AI$10,AI39,IF(AND(AI39=$R$25,COUNTIF(AI$12:AI39,AI39)&gt;=$AI$10),$R$25,AI39+1))</f>
        <v>6</v>
      </c>
      <c r="AJ40" s="71" t="str">
        <f t="array" aca="1" ref="AJ40" ca="1">INDEX($T$26:$T$86,AI40)</f>
        <v>Czech Republic</v>
      </c>
      <c r="AK40" s="71" t="str">
        <f t="shared" ca="1" si="0"/>
        <v>Sales</v>
      </c>
      <c r="AL40" s="46" t="str">
        <f t="shared" ca="1" si="4"/>
        <v>35</v>
      </c>
      <c r="AM40" s="72">
        <f ca="1">IF(AL40="",0,_xll.PALO.DATA(Server,OperationalCube,$AJ40,$AK40,$AL40,$F$8,$B$3,$AM$11))</f>
        <v>0</v>
      </c>
      <c r="AN40" s="72">
        <f ca="1">IF(AM40=0,$AK$10,RANK(AM40,$R$22:$R$322))</f>
        <v>3300</v>
      </c>
      <c r="AO40" s="72">
        <f t="shared" ca="1" si="5"/>
        <v>29</v>
      </c>
      <c r="AP40" s="73">
        <f t="shared" ca="1" si="1"/>
        <v>0.99710405634837462</v>
      </c>
      <c r="AQ40" s="73">
        <f t="shared" ca="1" si="2"/>
        <v>3299.0028959436518</v>
      </c>
      <c r="AR40" s="74">
        <f t="array" aca="1" ref="AR40" ca="1">RANK(AQ40,$AQ$12:$AQ$315,1)</f>
        <v>29</v>
      </c>
    </row>
    <row r="41" spans="2:44" ht="15" customHeight="1">
      <c r="B41" s="9" t="str">
        <f ca="1">IF(COUNT($B$14:B40)=$AM$10,"",B40+1)</f>
        <v/>
      </c>
      <c r="D41" s="13" t="str">
        <f ca="1">IF(B41="","",INDEX($AL$12:$AL$315,MATCH(B41,$AR$12:$AR$315,0)))</f>
        <v/>
      </c>
      <c r="E41" s="14" t="str">
        <f ca="1">IF(B41="","",INDEX($AJ$12:$AJ$315,MATCH(B41,$AR$12:$AR$315,0)))</f>
        <v/>
      </c>
      <c r="F41" s="14" t="str">
        <f ca="1">IF(B41="","",INDEX($AK$12:$AK$315,MATCH(B41,$AR$12:$AR$315,0)))</f>
        <v/>
      </c>
      <c r="G41" s="14" t="str">
        <f ca="1">_xll.PALO.EPARENT(Server,"PP-Topics",H41,1)</f>
        <v/>
      </c>
      <c r="H41" s="14" t="str">
        <f ca="1">_xll.PALO.EPARENT(Server,"PP-Topics",D41,1)</f>
        <v/>
      </c>
      <c r="I41" s="14" t="str">
        <f ca="1">IF($B41="","",_xll.PALO.DATA(Server,Cube,$E41,$F41,$D41,Sel_Submission,"measure",I$13))</f>
        <v/>
      </c>
      <c r="J41" s="14" t="str">
        <f ca="1">IF($B41="","",_xll.PALO.DATA(Server,Cube,$E41,$F41,$D41,Sel_Submission,"measure",J$13))</f>
        <v/>
      </c>
      <c r="K41" s="14" t="str">
        <f ca="1">IF($B41="","",_xll.PALO.DATA(Server,Cube,$E41,$F41,$D41,Sel_Submission,"measure",K$13))</f>
        <v/>
      </c>
      <c r="L41" s="15" t="str">
        <f ca="1">IF($B41="","",_xll.PALO.DATA(Server,Cube,$E41,$F41,$D41,Sel_Submission,"measure",L$13))</f>
        <v/>
      </c>
      <c r="M41" s="75" t="str">
        <f ca="1">IF($B41="","",_xll.PALO.DATA(Server,Cube,$E41,$F41,$D41,Sel_Submission,"measure",M$13))</f>
        <v/>
      </c>
      <c r="N41" s="14" t="str">
        <f ca="1">IF($B41="","",_xll.PALO.DATA(Server,Cube,$E41,$F41,$D41,Sel_Submission,"measure",N$13))</f>
        <v/>
      </c>
      <c r="Q41" s="17"/>
      <c r="R41" s="51" t="str">
        <f t="shared" ca="1" si="7"/>
        <v/>
      </c>
      <c r="S41" s="45" t="str">
        <f ca="1"/>
        <v/>
      </c>
      <c r="T41" s="46" t="str">
        <f ca="1"/>
        <v/>
      </c>
      <c r="U41" s="31" t="str">
        <f ca="1"/>
        <v/>
      </c>
      <c r="W41" s="51" t="str">
        <f t="shared" ca="1" si="8"/>
        <v/>
      </c>
      <c r="X41" s="45" t="str">
        <f ca="1"/>
        <v/>
      </c>
      <c r="Y41" s="46" t="str">
        <f ca="1"/>
        <v/>
      </c>
      <c r="Z41" s="31" t="str">
        <f ca="1"/>
        <v/>
      </c>
      <c r="AB41" s="44" t="str">
        <f t="shared" ca="1" si="6"/>
        <v/>
      </c>
      <c r="AC41" s="45" t="str">
        <f ca="1"/>
        <v/>
      </c>
      <c r="AD41" s="46" t="str">
        <f ca="1"/>
        <v/>
      </c>
      <c r="AE41" s="31" t="str">
        <f ca="1"/>
        <v/>
      </c>
      <c r="AG41" s="45">
        <f t="shared" ca="1" si="3"/>
        <v>5</v>
      </c>
      <c r="AH41" s="46">
        <f ca="1">IF(AI41&gt;AI40,1,IF(COUNTIF(AH$12:AH40,AH40)&lt;$AB$15*AI41,AH40,IF(AND(AH40=$W$25,COUNTIF(AH$12:AH40,AH40)&gt;=$AB$15*AI41),$W$25,AH40+1)))</f>
        <v>1</v>
      </c>
      <c r="AI41" s="46">
        <f ca="1">IF(COUNTIF(AI$12:AI40,AI40)&lt;$AI$10,AI40,IF(AND(AI40=$R$25,COUNTIF(AI$12:AI40,AI40)&gt;=$AI$10),$R$25,AI40+1))</f>
        <v>6</v>
      </c>
      <c r="AJ41" s="71" t="str">
        <f t="array" aca="1" ref="AJ41" ca="1">INDEX($T$26:$T$86,AI41)</f>
        <v>Czech Republic</v>
      </c>
      <c r="AK41" s="71" t="str">
        <f t="shared" ca="1" si="0"/>
        <v>Sales</v>
      </c>
      <c r="AL41" s="46" t="str">
        <f t="shared" ca="1" si="4"/>
        <v>36</v>
      </c>
      <c r="AM41" s="72">
        <f ca="1">IF(AL41="",0,_xll.PALO.DATA(Server,OperationalCube,$AJ41,$AK41,$AL41,$F$8,$B$3,$AM$11))</f>
        <v>0</v>
      </c>
      <c r="AN41" s="72">
        <f ca="1">IF(AM41=0,$AK$10,RANK(AM41,$R$22:$R$322))</f>
        <v>3300</v>
      </c>
      <c r="AO41" s="72">
        <f t="shared" ca="1" si="5"/>
        <v>30</v>
      </c>
      <c r="AP41" s="73">
        <f t="shared" ca="1" si="1"/>
        <v>0.9970043459427399</v>
      </c>
      <c r="AQ41" s="73">
        <f t="shared" ca="1" si="2"/>
        <v>3299.0029956540575</v>
      </c>
      <c r="AR41" s="74">
        <f t="array" aca="1" ref="AR41" ca="1">RANK(AQ41,$AQ$12:$AQ$315,1)</f>
        <v>30</v>
      </c>
    </row>
    <row r="42" spans="2:44" ht="15" customHeight="1">
      <c r="B42" s="9" t="str">
        <f ca="1">IF(COUNT($B$14:B41)=$AM$10,"",B41+1)</f>
        <v/>
      </c>
      <c r="D42" s="13" t="str">
        <f ca="1">IF(B42="","",INDEX($AL$12:$AL$315,MATCH(B42,$AR$12:$AR$315,0)))</f>
        <v/>
      </c>
      <c r="E42" s="14" t="str">
        <f ca="1">IF(B42="","",INDEX($AJ$12:$AJ$315,MATCH(B42,$AR$12:$AR$315,0)))</f>
        <v/>
      </c>
      <c r="F42" s="14" t="str">
        <f ca="1">IF(B42="","",INDEX($AK$12:$AK$315,MATCH(B42,$AR$12:$AR$315,0)))</f>
        <v/>
      </c>
      <c r="G42" s="14" t="str">
        <f ca="1">_xll.PALO.EPARENT(Server,"PP-Topics",H42,1)</f>
        <v/>
      </c>
      <c r="H42" s="14" t="str">
        <f ca="1">_xll.PALO.EPARENT(Server,"PP-Topics",D42,1)</f>
        <v/>
      </c>
      <c r="I42" s="14" t="str">
        <f ca="1">IF($B42="","",_xll.PALO.DATA(Server,Cube,$E42,$F42,$D42,Sel_Submission,"measure",I$13))</f>
        <v/>
      </c>
      <c r="J42" s="14" t="str">
        <f ca="1">IF($B42="","",_xll.PALO.DATA(Server,Cube,$E42,$F42,$D42,Sel_Submission,"measure",J$13))</f>
        <v/>
      </c>
      <c r="K42" s="14" t="str">
        <f ca="1">IF($B42="","",_xll.PALO.DATA(Server,Cube,$E42,$F42,$D42,Sel_Submission,"measure",K$13))</f>
        <v/>
      </c>
      <c r="L42" s="15" t="str">
        <f ca="1">IF($B42="","",_xll.PALO.DATA(Server,Cube,$E42,$F42,$D42,Sel_Submission,"measure",L$13))</f>
        <v/>
      </c>
      <c r="M42" s="75" t="str">
        <f ca="1">IF($B42="","",_xll.PALO.DATA(Server,Cube,$E42,$F42,$D42,Sel_Submission,"measure",M$13))</f>
        <v/>
      </c>
      <c r="N42" s="14" t="str">
        <f ca="1">IF($B42="","",_xll.PALO.DATA(Server,Cube,$E42,$F42,$D42,Sel_Submission,"measure",N$13))</f>
        <v/>
      </c>
      <c r="Q42" s="17"/>
      <c r="R42" s="51" t="str">
        <f t="shared" ca="1" si="7"/>
        <v/>
      </c>
      <c r="S42" s="45" t="str">
        <f ca="1"/>
        <v/>
      </c>
      <c r="T42" s="46" t="str">
        <f ca="1"/>
        <v/>
      </c>
      <c r="U42" s="31" t="str">
        <f ca="1"/>
        <v/>
      </c>
      <c r="W42" s="51" t="str">
        <f t="shared" ca="1" si="8"/>
        <v/>
      </c>
      <c r="X42" s="45" t="str">
        <f ca="1"/>
        <v/>
      </c>
      <c r="Y42" s="46" t="str">
        <f ca="1"/>
        <v/>
      </c>
      <c r="Z42" s="31" t="str">
        <f ca="1"/>
        <v/>
      </c>
      <c r="AB42" s="44" t="str">
        <f t="shared" ca="1" si="6"/>
        <v/>
      </c>
      <c r="AC42" s="45" t="str">
        <f ca="1"/>
        <v/>
      </c>
      <c r="AD42" s="46" t="str">
        <f ca="1"/>
        <v/>
      </c>
      <c r="AE42" s="31" t="str">
        <f ca="1"/>
        <v/>
      </c>
      <c r="AG42" s="45">
        <f t="shared" ca="1" si="3"/>
        <v>1</v>
      </c>
      <c r="AH42" s="46">
        <f ca="1">IF(AI42&gt;AI41,1,IF(COUNTIF(AH$12:AH41,AH41)&lt;$AB$15*AI42,AH41,IF(AND(AH41=$W$25,COUNTIF(AH$12:AH41,AH41)&gt;=$AB$15*AI42),$W$25,AH41+1)))</f>
        <v>1</v>
      </c>
      <c r="AI42" s="46">
        <f ca="1">IF(COUNTIF(AI$12:AI41,AI41)&lt;$AI$10,AI41,IF(AND(AI41=$R$25,COUNTIF(AI$12:AI41,AI41)&gt;=$AI$10),$R$25,AI41+1))</f>
        <v>7</v>
      </c>
      <c r="AJ42" s="71" t="str">
        <f t="array" aca="1" ref="AJ42" ca="1">INDEX($T$26:$T$86,AI42)</f>
        <v>Hungary</v>
      </c>
      <c r="AK42" s="71" t="str">
        <f t="shared" ca="1" si="0"/>
        <v>Sales</v>
      </c>
      <c r="AL42" s="46" t="str">
        <f t="shared" ca="1" si="4"/>
        <v>1</v>
      </c>
      <c r="AM42" s="72">
        <f ca="1">IF(AL42="",0,_xll.PALO.DATA(Server,OperationalCube,$AJ42,$AK42,$AL42,$F$8,$B$3,$AM$11))</f>
        <v>0</v>
      </c>
      <c r="AN42" s="72">
        <f ca="1">IF(AM42=0,$AK$10,RANK(AM42,$R$22:$R$322))</f>
        <v>3300</v>
      </c>
      <c r="AO42" s="72">
        <f t="shared" ca="1" si="5"/>
        <v>31</v>
      </c>
      <c r="AP42" s="73">
        <f t="shared" ca="1" si="1"/>
        <v>0.99690464550814561</v>
      </c>
      <c r="AQ42" s="73">
        <f t="shared" ca="1" si="2"/>
        <v>3299.003095354492</v>
      </c>
      <c r="AR42" s="74">
        <f t="array" aca="1" ref="AR42" ca="1">RANK(AQ42,$AQ$12:$AQ$315,1)</f>
        <v>31</v>
      </c>
    </row>
    <row r="43" spans="2:44" ht="15" customHeight="1">
      <c r="B43" s="9" t="str">
        <f ca="1">IF(COUNT($B$14:B42)=$AM$10,"",B42+1)</f>
        <v/>
      </c>
      <c r="D43" s="13" t="str">
        <f ca="1">IF(B43="","",INDEX($AL$12:$AL$315,MATCH(B43,$AR$12:$AR$315,0)))</f>
        <v/>
      </c>
      <c r="E43" s="14" t="str">
        <f ca="1">IF(B43="","",INDEX($AJ$12:$AJ$315,MATCH(B43,$AR$12:$AR$315,0)))</f>
        <v/>
      </c>
      <c r="F43" s="14" t="str">
        <f ca="1">IF(B43="","",INDEX($AK$12:$AK$315,MATCH(B43,$AR$12:$AR$315,0)))</f>
        <v/>
      </c>
      <c r="G43" s="14" t="str">
        <f ca="1">_xll.PALO.EPARENT(Server,"PP-Topics",H43,1)</f>
        <v/>
      </c>
      <c r="H43" s="14" t="str">
        <f ca="1">_xll.PALO.EPARENT(Server,"PP-Topics",D43,1)</f>
        <v/>
      </c>
      <c r="I43" s="14" t="str">
        <f ca="1">IF($B43="","",_xll.PALO.DATA(Server,Cube,$E43,$F43,$D43,Sel_Submission,"measure",I$13))</f>
        <v/>
      </c>
      <c r="J43" s="14" t="str">
        <f ca="1">IF($B43="","",_xll.PALO.DATA(Server,Cube,$E43,$F43,$D43,Sel_Submission,"measure",J$13))</f>
        <v/>
      </c>
      <c r="K43" s="14" t="str">
        <f ca="1">IF($B43="","",_xll.PALO.DATA(Server,Cube,$E43,$F43,$D43,Sel_Submission,"measure",K$13))</f>
        <v/>
      </c>
      <c r="L43" s="15" t="str">
        <f ca="1">IF($B43="","",_xll.PALO.DATA(Server,Cube,$E43,$F43,$D43,Sel_Submission,"measure",L$13))</f>
        <v/>
      </c>
      <c r="M43" s="75" t="str">
        <f ca="1">IF($B43="","",_xll.PALO.DATA(Server,Cube,$E43,$F43,$D43,Sel_Submission,"measure",M$13))</f>
        <v/>
      </c>
      <c r="N43" s="14" t="str">
        <f ca="1">IF($B43="","",_xll.PALO.DATA(Server,Cube,$E43,$F43,$D43,Sel_Submission,"measure",N$13))</f>
        <v/>
      </c>
      <c r="Q43" s="17"/>
      <c r="R43" s="51" t="str">
        <f t="shared" ca="1" si="7"/>
        <v/>
      </c>
      <c r="S43" s="45" t="str">
        <f ca="1"/>
        <v/>
      </c>
      <c r="T43" s="46" t="str">
        <f ca="1"/>
        <v/>
      </c>
      <c r="U43" s="31" t="str">
        <f ca="1"/>
        <v/>
      </c>
      <c r="W43" s="51" t="str">
        <f t="shared" ca="1" si="8"/>
        <v/>
      </c>
      <c r="X43" s="45" t="str">
        <f ca="1"/>
        <v/>
      </c>
      <c r="Y43" s="46" t="str">
        <f ca="1"/>
        <v/>
      </c>
      <c r="Z43" s="31" t="str">
        <f ca="1"/>
        <v/>
      </c>
      <c r="AB43" s="44" t="str">
        <f t="shared" ca="1" si="6"/>
        <v/>
      </c>
      <c r="AC43" s="45" t="str">
        <f ca="1"/>
        <v/>
      </c>
      <c r="AD43" s="46" t="str">
        <f ca="1"/>
        <v/>
      </c>
      <c r="AE43" s="31" t="str">
        <f ca="1"/>
        <v/>
      </c>
      <c r="AG43" s="45">
        <f t="shared" ca="1" si="3"/>
        <v>2</v>
      </c>
      <c r="AH43" s="46">
        <f ca="1">IF(AI43&gt;AI42,1,IF(COUNTIF(AH$12:AH42,AH42)&lt;$AB$15*AI43,AH42,IF(AND(AH42=$W$25,COUNTIF(AH$12:AH42,AH42)&gt;=$AB$15*AI43),$W$25,AH42+1)))</f>
        <v>1</v>
      </c>
      <c r="AI43" s="46">
        <f ca="1">IF(COUNTIF(AI$12:AI42,AI42)&lt;$AI$10,AI42,IF(AND(AI42=$R$25,COUNTIF(AI$12:AI42,AI42)&gt;=$AI$10),$R$25,AI42+1))</f>
        <v>7</v>
      </c>
      <c r="AJ43" s="71" t="str">
        <f t="array" aca="1" ref="AJ43" ca="1">INDEX($T$26:$T$86,AI43)</f>
        <v>Hungary</v>
      </c>
      <c r="AK43" s="71" t="str">
        <f t="shared" ca="1" si="0"/>
        <v>Sales</v>
      </c>
      <c r="AL43" s="46" t="str">
        <f t="shared" ca="1" si="4"/>
        <v>2</v>
      </c>
      <c r="AM43" s="72">
        <f ca="1">IF(AL43="",0,_xll.PALO.DATA(Server,OperationalCube,$AJ43,$AK43,$AL43,$F$8,$B$3,$AM$11))</f>
        <v>0</v>
      </c>
      <c r="AN43" s="72">
        <f ca="1">IF(AM43=0,$AK$10,RANK(AM43,$R$22:$R$322))</f>
        <v>3300</v>
      </c>
      <c r="AO43" s="72">
        <f t="shared" ca="1" si="5"/>
        <v>32</v>
      </c>
      <c r="AP43" s="73">
        <f t="shared" ca="1" si="1"/>
        <v>0.99680495504359479</v>
      </c>
      <c r="AQ43" s="73">
        <f t="shared" ca="1" si="2"/>
        <v>3299.0031950449566</v>
      </c>
      <c r="AR43" s="74">
        <f t="array" aca="1" ref="AR43" ca="1">RANK(AQ43,$AQ$12:$AQ$315,1)</f>
        <v>32</v>
      </c>
    </row>
    <row r="44" spans="2:44" ht="15" customHeight="1">
      <c r="B44" s="9" t="str">
        <f ca="1">IF(COUNT($B$14:B43)=$AM$10,"",B43+1)</f>
        <v/>
      </c>
      <c r="D44" s="13" t="str">
        <f ca="1">IF(B44="","",INDEX($AL$12:$AL$315,MATCH(B44,$AR$12:$AR$315,0)))</f>
        <v/>
      </c>
      <c r="E44" s="14" t="str">
        <f ca="1">IF(B44="","",INDEX($AJ$12:$AJ$315,MATCH(B44,$AR$12:$AR$315,0)))</f>
        <v/>
      </c>
      <c r="F44" s="14" t="str">
        <f ca="1">IF(B44="","",INDEX($AK$12:$AK$315,MATCH(B44,$AR$12:$AR$315,0)))</f>
        <v/>
      </c>
      <c r="G44" s="14" t="str">
        <f ca="1">_xll.PALO.EPARENT(Server,"PP-Topics",H44,1)</f>
        <v/>
      </c>
      <c r="H44" s="14" t="str">
        <f ca="1">_xll.PALO.EPARENT(Server,"PP-Topics",D44,1)</f>
        <v/>
      </c>
      <c r="I44" s="14" t="str">
        <f ca="1">IF($B44="","",_xll.PALO.DATA(Server,Cube,$E44,$F44,$D44,Sel_Submission,"measure",I$13))</f>
        <v/>
      </c>
      <c r="J44" s="14" t="str">
        <f ca="1">IF($B44="","",_xll.PALO.DATA(Server,Cube,$E44,$F44,$D44,Sel_Submission,"measure",J$13))</f>
        <v/>
      </c>
      <c r="K44" s="14" t="str">
        <f ca="1">IF($B44="","",_xll.PALO.DATA(Server,Cube,$E44,$F44,$D44,Sel_Submission,"measure",K$13))</f>
        <v/>
      </c>
      <c r="L44" s="15" t="str">
        <f ca="1">IF($B44="","",_xll.PALO.DATA(Server,Cube,$E44,$F44,$D44,Sel_Submission,"measure",L$13))</f>
        <v/>
      </c>
      <c r="M44" s="75" t="str">
        <f ca="1">IF($B44="","",_xll.PALO.DATA(Server,Cube,$E44,$F44,$D44,Sel_Submission,"measure",M$13))</f>
        <v/>
      </c>
      <c r="N44" s="14" t="str">
        <f ca="1">IF($B44="","",_xll.PALO.DATA(Server,Cube,$E44,$F44,$D44,Sel_Submission,"measure",N$13))</f>
        <v/>
      </c>
      <c r="Q44" s="17"/>
      <c r="R44" s="51" t="str">
        <f t="shared" ca="1" si="7"/>
        <v/>
      </c>
      <c r="S44" s="45" t="str">
        <f ca="1"/>
        <v/>
      </c>
      <c r="T44" s="46" t="str">
        <f ca="1"/>
        <v/>
      </c>
      <c r="U44" s="31" t="str">
        <f ca="1"/>
        <v/>
      </c>
      <c r="W44" s="51" t="str">
        <f t="shared" ca="1" si="8"/>
        <v/>
      </c>
      <c r="X44" s="45" t="str">
        <f ca="1"/>
        <v/>
      </c>
      <c r="Y44" s="46" t="str">
        <f ca="1"/>
        <v/>
      </c>
      <c r="Z44" s="31" t="str">
        <f ca="1"/>
        <v/>
      </c>
      <c r="AB44" s="44" t="str">
        <f t="shared" ca="1" si="6"/>
        <v/>
      </c>
      <c r="AC44" s="45" t="str">
        <f ca="1"/>
        <v/>
      </c>
      <c r="AD44" s="46" t="str">
        <f ca="1"/>
        <v/>
      </c>
      <c r="AE44" s="31" t="str">
        <f ca="1"/>
        <v/>
      </c>
      <c r="AG44" s="45">
        <f t="shared" ca="1" si="3"/>
        <v>3</v>
      </c>
      <c r="AH44" s="46">
        <f ca="1">IF(AI44&gt;AI43,1,IF(COUNTIF(AH$12:AH43,AH43)&lt;$AB$15*AI44,AH43,IF(AND(AH43=$W$25,COUNTIF(AH$12:AH43,AH43)&gt;=$AB$15*AI44),$W$25,AH43+1)))</f>
        <v>1</v>
      </c>
      <c r="AI44" s="46">
        <f ca="1">IF(COUNTIF(AI$12:AI43,AI43)&lt;$AI$10,AI43,IF(AND(AI43=$R$25,COUNTIF(AI$12:AI43,AI43)&gt;=$AI$10),$R$25,AI43+1))</f>
        <v>7</v>
      </c>
      <c r="AJ44" s="71" t="str">
        <f t="array" aca="1" ref="AJ44" ca="1">INDEX($T$26:$T$86,AI44)</f>
        <v>Hungary</v>
      </c>
      <c r="AK44" s="71" t="str">
        <f t="shared" ca="1" si="0"/>
        <v>Sales</v>
      </c>
      <c r="AL44" s="46" t="str">
        <f t="shared" ca="1" si="4"/>
        <v>3</v>
      </c>
      <c r="AM44" s="72">
        <f ca="1">IF(AL44="",0,_xll.PALO.DATA(Server,OperationalCube,$AJ44,$AK44,$AL44,$F$8,$B$3,$AM$11))</f>
        <v>0</v>
      </c>
      <c r="AN44" s="72">
        <f ca="1">IF(AM44=0,$AK$10,RANK(AM44,$R$22:$R$322))</f>
        <v>3300</v>
      </c>
      <c r="AO44" s="72">
        <f t="shared" ca="1" si="5"/>
        <v>33</v>
      </c>
      <c r="AP44" s="73">
        <f t="shared" ca="1" si="1"/>
        <v>0.99670527454809044</v>
      </c>
      <c r="AQ44" s="73">
        <f t="shared" ca="1" si="2"/>
        <v>3299.0032947254517</v>
      </c>
      <c r="AR44" s="74">
        <f t="array" aca="1" ref="AR44" ca="1">RANK(AQ44,$AQ$12:$AQ$315,1)</f>
        <v>33</v>
      </c>
    </row>
    <row r="45" spans="2:44" ht="15" customHeight="1">
      <c r="B45" s="9" t="str">
        <f ca="1">IF(COUNT($B$14:B44)=$AM$10,"",B44+1)</f>
        <v/>
      </c>
      <c r="D45" s="13" t="str">
        <f ca="1">IF(B45="","",INDEX($AL$12:$AL$315,MATCH(B45,$AR$12:$AR$315,0)))</f>
        <v/>
      </c>
      <c r="E45" s="14" t="str">
        <f ca="1">IF(B45="","",INDEX($AJ$12:$AJ$315,MATCH(B45,$AR$12:$AR$315,0)))</f>
        <v/>
      </c>
      <c r="F45" s="14" t="str">
        <f ca="1">IF(B45="","",INDEX($AK$12:$AK$315,MATCH(B45,$AR$12:$AR$315,0)))</f>
        <v/>
      </c>
      <c r="G45" s="14" t="str">
        <f ca="1">_xll.PALO.EPARENT(Server,"PP-Topics",H45,1)</f>
        <v/>
      </c>
      <c r="H45" s="14" t="str">
        <f ca="1">_xll.PALO.EPARENT(Server,"PP-Topics",D45,1)</f>
        <v/>
      </c>
      <c r="I45" s="14" t="str">
        <f ca="1">IF($B45="","",_xll.PALO.DATA(Server,Cube,$E45,$F45,$D45,Sel_Submission,"measure",I$13))</f>
        <v/>
      </c>
      <c r="J45" s="14" t="str">
        <f ca="1">IF($B45="","",_xll.PALO.DATA(Server,Cube,$E45,$F45,$D45,Sel_Submission,"measure",J$13))</f>
        <v/>
      </c>
      <c r="K45" s="14" t="str">
        <f ca="1">IF($B45="","",_xll.PALO.DATA(Server,Cube,$E45,$F45,$D45,Sel_Submission,"measure",K$13))</f>
        <v/>
      </c>
      <c r="L45" s="15" t="str">
        <f ca="1">IF($B45="","",_xll.PALO.DATA(Server,Cube,$E45,$F45,$D45,Sel_Submission,"measure",L$13))</f>
        <v/>
      </c>
      <c r="M45" s="75" t="str">
        <f ca="1">IF($B45="","",_xll.PALO.DATA(Server,Cube,$E45,$F45,$D45,Sel_Submission,"measure",M$13))</f>
        <v/>
      </c>
      <c r="N45" s="14" t="str">
        <f ca="1">IF($B45="","",_xll.PALO.DATA(Server,Cube,$E45,$F45,$D45,Sel_Submission,"measure",N$13))</f>
        <v/>
      </c>
      <c r="Q45" s="17"/>
      <c r="R45" s="51" t="str">
        <f t="shared" ca="1" si="7"/>
        <v/>
      </c>
      <c r="S45" s="45" t="str">
        <f ca="1"/>
        <v/>
      </c>
      <c r="T45" s="46" t="str">
        <f ca="1"/>
        <v/>
      </c>
      <c r="U45" s="31" t="str">
        <f ca="1"/>
        <v/>
      </c>
      <c r="W45" s="51" t="str">
        <f t="shared" ca="1" si="8"/>
        <v/>
      </c>
      <c r="X45" s="45" t="str">
        <f ca="1"/>
        <v/>
      </c>
      <c r="Y45" s="46" t="str">
        <f ca="1"/>
        <v/>
      </c>
      <c r="Z45" s="31" t="str">
        <f ca="1"/>
        <v/>
      </c>
      <c r="AB45" s="44" t="str">
        <f t="shared" ca="1" si="6"/>
        <v/>
      </c>
      <c r="AC45" s="45" t="str">
        <f ca="1"/>
        <v/>
      </c>
      <c r="AD45" s="46" t="str">
        <f ca="1"/>
        <v/>
      </c>
      <c r="AE45" s="31" t="str">
        <f ca="1"/>
        <v/>
      </c>
      <c r="AG45" s="45">
        <f t="shared" ca="1" si="3"/>
        <v>4</v>
      </c>
      <c r="AH45" s="46">
        <f ca="1">IF(AI45&gt;AI44,1,IF(COUNTIF(AH$12:AH44,AH44)&lt;$AB$15*AI45,AH44,IF(AND(AH44=$W$25,COUNTIF(AH$12:AH44,AH44)&gt;=$AB$15*AI45),$W$25,AH44+1)))</f>
        <v>1</v>
      </c>
      <c r="AI45" s="46">
        <f ca="1">IF(COUNTIF(AI$12:AI44,AI44)&lt;$AI$10,AI44,IF(AND(AI44=$R$25,COUNTIF(AI$12:AI44,AI44)&gt;=$AI$10),$R$25,AI44+1))</f>
        <v>7</v>
      </c>
      <c r="AJ45" s="71" t="str">
        <f t="array" aca="1" ref="AJ45" ca="1">INDEX($T$26:$T$86,AI45)</f>
        <v>Hungary</v>
      </c>
      <c r="AK45" s="71" t="str">
        <f t="shared" ca="1" si="0"/>
        <v>Sales</v>
      </c>
      <c r="AL45" s="46" t="str">
        <f t="shared" ca="1" si="4"/>
        <v>35</v>
      </c>
      <c r="AM45" s="72">
        <f ca="1">IF(AL45="",0,_xll.PALO.DATA(Server,OperationalCube,$AJ45,$AK45,$AL45,$F$8,$B$3,$AM$11))</f>
        <v>0</v>
      </c>
      <c r="AN45" s="72">
        <f ca="1">IF(AM45=0,$AK$10,RANK(AM45,$R$22:$R$322))</f>
        <v>3300</v>
      </c>
      <c r="AO45" s="72">
        <f t="shared" ca="1" si="5"/>
        <v>34</v>
      </c>
      <c r="AP45" s="73">
        <f t="shared" ca="1" si="1"/>
        <v>0.99660560402063569</v>
      </c>
      <c r="AQ45" s="73">
        <f t="shared" ca="1" si="2"/>
        <v>3299.0033943959793</v>
      </c>
      <c r="AR45" s="74">
        <f t="array" aca="1" ref="AR45" ca="1">RANK(AQ45,$AQ$12:$AQ$315,1)</f>
        <v>34</v>
      </c>
    </row>
    <row r="46" spans="2:44" ht="15" customHeight="1">
      <c r="B46" s="9" t="str">
        <f ca="1">IF(COUNT($B$14:B45)=$AM$10,"",B45+1)</f>
        <v/>
      </c>
      <c r="D46" s="13" t="str">
        <f ca="1">IF(B46="","",INDEX($AL$12:$AL$315,MATCH(B46,$AR$12:$AR$315,0)))</f>
        <v/>
      </c>
      <c r="E46" s="14" t="str">
        <f ca="1">IF(B46="","",INDEX($AJ$12:$AJ$315,MATCH(B46,$AR$12:$AR$315,0)))</f>
        <v/>
      </c>
      <c r="F46" s="14" t="str">
        <f ca="1">IF(B46="","",INDEX($AK$12:$AK$315,MATCH(B46,$AR$12:$AR$315,0)))</f>
        <v/>
      </c>
      <c r="G46" s="14" t="str">
        <f ca="1">_xll.PALO.EPARENT(Server,"PP-Topics",H46,1)</f>
        <v/>
      </c>
      <c r="H46" s="14" t="str">
        <f ca="1">_xll.PALO.EPARENT(Server,"PP-Topics",D46,1)</f>
        <v/>
      </c>
      <c r="I46" s="14" t="str">
        <f ca="1">IF($B46="","",_xll.PALO.DATA(Server,Cube,$E46,$F46,$D46,Sel_Submission,"measure",I$13))</f>
        <v/>
      </c>
      <c r="J46" s="14" t="str">
        <f ca="1">IF($B46="","",_xll.PALO.DATA(Server,Cube,$E46,$F46,$D46,Sel_Submission,"measure",J$13))</f>
        <v/>
      </c>
      <c r="K46" s="14" t="str">
        <f ca="1">IF($B46="","",_xll.PALO.DATA(Server,Cube,$E46,$F46,$D46,Sel_Submission,"measure",K$13))</f>
        <v/>
      </c>
      <c r="L46" s="15" t="str">
        <f ca="1">IF($B46="","",_xll.PALO.DATA(Server,Cube,$E46,$F46,$D46,Sel_Submission,"measure",L$13))</f>
        <v/>
      </c>
      <c r="M46" s="75" t="str">
        <f ca="1">IF($B46="","",_xll.PALO.DATA(Server,Cube,$E46,$F46,$D46,Sel_Submission,"measure",M$13))</f>
        <v/>
      </c>
      <c r="N46" s="14" t="str">
        <f ca="1">IF($B46="","",_xll.PALO.DATA(Server,Cube,$E46,$F46,$D46,Sel_Submission,"measure",N$13))</f>
        <v/>
      </c>
      <c r="Q46" s="17"/>
      <c r="R46" s="51" t="str">
        <f t="shared" ca="1" si="7"/>
        <v/>
      </c>
      <c r="S46" s="45" t="str">
        <f ca="1"/>
        <v/>
      </c>
      <c r="T46" s="46" t="str">
        <f ca="1"/>
        <v/>
      </c>
      <c r="U46" s="31" t="str">
        <f ca="1"/>
        <v/>
      </c>
      <c r="W46" s="51" t="str">
        <f t="shared" ca="1" si="8"/>
        <v/>
      </c>
      <c r="X46" s="45" t="str">
        <f ca="1"/>
        <v/>
      </c>
      <c r="Y46" s="46" t="str">
        <f ca="1"/>
        <v/>
      </c>
      <c r="Z46" s="31" t="str">
        <f ca="1"/>
        <v/>
      </c>
      <c r="AB46" s="44" t="str">
        <f t="shared" ca="1" si="6"/>
        <v/>
      </c>
      <c r="AC46" s="45" t="str">
        <f ca="1"/>
        <v/>
      </c>
      <c r="AD46" s="46" t="str">
        <f ca="1"/>
        <v/>
      </c>
      <c r="AE46" s="31" t="str">
        <f ca="1"/>
        <v/>
      </c>
      <c r="AG46" s="45">
        <f t="shared" ca="1" si="3"/>
        <v>5</v>
      </c>
      <c r="AH46" s="46">
        <f ca="1">IF(AI46&gt;AI45,1,IF(COUNTIF(AH$12:AH45,AH45)&lt;$AB$15*AI46,AH45,IF(AND(AH45=$W$25,COUNTIF(AH$12:AH45,AH45)&gt;=$AB$15*AI46),$W$25,AH45+1)))</f>
        <v>1</v>
      </c>
      <c r="AI46" s="46">
        <f ca="1">IF(COUNTIF(AI$12:AI45,AI45)&lt;$AI$10,AI45,IF(AND(AI45=$R$25,COUNTIF(AI$12:AI45,AI45)&gt;=$AI$10),$R$25,AI45+1))</f>
        <v>7</v>
      </c>
      <c r="AJ46" s="71" t="str">
        <f t="array" aca="1" ref="AJ46" ca="1">INDEX($T$26:$T$86,AI46)</f>
        <v>Hungary</v>
      </c>
      <c r="AK46" s="71" t="str">
        <f t="shared" ca="1" si="0"/>
        <v>Sales</v>
      </c>
      <c r="AL46" s="46" t="str">
        <f t="shared" ca="1" si="4"/>
        <v>36</v>
      </c>
      <c r="AM46" s="72">
        <f ca="1">IF(AL46="",0,_xll.PALO.DATA(Server,OperationalCube,$AJ46,$AK46,$AL46,$F$8,$B$3,$AM$11))</f>
        <v>0</v>
      </c>
      <c r="AN46" s="72">
        <f ca="1">IF(AM46=0,$AK$10,RANK(AM46,$R$22:$R$322))</f>
        <v>3300</v>
      </c>
      <c r="AO46" s="72">
        <f t="shared" ca="1" si="5"/>
        <v>35</v>
      </c>
      <c r="AP46" s="73">
        <f t="shared" ca="1" si="1"/>
        <v>0.99650594346023369</v>
      </c>
      <c r="AQ46" s="73">
        <f t="shared" ca="1" si="2"/>
        <v>3299.0034940565397</v>
      </c>
      <c r="AR46" s="74">
        <f t="array" aca="1" ref="AR46" ca="1">RANK(AQ46,$AQ$12:$AQ$315,1)</f>
        <v>35</v>
      </c>
    </row>
    <row r="47" spans="2:44" ht="15" customHeight="1">
      <c r="B47" s="9" t="str">
        <f ca="1">IF(COUNT($B$14:B46)=$AM$10,"",B46+1)</f>
        <v/>
      </c>
      <c r="D47" s="13" t="str">
        <f ca="1">IF(B47="","",INDEX($AL$12:$AL$315,MATCH(B47,$AR$12:$AR$315,0)))</f>
        <v/>
      </c>
      <c r="E47" s="14" t="str">
        <f ca="1">IF(B47="","",INDEX($AJ$12:$AJ$315,MATCH(B47,$AR$12:$AR$315,0)))</f>
        <v/>
      </c>
      <c r="F47" s="14" t="str">
        <f ca="1">IF(B47="","",INDEX($AK$12:$AK$315,MATCH(B47,$AR$12:$AR$315,0)))</f>
        <v/>
      </c>
      <c r="G47" s="14" t="str">
        <f ca="1">_xll.PALO.EPARENT(Server,"PP-Topics",H47,1)</f>
        <v/>
      </c>
      <c r="H47" s="14" t="str">
        <f ca="1">_xll.PALO.EPARENT(Server,"PP-Topics",D47,1)</f>
        <v/>
      </c>
      <c r="I47" s="14" t="str">
        <f ca="1">IF($B47="","",_xll.PALO.DATA(Server,Cube,$E47,$F47,$D47,Sel_Submission,"measure",I$13))</f>
        <v/>
      </c>
      <c r="J47" s="14" t="str">
        <f ca="1">IF($B47="","",_xll.PALO.DATA(Server,Cube,$E47,$F47,$D47,Sel_Submission,"measure",J$13))</f>
        <v/>
      </c>
      <c r="K47" s="14" t="str">
        <f ca="1">IF($B47="","",_xll.PALO.DATA(Server,Cube,$E47,$F47,$D47,Sel_Submission,"measure",K$13))</f>
        <v/>
      </c>
      <c r="L47" s="15" t="str">
        <f ca="1">IF($B47="","",_xll.PALO.DATA(Server,Cube,$E47,$F47,$D47,Sel_Submission,"measure",L$13))</f>
        <v/>
      </c>
      <c r="M47" s="75" t="str">
        <f ca="1">IF($B47="","",_xll.PALO.DATA(Server,Cube,$E47,$F47,$D47,Sel_Submission,"measure",M$13))</f>
        <v/>
      </c>
      <c r="N47" s="14" t="str">
        <f ca="1">IF($B47="","",_xll.PALO.DATA(Server,Cube,$E47,$F47,$D47,Sel_Submission,"measure",N$13))</f>
        <v/>
      </c>
      <c r="Q47" s="17"/>
      <c r="R47" s="51" t="str">
        <f t="shared" ca="1" si="7"/>
        <v/>
      </c>
      <c r="S47" s="45" t="str">
        <f ca="1"/>
        <v/>
      </c>
      <c r="T47" s="46" t="str">
        <f ca="1"/>
        <v/>
      </c>
      <c r="U47" s="31" t="str">
        <f ca="1"/>
        <v/>
      </c>
      <c r="W47" s="51" t="str">
        <f t="shared" ca="1" si="8"/>
        <v/>
      </c>
      <c r="X47" s="45" t="str">
        <f ca="1"/>
        <v/>
      </c>
      <c r="Y47" s="46" t="str">
        <f ca="1"/>
        <v/>
      </c>
      <c r="Z47" s="31" t="str">
        <f ca="1"/>
        <v/>
      </c>
      <c r="AB47" s="44" t="str">
        <f t="shared" ca="1" si="6"/>
        <v/>
      </c>
      <c r="AC47" s="45" t="str">
        <f ca="1"/>
        <v/>
      </c>
      <c r="AD47" s="46" t="str">
        <f ca="1"/>
        <v/>
      </c>
      <c r="AE47" s="31" t="str">
        <f ca="1"/>
        <v/>
      </c>
      <c r="AG47" s="45">
        <f t="shared" ca="1" si="3"/>
        <v>1</v>
      </c>
      <c r="AH47" s="46">
        <f ca="1">IF(AI47&gt;AI46,1,IF(COUNTIF(AH$12:AH46,AH46)&lt;$AB$15*AI47,AH46,IF(AND(AH46=$W$25,COUNTIF(AH$12:AH46,AH46)&gt;=$AB$15*AI47),$W$25,AH46+1)))</f>
        <v>1</v>
      </c>
      <c r="AI47" s="46">
        <f ca="1">IF(COUNTIF(AI$12:AI46,AI46)&lt;$AI$10,AI46,IF(AND(AI46=$R$25,COUNTIF(AI$12:AI46,AI46)&gt;=$AI$10),$R$25,AI46+1))</f>
        <v>8</v>
      </c>
      <c r="AJ47" s="71" t="str">
        <f t="array" aca="1" ref="AJ47" ca="1">INDEX($T$26:$T$86,AI47)</f>
        <v>Serbia</v>
      </c>
      <c r="AK47" s="71" t="str">
        <f t="shared" ca="1" si="0"/>
        <v>Sales</v>
      </c>
      <c r="AL47" s="46" t="str">
        <f t="shared" ca="1" si="4"/>
        <v>1</v>
      </c>
      <c r="AM47" s="72">
        <f ca="1">IF(AL47="",0,_xll.PALO.DATA(Server,OperationalCube,$AJ47,$AK47,$AL47,$F$8,$B$3,$AM$11))</f>
        <v>0</v>
      </c>
      <c r="AN47" s="72">
        <f ca="1">IF(AM47=0,$AK$10,RANK(AM47,$R$22:$R$322))</f>
        <v>3300</v>
      </c>
      <c r="AO47" s="72">
        <f t="shared" ca="1" si="5"/>
        <v>36</v>
      </c>
      <c r="AP47" s="73">
        <f t="shared" ca="1" si="1"/>
        <v>0.99640629286588767</v>
      </c>
      <c r="AQ47" s="73">
        <f t="shared" ca="1" si="2"/>
        <v>3299.0035937071343</v>
      </c>
      <c r="AR47" s="74">
        <f t="array" aca="1" ref="AR47" ca="1">RANK(AQ47,$AQ$12:$AQ$315,1)</f>
        <v>36</v>
      </c>
    </row>
    <row r="48" spans="2:44" ht="15" customHeight="1">
      <c r="B48" s="9" t="str">
        <f ca="1">IF(COUNT($B$14:B47)=$AM$10,"",B47+1)</f>
        <v/>
      </c>
      <c r="D48" s="13" t="str">
        <f ca="1">IF(B48="","",INDEX($AL$12:$AL$315,MATCH(B48,$AR$12:$AR$315,0)))</f>
        <v/>
      </c>
      <c r="E48" s="14" t="str">
        <f ca="1">IF(B48="","",INDEX($AJ$12:$AJ$315,MATCH(B48,$AR$12:$AR$315,0)))</f>
        <v/>
      </c>
      <c r="F48" s="14" t="str">
        <f ca="1">IF(B48="","",INDEX($AK$12:$AK$315,MATCH(B48,$AR$12:$AR$315,0)))</f>
        <v/>
      </c>
      <c r="G48" s="14" t="str">
        <f ca="1">_xll.PALO.EPARENT(Server,"PP-Topics",H48,1)</f>
        <v/>
      </c>
      <c r="H48" s="14" t="str">
        <f ca="1">_xll.PALO.EPARENT(Server,"PP-Topics",D48,1)</f>
        <v/>
      </c>
      <c r="I48" s="14" t="str">
        <f ca="1">IF($B48="","",_xll.PALO.DATA(Server,Cube,$E48,$F48,$D48,Sel_Submission,"measure",I$13))</f>
        <v/>
      </c>
      <c r="J48" s="14" t="str">
        <f ca="1">IF($B48="","",_xll.PALO.DATA(Server,Cube,$E48,$F48,$D48,Sel_Submission,"measure",J$13))</f>
        <v/>
      </c>
      <c r="K48" s="14" t="str">
        <f ca="1">IF($B48="","",_xll.PALO.DATA(Server,Cube,$E48,$F48,$D48,Sel_Submission,"measure",K$13))</f>
        <v/>
      </c>
      <c r="L48" s="15" t="str">
        <f ca="1">IF($B48="","",_xll.PALO.DATA(Server,Cube,$E48,$F48,$D48,Sel_Submission,"measure",L$13))</f>
        <v/>
      </c>
      <c r="M48" s="75" t="str">
        <f ca="1">IF($B48="","",_xll.PALO.DATA(Server,Cube,$E48,$F48,$D48,Sel_Submission,"measure",M$13))</f>
        <v/>
      </c>
      <c r="N48" s="14" t="str">
        <f ca="1">IF($B48="","",_xll.PALO.DATA(Server,Cube,$E48,$F48,$D48,Sel_Submission,"measure",N$13))</f>
        <v/>
      </c>
      <c r="Q48" s="17"/>
      <c r="R48" s="51" t="str">
        <f t="shared" ca="1" si="7"/>
        <v/>
      </c>
      <c r="S48" s="45" t="str">
        <f ca="1"/>
        <v/>
      </c>
      <c r="T48" s="46" t="str">
        <f ca="1"/>
        <v/>
      </c>
      <c r="U48" s="31" t="str">
        <f ca="1"/>
        <v/>
      </c>
      <c r="W48" s="51" t="str">
        <f t="shared" ca="1" si="8"/>
        <v/>
      </c>
      <c r="X48" s="45" t="str">
        <f ca="1"/>
        <v/>
      </c>
      <c r="Y48" s="46" t="str">
        <f ca="1"/>
        <v/>
      </c>
      <c r="Z48" s="31" t="str">
        <f ca="1"/>
        <v/>
      </c>
      <c r="AB48" s="44" t="str">
        <f t="shared" ca="1" si="6"/>
        <v/>
      </c>
      <c r="AC48" s="45" t="str">
        <f ca="1"/>
        <v/>
      </c>
      <c r="AD48" s="46" t="str">
        <f ca="1"/>
        <v/>
      </c>
      <c r="AE48" s="31" t="str">
        <f ca="1"/>
        <v/>
      </c>
      <c r="AG48" s="45">
        <f t="shared" ca="1" si="3"/>
        <v>2</v>
      </c>
      <c r="AH48" s="46">
        <f ca="1">IF(AI48&gt;AI47,1,IF(COUNTIF(AH$12:AH47,AH47)&lt;$AB$15*AI48,AH47,IF(AND(AH47=$W$25,COUNTIF(AH$12:AH47,AH47)&gt;=$AB$15*AI48),$W$25,AH47+1)))</f>
        <v>1</v>
      </c>
      <c r="AI48" s="46">
        <f ca="1">IF(COUNTIF(AI$12:AI47,AI47)&lt;$AI$10,AI47,IF(AND(AI47=$R$25,COUNTIF(AI$12:AI47,AI47)&gt;=$AI$10),$R$25,AI47+1))</f>
        <v>8</v>
      </c>
      <c r="AJ48" s="71" t="str">
        <f t="array" aca="1" ref="AJ48" ca="1">INDEX($T$26:$T$86,AI48)</f>
        <v>Serbia</v>
      </c>
      <c r="AK48" s="71" t="str">
        <f t="shared" ca="1" si="0"/>
        <v>Sales</v>
      </c>
      <c r="AL48" s="46" t="str">
        <f t="shared" ca="1" si="4"/>
        <v>2</v>
      </c>
      <c r="AM48" s="72">
        <f ca="1">IF(AL48="",0,_xll.PALO.DATA(Server,OperationalCube,$AJ48,$AK48,$AL48,$F$8,$B$3,$AM$11))</f>
        <v>0</v>
      </c>
      <c r="AN48" s="72">
        <f ca="1">IF(AM48=0,$AK$10,RANK(AM48,$R$22:$R$322))</f>
        <v>3300</v>
      </c>
      <c r="AO48" s="72">
        <f t="shared" ca="1" si="5"/>
        <v>37</v>
      </c>
      <c r="AP48" s="73">
        <f t="shared" ca="1" si="1"/>
        <v>0.99630665223660109</v>
      </c>
      <c r="AQ48" s="73">
        <f t="shared" ca="1" si="2"/>
        <v>3299.0036933477636</v>
      </c>
      <c r="AR48" s="74">
        <f t="array" aca="1" ref="AR48" ca="1">RANK(AQ48,$AQ$12:$AQ$315,1)</f>
        <v>37</v>
      </c>
    </row>
    <row r="49" spans="2:44" ht="15" customHeight="1">
      <c r="B49" s="9" t="str">
        <f ca="1">IF(COUNT($B$14:B48)=$AM$10,"",B48+1)</f>
        <v/>
      </c>
      <c r="D49" s="13" t="str">
        <f ca="1">IF(B49="","",INDEX($AL$12:$AL$315,MATCH(B49,$AR$12:$AR$315,0)))</f>
        <v/>
      </c>
      <c r="E49" s="14" t="str">
        <f ca="1">IF(B49="","",INDEX($AJ$12:$AJ$315,MATCH(B49,$AR$12:$AR$315,0)))</f>
        <v/>
      </c>
      <c r="F49" s="14" t="str">
        <f ca="1">IF(B49="","",INDEX($AK$12:$AK$315,MATCH(B49,$AR$12:$AR$315,0)))</f>
        <v/>
      </c>
      <c r="G49" s="14" t="str">
        <f ca="1">_xll.PALO.EPARENT(Server,"PP-Topics",H49,1)</f>
        <v/>
      </c>
      <c r="H49" s="14" t="str">
        <f ca="1">_xll.PALO.EPARENT(Server,"PP-Topics",D49,1)</f>
        <v/>
      </c>
      <c r="I49" s="14" t="str">
        <f ca="1">IF($B49="","",_xll.PALO.DATA(Server,Cube,$E49,$F49,$D49,Sel_Submission,"measure",I$13))</f>
        <v/>
      </c>
      <c r="J49" s="14" t="str">
        <f ca="1">IF($B49="","",_xll.PALO.DATA(Server,Cube,$E49,$F49,$D49,Sel_Submission,"measure",J$13))</f>
        <v/>
      </c>
      <c r="K49" s="14" t="str">
        <f ca="1">IF($B49="","",_xll.PALO.DATA(Server,Cube,$E49,$F49,$D49,Sel_Submission,"measure",K$13))</f>
        <v/>
      </c>
      <c r="L49" s="15" t="str">
        <f ca="1">IF($B49="","",_xll.PALO.DATA(Server,Cube,$E49,$F49,$D49,Sel_Submission,"measure",L$13))</f>
        <v/>
      </c>
      <c r="M49" s="75" t="str">
        <f ca="1">IF($B49="","",_xll.PALO.DATA(Server,Cube,$E49,$F49,$D49,Sel_Submission,"measure",M$13))</f>
        <v/>
      </c>
      <c r="N49" s="14" t="str">
        <f ca="1">IF($B49="","",_xll.PALO.DATA(Server,Cube,$E49,$F49,$D49,Sel_Submission,"measure",N$13))</f>
        <v/>
      </c>
      <c r="Q49" s="17"/>
      <c r="R49" s="51" t="str">
        <f t="shared" ca="1" si="7"/>
        <v/>
      </c>
      <c r="S49" s="45" t="str">
        <f ca="1"/>
        <v/>
      </c>
      <c r="T49" s="46" t="str">
        <f ca="1"/>
        <v/>
      </c>
      <c r="U49" s="31" t="str">
        <f ca="1"/>
        <v/>
      </c>
      <c r="W49" s="51" t="str">
        <f t="shared" ca="1" si="8"/>
        <v/>
      </c>
      <c r="X49" s="45" t="str">
        <f ca="1"/>
        <v/>
      </c>
      <c r="Y49" s="46" t="str">
        <f ca="1"/>
        <v/>
      </c>
      <c r="Z49" s="31" t="str">
        <f ca="1"/>
        <v/>
      </c>
      <c r="AB49" s="44" t="str">
        <f t="shared" ca="1" si="6"/>
        <v/>
      </c>
      <c r="AC49" s="45" t="str">
        <f ca="1"/>
        <v/>
      </c>
      <c r="AD49" s="46" t="str">
        <f ca="1"/>
        <v/>
      </c>
      <c r="AE49" s="31" t="str">
        <f ca="1"/>
        <v/>
      </c>
      <c r="AG49" s="45">
        <f t="shared" ca="1" si="3"/>
        <v>3</v>
      </c>
      <c r="AH49" s="46">
        <f ca="1">IF(AI49&gt;AI48,1,IF(COUNTIF(AH$12:AH48,AH48)&lt;$AB$15*AI49,AH48,IF(AND(AH48=$W$25,COUNTIF(AH$12:AH48,AH48)&gt;=$AB$15*AI49),$W$25,AH48+1)))</f>
        <v>1</v>
      </c>
      <c r="AI49" s="46">
        <f ca="1">IF(COUNTIF(AI$12:AI48,AI48)&lt;$AI$10,AI48,IF(AND(AI48=$R$25,COUNTIF(AI$12:AI48,AI48)&gt;=$AI$10),$R$25,AI48+1))</f>
        <v>8</v>
      </c>
      <c r="AJ49" s="71" t="str">
        <f t="array" aca="1" ref="AJ49" ca="1">INDEX($T$26:$T$86,AI49)</f>
        <v>Serbia</v>
      </c>
      <c r="AK49" s="71" t="str">
        <f t="shared" ca="1" si="0"/>
        <v>Sales</v>
      </c>
      <c r="AL49" s="46" t="str">
        <f t="shared" ca="1" si="4"/>
        <v>3</v>
      </c>
      <c r="AM49" s="72">
        <f ca="1">IF(AL49="",0,_xll.PALO.DATA(Server,OperationalCube,$AJ49,$AK49,$AL49,$F$8,$B$3,$AM$11))</f>
        <v>0</v>
      </c>
      <c r="AN49" s="72">
        <f ca="1">IF(AM49=0,$AK$10,RANK(AM49,$R$22:$R$322))</f>
        <v>3300</v>
      </c>
      <c r="AO49" s="72">
        <f t="shared" ca="1" si="5"/>
        <v>38</v>
      </c>
      <c r="AP49" s="73">
        <f t="shared" ca="1" si="1"/>
        <v>0.99620702157137753</v>
      </c>
      <c r="AQ49" s="73">
        <f t="shared" ca="1" si="2"/>
        <v>3299.0037929784285</v>
      </c>
      <c r="AR49" s="74">
        <f t="array" aca="1" ref="AR49" ca="1">RANK(AQ49,$AQ$12:$AQ$315,1)</f>
        <v>38</v>
      </c>
    </row>
    <row r="50" spans="2:44" ht="15" customHeight="1">
      <c r="B50" s="9" t="str">
        <f ca="1">IF(COUNT($B$14:B49)=$AM$10,"",B49+1)</f>
        <v/>
      </c>
      <c r="D50" s="13" t="str">
        <f ca="1">IF(B50="","",INDEX($AL$12:$AL$315,MATCH(B50,$AR$12:$AR$315,0)))</f>
        <v/>
      </c>
      <c r="E50" s="14" t="str">
        <f ca="1">IF(B50="","",INDEX($AJ$12:$AJ$315,MATCH(B50,$AR$12:$AR$315,0)))</f>
        <v/>
      </c>
      <c r="F50" s="14" t="str">
        <f ca="1">IF(B50="","",INDEX($AK$12:$AK$315,MATCH(B50,$AR$12:$AR$315,0)))</f>
        <v/>
      </c>
      <c r="G50" s="14" t="str">
        <f ca="1">_xll.PALO.EPARENT(Server,"PP-Topics",H50,1)</f>
        <v/>
      </c>
      <c r="H50" s="14" t="str">
        <f ca="1">_xll.PALO.EPARENT(Server,"PP-Topics",D50,1)</f>
        <v/>
      </c>
      <c r="I50" s="14" t="str">
        <f ca="1">IF($B50="","",_xll.PALO.DATA(Server,Cube,$E50,$F50,$D50,Sel_Submission,"measure",I$13))</f>
        <v/>
      </c>
      <c r="J50" s="14" t="str">
        <f ca="1">IF($B50="","",_xll.PALO.DATA(Server,Cube,$E50,$F50,$D50,Sel_Submission,"measure",J$13))</f>
        <v/>
      </c>
      <c r="K50" s="14" t="str">
        <f ca="1">IF($B50="","",_xll.PALO.DATA(Server,Cube,$E50,$F50,$D50,Sel_Submission,"measure",K$13))</f>
        <v/>
      </c>
      <c r="L50" s="15" t="str">
        <f ca="1">IF($B50="","",_xll.PALO.DATA(Server,Cube,$E50,$F50,$D50,Sel_Submission,"measure",L$13))</f>
        <v/>
      </c>
      <c r="M50" s="75" t="str">
        <f ca="1">IF($B50="","",_xll.PALO.DATA(Server,Cube,$E50,$F50,$D50,Sel_Submission,"measure",M$13))</f>
        <v/>
      </c>
      <c r="N50" s="14" t="str">
        <f ca="1">IF($B50="","",_xll.PALO.DATA(Server,Cube,$E50,$F50,$D50,Sel_Submission,"measure",N$13))</f>
        <v/>
      </c>
      <c r="Q50" s="17"/>
      <c r="R50" s="51" t="str">
        <f t="shared" ca="1" si="7"/>
        <v/>
      </c>
      <c r="S50" s="45" t="str">
        <f ca="1"/>
        <v/>
      </c>
      <c r="T50" s="46" t="str">
        <f ca="1"/>
        <v/>
      </c>
      <c r="U50" s="31" t="str">
        <f ca="1"/>
        <v/>
      </c>
      <c r="W50" s="51" t="str">
        <f t="shared" ca="1" si="8"/>
        <v/>
      </c>
      <c r="X50" s="45" t="str">
        <f ca="1"/>
        <v/>
      </c>
      <c r="Y50" s="46" t="str">
        <f ca="1"/>
        <v/>
      </c>
      <c r="Z50" s="31" t="str">
        <f ca="1"/>
        <v/>
      </c>
      <c r="AB50" s="44" t="str">
        <f t="shared" ca="1" si="6"/>
        <v/>
      </c>
      <c r="AC50" s="45" t="str">
        <f ca="1"/>
        <v/>
      </c>
      <c r="AD50" s="46" t="str">
        <f ca="1"/>
        <v/>
      </c>
      <c r="AE50" s="31" t="str">
        <f ca="1"/>
        <v/>
      </c>
      <c r="AG50" s="45">
        <f t="shared" ca="1" si="3"/>
        <v>4</v>
      </c>
      <c r="AH50" s="46">
        <f ca="1">IF(AI50&gt;AI49,1,IF(COUNTIF(AH$12:AH49,AH49)&lt;$AB$15*AI50,AH49,IF(AND(AH49=$W$25,COUNTIF(AH$12:AH49,AH49)&gt;=$AB$15*AI50),$W$25,AH49+1)))</f>
        <v>1</v>
      </c>
      <c r="AI50" s="46">
        <f ca="1">IF(COUNTIF(AI$12:AI49,AI49)&lt;$AI$10,AI49,IF(AND(AI49=$R$25,COUNTIF(AI$12:AI49,AI49)&gt;=$AI$10),$R$25,AI49+1))</f>
        <v>8</v>
      </c>
      <c r="AJ50" s="71" t="str">
        <f t="array" aca="1" ref="AJ50" ca="1">INDEX($T$26:$T$86,AI50)</f>
        <v>Serbia</v>
      </c>
      <c r="AK50" s="71" t="str">
        <f t="shared" ca="1" si="0"/>
        <v>Sales</v>
      </c>
      <c r="AL50" s="46" t="str">
        <f t="shared" ca="1" si="4"/>
        <v>35</v>
      </c>
      <c r="AM50" s="72">
        <f ca="1">IF(AL50="",0,_xll.PALO.DATA(Server,OperationalCube,$AJ50,$AK50,$AL50,$F$8,$B$3,$AM$11))</f>
        <v>0</v>
      </c>
      <c r="AN50" s="72">
        <f ca="1">IF(AM50=0,$AK$10,RANK(AM50,$R$22:$R$322))</f>
        <v>3300</v>
      </c>
      <c r="AO50" s="72">
        <f t="shared" ca="1" si="5"/>
        <v>39</v>
      </c>
      <c r="AP50" s="73">
        <f t="shared" ca="1" si="1"/>
        <v>0.99610740086922034</v>
      </c>
      <c r="AQ50" s="73">
        <f t="shared" ca="1" si="2"/>
        <v>3299.0038925991307</v>
      </c>
      <c r="AR50" s="74">
        <f t="array" aca="1" ref="AR50" ca="1">RANK(AQ50,$AQ$12:$AQ$315,1)</f>
        <v>39</v>
      </c>
    </row>
    <row r="51" spans="2:44" ht="15" customHeight="1">
      <c r="B51" s="9" t="str">
        <f ca="1">IF(COUNT($B$14:B50)=$AM$10,"",B50+1)</f>
        <v/>
      </c>
      <c r="D51" s="13" t="str">
        <f ca="1">IF(B51="","",INDEX($AL$12:$AL$315,MATCH(B51,$AR$12:$AR$315,0)))</f>
        <v/>
      </c>
      <c r="E51" s="14" t="str">
        <f ca="1">IF(B51="","",INDEX($AJ$12:$AJ$315,MATCH(B51,$AR$12:$AR$315,0)))</f>
        <v/>
      </c>
      <c r="F51" s="14" t="str">
        <f ca="1">IF(B51="","",INDEX($AK$12:$AK$315,MATCH(B51,$AR$12:$AR$315,0)))</f>
        <v/>
      </c>
      <c r="G51" s="14" t="str">
        <f ca="1">_xll.PALO.EPARENT(Server,"PP-Topics",H51,1)</f>
        <v/>
      </c>
      <c r="H51" s="14" t="str">
        <f ca="1">_xll.PALO.EPARENT(Server,"PP-Topics",D51,1)</f>
        <v/>
      </c>
      <c r="I51" s="14" t="str">
        <f ca="1">IF($B51="","",_xll.PALO.DATA(Server,Cube,$E51,$F51,$D51,Sel_Submission,"measure",I$13))</f>
        <v/>
      </c>
      <c r="J51" s="14" t="str">
        <f ca="1">IF($B51="","",_xll.PALO.DATA(Server,Cube,$E51,$F51,$D51,Sel_Submission,"measure",J$13))</f>
        <v/>
      </c>
      <c r="K51" s="14" t="str">
        <f ca="1">IF($B51="","",_xll.PALO.DATA(Server,Cube,$E51,$F51,$D51,Sel_Submission,"measure",K$13))</f>
        <v/>
      </c>
      <c r="L51" s="15" t="str">
        <f ca="1">IF($B51="","",_xll.PALO.DATA(Server,Cube,$E51,$F51,$D51,Sel_Submission,"measure",L$13))</f>
        <v/>
      </c>
      <c r="M51" s="75" t="str">
        <f ca="1">IF($B51="","",_xll.PALO.DATA(Server,Cube,$E51,$F51,$D51,Sel_Submission,"measure",M$13))</f>
        <v/>
      </c>
      <c r="N51" s="14" t="str">
        <f ca="1">IF($B51="","",_xll.PALO.DATA(Server,Cube,$E51,$F51,$D51,Sel_Submission,"measure",N$13))</f>
        <v/>
      </c>
      <c r="Q51" s="17"/>
      <c r="R51" s="51" t="str">
        <f t="shared" ca="1" si="7"/>
        <v/>
      </c>
      <c r="S51" s="45" t="str">
        <f ca="1"/>
        <v/>
      </c>
      <c r="T51" s="46" t="str">
        <f ca="1"/>
        <v/>
      </c>
      <c r="U51" s="31" t="str">
        <f ca="1"/>
        <v/>
      </c>
      <c r="W51" s="51" t="str">
        <f t="shared" ca="1" si="8"/>
        <v/>
      </c>
      <c r="X51" s="45" t="str">
        <f ca="1"/>
        <v/>
      </c>
      <c r="Y51" s="46" t="str">
        <f ca="1"/>
        <v/>
      </c>
      <c r="Z51" s="31" t="str">
        <f ca="1"/>
        <v/>
      </c>
      <c r="AB51" s="44" t="str">
        <f t="shared" ca="1" si="6"/>
        <v/>
      </c>
      <c r="AC51" s="45" t="str">
        <f ca="1"/>
        <v/>
      </c>
      <c r="AD51" s="46" t="str">
        <f ca="1"/>
        <v/>
      </c>
      <c r="AE51" s="31" t="str">
        <f ca="1"/>
        <v/>
      </c>
      <c r="AG51" s="45">
        <f t="shared" ca="1" si="3"/>
        <v>5</v>
      </c>
      <c r="AH51" s="46">
        <f ca="1">IF(AI51&gt;AI50,1,IF(COUNTIF(AH$12:AH50,AH50)&lt;$AB$15*AI51,AH50,IF(AND(AH50=$W$25,COUNTIF(AH$12:AH50,AH50)&gt;=$AB$15*AI51),$W$25,AH50+1)))</f>
        <v>1</v>
      </c>
      <c r="AI51" s="46">
        <f ca="1">IF(COUNTIF(AI$12:AI50,AI50)&lt;$AI$10,AI50,IF(AND(AI50=$R$25,COUNTIF(AI$12:AI50,AI50)&gt;=$AI$10),$R$25,AI50+1))</f>
        <v>8</v>
      </c>
      <c r="AJ51" s="71" t="str">
        <f t="array" aca="1" ref="AJ51" ca="1">INDEX($T$26:$T$86,AI51)</f>
        <v>Serbia</v>
      </c>
      <c r="AK51" s="71" t="str">
        <f t="shared" ca="1" si="0"/>
        <v>Sales</v>
      </c>
      <c r="AL51" s="46" t="str">
        <f t="shared" ca="1" si="4"/>
        <v>36</v>
      </c>
      <c r="AM51" s="72">
        <f ca="1">IF(AL51="",0,_xll.PALO.DATA(Server,OperationalCube,$AJ51,$AK51,$AL51,$F$8,$B$3,$AM$11))</f>
        <v>0</v>
      </c>
      <c r="AN51" s="72">
        <f ca="1">IF(AM51=0,$AK$10,RANK(AM51,$R$22:$R$322))</f>
        <v>3300</v>
      </c>
      <c r="AO51" s="72">
        <f t="shared" ca="1" si="5"/>
        <v>40</v>
      </c>
      <c r="AP51" s="73">
        <f t="shared" ca="1" si="1"/>
        <v>0.99600779012913343</v>
      </c>
      <c r="AQ51" s="73">
        <f t="shared" ca="1" si="2"/>
        <v>3299.0039922098708</v>
      </c>
      <c r="AR51" s="74">
        <f t="array" aca="1" ref="AR51" ca="1">RANK(AQ51,$AQ$12:$AQ$315,1)</f>
        <v>40</v>
      </c>
    </row>
    <row r="52" spans="2:44" ht="15" customHeight="1">
      <c r="B52" s="9" t="str">
        <f ca="1">IF(COUNT($B$14:B51)=$AM$10,"",B51+1)</f>
        <v/>
      </c>
      <c r="D52" s="13" t="str">
        <f ca="1">IF(B52="","",INDEX($AL$12:$AL$315,MATCH(B52,$AR$12:$AR$315,0)))</f>
        <v/>
      </c>
      <c r="E52" s="14" t="str">
        <f ca="1">IF(B52="","",INDEX($AJ$12:$AJ$315,MATCH(B52,$AR$12:$AR$315,0)))</f>
        <v/>
      </c>
      <c r="F52" s="14" t="str">
        <f ca="1">IF(B52="","",INDEX($AK$12:$AK$315,MATCH(B52,$AR$12:$AR$315,0)))</f>
        <v/>
      </c>
      <c r="G52" s="14" t="str">
        <f ca="1">_xll.PALO.EPARENT(Server,"PP-Topics",H52,1)</f>
        <v/>
      </c>
      <c r="H52" s="14" t="str">
        <f ca="1">_xll.PALO.EPARENT(Server,"PP-Topics",D52,1)</f>
        <v/>
      </c>
      <c r="I52" s="14" t="str">
        <f ca="1">IF($B52="","",_xll.PALO.DATA(Server,Cube,$E52,$F52,$D52,Sel_Submission,"measure",I$13))</f>
        <v/>
      </c>
      <c r="J52" s="14" t="str">
        <f ca="1">IF($B52="","",_xll.PALO.DATA(Server,Cube,$E52,$F52,$D52,Sel_Submission,"measure",J$13))</f>
        <v/>
      </c>
      <c r="K52" s="14" t="str">
        <f ca="1">IF($B52="","",_xll.PALO.DATA(Server,Cube,$E52,$F52,$D52,Sel_Submission,"measure",K$13))</f>
        <v/>
      </c>
      <c r="L52" s="15" t="str">
        <f ca="1">IF($B52="","",_xll.PALO.DATA(Server,Cube,$E52,$F52,$D52,Sel_Submission,"measure",L$13))</f>
        <v/>
      </c>
      <c r="M52" s="75" t="str">
        <f ca="1">IF($B52="","",_xll.PALO.DATA(Server,Cube,$E52,$F52,$D52,Sel_Submission,"measure",M$13))</f>
        <v/>
      </c>
      <c r="N52" s="14" t="str">
        <f ca="1">IF($B52="","",_xll.PALO.DATA(Server,Cube,$E52,$F52,$D52,Sel_Submission,"measure",N$13))</f>
        <v/>
      </c>
      <c r="Q52" s="17"/>
      <c r="R52" s="51" t="str">
        <f t="shared" ca="1" si="7"/>
        <v/>
      </c>
      <c r="S52" s="45" t="str">
        <f ca="1"/>
        <v/>
      </c>
      <c r="T52" s="46" t="str">
        <f ca="1"/>
        <v/>
      </c>
      <c r="U52" s="31" t="str">
        <f ca="1"/>
        <v/>
      </c>
      <c r="W52" s="51" t="str">
        <f t="shared" ca="1" si="8"/>
        <v/>
      </c>
      <c r="X52" s="45" t="str">
        <f ca="1"/>
        <v/>
      </c>
      <c r="Y52" s="46" t="str">
        <f ca="1"/>
        <v/>
      </c>
      <c r="Z52" s="31" t="str">
        <f ca="1"/>
        <v/>
      </c>
      <c r="AB52" s="44" t="str">
        <f t="shared" ca="1" si="6"/>
        <v/>
      </c>
      <c r="AC52" s="45" t="str">
        <f ca="1"/>
        <v/>
      </c>
      <c r="AD52" s="46" t="str">
        <f ca="1"/>
        <v/>
      </c>
      <c r="AE52" s="31" t="str">
        <f ca="1"/>
        <v/>
      </c>
      <c r="AG52" s="45">
        <f t="shared" ca="1" si="3"/>
        <v>1</v>
      </c>
      <c r="AH52" s="46">
        <f ca="1">IF(AI52&gt;AI51,1,IF(COUNTIF(AH$12:AH51,AH51)&lt;$AB$15*AI52,AH51,IF(AND(AH51=$W$25,COUNTIF(AH$12:AH51,AH51)&gt;=$AB$15*AI52),$W$25,AH51+1)))</f>
        <v>1</v>
      </c>
      <c r="AI52" s="46">
        <f ca="1">IF(COUNTIF(AI$12:AI51,AI51)&lt;$AI$10,AI51,IF(AND(AI51=$R$25,COUNTIF(AI$12:AI51,AI51)&gt;=$AI$10),$R$25,AI51+1))</f>
        <v>9</v>
      </c>
      <c r="AJ52" s="71" t="str">
        <f t="array" aca="1" ref="AJ52" ca="1">INDEX($T$26:$T$86,AI52)</f>
        <v>Slovenia</v>
      </c>
      <c r="AK52" s="71" t="str">
        <f t="shared" ca="1" si="0"/>
        <v>Sales</v>
      </c>
      <c r="AL52" s="46" t="str">
        <f t="shared" ca="1" si="4"/>
        <v>1</v>
      </c>
      <c r="AM52" s="72">
        <f ca="1">IF(AL52="",0,_xll.PALO.DATA(Server,OperationalCube,$AJ52,$AK52,$AL52,$F$8,$B$3,$AM$11))</f>
        <v>0</v>
      </c>
      <c r="AN52" s="72">
        <f ca="1">IF(AM52=0,$AK$10,RANK(AM52,$R$22:$R$322))</f>
        <v>3300</v>
      </c>
      <c r="AO52" s="72">
        <f t="shared" ca="1" si="5"/>
        <v>41</v>
      </c>
      <c r="AP52" s="73">
        <f t="shared" ca="1" si="1"/>
        <v>0.99590818935012049</v>
      </c>
      <c r="AQ52" s="73">
        <f t="shared" ca="1" si="2"/>
        <v>3299.0040918106497</v>
      </c>
      <c r="AR52" s="74">
        <f t="array" aca="1" ref="AR52" ca="1">RANK(AQ52,$AQ$12:$AQ$315,1)</f>
        <v>41</v>
      </c>
    </row>
    <row r="53" spans="2:44" ht="15" customHeight="1">
      <c r="B53" s="9" t="str">
        <f ca="1">IF(COUNT($B$14:B52)=$AM$10,"",B52+1)</f>
        <v/>
      </c>
      <c r="D53" s="13" t="str">
        <f ca="1">IF(B53="","",INDEX($AL$12:$AL$315,MATCH(B53,$AR$12:$AR$315,0)))</f>
        <v/>
      </c>
      <c r="E53" s="14" t="str">
        <f ca="1">IF(B53="","",INDEX($AJ$12:$AJ$315,MATCH(B53,$AR$12:$AR$315,0)))</f>
        <v/>
      </c>
      <c r="F53" s="14" t="str">
        <f ca="1">IF(B53="","",INDEX($AK$12:$AK$315,MATCH(B53,$AR$12:$AR$315,0)))</f>
        <v/>
      </c>
      <c r="G53" s="14" t="str">
        <f ca="1">_xll.PALO.EPARENT(Server,"PP-Topics",H53,1)</f>
        <v/>
      </c>
      <c r="H53" s="14" t="str">
        <f ca="1">_xll.PALO.EPARENT(Server,"PP-Topics",D53,1)</f>
        <v/>
      </c>
      <c r="I53" s="14" t="str">
        <f ca="1">IF($B53="","",_xll.PALO.DATA(Server,Cube,$E53,$F53,$D53,Sel_Submission,"measure",I$13))</f>
        <v/>
      </c>
      <c r="J53" s="14" t="str">
        <f ca="1">IF($B53="","",_xll.PALO.DATA(Server,Cube,$E53,$F53,$D53,Sel_Submission,"measure",J$13))</f>
        <v/>
      </c>
      <c r="K53" s="14" t="str">
        <f ca="1">IF($B53="","",_xll.PALO.DATA(Server,Cube,$E53,$F53,$D53,Sel_Submission,"measure",K$13))</f>
        <v/>
      </c>
      <c r="L53" s="15" t="str">
        <f ca="1">IF($B53="","",_xll.PALO.DATA(Server,Cube,$E53,$F53,$D53,Sel_Submission,"measure",L$13))</f>
        <v/>
      </c>
      <c r="M53" s="75" t="str">
        <f ca="1">IF($B53="","",_xll.PALO.DATA(Server,Cube,$E53,$F53,$D53,Sel_Submission,"measure",M$13))</f>
        <v/>
      </c>
      <c r="N53" s="14" t="str">
        <f ca="1">IF($B53="","",_xll.PALO.DATA(Server,Cube,$E53,$F53,$D53,Sel_Submission,"measure",N$13))</f>
        <v/>
      </c>
      <c r="Q53" s="17"/>
      <c r="R53" s="51" t="str">
        <f t="shared" ca="1" si="7"/>
        <v/>
      </c>
      <c r="S53" s="45" t="str">
        <f ca="1"/>
        <v/>
      </c>
      <c r="T53" s="46" t="str">
        <f ca="1"/>
        <v/>
      </c>
      <c r="U53" s="31" t="str">
        <f ca="1"/>
        <v/>
      </c>
      <c r="W53" s="51" t="str">
        <f t="shared" ca="1" si="8"/>
        <v/>
      </c>
      <c r="X53" s="45" t="str">
        <f ca="1"/>
        <v/>
      </c>
      <c r="Y53" s="46" t="str">
        <f ca="1"/>
        <v/>
      </c>
      <c r="Z53" s="31" t="str">
        <f ca="1"/>
        <v/>
      </c>
      <c r="AB53" s="44" t="str">
        <f t="shared" ca="1" si="6"/>
        <v/>
      </c>
      <c r="AC53" s="45" t="str">
        <f ca="1"/>
        <v/>
      </c>
      <c r="AD53" s="46" t="str">
        <f ca="1"/>
        <v/>
      </c>
      <c r="AE53" s="31" t="str">
        <f ca="1"/>
        <v/>
      </c>
      <c r="AG53" s="45">
        <f t="shared" ca="1" si="3"/>
        <v>2</v>
      </c>
      <c r="AH53" s="46">
        <f ca="1">IF(AI53&gt;AI52,1,IF(COUNTIF(AH$12:AH52,AH52)&lt;$AB$15*AI53,AH52,IF(AND(AH52=$W$25,COUNTIF(AH$12:AH52,AH52)&gt;=$AB$15*AI53),$W$25,AH52+1)))</f>
        <v>1</v>
      </c>
      <c r="AI53" s="46">
        <f ca="1">IF(COUNTIF(AI$12:AI52,AI52)&lt;$AI$10,AI52,IF(AND(AI52=$R$25,COUNTIF(AI$12:AI52,AI52)&gt;=$AI$10),$R$25,AI52+1))</f>
        <v>9</v>
      </c>
      <c r="AJ53" s="71" t="str">
        <f t="array" aca="1" ref="AJ53" ca="1">INDEX($T$26:$T$86,AI53)</f>
        <v>Slovenia</v>
      </c>
      <c r="AK53" s="71" t="str">
        <f t="shared" ca="1" si="0"/>
        <v>Sales</v>
      </c>
      <c r="AL53" s="46" t="str">
        <f t="shared" ca="1" si="4"/>
        <v>2</v>
      </c>
      <c r="AM53" s="72">
        <f ca="1">IF(AL53="",0,_xll.PALO.DATA(Server,OperationalCube,$AJ53,$AK53,$AL53,$F$8,$B$3,$AM$11))</f>
        <v>0</v>
      </c>
      <c r="AN53" s="72">
        <f ca="1">IF(AM53=0,$AK$10,RANK(AM53,$R$22:$R$322))</f>
        <v>3300</v>
      </c>
      <c r="AO53" s="72">
        <f t="shared" ca="1" si="5"/>
        <v>42</v>
      </c>
      <c r="AP53" s="73">
        <f t="shared" ca="1" si="1"/>
        <v>0.99580859853118553</v>
      </c>
      <c r="AQ53" s="73">
        <f t="shared" ca="1" si="2"/>
        <v>3299.0041914014687</v>
      </c>
      <c r="AR53" s="74">
        <f t="array" aca="1" ref="AR53" ca="1">RANK(AQ53,$AQ$12:$AQ$315,1)</f>
        <v>42</v>
      </c>
    </row>
    <row r="54" spans="2:44" ht="15" customHeight="1">
      <c r="B54" s="9" t="str">
        <f ca="1">IF(COUNT($B$14:B53)=$AM$10,"",B53+1)</f>
        <v/>
      </c>
      <c r="D54" s="13" t="str">
        <f ca="1">IF(B54="","",INDEX($AL$12:$AL$315,MATCH(B54,$AR$12:$AR$315,0)))</f>
        <v/>
      </c>
      <c r="E54" s="14" t="str">
        <f ca="1">IF(B54="","",INDEX($AJ$12:$AJ$315,MATCH(B54,$AR$12:$AR$315,0)))</f>
        <v/>
      </c>
      <c r="F54" s="14" t="str">
        <f ca="1">IF(B54="","",INDEX($AK$12:$AK$315,MATCH(B54,$AR$12:$AR$315,0)))</f>
        <v/>
      </c>
      <c r="G54" s="14" t="str">
        <f ca="1">_xll.PALO.EPARENT(Server,"PP-Topics",H54,1)</f>
        <v/>
      </c>
      <c r="H54" s="14" t="str">
        <f ca="1">_xll.PALO.EPARENT(Server,"PP-Topics",D54,1)</f>
        <v/>
      </c>
      <c r="I54" s="14" t="str">
        <f ca="1">IF($B54="","",_xll.PALO.DATA(Server,Cube,$E54,$F54,$D54,Sel_Submission,"measure",I$13))</f>
        <v/>
      </c>
      <c r="J54" s="14" t="str">
        <f ca="1">IF($B54="","",_xll.PALO.DATA(Server,Cube,$E54,$F54,$D54,Sel_Submission,"measure",J$13))</f>
        <v/>
      </c>
      <c r="K54" s="14" t="str">
        <f ca="1">IF($B54="","",_xll.PALO.DATA(Server,Cube,$E54,$F54,$D54,Sel_Submission,"measure",K$13))</f>
        <v/>
      </c>
      <c r="L54" s="15" t="str">
        <f ca="1">IF($B54="","",_xll.PALO.DATA(Server,Cube,$E54,$F54,$D54,Sel_Submission,"measure",L$13))</f>
        <v/>
      </c>
      <c r="M54" s="75" t="str">
        <f ca="1">IF($B54="","",_xll.PALO.DATA(Server,Cube,$E54,$F54,$D54,Sel_Submission,"measure",M$13))</f>
        <v/>
      </c>
      <c r="N54" s="14" t="str">
        <f ca="1">IF($B54="","",_xll.PALO.DATA(Server,Cube,$E54,$F54,$D54,Sel_Submission,"measure",N$13))</f>
        <v/>
      </c>
      <c r="Q54" s="17"/>
      <c r="R54" s="51" t="str">
        <f t="shared" ca="1" si="7"/>
        <v/>
      </c>
      <c r="S54" s="45" t="str">
        <f ca="1"/>
        <v/>
      </c>
      <c r="T54" s="46" t="str">
        <f ca="1"/>
        <v/>
      </c>
      <c r="U54" s="31" t="str">
        <f ca="1"/>
        <v/>
      </c>
      <c r="W54" s="51" t="str">
        <f t="shared" ca="1" si="8"/>
        <v/>
      </c>
      <c r="X54" s="45" t="str">
        <f ca="1"/>
        <v/>
      </c>
      <c r="Y54" s="46" t="str">
        <f ca="1"/>
        <v/>
      </c>
      <c r="Z54" s="31" t="str">
        <f ca="1"/>
        <v/>
      </c>
      <c r="AB54" s="44" t="str">
        <f t="shared" ca="1" si="6"/>
        <v/>
      </c>
      <c r="AC54" s="45" t="str">
        <f ca="1"/>
        <v/>
      </c>
      <c r="AD54" s="46" t="str">
        <f ca="1"/>
        <v/>
      </c>
      <c r="AE54" s="31" t="str">
        <f ca="1"/>
        <v/>
      </c>
      <c r="AG54" s="45">
        <f t="shared" ca="1" si="3"/>
        <v>3</v>
      </c>
      <c r="AH54" s="46">
        <f ca="1">IF(AI54&gt;AI53,1,IF(COUNTIF(AH$12:AH53,AH53)&lt;$AB$15*AI54,AH53,IF(AND(AH53=$W$25,COUNTIF(AH$12:AH53,AH53)&gt;=$AB$15*AI54),$W$25,AH53+1)))</f>
        <v>1</v>
      </c>
      <c r="AI54" s="46">
        <f ca="1">IF(COUNTIF(AI$12:AI53,AI53)&lt;$AI$10,AI53,IF(AND(AI53=$R$25,COUNTIF(AI$12:AI53,AI53)&gt;=$AI$10),$R$25,AI53+1))</f>
        <v>9</v>
      </c>
      <c r="AJ54" s="71" t="str">
        <f t="array" aca="1" ref="AJ54" ca="1">INDEX($T$26:$T$86,AI54)</f>
        <v>Slovenia</v>
      </c>
      <c r="AK54" s="71" t="str">
        <f t="shared" ca="1" si="0"/>
        <v>Sales</v>
      </c>
      <c r="AL54" s="46" t="str">
        <f t="shared" ca="1" si="4"/>
        <v>3</v>
      </c>
      <c r="AM54" s="72">
        <f ca="1">IF(AL54="",0,_xll.PALO.DATA(Server,OperationalCube,$AJ54,$AK54,$AL54,$F$8,$B$3,$AM$11))</f>
        <v>0</v>
      </c>
      <c r="AN54" s="72">
        <f ca="1">IF(AM54=0,$AK$10,RANK(AM54,$R$22:$R$322))</f>
        <v>3300</v>
      </c>
      <c r="AO54" s="72">
        <f t="shared" ca="1" si="5"/>
        <v>43</v>
      </c>
      <c r="AP54" s="73">
        <f t="shared" ca="1" si="1"/>
        <v>0.99570901767133246</v>
      </c>
      <c r="AQ54" s="73">
        <f t="shared" ca="1" si="2"/>
        <v>3299.0042909823287</v>
      </c>
      <c r="AR54" s="74">
        <f t="array" aca="1" ref="AR54" ca="1">RANK(AQ54,$AQ$12:$AQ$315,1)</f>
        <v>43</v>
      </c>
    </row>
    <row r="55" spans="2:44" ht="15" customHeight="1">
      <c r="B55" s="9" t="str">
        <f ca="1">IF(COUNT($B$14:B54)=$AM$10,"",B54+1)</f>
        <v/>
      </c>
      <c r="D55" s="13" t="str">
        <f ca="1">IF(B55="","",INDEX($AL$12:$AL$315,MATCH(B55,$AR$12:$AR$315,0)))</f>
        <v/>
      </c>
      <c r="E55" s="14" t="str">
        <f ca="1">IF(B55="","",INDEX($AJ$12:$AJ$315,MATCH(B55,$AR$12:$AR$315,0)))</f>
        <v/>
      </c>
      <c r="F55" s="14" t="str">
        <f ca="1">IF(B55="","",INDEX($AK$12:$AK$315,MATCH(B55,$AR$12:$AR$315,0)))</f>
        <v/>
      </c>
      <c r="G55" s="14" t="str">
        <f ca="1">_xll.PALO.EPARENT(Server,"PP-Topics",H55,1)</f>
        <v/>
      </c>
      <c r="H55" s="14" t="str">
        <f ca="1">_xll.PALO.EPARENT(Server,"PP-Topics",D55,1)</f>
        <v/>
      </c>
      <c r="I55" s="14" t="str">
        <f ca="1">IF($B55="","",_xll.PALO.DATA(Server,Cube,$E55,$F55,$D55,Sel_Submission,"measure",I$13))</f>
        <v/>
      </c>
      <c r="J55" s="14" t="str">
        <f ca="1">IF($B55="","",_xll.PALO.DATA(Server,Cube,$E55,$F55,$D55,Sel_Submission,"measure",J$13))</f>
        <v/>
      </c>
      <c r="K55" s="14" t="str">
        <f ca="1">IF($B55="","",_xll.PALO.DATA(Server,Cube,$E55,$F55,$D55,Sel_Submission,"measure",K$13))</f>
        <v/>
      </c>
      <c r="L55" s="15" t="str">
        <f ca="1">IF($B55="","",_xll.PALO.DATA(Server,Cube,$E55,$F55,$D55,Sel_Submission,"measure",L$13))</f>
        <v/>
      </c>
      <c r="M55" s="75" t="str">
        <f ca="1">IF($B55="","",_xll.PALO.DATA(Server,Cube,$E55,$F55,$D55,Sel_Submission,"measure",M$13))</f>
        <v/>
      </c>
      <c r="N55" s="14" t="str">
        <f ca="1">IF($B55="","",_xll.PALO.DATA(Server,Cube,$E55,$F55,$D55,Sel_Submission,"measure",N$13))</f>
        <v/>
      </c>
      <c r="Q55" s="17"/>
      <c r="R55" s="51" t="str">
        <f t="shared" ca="1" si="7"/>
        <v/>
      </c>
      <c r="S55" s="45" t="str">
        <f ca="1"/>
        <v/>
      </c>
      <c r="T55" s="46" t="str">
        <f ca="1"/>
        <v/>
      </c>
      <c r="U55" s="31" t="str">
        <f ca="1"/>
        <v/>
      </c>
      <c r="W55" s="51" t="str">
        <f t="shared" ca="1" si="8"/>
        <v/>
      </c>
      <c r="X55" s="45" t="str">
        <f ca="1"/>
        <v/>
      </c>
      <c r="Y55" s="46" t="str">
        <f ca="1"/>
        <v/>
      </c>
      <c r="Z55" s="31" t="str">
        <f ca="1"/>
        <v/>
      </c>
      <c r="AB55" s="44" t="str">
        <f t="shared" ca="1" si="6"/>
        <v/>
      </c>
      <c r="AC55" s="45" t="str">
        <f ca="1"/>
        <v/>
      </c>
      <c r="AD55" s="46" t="str">
        <f ca="1"/>
        <v/>
      </c>
      <c r="AE55" s="31" t="str">
        <f ca="1"/>
        <v/>
      </c>
      <c r="AG55" s="45">
        <f t="shared" ca="1" si="3"/>
        <v>4</v>
      </c>
      <c r="AH55" s="46">
        <f ca="1">IF(AI55&gt;AI54,1,IF(COUNTIF(AH$12:AH54,AH54)&lt;$AB$15*AI55,AH54,IF(AND(AH54=$W$25,COUNTIF(AH$12:AH54,AH54)&gt;=$AB$15*AI55),$W$25,AH54+1)))</f>
        <v>1</v>
      </c>
      <c r="AI55" s="46">
        <f ca="1">IF(COUNTIF(AI$12:AI54,AI54)&lt;$AI$10,AI54,IF(AND(AI54=$R$25,COUNTIF(AI$12:AI54,AI54)&gt;=$AI$10),$R$25,AI54+1))</f>
        <v>9</v>
      </c>
      <c r="AJ55" s="71" t="str">
        <f t="array" aca="1" ref="AJ55" ca="1">INDEX($T$26:$T$86,AI55)</f>
        <v>Slovenia</v>
      </c>
      <c r="AK55" s="71" t="str">
        <f t="shared" ca="1" si="0"/>
        <v>Sales</v>
      </c>
      <c r="AL55" s="46" t="str">
        <f t="shared" ca="1" si="4"/>
        <v>35</v>
      </c>
      <c r="AM55" s="72">
        <f ca="1">IF(AL55="",0,_xll.PALO.DATA(Server,OperationalCube,$AJ55,$AK55,$AL55,$F$8,$B$3,$AM$11))</f>
        <v>0</v>
      </c>
      <c r="AN55" s="72">
        <f ca="1">IF(AM55=0,$AK$10,RANK(AM55,$R$22:$R$322))</f>
        <v>3300</v>
      </c>
      <c r="AO55" s="72">
        <f t="shared" ca="1" si="5"/>
        <v>44</v>
      </c>
      <c r="AP55" s="73">
        <f t="shared" ca="1" si="1"/>
        <v>0.99560944676956531</v>
      </c>
      <c r="AQ55" s="73">
        <f t="shared" ca="1" si="2"/>
        <v>3299.0043905532302</v>
      </c>
      <c r="AR55" s="74">
        <f t="array" aca="1" ref="AR55" ca="1">RANK(AQ55,$AQ$12:$AQ$315,1)</f>
        <v>44</v>
      </c>
    </row>
    <row r="56" spans="2:44" ht="15" customHeight="1">
      <c r="B56" s="9" t="str">
        <f ca="1">IF(COUNT($B$14:B55)=$AM$10,"",B55+1)</f>
        <v/>
      </c>
      <c r="D56" s="13" t="str">
        <f ca="1">IF(B56="","",INDEX($AL$12:$AL$315,MATCH(B56,$AR$12:$AR$315,0)))</f>
        <v/>
      </c>
      <c r="E56" s="14" t="str">
        <f ca="1">IF(B56="","",INDEX($AJ$12:$AJ$315,MATCH(B56,$AR$12:$AR$315,0)))</f>
        <v/>
      </c>
      <c r="F56" s="14" t="str">
        <f ca="1">IF(B56="","",INDEX($AK$12:$AK$315,MATCH(B56,$AR$12:$AR$315,0)))</f>
        <v/>
      </c>
      <c r="G56" s="14" t="str">
        <f ca="1">_xll.PALO.EPARENT(Server,"PP-Topics",H56,1)</f>
        <v/>
      </c>
      <c r="H56" s="14" t="str">
        <f ca="1">_xll.PALO.EPARENT(Server,"PP-Topics",D56,1)</f>
        <v/>
      </c>
      <c r="I56" s="14" t="str">
        <f ca="1">IF($B56="","",_xll.PALO.DATA(Server,Cube,$E56,$F56,$D56,Sel_Submission,"measure",I$13))</f>
        <v/>
      </c>
      <c r="J56" s="14" t="str">
        <f ca="1">IF($B56="","",_xll.PALO.DATA(Server,Cube,$E56,$F56,$D56,Sel_Submission,"measure",J$13))</f>
        <v/>
      </c>
      <c r="K56" s="14" t="str">
        <f ca="1">IF($B56="","",_xll.PALO.DATA(Server,Cube,$E56,$F56,$D56,Sel_Submission,"measure",K$13))</f>
        <v/>
      </c>
      <c r="L56" s="15" t="str">
        <f ca="1">IF($B56="","",_xll.PALO.DATA(Server,Cube,$E56,$F56,$D56,Sel_Submission,"measure",L$13))</f>
        <v/>
      </c>
      <c r="M56" s="75" t="str">
        <f ca="1">IF($B56="","",_xll.PALO.DATA(Server,Cube,$E56,$F56,$D56,Sel_Submission,"measure",M$13))</f>
        <v/>
      </c>
      <c r="N56" s="14" t="str">
        <f ca="1">IF($B56="","",_xll.PALO.DATA(Server,Cube,$E56,$F56,$D56,Sel_Submission,"measure",N$13))</f>
        <v/>
      </c>
      <c r="Q56" s="17"/>
      <c r="R56" s="51" t="str">
        <f t="shared" ca="1" si="7"/>
        <v/>
      </c>
      <c r="S56" s="45" t="str">
        <f ca="1"/>
        <v/>
      </c>
      <c r="T56" s="46" t="str">
        <f ca="1"/>
        <v/>
      </c>
      <c r="U56" s="31" t="str">
        <f ca="1"/>
        <v/>
      </c>
      <c r="W56" s="51" t="str">
        <f t="shared" ca="1" si="8"/>
        <v/>
      </c>
      <c r="X56" s="45" t="str">
        <f ca="1"/>
        <v/>
      </c>
      <c r="Y56" s="46" t="str">
        <f ca="1"/>
        <v/>
      </c>
      <c r="Z56" s="31" t="str">
        <f ca="1"/>
        <v/>
      </c>
      <c r="AB56" s="44" t="str">
        <f t="shared" ca="1" si="6"/>
        <v/>
      </c>
      <c r="AC56" s="45" t="str">
        <f ca="1"/>
        <v/>
      </c>
      <c r="AD56" s="46" t="str">
        <f ca="1"/>
        <v/>
      </c>
      <c r="AE56" s="31" t="str">
        <f ca="1"/>
        <v/>
      </c>
      <c r="AG56" s="45">
        <f t="shared" ca="1" si="3"/>
        <v>5</v>
      </c>
      <c r="AH56" s="46">
        <f ca="1">IF(AI56&gt;AI55,1,IF(COUNTIF(AH$12:AH55,AH55)&lt;$AB$15*AI56,AH55,IF(AND(AH55=$W$25,COUNTIF(AH$12:AH55,AH55)&gt;=$AB$15*AI56),$W$25,AH55+1)))</f>
        <v>1</v>
      </c>
      <c r="AI56" s="46">
        <f ca="1">IF(COUNTIF(AI$12:AI55,AI55)&lt;$AI$10,AI55,IF(AND(AI55=$R$25,COUNTIF(AI$12:AI55,AI55)&gt;=$AI$10),$R$25,AI55+1))</f>
        <v>9</v>
      </c>
      <c r="AJ56" s="71" t="str">
        <f t="array" aca="1" ref="AJ56" ca="1">INDEX($T$26:$T$86,AI56)</f>
        <v>Slovenia</v>
      </c>
      <c r="AK56" s="71" t="str">
        <f t="shared" ca="1" si="0"/>
        <v>Sales</v>
      </c>
      <c r="AL56" s="46" t="str">
        <f t="shared" ca="1" si="4"/>
        <v>36</v>
      </c>
      <c r="AM56" s="72">
        <f ca="1">IF(AL56="",0,_xll.PALO.DATA(Server,OperationalCube,$AJ56,$AK56,$AL56,$F$8,$B$3,$AM$11))</f>
        <v>0</v>
      </c>
      <c r="AN56" s="72">
        <f ca="1">IF(AM56=0,$AK$10,RANK(AM56,$R$22:$R$322))</f>
        <v>3300</v>
      </c>
      <c r="AO56" s="72">
        <f t="shared" ca="1" si="5"/>
        <v>45</v>
      </c>
      <c r="AP56" s="73">
        <f t="shared" ca="1" si="1"/>
        <v>0.99550988582488842</v>
      </c>
      <c r="AQ56" s="73">
        <f t="shared" ca="1" si="2"/>
        <v>3299.004490114175</v>
      </c>
      <c r="AR56" s="74">
        <f t="array" aca="1" ref="AR56" ca="1">RANK(AQ56,$AQ$12:$AQ$315,1)</f>
        <v>45</v>
      </c>
    </row>
    <row r="57" spans="2:44" ht="15" customHeight="1">
      <c r="B57" s="9" t="str">
        <f ca="1">IF(COUNT($B$14:B56)=$AM$10,"",B56+1)</f>
        <v/>
      </c>
      <c r="D57" s="13" t="str">
        <f ca="1">IF(B57="","",INDEX($AL$12:$AL$315,MATCH(B57,$AR$12:$AR$315,0)))</f>
        <v/>
      </c>
      <c r="E57" s="14" t="str">
        <f ca="1">IF(B57="","",INDEX($AJ$12:$AJ$315,MATCH(B57,$AR$12:$AR$315,0)))</f>
        <v/>
      </c>
      <c r="F57" s="14" t="str">
        <f ca="1">IF(B57="","",INDEX($AK$12:$AK$315,MATCH(B57,$AR$12:$AR$315,0)))</f>
        <v/>
      </c>
      <c r="G57" s="14" t="str">
        <f ca="1">_xll.PALO.EPARENT(Server,"PP-Topics",H57,1)</f>
        <v/>
      </c>
      <c r="H57" s="14" t="str">
        <f ca="1">_xll.PALO.EPARENT(Server,"PP-Topics",D57,1)</f>
        <v/>
      </c>
      <c r="I57" s="14" t="str">
        <f ca="1">IF($B57="","",_xll.PALO.DATA(Server,Cube,$E57,$F57,$D57,Sel_Submission,"measure",I$13))</f>
        <v/>
      </c>
      <c r="J57" s="14" t="str">
        <f ca="1">IF($B57="","",_xll.PALO.DATA(Server,Cube,$E57,$F57,$D57,Sel_Submission,"measure",J$13))</f>
        <v/>
      </c>
      <c r="K57" s="14" t="str">
        <f ca="1">IF($B57="","",_xll.PALO.DATA(Server,Cube,$E57,$F57,$D57,Sel_Submission,"measure",K$13))</f>
        <v/>
      </c>
      <c r="L57" s="15" t="str">
        <f ca="1">IF($B57="","",_xll.PALO.DATA(Server,Cube,$E57,$F57,$D57,Sel_Submission,"measure",L$13))</f>
        <v/>
      </c>
      <c r="M57" s="75" t="str">
        <f ca="1">IF($B57="","",_xll.PALO.DATA(Server,Cube,$E57,$F57,$D57,Sel_Submission,"measure",M$13))</f>
        <v/>
      </c>
      <c r="N57" s="14" t="str">
        <f ca="1">IF($B57="","",_xll.PALO.DATA(Server,Cube,$E57,$F57,$D57,Sel_Submission,"measure",N$13))</f>
        <v/>
      </c>
      <c r="Q57" s="17"/>
      <c r="R57" s="51" t="str">
        <f t="shared" ca="1" si="7"/>
        <v/>
      </c>
      <c r="S57" s="45" t="str">
        <f ca="1"/>
        <v/>
      </c>
      <c r="T57" s="46" t="str">
        <f ca="1"/>
        <v/>
      </c>
      <c r="U57" s="31" t="str">
        <f ca="1"/>
        <v/>
      </c>
      <c r="W57" s="51" t="str">
        <f t="shared" ca="1" si="8"/>
        <v/>
      </c>
      <c r="X57" s="45" t="str">
        <f ca="1"/>
        <v/>
      </c>
      <c r="Y57" s="46" t="str">
        <f ca="1"/>
        <v/>
      </c>
      <c r="Z57" s="31" t="str">
        <f ca="1"/>
        <v/>
      </c>
      <c r="AB57" s="44" t="str">
        <f t="shared" ca="1" si="6"/>
        <v/>
      </c>
      <c r="AC57" s="45" t="str">
        <f ca="1"/>
        <v/>
      </c>
      <c r="AD57" s="46" t="str">
        <f ca="1"/>
        <v/>
      </c>
      <c r="AE57" s="31" t="str">
        <f ca="1"/>
        <v/>
      </c>
      <c r="AG57" s="45">
        <f t="shared" ca="1" si="3"/>
        <v>1</v>
      </c>
      <c r="AH57" s="46">
        <f ca="1">IF(AI57&gt;AI56,1,IF(COUNTIF(AH$12:AH56,AH56)&lt;$AB$15*AI57,AH56,IF(AND(AH56=$W$25,COUNTIF(AH$12:AH56,AH56)&gt;=$AB$15*AI57),$W$25,AH56+1)))</f>
        <v>1</v>
      </c>
      <c r="AI57" s="46">
        <f ca="1">IF(COUNTIF(AI$12:AI56,AI56)&lt;$AI$10,AI56,IF(AND(AI56=$R$25,COUNTIF(AI$12:AI56,AI56)&gt;=$AI$10),$R$25,AI56+1))</f>
        <v>10</v>
      </c>
      <c r="AJ57" s="71" t="str">
        <f t="array" aca="1" ref="AJ57" ca="1">INDEX($T$26:$T$86,AI57)</f>
        <v>Ukraine</v>
      </c>
      <c r="AK57" s="71" t="str">
        <f t="shared" ca="1" si="0"/>
        <v>Sales</v>
      </c>
      <c r="AL57" s="46" t="str">
        <f t="shared" ca="1" si="4"/>
        <v>1</v>
      </c>
      <c r="AM57" s="72">
        <f ca="1">IF(AL57="",0,_xll.PALO.DATA(Server,OperationalCube,$AJ57,$AK57,$AL57,$F$8,$B$3,$AM$11))</f>
        <v>0</v>
      </c>
      <c r="AN57" s="72">
        <f ca="1">IF(AM57=0,$AK$10,RANK(AM57,$R$22:$R$322))</f>
        <v>3300</v>
      </c>
      <c r="AO57" s="72">
        <f t="shared" ca="1" si="5"/>
        <v>46</v>
      </c>
      <c r="AP57" s="73">
        <f t="shared" ca="1" si="1"/>
        <v>0.99541033483630603</v>
      </c>
      <c r="AQ57" s="73">
        <f t="shared" ca="1" si="2"/>
        <v>3299.0045896651636</v>
      </c>
      <c r="AR57" s="74">
        <f t="array" aca="1" ref="AR57" ca="1">RANK(AQ57,$AQ$12:$AQ$315,1)</f>
        <v>46</v>
      </c>
    </row>
    <row r="58" spans="2:44" ht="15" customHeight="1">
      <c r="B58" s="9" t="str">
        <f ca="1">IF(COUNT($B$14:B57)=$AM$10,"",B57+1)</f>
        <v/>
      </c>
      <c r="D58" s="13" t="str">
        <f ca="1">IF(B58="","",INDEX($AL$12:$AL$315,MATCH(B58,$AR$12:$AR$315,0)))</f>
        <v/>
      </c>
      <c r="E58" s="14" t="str">
        <f ca="1">IF(B58="","",INDEX($AJ$12:$AJ$315,MATCH(B58,$AR$12:$AR$315,0)))</f>
        <v/>
      </c>
      <c r="F58" s="14" t="str">
        <f ca="1">IF(B58="","",INDEX($AK$12:$AK$315,MATCH(B58,$AR$12:$AR$315,0)))</f>
        <v/>
      </c>
      <c r="G58" s="14" t="str">
        <f ca="1">_xll.PALO.EPARENT(Server,"PP-Topics",H58,1)</f>
        <v/>
      </c>
      <c r="H58" s="14" t="str">
        <f ca="1">_xll.PALO.EPARENT(Server,"PP-Topics",D58,1)</f>
        <v/>
      </c>
      <c r="I58" s="14" t="str">
        <f ca="1">IF($B58="","",_xll.PALO.DATA(Server,Cube,$E58,$F58,$D58,Sel_Submission,"measure",I$13))</f>
        <v/>
      </c>
      <c r="J58" s="14" t="str">
        <f ca="1">IF($B58="","",_xll.PALO.DATA(Server,Cube,$E58,$F58,$D58,Sel_Submission,"measure",J$13))</f>
        <v/>
      </c>
      <c r="K58" s="14" t="str">
        <f ca="1">IF($B58="","",_xll.PALO.DATA(Server,Cube,$E58,$F58,$D58,Sel_Submission,"measure",K$13))</f>
        <v/>
      </c>
      <c r="L58" s="15" t="str">
        <f ca="1">IF($B58="","",_xll.PALO.DATA(Server,Cube,$E58,$F58,$D58,Sel_Submission,"measure",L$13))</f>
        <v/>
      </c>
      <c r="M58" s="75" t="str">
        <f ca="1">IF($B58="","",_xll.PALO.DATA(Server,Cube,$E58,$F58,$D58,Sel_Submission,"measure",M$13))</f>
        <v/>
      </c>
      <c r="N58" s="14" t="str">
        <f ca="1">IF($B58="","",_xll.PALO.DATA(Server,Cube,$E58,$F58,$D58,Sel_Submission,"measure",N$13))</f>
        <v/>
      </c>
      <c r="Q58" s="17"/>
      <c r="R58" s="51" t="str">
        <f t="shared" ca="1" si="7"/>
        <v/>
      </c>
      <c r="S58" s="45" t="str">
        <f ca="1"/>
        <v/>
      </c>
      <c r="T58" s="46" t="str">
        <f ca="1"/>
        <v/>
      </c>
      <c r="U58" s="31" t="str">
        <f ca="1"/>
        <v/>
      </c>
      <c r="W58" s="51" t="str">
        <f t="shared" ca="1" si="8"/>
        <v/>
      </c>
      <c r="X58" s="45" t="str">
        <f ca="1"/>
        <v/>
      </c>
      <c r="Y58" s="46" t="str">
        <f ca="1"/>
        <v/>
      </c>
      <c r="Z58" s="31" t="str">
        <f ca="1"/>
        <v/>
      </c>
      <c r="AB58" s="44" t="str">
        <f t="shared" ca="1" si="6"/>
        <v/>
      </c>
      <c r="AC58" s="45" t="str">
        <f ca="1"/>
        <v/>
      </c>
      <c r="AD58" s="46" t="str">
        <f ca="1"/>
        <v/>
      </c>
      <c r="AE58" s="31" t="str">
        <f ca="1"/>
        <v/>
      </c>
      <c r="AG58" s="45">
        <f t="shared" ca="1" si="3"/>
        <v>2</v>
      </c>
      <c r="AH58" s="46">
        <f ca="1">IF(AI58&gt;AI57,1,IF(COUNTIF(AH$12:AH57,AH57)&lt;$AB$15*AI58,AH57,IF(AND(AH57=$W$25,COUNTIF(AH$12:AH57,AH57)&gt;=$AB$15*AI58),$W$25,AH57+1)))</f>
        <v>1</v>
      </c>
      <c r="AI58" s="46">
        <f ca="1">IF(COUNTIF(AI$12:AI57,AI57)&lt;$AI$10,AI57,IF(AND(AI57=$R$25,COUNTIF(AI$12:AI57,AI57)&gt;=$AI$10),$R$25,AI57+1))</f>
        <v>10</v>
      </c>
      <c r="AJ58" s="71" t="str">
        <f t="array" aca="1" ref="AJ58" ca="1">INDEX($T$26:$T$86,AI58)</f>
        <v>Ukraine</v>
      </c>
      <c r="AK58" s="71" t="str">
        <f t="shared" ca="1" si="0"/>
        <v>Sales</v>
      </c>
      <c r="AL58" s="46" t="str">
        <f t="shared" ca="1" si="4"/>
        <v>2</v>
      </c>
      <c r="AM58" s="72">
        <f ca="1">IF(AL58="",0,_xll.PALO.DATA(Server,OperationalCube,$AJ58,$AK58,$AL58,$F$8,$B$3,$AM$11))</f>
        <v>0</v>
      </c>
      <c r="AN58" s="72">
        <f ca="1">IF(AM58=0,$AK$10,RANK(AM58,$R$22:$R$322))</f>
        <v>3300</v>
      </c>
      <c r="AO58" s="72">
        <f t="shared" ca="1" si="5"/>
        <v>47</v>
      </c>
      <c r="AP58" s="73">
        <f t="shared" ca="1" si="1"/>
        <v>0.99531079380282239</v>
      </c>
      <c r="AQ58" s="73">
        <f t="shared" ca="1" si="2"/>
        <v>3299.0046892061973</v>
      </c>
      <c r="AR58" s="74">
        <f t="array" aca="1" ref="AR58" ca="1">RANK(AQ58,$AQ$12:$AQ$315,1)</f>
        <v>47</v>
      </c>
    </row>
    <row r="59" spans="2:44" ht="15" customHeight="1">
      <c r="B59" s="9" t="str">
        <f ca="1">IF(COUNT($B$14:B58)=$AM$10,"",B58+1)</f>
        <v/>
      </c>
      <c r="D59" s="13" t="str">
        <f ca="1">IF(B59="","",INDEX($AL$12:$AL$315,MATCH(B59,$AR$12:$AR$315,0)))</f>
        <v/>
      </c>
      <c r="E59" s="14" t="str">
        <f ca="1">IF(B59="","",INDEX($AJ$12:$AJ$315,MATCH(B59,$AR$12:$AR$315,0)))</f>
        <v/>
      </c>
      <c r="F59" s="14" t="str">
        <f ca="1">IF(B59="","",INDEX($AK$12:$AK$315,MATCH(B59,$AR$12:$AR$315,0)))</f>
        <v/>
      </c>
      <c r="G59" s="14" t="str">
        <f ca="1">_xll.PALO.EPARENT(Server,"PP-Topics",H59,1)</f>
        <v/>
      </c>
      <c r="H59" s="14" t="str">
        <f ca="1">_xll.PALO.EPARENT(Server,"PP-Topics",D59,1)</f>
        <v/>
      </c>
      <c r="I59" s="14" t="str">
        <f ca="1">IF($B59="","",_xll.PALO.DATA(Server,Cube,$E59,$F59,$D59,Sel_Submission,"measure",I$13))</f>
        <v/>
      </c>
      <c r="J59" s="14" t="str">
        <f ca="1">IF($B59="","",_xll.PALO.DATA(Server,Cube,$E59,$F59,$D59,Sel_Submission,"measure",J$13))</f>
        <v/>
      </c>
      <c r="K59" s="14" t="str">
        <f ca="1">IF($B59="","",_xll.PALO.DATA(Server,Cube,$E59,$F59,$D59,Sel_Submission,"measure",K$13))</f>
        <v/>
      </c>
      <c r="L59" s="15" t="str">
        <f ca="1">IF($B59="","",_xll.PALO.DATA(Server,Cube,$E59,$F59,$D59,Sel_Submission,"measure",L$13))</f>
        <v/>
      </c>
      <c r="M59" s="75" t="str">
        <f ca="1">IF($B59="","",_xll.PALO.DATA(Server,Cube,$E59,$F59,$D59,Sel_Submission,"measure",M$13))</f>
        <v/>
      </c>
      <c r="N59" s="14" t="str">
        <f ca="1">IF($B59="","",_xll.PALO.DATA(Server,Cube,$E59,$F59,$D59,Sel_Submission,"measure",N$13))</f>
        <v/>
      </c>
      <c r="Q59" s="17"/>
      <c r="R59" s="51" t="str">
        <f t="shared" ca="1" si="7"/>
        <v/>
      </c>
      <c r="S59" s="45" t="str">
        <f ca="1"/>
        <v/>
      </c>
      <c r="T59" s="46" t="str">
        <f ca="1"/>
        <v/>
      </c>
      <c r="U59" s="31" t="str">
        <f ca="1"/>
        <v/>
      </c>
      <c r="W59" s="51" t="str">
        <f t="shared" ca="1" si="8"/>
        <v/>
      </c>
      <c r="X59" s="45" t="str">
        <f ca="1"/>
        <v/>
      </c>
      <c r="Y59" s="46" t="str">
        <f ca="1"/>
        <v/>
      </c>
      <c r="Z59" s="31" t="str">
        <f ca="1"/>
        <v/>
      </c>
      <c r="AB59" s="44" t="str">
        <f t="shared" ca="1" si="6"/>
        <v/>
      </c>
      <c r="AC59" s="45" t="str">
        <f ca="1"/>
        <v/>
      </c>
      <c r="AD59" s="46" t="str">
        <f ca="1"/>
        <v/>
      </c>
      <c r="AE59" s="31" t="str">
        <f ca="1"/>
        <v/>
      </c>
      <c r="AG59" s="45">
        <f t="shared" ca="1" si="3"/>
        <v>3</v>
      </c>
      <c r="AH59" s="46">
        <f ca="1">IF(AI59&gt;AI58,1,IF(COUNTIF(AH$12:AH58,AH58)&lt;$AB$15*AI59,AH58,IF(AND(AH58=$W$25,COUNTIF(AH$12:AH58,AH58)&gt;=$AB$15*AI59),$W$25,AH58+1)))</f>
        <v>1</v>
      </c>
      <c r="AI59" s="46">
        <f ca="1">IF(COUNTIF(AI$12:AI58,AI58)&lt;$AI$10,AI58,IF(AND(AI58=$R$25,COUNTIF(AI$12:AI58,AI58)&gt;=$AI$10),$R$25,AI58+1))</f>
        <v>10</v>
      </c>
      <c r="AJ59" s="71" t="str">
        <f t="array" aca="1" ref="AJ59" ca="1">INDEX($T$26:$T$86,AI59)</f>
        <v>Ukraine</v>
      </c>
      <c r="AK59" s="71" t="str">
        <f t="shared" ca="1" si="0"/>
        <v>Sales</v>
      </c>
      <c r="AL59" s="46" t="str">
        <f t="shared" ca="1" si="4"/>
        <v>3</v>
      </c>
      <c r="AM59" s="72">
        <f ca="1">IF(AL59="",0,_xll.PALO.DATA(Server,OperationalCube,$AJ59,$AK59,$AL59,$F$8,$B$3,$AM$11))</f>
        <v>0</v>
      </c>
      <c r="AN59" s="72">
        <f ca="1">IF(AM59=0,$AK$10,RANK(AM59,$R$22:$R$322))</f>
        <v>3300</v>
      </c>
      <c r="AO59" s="72">
        <f t="shared" ca="1" si="5"/>
        <v>48</v>
      </c>
      <c r="AP59" s="73">
        <f t="shared" ca="1" si="1"/>
        <v>0.99521126272344207</v>
      </c>
      <c r="AQ59" s="73">
        <f t="shared" ca="1" si="2"/>
        <v>3299.0047887372766</v>
      </c>
      <c r="AR59" s="74">
        <f t="array" aca="1" ref="AR59" ca="1">RANK(AQ59,$AQ$12:$AQ$315,1)</f>
        <v>48</v>
      </c>
    </row>
    <row r="60" spans="2:44" ht="15" customHeight="1">
      <c r="B60" s="9" t="str">
        <f ca="1">IF(COUNT($B$14:B59)=$AM$10,"",B59+1)</f>
        <v/>
      </c>
      <c r="D60" s="13" t="str">
        <f ca="1">IF(B60="","",INDEX($AL$12:$AL$315,MATCH(B60,$AR$12:$AR$315,0)))</f>
        <v/>
      </c>
      <c r="E60" s="14" t="str">
        <f ca="1">IF(B60="","",INDEX($AJ$12:$AJ$315,MATCH(B60,$AR$12:$AR$315,0)))</f>
        <v/>
      </c>
      <c r="F60" s="14" t="str">
        <f ca="1">IF(B60="","",INDEX($AK$12:$AK$315,MATCH(B60,$AR$12:$AR$315,0)))</f>
        <v/>
      </c>
      <c r="G60" s="14" t="str">
        <f ca="1">_xll.PALO.EPARENT(Server,"PP-Topics",H60,1)</f>
        <v/>
      </c>
      <c r="H60" s="14" t="str">
        <f ca="1">_xll.PALO.EPARENT(Server,"PP-Topics",D60,1)</f>
        <v/>
      </c>
      <c r="I60" s="14" t="str">
        <f ca="1">IF($B60="","",_xll.PALO.DATA(Server,Cube,$E60,$F60,$D60,Sel_Submission,"measure",I$13))</f>
        <v/>
      </c>
      <c r="J60" s="14" t="str">
        <f ca="1">IF($B60="","",_xll.PALO.DATA(Server,Cube,$E60,$F60,$D60,Sel_Submission,"measure",J$13))</f>
        <v/>
      </c>
      <c r="K60" s="14" t="str">
        <f ca="1">IF($B60="","",_xll.PALO.DATA(Server,Cube,$E60,$F60,$D60,Sel_Submission,"measure",K$13))</f>
        <v/>
      </c>
      <c r="L60" s="15" t="str">
        <f ca="1">IF($B60="","",_xll.PALO.DATA(Server,Cube,$E60,$F60,$D60,Sel_Submission,"measure",L$13))</f>
        <v/>
      </c>
      <c r="M60" s="75" t="str">
        <f ca="1">IF($B60="","",_xll.PALO.DATA(Server,Cube,$E60,$F60,$D60,Sel_Submission,"measure",M$13))</f>
        <v/>
      </c>
      <c r="N60" s="14" t="str">
        <f ca="1">IF($B60="","",_xll.PALO.DATA(Server,Cube,$E60,$F60,$D60,Sel_Submission,"measure",N$13))</f>
        <v/>
      </c>
      <c r="Q60" s="17"/>
      <c r="R60" s="51" t="str">
        <f t="shared" ca="1" si="7"/>
        <v/>
      </c>
      <c r="S60" s="45" t="str">
        <f ca="1"/>
        <v/>
      </c>
      <c r="T60" s="46" t="str">
        <f ca="1"/>
        <v/>
      </c>
      <c r="U60" s="31" t="str">
        <f ca="1"/>
        <v/>
      </c>
      <c r="W60" s="51" t="str">
        <f t="shared" ca="1" si="8"/>
        <v/>
      </c>
      <c r="X60" s="45" t="str">
        <f ca="1"/>
        <v/>
      </c>
      <c r="Y60" s="46" t="str">
        <f ca="1"/>
        <v/>
      </c>
      <c r="Z60" s="31" t="str">
        <f ca="1"/>
        <v/>
      </c>
      <c r="AB60" s="44" t="str">
        <f t="shared" ca="1" si="6"/>
        <v/>
      </c>
      <c r="AC60" s="45" t="str">
        <f ca="1"/>
        <v/>
      </c>
      <c r="AD60" s="46" t="str">
        <f ca="1"/>
        <v/>
      </c>
      <c r="AE60" s="31" t="str">
        <f ca="1"/>
        <v/>
      </c>
      <c r="AG60" s="45">
        <f t="shared" ca="1" si="3"/>
        <v>4</v>
      </c>
      <c r="AH60" s="46">
        <f ca="1">IF(AI60&gt;AI59,1,IF(COUNTIF(AH$12:AH59,AH59)&lt;$AB$15*AI60,AH59,IF(AND(AH59=$W$25,COUNTIF(AH$12:AH59,AH59)&gt;=$AB$15*AI60),$W$25,AH59+1)))</f>
        <v>1</v>
      </c>
      <c r="AI60" s="46">
        <f ca="1">IF(COUNTIF(AI$12:AI59,AI59)&lt;$AI$10,AI59,IF(AND(AI59=$R$25,COUNTIF(AI$12:AI59,AI59)&gt;=$AI$10),$R$25,AI59+1))</f>
        <v>10</v>
      </c>
      <c r="AJ60" s="71" t="str">
        <f t="array" aca="1" ref="AJ60" ca="1">INDEX($T$26:$T$86,AI60)</f>
        <v>Ukraine</v>
      </c>
      <c r="AK60" s="71" t="str">
        <f t="shared" ca="1" si="0"/>
        <v>Sales</v>
      </c>
      <c r="AL60" s="46" t="str">
        <f t="shared" ca="1" si="4"/>
        <v>35</v>
      </c>
      <c r="AM60" s="72">
        <f ca="1">IF(AL60="",0,_xll.PALO.DATA(Server,OperationalCube,$AJ60,$AK60,$AL60,$F$8,$B$3,$AM$11))</f>
        <v>0</v>
      </c>
      <c r="AN60" s="72">
        <f ca="1">IF(AM60=0,$AK$10,RANK(AM60,$R$22:$R$322))</f>
        <v>3300</v>
      </c>
      <c r="AO60" s="72">
        <f t="shared" ca="1" si="5"/>
        <v>49</v>
      </c>
      <c r="AP60" s="73">
        <f t="shared" ca="1" si="1"/>
        <v>0.99511174159716975</v>
      </c>
      <c r="AQ60" s="73">
        <f t="shared" ca="1" si="2"/>
        <v>3299.0048882584028</v>
      </c>
      <c r="AR60" s="74">
        <f t="array" aca="1" ref="AR60" ca="1">RANK(AQ60,$AQ$12:$AQ$315,1)</f>
        <v>49</v>
      </c>
    </row>
    <row r="61" spans="2:44" ht="15" customHeight="1">
      <c r="B61" s="9" t="str">
        <f ca="1">IF(COUNT($B$14:B60)=$AM$10,"",B60+1)</f>
        <v/>
      </c>
      <c r="D61" s="13" t="str">
        <f ca="1">IF(B61="","",INDEX($AL$12:$AL$315,MATCH(B61,$AR$12:$AR$315,0)))</f>
        <v/>
      </c>
      <c r="E61" s="14" t="str">
        <f ca="1">IF(B61="","",INDEX($AJ$12:$AJ$315,MATCH(B61,$AR$12:$AR$315,0)))</f>
        <v/>
      </c>
      <c r="F61" s="14" t="str">
        <f ca="1">IF(B61="","",INDEX($AK$12:$AK$315,MATCH(B61,$AR$12:$AR$315,0)))</f>
        <v/>
      </c>
      <c r="G61" s="14" t="str">
        <f ca="1">_xll.PALO.EPARENT(Server,"PP-Topics",H61,1)</f>
        <v/>
      </c>
      <c r="H61" s="14" t="str">
        <f ca="1">_xll.PALO.EPARENT(Server,"PP-Topics",D61,1)</f>
        <v/>
      </c>
      <c r="I61" s="14" t="str">
        <f ca="1">IF($B61="","",_xll.PALO.DATA(Server,Cube,$E61,$F61,$D61,Sel_Submission,"measure",I$13))</f>
        <v/>
      </c>
      <c r="J61" s="14" t="str">
        <f ca="1">IF($B61="","",_xll.PALO.DATA(Server,Cube,$E61,$F61,$D61,Sel_Submission,"measure",J$13))</f>
        <v/>
      </c>
      <c r="K61" s="14" t="str">
        <f ca="1">IF($B61="","",_xll.PALO.DATA(Server,Cube,$E61,$F61,$D61,Sel_Submission,"measure",K$13))</f>
        <v/>
      </c>
      <c r="L61" s="15" t="str">
        <f ca="1">IF($B61="","",_xll.PALO.DATA(Server,Cube,$E61,$F61,$D61,Sel_Submission,"measure",L$13))</f>
        <v/>
      </c>
      <c r="M61" s="75" t="str">
        <f ca="1">IF($B61="","",_xll.PALO.DATA(Server,Cube,$E61,$F61,$D61,Sel_Submission,"measure",M$13))</f>
        <v/>
      </c>
      <c r="N61" s="14" t="str">
        <f ca="1">IF($B61="","",_xll.PALO.DATA(Server,Cube,$E61,$F61,$D61,Sel_Submission,"measure",N$13))</f>
        <v/>
      </c>
      <c r="Q61" s="17"/>
      <c r="R61" s="51" t="str">
        <f t="shared" ca="1" si="7"/>
        <v/>
      </c>
      <c r="S61" s="45" t="str">
        <f ca="1"/>
        <v/>
      </c>
      <c r="T61" s="46" t="str">
        <f ca="1"/>
        <v/>
      </c>
      <c r="U61" s="31" t="str">
        <f ca="1"/>
        <v/>
      </c>
      <c r="W61" s="51" t="str">
        <f t="shared" ca="1" si="8"/>
        <v/>
      </c>
      <c r="X61" s="45" t="str">
        <f ca="1"/>
        <v/>
      </c>
      <c r="Y61" s="46" t="str">
        <f ca="1"/>
        <v/>
      </c>
      <c r="Z61" s="31" t="str">
        <f ca="1"/>
        <v/>
      </c>
      <c r="AB61" s="44" t="str">
        <f t="shared" ca="1" si="6"/>
        <v/>
      </c>
      <c r="AC61" s="45" t="str">
        <f ca="1"/>
        <v/>
      </c>
      <c r="AD61" s="46" t="str">
        <f ca="1"/>
        <v/>
      </c>
      <c r="AE61" s="31" t="str">
        <f ca="1"/>
        <v/>
      </c>
      <c r="AG61" s="45">
        <f t="shared" ca="1" si="3"/>
        <v>5</v>
      </c>
      <c r="AH61" s="46">
        <f ca="1">IF(AI61&gt;AI60,1,IF(COUNTIF(AH$12:AH60,AH60)&lt;$AB$15*AI61,AH60,IF(AND(AH60=$W$25,COUNTIF(AH$12:AH60,AH60)&gt;=$AB$15*AI61),$W$25,AH60+1)))</f>
        <v>1</v>
      </c>
      <c r="AI61" s="46">
        <f ca="1">IF(COUNTIF(AI$12:AI60,AI60)&lt;$AI$10,AI60,IF(AND(AI60=$R$25,COUNTIF(AI$12:AI60,AI60)&gt;=$AI$10),$R$25,AI60+1))</f>
        <v>10</v>
      </c>
      <c r="AJ61" s="71" t="str">
        <f t="array" aca="1" ref="AJ61" ca="1">INDEX($T$26:$T$86,AI61)</f>
        <v>Ukraine</v>
      </c>
      <c r="AK61" s="71" t="str">
        <f t="shared" ca="1" si="0"/>
        <v>Sales</v>
      </c>
      <c r="AL61" s="46" t="str">
        <f t="shared" ca="1" si="4"/>
        <v>36</v>
      </c>
      <c r="AM61" s="72">
        <f ca="1">IF(AL61="",0,_xll.PALO.DATA(Server,OperationalCube,$AJ61,$AK61,$AL61,$F$8,$B$3,$AM$11))</f>
        <v>0</v>
      </c>
      <c r="AN61" s="72">
        <f ca="1">IF(AM61=0,$AK$10,RANK(AM61,$R$22:$R$322))</f>
        <v>3300</v>
      </c>
      <c r="AO61" s="72">
        <f t="shared" ca="1" si="5"/>
        <v>50</v>
      </c>
      <c r="AP61" s="73">
        <f t="shared" ca="1" si="1"/>
        <v>0.99501223042301012</v>
      </c>
      <c r="AQ61" s="73">
        <f t="shared" ca="1" si="2"/>
        <v>3299.0049877695769</v>
      </c>
      <c r="AR61" s="74">
        <f t="array" aca="1" ref="AR61" ca="1">RANK(AQ61,$AQ$12:$AQ$315,1)</f>
        <v>50</v>
      </c>
    </row>
    <row r="62" spans="2:44" ht="15" customHeight="1">
      <c r="B62" s="9" t="str">
        <f ca="1">IF(COUNT($B$14:B61)=$AM$10,"",B61+1)</f>
        <v/>
      </c>
      <c r="D62" s="13" t="str">
        <f ca="1">IF(B62="","",INDEX($AL$12:$AL$315,MATCH(B62,$AR$12:$AR$315,0)))</f>
        <v/>
      </c>
      <c r="E62" s="14" t="str">
        <f ca="1">IF(B62="","",INDEX($AJ$12:$AJ$315,MATCH(B62,$AR$12:$AR$315,0)))</f>
        <v/>
      </c>
      <c r="F62" s="14" t="str">
        <f ca="1">IF(B62="","",INDEX($AK$12:$AK$315,MATCH(B62,$AR$12:$AR$315,0)))</f>
        <v/>
      </c>
      <c r="G62" s="14" t="str">
        <f ca="1">_xll.PALO.EPARENT(Server,"PP-Topics",H62,1)</f>
        <v/>
      </c>
      <c r="H62" s="14" t="str">
        <f ca="1">_xll.PALO.EPARENT(Server,"PP-Topics",D62,1)</f>
        <v/>
      </c>
      <c r="I62" s="14" t="str">
        <f ca="1">IF($B62="","",_xll.PALO.DATA(Server,Cube,$E62,$F62,$D62,Sel_Submission,"measure",I$13))</f>
        <v/>
      </c>
      <c r="J62" s="14" t="str">
        <f ca="1">IF($B62="","",_xll.PALO.DATA(Server,Cube,$E62,$F62,$D62,Sel_Submission,"measure",J$13))</f>
        <v/>
      </c>
      <c r="K62" s="14" t="str">
        <f ca="1">IF($B62="","",_xll.PALO.DATA(Server,Cube,$E62,$F62,$D62,Sel_Submission,"measure",K$13))</f>
        <v/>
      </c>
      <c r="L62" s="15" t="str">
        <f ca="1">IF($B62="","",_xll.PALO.DATA(Server,Cube,$E62,$F62,$D62,Sel_Submission,"measure",L$13))</f>
        <v/>
      </c>
      <c r="M62" s="75" t="str">
        <f ca="1">IF($B62="","",_xll.PALO.DATA(Server,Cube,$E62,$F62,$D62,Sel_Submission,"measure",M$13))</f>
        <v/>
      </c>
      <c r="N62" s="14" t="str">
        <f ca="1">IF($B62="","",_xll.PALO.DATA(Server,Cube,$E62,$F62,$D62,Sel_Submission,"measure",N$13))</f>
        <v/>
      </c>
      <c r="Q62" s="17"/>
      <c r="R62" s="51" t="str">
        <f t="shared" ca="1" si="7"/>
        <v/>
      </c>
      <c r="S62" s="45" t="str">
        <f ca="1"/>
        <v/>
      </c>
      <c r="T62" s="46" t="str">
        <f ca="1"/>
        <v/>
      </c>
      <c r="U62" s="31" t="str">
        <f ca="1"/>
        <v/>
      </c>
      <c r="W62" s="51" t="str">
        <f t="shared" ca="1" si="8"/>
        <v/>
      </c>
      <c r="X62" s="45" t="str">
        <f ca="1"/>
        <v/>
      </c>
      <c r="Y62" s="46" t="str">
        <f ca="1"/>
        <v/>
      </c>
      <c r="Z62" s="31" t="str">
        <f ca="1"/>
        <v/>
      </c>
      <c r="AB62" s="44" t="str">
        <f t="shared" ca="1" si="6"/>
        <v/>
      </c>
      <c r="AC62" s="45" t="str">
        <f ca="1"/>
        <v/>
      </c>
      <c r="AD62" s="46" t="str">
        <f ca="1"/>
        <v/>
      </c>
      <c r="AE62" s="31" t="str">
        <f ca="1"/>
        <v/>
      </c>
      <c r="AG62" s="45">
        <f t="shared" ca="1" si="3"/>
        <v>6</v>
      </c>
      <c r="AH62" s="46">
        <f ca="1">IF(AI62&gt;AI61,1,IF(COUNTIF(AH$12:AH61,AH61)&lt;$AB$15*AI62,AH61,IF(AND(AH61=$W$25,COUNTIF(AH$12:AH61,AH61)&gt;=$AB$15*AI62),$W$25,AH61+1)))</f>
        <v>1</v>
      </c>
      <c r="AI62" s="46">
        <f ca="1">IF(COUNTIF(AI$12:AI61,AI61)&lt;$AI$10,AI61,IF(AND(AI61=$R$25,COUNTIF(AI$12:AI61,AI61)&gt;=$AI$10),$R$25,AI61+1))</f>
        <v>10</v>
      </c>
      <c r="AJ62" s="71" t="str">
        <f t="array" aca="1" ref="AJ62" ca="1">INDEX($T$26:$T$86,AI62)</f>
        <v>Ukraine</v>
      </c>
      <c r="AK62" s="71" t="str">
        <f t="shared" ca="1" si="0"/>
        <v>Sales</v>
      </c>
      <c r="AL62" s="46" t="str">
        <f t="shared" ca="1" si="4"/>
        <v/>
      </c>
      <c r="AM62" s="72">
        <f ca="1">IF(AL62="",0,_xll.PALO.DATA(Server,OperationalCube,$AJ62,$AK62,$AL62,$F$8,$B$3,$AM$11))</f>
        <v>0</v>
      </c>
      <c r="AN62" s="72">
        <f ca="1">IF(AM62=0,$AK$10,RANK(AM62,$R$22:$R$322))</f>
        <v>3300</v>
      </c>
      <c r="AO62" s="72">
        <f t="shared" ca="1" si="5"/>
        <v>51</v>
      </c>
      <c r="AP62" s="73">
        <f t="shared" ca="1" si="1"/>
        <v>0.99491272919996776</v>
      </c>
      <c r="AQ62" s="73">
        <f t="shared" ca="1" si="2"/>
        <v>3299.0050872708002</v>
      </c>
      <c r="AR62" s="74">
        <f t="array" aca="1" ref="AR62" ca="1">RANK(AQ62,$AQ$12:$AQ$315,1)</f>
        <v>51</v>
      </c>
    </row>
    <row r="63" spans="2:44" ht="15" customHeight="1">
      <c r="B63" s="9" t="str">
        <f ca="1">IF(COUNT($B$14:B62)=$AM$10,"",B62+1)</f>
        <v/>
      </c>
      <c r="D63" s="13" t="str">
        <f ca="1">IF(B63="","",INDEX($AL$12:$AL$315,MATCH(B63,$AR$12:$AR$315,0)))</f>
        <v/>
      </c>
      <c r="E63" s="14" t="str">
        <f ca="1">IF(B63="","",INDEX($AJ$12:$AJ$315,MATCH(B63,$AR$12:$AR$315,0)))</f>
        <v/>
      </c>
      <c r="F63" s="14" t="str">
        <f ca="1">IF(B63="","",INDEX($AK$12:$AK$315,MATCH(B63,$AR$12:$AR$315,0)))</f>
        <v/>
      </c>
      <c r="G63" s="14" t="str">
        <f ca="1">_xll.PALO.EPARENT(Server,"PP-Topics",H63,1)</f>
        <v/>
      </c>
      <c r="H63" s="14" t="str">
        <f ca="1">_xll.PALO.EPARENT(Server,"PP-Topics",D63,1)</f>
        <v/>
      </c>
      <c r="I63" s="14" t="str">
        <f ca="1">IF($B63="","",_xll.PALO.DATA(Server,Cube,$E63,$F63,$D63,Sel_Submission,"measure",I$13))</f>
        <v/>
      </c>
      <c r="J63" s="14" t="str">
        <f ca="1">IF($B63="","",_xll.PALO.DATA(Server,Cube,$E63,$F63,$D63,Sel_Submission,"measure",J$13))</f>
        <v/>
      </c>
      <c r="K63" s="14" t="str">
        <f ca="1">IF($B63="","",_xll.PALO.DATA(Server,Cube,$E63,$F63,$D63,Sel_Submission,"measure",K$13))</f>
        <v/>
      </c>
      <c r="L63" s="15" t="str">
        <f ca="1">IF($B63="","",_xll.PALO.DATA(Server,Cube,$E63,$F63,$D63,Sel_Submission,"measure",L$13))</f>
        <v/>
      </c>
      <c r="M63" s="75" t="str">
        <f ca="1">IF($B63="","",_xll.PALO.DATA(Server,Cube,$E63,$F63,$D63,Sel_Submission,"measure",M$13))</f>
        <v/>
      </c>
      <c r="N63" s="14" t="str">
        <f ca="1">IF($B63="","",_xll.PALO.DATA(Server,Cube,$E63,$F63,$D63,Sel_Submission,"measure",N$13))</f>
        <v/>
      </c>
      <c r="Q63" s="17"/>
      <c r="R63" s="51" t="str">
        <f t="shared" ca="1" si="7"/>
        <v/>
      </c>
      <c r="S63" s="45" t="str">
        <f ca="1"/>
        <v/>
      </c>
      <c r="T63" s="46" t="str">
        <f ca="1"/>
        <v/>
      </c>
      <c r="U63" s="31" t="str">
        <f ca="1"/>
        <v/>
      </c>
      <c r="W63" s="51" t="str">
        <f t="shared" ca="1" si="8"/>
        <v/>
      </c>
      <c r="X63" s="45" t="str">
        <f ca="1"/>
        <v/>
      </c>
      <c r="Y63" s="46" t="str">
        <f ca="1"/>
        <v/>
      </c>
      <c r="Z63" s="31" t="str">
        <f ca="1"/>
        <v/>
      </c>
      <c r="AB63" s="44" t="str">
        <f t="shared" ca="1" si="6"/>
        <v/>
      </c>
      <c r="AC63" s="45" t="str">
        <f ca="1"/>
        <v/>
      </c>
      <c r="AD63" s="46" t="str">
        <f ca="1"/>
        <v/>
      </c>
      <c r="AE63" s="31" t="str">
        <f ca="1"/>
        <v/>
      </c>
      <c r="AG63" s="45">
        <f t="shared" ca="1" si="3"/>
        <v>7</v>
      </c>
      <c r="AH63" s="46">
        <f ca="1">IF(AI63&gt;AI62,1,IF(COUNTIF(AH$12:AH62,AH62)&lt;$AB$15*AI63,AH62,IF(AND(AH62=$W$25,COUNTIF(AH$12:AH62,AH62)&gt;=$AB$15*AI63),$W$25,AH62+1)))</f>
        <v>1</v>
      </c>
      <c r="AI63" s="46">
        <f ca="1">IF(COUNTIF(AI$12:AI62,AI62)&lt;$AI$10,AI62,IF(AND(AI62=$R$25,COUNTIF(AI$12:AI62,AI62)&gt;=$AI$10),$R$25,AI62+1))</f>
        <v>10</v>
      </c>
      <c r="AJ63" s="71" t="str">
        <f t="array" aca="1" ref="AJ63" ca="1">INDEX($T$26:$T$86,AI63)</f>
        <v>Ukraine</v>
      </c>
      <c r="AK63" s="71" t="str">
        <f t="shared" ca="1" si="0"/>
        <v>Sales</v>
      </c>
      <c r="AL63" s="46" t="str">
        <f t="shared" ca="1" si="4"/>
        <v/>
      </c>
      <c r="AM63" s="72">
        <f ca="1">IF(AL63="",0,_xll.PALO.DATA(Server,OperationalCube,$AJ63,$AK63,$AL63,$F$8,$B$3,$AM$11))</f>
        <v>0</v>
      </c>
      <c r="AN63" s="72">
        <f ca="1">IF(AM63=0,$AK$10,RANK(AM63,$R$22:$R$322))</f>
        <v>3300</v>
      </c>
      <c r="AO63" s="72">
        <f t="shared" ca="1" si="5"/>
        <v>52</v>
      </c>
      <c r="AP63" s="73">
        <f t="shared" ca="1" si="1"/>
        <v>0.99481323792704779</v>
      </c>
      <c r="AQ63" s="73">
        <f t="shared" ca="1" si="2"/>
        <v>3299.0051867620728</v>
      </c>
      <c r="AR63" s="74">
        <f t="array" aca="1" ref="AR63" ca="1">RANK(AQ63,$AQ$12:$AQ$315,1)</f>
        <v>52</v>
      </c>
    </row>
    <row r="64" spans="2:44" ht="15" customHeight="1">
      <c r="B64" s="9" t="str">
        <f ca="1">IF(COUNT($B$14:B63)=$AM$10,"",B63+1)</f>
        <v/>
      </c>
      <c r="D64" s="13" t="str">
        <f ca="1">IF(B64="","",INDEX($AL$12:$AL$315,MATCH(B64,$AR$12:$AR$315,0)))</f>
        <v/>
      </c>
      <c r="E64" s="14" t="str">
        <f ca="1">IF(B64="","",INDEX($AJ$12:$AJ$315,MATCH(B64,$AR$12:$AR$315,0)))</f>
        <v/>
      </c>
      <c r="F64" s="14" t="str">
        <f ca="1">IF(B64="","",INDEX($AK$12:$AK$315,MATCH(B64,$AR$12:$AR$315,0)))</f>
        <v/>
      </c>
      <c r="G64" s="14" t="str">
        <f ca="1">_xll.PALO.EPARENT(Server,"PP-Topics",H64,1)</f>
        <v/>
      </c>
      <c r="H64" s="14" t="str">
        <f ca="1">_xll.PALO.EPARENT(Server,"PP-Topics",D64,1)</f>
        <v/>
      </c>
      <c r="I64" s="14" t="str">
        <f ca="1">IF($B64="","",_xll.PALO.DATA(Server,Cube,$E64,$F64,$D64,Sel_Submission,"measure",I$13))</f>
        <v/>
      </c>
      <c r="J64" s="14" t="str">
        <f ca="1">IF($B64="","",_xll.PALO.DATA(Server,Cube,$E64,$F64,$D64,Sel_Submission,"measure",J$13))</f>
        <v/>
      </c>
      <c r="K64" s="14" t="str">
        <f ca="1">IF($B64="","",_xll.PALO.DATA(Server,Cube,$E64,$F64,$D64,Sel_Submission,"measure",K$13))</f>
        <v/>
      </c>
      <c r="L64" s="15" t="str">
        <f ca="1">IF($B64="","",_xll.PALO.DATA(Server,Cube,$E64,$F64,$D64,Sel_Submission,"measure",L$13))</f>
        <v/>
      </c>
      <c r="M64" s="75" t="str">
        <f ca="1">IF($B64="","",_xll.PALO.DATA(Server,Cube,$E64,$F64,$D64,Sel_Submission,"measure",M$13))</f>
        <v/>
      </c>
      <c r="N64" s="14" t="str">
        <f ca="1">IF($B64="","",_xll.PALO.DATA(Server,Cube,$E64,$F64,$D64,Sel_Submission,"measure",N$13))</f>
        <v/>
      </c>
      <c r="Q64" s="17"/>
      <c r="R64" s="51" t="str">
        <f t="shared" ca="1" si="7"/>
        <v/>
      </c>
      <c r="S64" s="45" t="str">
        <f ca="1"/>
        <v/>
      </c>
      <c r="T64" s="46" t="str">
        <f ca="1"/>
        <v/>
      </c>
      <c r="U64" s="31" t="str">
        <f ca="1"/>
        <v/>
      </c>
      <c r="W64" s="51" t="str">
        <f t="shared" ca="1" si="8"/>
        <v/>
      </c>
      <c r="X64" s="45" t="str">
        <f ca="1"/>
        <v/>
      </c>
      <c r="Y64" s="46" t="str">
        <f ca="1"/>
        <v/>
      </c>
      <c r="Z64" s="31" t="str">
        <f ca="1"/>
        <v/>
      </c>
      <c r="AB64" s="44" t="str">
        <f t="shared" ca="1" si="6"/>
        <v/>
      </c>
      <c r="AC64" s="45" t="str">
        <f ca="1"/>
        <v/>
      </c>
      <c r="AD64" s="46" t="str">
        <f ca="1"/>
        <v/>
      </c>
      <c r="AE64" s="31" t="str">
        <f ca="1"/>
        <v/>
      </c>
      <c r="AG64" s="45">
        <f t="shared" ca="1" si="3"/>
        <v>8</v>
      </c>
      <c r="AH64" s="46">
        <f ca="1">IF(AI64&gt;AI63,1,IF(COUNTIF(AH$12:AH63,AH63)&lt;$AB$15*AI64,AH63,IF(AND(AH63=$W$25,COUNTIF(AH$12:AH63,AH63)&gt;=$AB$15*AI64),$W$25,AH63+1)))</f>
        <v>1</v>
      </c>
      <c r="AI64" s="46">
        <f ca="1">IF(COUNTIF(AI$12:AI63,AI63)&lt;$AI$10,AI63,IF(AND(AI63=$R$25,COUNTIF(AI$12:AI63,AI63)&gt;=$AI$10),$R$25,AI63+1))</f>
        <v>10</v>
      </c>
      <c r="AJ64" s="71" t="str">
        <f t="array" aca="1" ref="AJ64" ca="1">INDEX($T$26:$T$86,AI64)</f>
        <v>Ukraine</v>
      </c>
      <c r="AK64" s="71" t="str">
        <f t="shared" ca="1" si="0"/>
        <v>Sales</v>
      </c>
      <c r="AL64" s="46" t="str">
        <f t="shared" ca="1" si="4"/>
        <v/>
      </c>
      <c r="AM64" s="72">
        <f ca="1">IF(AL64="",0,_xll.PALO.DATA(Server,OperationalCube,$AJ64,$AK64,$AL64,$F$8,$B$3,$AM$11))</f>
        <v>0</v>
      </c>
      <c r="AN64" s="72">
        <f ca="1">IF(AM64=0,$AK$10,RANK(AM64,$R$22:$R$322))</f>
        <v>3300</v>
      </c>
      <c r="AO64" s="72">
        <f t="shared" ca="1" si="5"/>
        <v>53</v>
      </c>
      <c r="AP64" s="73">
        <f t="shared" ca="1" si="1"/>
        <v>0.99471375660325523</v>
      </c>
      <c r="AQ64" s="73">
        <f t="shared" ca="1" si="2"/>
        <v>3299.0052862433968</v>
      </c>
      <c r="AR64" s="74">
        <f t="array" aca="1" ref="AR64" ca="1">RANK(AQ64,$AQ$12:$AQ$315,1)</f>
        <v>53</v>
      </c>
    </row>
    <row r="65" spans="2:44" ht="15" customHeight="1">
      <c r="B65" s="9" t="str">
        <f ca="1">IF(COUNT($B$14:B64)=$AM$10,"",B64+1)</f>
        <v/>
      </c>
      <c r="D65" s="13" t="str">
        <f ca="1">IF(B65="","",INDEX($AL$12:$AL$315,MATCH(B65,$AR$12:$AR$315,0)))</f>
        <v/>
      </c>
      <c r="E65" s="14" t="str">
        <f ca="1">IF(B65="","",INDEX($AJ$12:$AJ$315,MATCH(B65,$AR$12:$AR$315,0)))</f>
        <v/>
      </c>
      <c r="F65" s="14" t="str">
        <f ca="1">IF(B65="","",INDEX($AK$12:$AK$315,MATCH(B65,$AR$12:$AR$315,0)))</f>
        <v/>
      </c>
      <c r="G65" s="14" t="str">
        <f ca="1">_xll.PALO.EPARENT(Server,"PP-Topics",H65,1)</f>
        <v/>
      </c>
      <c r="H65" s="14" t="str">
        <f ca="1">_xll.PALO.EPARENT(Server,"PP-Topics",D65,1)</f>
        <v/>
      </c>
      <c r="I65" s="14" t="str">
        <f ca="1">IF($B65="","",_xll.PALO.DATA(Server,Cube,$E65,$F65,$D65,Sel_Submission,"measure",I$13))</f>
        <v/>
      </c>
      <c r="J65" s="14" t="str">
        <f ca="1">IF($B65="","",_xll.PALO.DATA(Server,Cube,$E65,$F65,$D65,Sel_Submission,"measure",J$13))</f>
        <v/>
      </c>
      <c r="K65" s="14" t="str">
        <f ca="1">IF($B65="","",_xll.PALO.DATA(Server,Cube,$E65,$F65,$D65,Sel_Submission,"measure",K$13))</f>
        <v/>
      </c>
      <c r="L65" s="15" t="str">
        <f ca="1">IF($B65="","",_xll.PALO.DATA(Server,Cube,$E65,$F65,$D65,Sel_Submission,"measure",L$13))</f>
        <v/>
      </c>
      <c r="M65" s="75" t="str">
        <f ca="1">IF($B65="","",_xll.PALO.DATA(Server,Cube,$E65,$F65,$D65,Sel_Submission,"measure",M$13))</f>
        <v/>
      </c>
      <c r="N65" s="14" t="str">
        <f ca="1">IF($B65="","",_xll.PALO.DATA(Server,Cube,$E65,$F65,$D65,Sel_Submission,"measure",N$13))</f>
        <v/>
      </c>
      <c r="Q65" s="17"/>
      <c r="R65" s="51" t="str">
        <f t="shared" ca="1" si="7"/>
        <v/>
      </c>
      <c r="S65" s="45" t="str">
        <f ca="1"/>
        <v/>
      </c>
      <c r="T65" s="46" t="str">
        <f ca="1"/>
        <v/>
      </c>
      <c r="U65" s="31" t="str">
        <f ca="1"/>
        <v/>
      </c>
      <c r="W65" s="51" t="str">
        <f t="shared" ca="1" si="8"/>
        <v/>
      </c>
      <c r="X65" s="45" t="str">
        <f ca="1"/>
        <v/>
      </c>
      <c r="Y65" s="46" t="str">
        <f ca="1"/>
        <v/>
      </c>
      <c r="Z65" s="31" t="str">
        <f ca="1"/>
        <v/>
      </c>
      <c r="AB65" s="44" t="str">
        <f t="shared" ca="1" si="6"/>
        <v/>
      </c>
      <c r="AC65" s="45" t="str">
        <f ca="1"/>
        <v/>
      </c>
      <c r="AD65" s="46" t="str">
        <f ca="1"/>
        <v/>
      </c>
      <c r="AE65" s="31" t="str">
        <f ca="1"/>
        <v/>
      </c>
      <c r="AG65" s="45">
        <f t="shared" ca="1" si="3"/>
        <v>9</v>
      </c>
      <c r="AH65" s="46">
        <f ca="1">IF(AI65&gt;AI64,1,IF(COUNTIF(AH$12:AH64,AH64)&lt;$AB$15*AI65,AH64,IF(AND(AH64=$W$25,COUNTIF(AH$12:AH64,AH64)&gt;=$AB$15*AI65),$W$25,AH64+1)))</f>
        <v>1</v>
      </c>
      <c r="AI65" s="46">
        <f ca="1">IF(COUNTIF(AI$12:AI64,AI64)&lt;$AI$10,AI64,IF(AND(AI64=$R$25,COUNTIF(AI$12:AI64,AI64)&gt;=$AI$10),$R$25,AI64+1))</f>
        <v>10</v>
      </c>
      <c r="AJ65" s="71" t="str">
        <f t="array" aca="1" ref="AJ65" ca="1">INDEX($T$26:$T$86,AI65)</f>
        <v>Ukraine</v>
      </c>
      <c r="AK65" s="71" t="str">
        <f t="shared" ca="1" si="0"/>
        <v>Sales</v>
      </c>
      <c r="AL65" s="46" t="str">
        <f t="shared" ca="1" si="4"/>
        <v/>
      </c>
      <c r="AM65" s="72">
        <f ca="1">IF(AL65="",0,_xll.PALO.DATA(Server,OperationalCube,$AJ65,$AK65,$AL65,$F$8,$B$3,$AM$11))</f>
        <v>0</v>
      </c>
      <c r="AN65" s="72">
        <f ca="1">IF(AM65=0,$AK$10,RANK(AM65,$R$22:$R$322))</f>
        <v>3300</v>
      </c>
      <c r="AO65" s="72">
        <f t="shared" ca="1" si="5"/>
        <v>54</v>
      </c>
      <c r="AP65" s="73">
        <f t="shared" ca="1" si="1"/>
        <v>0.99461428522759487</v>
      </c>
      <c r="AQ65" s="73">
        <f t="shared" ca="1" si="2"/>
        <v>3299.0053857147723</v>
      </c>
      <c r="AR65" s="74">
        <f t="array" aca="1" ref="AR65" ca="1">RANK(AQ65,$AQ$12:$AQ$315,1)</f>
        <v>54</v>
      </c>
    </row>
    <row r="66" spans="2:44" ht="15" customHeight="1">
      <c r="B66" s="9" t="str">
        <f ca="1">IF(COUNT($B$14:B65)=$AM$10,"",B65+1)</f>
        <v/>
      </c>
      <c r="D66" s="13" t="str">
        <f ca="1">IF(B66="","",INDEX($AL$12:$AL$315,MATCH(B66,$AR$12:$AR$315,0)))</f>
        <v/>
      </c>
      <c r="E66" s="14" t="str">
        <f ca="1">IF(B66="","",INDEX($AJ$12:$AJ$315,MATCH(B66,$AR$12:$AR$315,0)))</f>
        <v/>
      </c>
      <c r="F66" s="14" t="str">
        <f ca="1">IF(B66="","",INDEX($AK$12:$AK$315,MATCH(B66,$AR$12:$AR$315,0)))</f>
        <v/>
      </c>
      <c r="G66" s="14" t="str">
        <f ca="1">_xll.PALO.EPARENT(Server,"PP-Topics",H66,1)</f>
        <v/>
      </c>
      <c r="H66" s="14" t="str">
        <f ca="1">_xll.PALO.EPARENT(Server,"PP-Topics",D66,1)</f>
        <v/>
      </c>
      <c r="I66" s="14" t="str">
        <f ca="1">IF($B66="","",_xll.PALO.DATA(Server,Cube,$E66,$F66,$D66,Sel_Submission,"measure",I$13))</f>
        <v/>
      </c>
      <c r="J66" s="14" t="str">
        <f ca="1">IF($B66="","",_xll.PALO.DATA(Server,Cube,$E66,$F66,$D66,Sel_Submission,"measure",J$13))</f>
        <v/>
      </c>
      <c r="K66" s="14" t="str">
        <f ca="1">IF($B66="","",_xll.PALO.DATA(Server,Cube,$E66,$F66,$D66,Sel_Submission,"measure",K$13))</f>
        <v/>
      </c>
      <c r="L66" s="15" t="str">
        <f ca="1">IF($B66="","",_xll.PALO.DATA(Server,Cube,$E66,$F66,$D66,Sel_Submission,"measure",L$13))</f>
        <v/>
      </c>
      <c r="M66" s="75" t="str">
        <f ca="1">IF($B66="","",_xll.PALO.DATA(Server,Cube,$E66,$F66,$D66,Sel_Submission,"measure",M$13))</f>
        <v/>
      </c>
      <c r="N66" s="14" t="str">
        <f ca="1">IF($B66="","",_xll.PALO.DATA(Server,Cube,$E66,$F66,$D66,Sel_Submission,"measure",N$13))</f>
        <v/>
      </c>
      <c r="Q66" s="17"/>
      <c r="R66" s="51" t="str">
        <f t="shared" ca="1" si="7"/>
        <v/>
      </c>
      <c r="S66" s="45" t="str">
        <f ca="1"/>
        <v/>
      </c>
      <c r="T66" s="46" t="str">
        <f ca="1"/>
        <v/>
      </c>
      <c r="U66" s="31" t="str">
        <f ca="1"/>
        <v/>
      </c>
      <c r="W66" s="51" t="str">
        <f t="shared" ca="1" si="8"/>
        <v/>
      </c>
      <c r="X66" s="45" t="str">
        <f ca="1"/>
        <v/>
      </c>
      <c r="Y66" s="46" t="str">
        <f ca="1"/>
        <v/>
      </c>
      <c r="Z66" s="31" t="str">
        <f ca="1"/>
        <v/>
      </c>
      <c r="AB66" s="44" t="str">
        <f t="shared" ca="1" si="6"/>
        <v/>
      </c>
      <c r="AC66" s="45" t="str">
        <f ca="1"/>
        <v/>
      </c>
      <c r="AD66" s="46" t="str">
        <f ca="1"/>
        <v/>
      </c>
      <c r="AE66" s="31" t="str">
        <f ca="1"/>
        <v/>
      </c>
      <c r="AG66" s="45">
        <f t="shared" ca="1" si="3"/>
        <v>10</v>
      </c>
      <c r="AH66" s="46">
        <f ca="1">IF(AI66&gt;AI65,1,IF(COUNTIF(AH$12:AH65,AH65)&lt;$AB$15*AI66,AH65,IF(AND(AH65=$W$25,COUNTIF(AH$12:AH65,AH65)&gt;=$AB$15*AI66),$W$25,AH65+1)))</f>
        <v>1</v>
      </c>
      <c r="AI66" s="46">
        <f ca="1">IF(COUNTIF(AI$12:AI65,AI65)&lt;$AI$10,AI65,IF(AND(AI65=$R$25,COUNTIF(AI$12:AI65,AI65)&gt;=$AI$10),$R$25,AI65+1))</f>
        <v>10</v>
      </c>
      <c r="AJ66" s="71" t="str">
        <f t="array" aca="1" ref="AJ66" ca="1">INDEX($T$26:$T$86,AI66)</f>
        <v>Ukraine</v>
      </c>
      <c r="AK66" s="71" t="str">
        <f t="shared" ca="1" si="0"/>
        <v>Sales</v>
      </c>
      <c r="AL66" s="46" t="str">
        <f t="shared" ca="1" si="4"/>
        <v/>
      </c>
      <c r="AM66" s="72">
        <f ca="1">IF(AL66="",0,_xll.PALO.DATA(Server,OperationalCube,$AJ66,$AK66,$AL66,$F$8,$B$3,$AM$11))</f>
        <v>0</v>
      </c>
      <c r="AN66" s="72">
        <f ca="1">IF(AM66=0,$AK$10,RANK(AM66,$R$22:$R$322))</f>
        <v>3300</v>
      </c>
      <c r="AO66" s="72">
        <f t="shared" ca="1" si="5"/>
        <v>55</v>
      </c>
      <c r="AP66" s="73">
        <f t="shared" ca="1" si="1"/>
        <v>0.99451482379907208</v>
      </c>
      <c r="AQ66" s="73">
        <f t="shared" ca="1" si="2"/>
        <v>3299.0054851762011</v>
      </c>
      <c r="AR66" s="74">
        <f t="array" aca="1" ref="AR66" ca="1">RANK(AQ66,$AQ$12:$AQ$315,1)</f>
        <v>55</v>
      </c>
    </row>
    <row r="67" spans="2:44" ht="15" customHeight="1">
      <c r="B67" s="9" t="str">
        <f ca="1">IF(COUNT($B$14:B66)=$AM$10,"",B66+1)</f>
        <v/>
      </c>
      <c r="D67" s="13" t="str">
        <f ca="1">IF(B67="","",INDEX($AL$12:$AL$315,MATCH(B67,$AR$12:$AR$315,0)))</f>
        <v/>
      </c>
      <c r="E67" s="14" t="str">
        <f ca="1">IF(B67="","",INDEX($AJ$12:$AJ$315,MATCH(B67,$AR$12:$AR$315,0)))</f>
        <v/>
      </c>
      <c r="F67" s="14" t="str">
        <f ca="1">IF(B67="","",INDEX($AK$12:$AK$315,MATCH(B67,$AR$12:$AR$315,0)))</f>
        <v/>
      </c>
      <c r="G67" s="14" t="str">
        <f ca="1">_xll.PALO.EPARENT(Server,"PP-Topics",H67,1)</f>
        <v/>
      </c>
      <c r="H67" s="14" t="str">
        <f ca="1">_xll.PALO.EPARENT(Server,"PP-Topics",D67,1)</f>
        <v/>
      </c>
      <c r="I67" s="14" t="str">
        <f ca="1">IF($B67="","",_xll.PALO.DATA(Server,Cube,$E67,$F67,$D67,Sel_Submission,"measure",I$13))</f>
        <v/>
      </c>
      <c r="J67" s="14" t="str">
        <f ca="1">IF($B67="","",_xll.PALO.DATA(Server,Cube,$E67,$F67,$D67,Sel_Submission,"measure",J$13))</f>
        <v/>
      </c>
      <c r="K67" s="14" t="str">
        <f ca="1">IF($B67="","",_xll.PALO.DATA(Server,Cube,$E67,$F67,$D67,Sel_Submission,"measure",K$13))</f>
        <v/>
      </c>
      <c r="L67" s="15" t="str">
        <f ca="1">IF($B67="","",_xll.PALO.DATA(Server,Cube,$E67,$F67,$D67,Sel_Submission,"measure",L$13))</f>
        <v/>
      </c>
      <c r="M67" s="75" t="str">
        <f ca="1">IF($B67="","",_xll.PALO.DATA(Server,Cube,$E67,$F67,$D67,Sel_Submission,"measure",M$13))</f>
        <v/>
      </c>
      <c r="N67" s="14" t="str">
        <f ca="1">IF($B67="","",_xll.PALO.DATA(Server,Cube,$E67,$F67,$D67,Sel_Submission,"measure",N$13))</f>
        <v/>
      </c>
      <c r="Q67" s="17"/>
      <c r="R67" s="51" t="str">
        <f t="shared" ca="1" si="7"/>
        <v/>
      </c>
      <c r="S67" s="45" t="str">
        <f ca="1"/>
        <v/>
      </c>
      <c r="T67" s="46" t="str">
        <f ca="1"/>
        <v/>
      </c>
      <c r="U67" s="31" t="str">
        <f ca="1"/>
        <v/>
      </c>
      <c r="W67" s="51" t="str">
        <f t="shared" ca="1" si="8"/>
        <v/>
      </c>
      <c r="X67" s="45" t="str">
        <f ca="1"/>
        <v/>
      </c>
      <c r="Y67" s="46" t="str">
        <f ca="1"/>
        <v/>
      </c>
      <c r="Z67" s="31" t="str">
        <f ca="1"/>
        <v/>
      </c>
      <c r="AB67" s="44" t="str">
        <f t="shared" ca="1" si="6"/>
        <v/>
      </c>
      <c r="AC67" s="45" t="str">
        <f ca="1"/>
        <v/>
      </c>
      <c r="AD67" s="46" t="str">
        <f ca="1"/>
        <v/>
      </c>
      <c r="AE67" s="31" t="str">
        <f ca="1"/>
        <v/>
      </c>
      <c r="AG67" s="45">
        <f t="shared" ca="1" si="3"/>
        <v>11</v>
      </c>
      <c r="AH67" s="46">
        <f ca="1">IF(AI67&gt;AI66,1,IF(COUNTIF(AH$12:AH66,AH66)&lt;$AB$15*AI67,AH66,IF(AND(AH66=$W$25,COUNTIF(AH$12:AH66,AH66)&gt;=$AB$15*AI67),$W$25,AH66+1)))</f>
        <v>1</v>
      </c>
      <c r="AI67" s="46">
        <f ca="1">IF(COUNTIF(AI$12:AI66,AI66)&lt;$AI$10,AI66,IF(AND(AI66=$R$25,COUNTIF(AI$12:AI66,AI66)&gt;=$AI$10),$R$25,AI66+1))</f>
        <v>10</v>
      </c>
      <c r="AJ67" s="71" t="str">
        <f t="array" aca="1" ref="AJ67" ca="1">INDEX($T$26:$T$86,AI67)</f>
        <v>Ukraine</v>
      </c>
      <c r="AK67" s="71" t="str">
        <f t="shared" ca="1" si="0"/>
        <v>Sales</v>
      </c>
      <c r="AL67" s="46" t="str">
        <f t="shared" ca="1" si="4"/>
        <v/>
      </c>
      <c r="AM67" s="72">
        <f ca="1">IF(AL67="",0,_xll.PALO.DATA(Server,OperationalCube,$AJ67,$AK67,$AL67,$F$8,$B$3,$AM$11))</f>
        <v>0</v>
      </c>
      <c r="AN67" s="72">
        <f ca="1">IF(AM67=0,$AK$10,RANK(AM67,$R$22:$R$322))</f>
        <v>3300</v>
      </c>
      <c r="AO67" s="72">
        <f t="shared" ca="1" si="5"/>
        <v>56</v>
      </c>
      <c r="AP67" s="73">
        <f t="shared" ca="1" si="1"/>
        <v>0.99441537231669219</v>
      </c>
      <c r="AQ67" s="73">
        <f t="shared" ca="1" si="2"/>
        <v>3299.0055846276832</v>
      </c>
      <c r="AR67" s="74">
        <f t="array" aca="1" ref="AR67" ca="1">RANK(AQ67,$AQ$12:$AQ$315,1)</f>
        <v>56</v>
      </c>
    </row>
    <row r="68" spans="2:44" ht="15" customHeight="1">
      <c r="B68" s="9" t="str">
        <f ca="1">IF(COUNT($B$14:B67)=$AM$10,"",B67+1)</f>
        <v/>
      </c>
      <c r="D68" s="13" t="str">
        <f ca="1">IF(B68="","",INDEX($AL$12:$AL$315,MATCH(B68,$AR$12:$AR$315,0)))</f>
        <v/>
      </c>
      <c r="E68" s="14" t="str">
        <f ca="1">IF(B68="","",INDEX($AJ$12:$AJ$315,MATCH(B68,$AR$12:$AR$315,0)))</f>
        <v/>
      </c>
      <c r="F68" s="14" t="str">
        <f ca="1">IF(B68="","",INDEX($AK$12:$AK$315,MATCH(B68,$AR$12:$AR$315,0)))</f>
        <v/>
      </c>
      <c r="G68" s="14" t="str">
        <f ca="1">_xll.PALO.EPARENT(Server,"PP-Topics",H68,1)</f>
        <v/>
      </c>
      <c r="H68" s="14" t="str">
        <f ca="1">_xll.PALO.EPARENT(Server,"PP-Topics",D68,1)</f>
        <v/>
      </c>
      <c r="I68" s="14" t="str">
        <f ca="1">IF($B68="","",_xll.PALO.DATA(Server,Cube,$E68,$F68,$D68,Sel_Submission,"measure",I$13))</f>
        <v/>
      </c>
      <c r="J68" s="14" t="str">
        <f ca="1">IF($B68="","",_xll.PALO.DATA(Server,Cube,$E68,$F68,$D68,Sel_Submission,"measure",J$13))</f>
        <v/>
      </c>
      <c r="K68" s="14" t="str">
        <f ca="1">IF($B68="","",_xll.PALO.DATA(Server,Cube,$E68,$F68,$D68,Sel_Submission,"measure",K$13))</f>
        <v/>
      </c>
      <c r="L68" s="15" t="str">
        <f ca="1">IF($B68="","",_xll.PALO.DATA(Server,Cube,$E68,$F68,$D68,Sel_Submission,"measure",L$13))</f>
        <v/>
      </c>
      <c r="M68" s="75" t="str">
        <f ca="1">IF($B68="","",_xll.PALO.DATA(Server,Cube,$E68,$F68,$D68,Sel_Submission,"measure",M$13))</f>
        <v/>
      </c>
      <c r="N68" s="14" t="str">
        <f ca="1">IF($B68="","",_xll.PALO.DATA(Server,Cube,$E68,$F68,$D68,Sel_Submission,"measure",N$13))</f>
        <v/>
      </c>
      <c r="Q68" s="17"/>
      <c r="R68" s="51" t="str">
        <f t="shared" ca="1" si="7"/>
        <v/>
      </c>
      <c r="S68" s="45" t="str">
        <f ca="1"/>
        <v/>
      </c>
      <c r="T68" s="46" t="str">
        <f ca="1"/>
        <v/>
      </c>
      <c r="U68" s="31" t="str">
        <f ca="1"/>
        <v/>
      </c>
      <c r="W68" s="51" t="str">
        <f t="shared" ca="1" si="8"/>
        <v/>
      </c>
      <c r="X68" s="45" t="str">
        <f ca="1"/>
        <v/>
      </c>
      <c r="Y68" s="46" t="str">
        <f ca="1"/>
        <v/>
      </c>
      <c r="Z68" s="31" t="str">
        <f ca="1"/>
        <v/>
      </c>
      <c r="AB68" s="44" t="str">
        <f t="shared" ca="1" si="6"/>
        <v/>
      </c>
      <c r="AC68" s="45" t="str">
        <f ca="1"/>
        <v/>
      </c>
      <c r="AD68" s="46" t="str">
        <f ca="1"/>
        <v/>
      </c>
      <c r="AE68" s="31" t="str">
        <f ca="1"/>
        <v/>
      </c>
      <c r="AG68" s="45">
        <f t="shared" ca="1" si="3"/>
        <v>12</v>
      </c>
      <c r="AH68" s="46">
        <f ca="1">IF(AI68&gt;AI67,1,IF(COUNTIF(AH$12:AH67,AH67)&lt;$AB$15*AI68,AH67,IF(AND(AH67=$W$25,COUNTIF(AH$12:AH67,AH67)&gt;=$AB$15*AI68),$W$25,AH67+1)))</f>
        <v>1</v>
      </c>
      <c r="AI68" s="46">
        <f ca="1">IF(COUNTIF(AI$12:AI67,AI67)&lt;$AI$10,AI67,IF(AND(AI67=$R$25,COUNTIF(AI$12:AI67,AI67)&gt;=$AI$10),$R$25,AI67+1))</f>
        <v>10</v>
      </c>
      <c r="AJ68" s="71" t="str">
        <f t="array" aca="1" ref="AJ68" ca="1">INDEX($T$26:$T$86,AI68)</f>
        <v>Ukraine</v>
      </c>
      <c r="AK68" s="71" t="str">
        <f t="shared" ca="1" si="0"/>
        <v>Sales</v>
      </c>
      <c r="AL68" s="46" t="str">
        <f t="shared" ca="1" si="4"/>
        <v/>
      </c>
      <c r="AM68" s="72">
        <f ca="1">IF(AL68="",0,_xll.PALO.DATA(Server,OperationalCube,$AJ68,$AK68,$AL68,$F$8,$B$3,$AM$11))</f>
        <v>0</v>
      </c>
      <c r="AN68" s="72">
        <f ca="1">IF(AM68=0,$AK$10,RANK(AM68,$R$22:$R$322))</f>
        <v>3300</v>
      </c>
      <c r="AO68" s="72">
        <f t="shared" ca="1" si="5"/>
        <v>57</v>
      </c>
      <c r="AP68" s="73">
        <f t="shared" ca="1" si="1"/>
        <v>0.99431593077946057</v>
      </c>
      <c r="AQ68" s="73">
        <f t="shared" ca="1" si="2"/>
        <v>3299.0056840692205</v>
      </c>
      <c r="AR68" s="74">
        <f t="array" aca="1" ref="AR68" ca="1">RANK(AQ68,$AQ$12:$AQ$315,1)</f>
        <v>57</v>
      </c>
    </row>
    <row r="69" spans="2:44" ht="15" customHeight="1">
      <c r="B69" s="9" t="str">
        <f ca="1">IF(COUNT($B$14:B68)=$AM$10,"",B68+1)</f>
        <v/>
      </c>
      <c r="D69" s="13" t="str">
        <f ca="1">IF(B69="","",INDEX($AL$12:$AL$315,MATCH(B69,$AR$12:$AR$315,0)))</f>
        <v/>
      </c>
      <c r="E69" s="14" t="str">
        <f ca="1">IF(B69="","",INDEX($AJ$12:$AJ$315,MATCH(B69,$AR$12:$AR$315,0)))</f>
        <v/>
      </c>
      <c r="F69" s="14" t="str">
        <f ca="1">IF(B69="","",INDEX($AK$12:$AK$315,MATCH(B69,$AR$12:$AR$315,0)))</f>
        <v/>
      </c>
      <c r="G69" s="14" t="str">
        <f ca="1">_xll.PALO.EPARENT(Server,"PP-Topics",H69,1)</f>
        <v/>
      </c>
      <c r="H69" s="14" t="str">
        <f ca="1">_xll.PALO.EPARENT(Server,"PP-Topics",D69,1)</f>
        <v/>
      </c>
      <c r="I69" s="14" t="str">
        <f ca="1">IF($B69="","",_xll.PALO.DATA(Server,Cube,$E69,$F69,$D69,Sel_Submission,"measure",I$13))</f>
        <v/>
      </c>
      <c r="J69" s="14" t="str">
        <f ca="1">IF($B69="","",_xll.PALO.DATA(Server,Cube,$E69,$F69,$D69,Sel_Submission,"measure",J$13))</f>
        <v/>
      </c>
      <c r="K69" s="14" t="str">
        <f ca="1">IF($B69="","",_xll.PALO.DATA(Server,Cube,$E69,$F69,$D69,Sel_Submission,"measure",K$13))</f>
        <v/>
      </c>
      <c r="L69" s="15" t="str">
        <f ca="1">IF($B69="","",_xll.PALO.DATA(Server,Cube,$E69,$F69,$D69,Sel_Submission,"measure",L$13))</f>
        <v/>
      </c>
      <c r="M69" s="75" t="str">
        <f ca="1">IF($B69="","",_xll.PALO.DATA(Server,Cube,$E69,$F69,$D69,Sel_Submission,"measure",M$13))</f>
        <v/>
      </c>
      <c r="N69" s="14" t="str">
        <f ca="1">IF($B69="","",_xll.PALO.DATA(Server,Cube,$E69,$F69,$D69,Sel_Submission,"measure",N$13))</f>
        <v/>
      </c>
      <c r="Q69" s="17"/>
      <c r="R69" s="51" t="str">
        <f t="shared" ca="1" si="7"/>
        <v/>
      </c>
      <c r="S69" s="45" t="str">
        <f ca="1"/>
        <v/>
      </c>
      <c r="T69" s="46" t="str">
        <f ca="1"/>
        <v/>
      </c>
      <c r="U69" s="31" t="str">
        <f ca="1"/>
        <v/>
      </c>
      <c r="W69" s="51" t="str">
        <f t="shared" ca="1" si="8"/>
        <v/>
      </c>
      <c r="X69" s="45" t="str">
        <f ca="1"/>
        <v/>
      </c>
      <c r="Y69" s="46" t="str">
        <f ca="1"/>
        <v/>
      </c>
      <c r="Z69" s="31" t="str">
        <f ca="1"/>
        <v/>
      </c>
      <c r="AB69" s="44" t="str">
        <f t="shared" ca="1" si="6"/>
        <v/>
      </c>
      <c r="AC69" s="45" t="str">
        <f ca="1"/>
        <v/>
      </c>
      <c r="AD69" s="46" t="str">
        <f ca="1"/>
        <v/>
      </c>
      <c r="AE69" s="31" t="str">
        <f ca="1"/>
        <v/>
      </c>
      <c r="AG69" s="45">
        <f t="shared" ca="1" si="3"/>
        <v>13</v>
      </c>
      <c r="AH69" s="46">
        <f ca="1">IF(AI69&gt;AI68,1,IF(COUNTIF(AH$12:AH68,AH68)&lt;$AB$15*AI69,AH68,IF(AND(AH68=$W$25,COUNTIF(AH$12:AH68,AH68)&gt;=$AB$15*AI69),$W$25,AH68+1)))</f>
        <v>1</v>
      </c>
      <c r="AI69" s="46">
        <f ca="1">IF(COUNTIF(AI$12:AI68,AI68)&lt;$AI$10,AI68,IF(AND(AI68=$R$25,COUNTIF(AI$12:AI68,AI68)&gt;=$AI$10),$R$25,AI68+1))</f>
        <v>10</v>
      </c>
      <c r="AJ69" s="71" t="str">
        <f t="array" aca="1" ref="AJ69" ca="1">INDEX($T$26:$T$86,AI69)</f>
        <v>Ukraine</v>
      </c>
      <c r="AK69" s="71" t="str">
        <f t="shared" ca="1" si="0"/>
        <v>Sales</v>
      </c>
      <c r="AL69" s="46" t="str">
        <f t="shared" ca="1" si="4"/>
        <v/>
      </c>
      <c r="AM69" s="72">
        <f ca="1">IF(AL69="",0,_xll.PALO.DATA(Server,OperationalCube,$AJ69,$AK69,$AL69,$F$8,$B$3,$AM$11))</f>
        <v>0</v>
      </c>
      <c r="AN69" s="72">
        <f ca="1">IF(AM69=0,$AK$10,RANK(AM69,$R$22:$R$322))</f>
        <v>3300</v>
      </c>
      <c r="AO69" s="72">
        <f t="shared" ca="1" si="5"/>
        <v>58</v>
      </c>
      <c r="AP69" s="73">
        <f t="shared" ca="1" si="1"/>
        <v>0.99421649918638266</v>
      </c>
      <c r="AQ69" s="73">
        <f t="shared" ca="1" si="2"/>
        <v>3299.0057835008138</v>
      </c>
      <c r="AR69" s="74">
        <f t="array" aca="1" ref="AR69" ca="1">RANK(AQ69,$AQ$12:$AQ$315,1)</f>
        <v>58</v>
      </c>
    </row>
    <row r="70" spans="2:44" ht="15" customHeight="1">
      <c r="B70" s="9" t="str">
        <f ca="1">IF(COUNT($B$14:B69)=$AM$10,"",B69+1)</f>
        <v/>
      </c>
      <c r="D70" s="13" t="str">
        <f ca="1">IF(B70="","",INDEX($AL$12:$AL$315,MATCH(B70,$AR$12:$AR$315,0)))</f>
        <v/>
      </c>
      <c r="E70" s="14" t="str">
        <f ca="1">IF(B70="","",INDEX($AJ$12:$AJ$315,MATCH(B70,$AR$12:$AR$315,0)))</f>
        <v/>
      </c>
      <c r="F70" s="14" t="str">
        <f ca="1">IF(B70="","",INDEX($AK$12:$AK$315,MATCH(B70,$AR$12:$AR$315,0)))</f>
        <v/>
      </c>
      <c r="G70" s="14" t="str">
        <f ca="1">_xll.PALO.EPARENT(Server,"PP-Topics",H70,1)</f>
        <v/>
      </c>
      <c r="H70" s="14" t="str">
        <f ca="1">_xll.PALO.EPARENT(Server,"PP-Topics",D70,1)</f>
        <v/>
      </c>
      <c r="I70" s="14" t="str">
        <f ca="1">IF($B70="","",_xll.PALO.DATA(Server,Cube,$E70,$F70,$D70,Sel_Submission,"measure",I$13))</f>
        <v/>
      </c>
      <c r="J70" s="14" t="str">
        <f ca="1">IF($B70="","",_xll.PALO.DATA(Server,Cube,$E70,$F70,$D70,Sel_Submission,"measure",J$13))</f>
        <v/>
      </c>
      <c r="K70" s="14" t="str">
        <f ca="1">IF($B70="","",_xll.PALO.DATA(Server,Cube,$E70,$F70,$D70,Sel_Submission,"measure",K$13))</f>
        <v/>
      </c>
      <c r="L70" s="15" t="str">
        <f ca="1">IF($B70="","",_xll.PALO.DATA(Server,Cube,$E70,$F70,$D70,Sel_Submission,"measure",L$13))</f>
        <v/>
      </c>
      <c r="M70" s="75" t="str">
        <f ca="1">IF($B70="","",_xll.PALO.DATA(Server,Cube,$E70,$F70,$D70,Sel_Submission,"measure",M$13))</f>
        <v/>
      </c>
      <c r="N70" s="14" t="str">
        <f ca="1">IF($B70="","",_xll.PALO.DATA(Server,Cube,$E70,$F70,$D70,Sel_Submission,"measure",N$13))</f>
        <v/>
      </c>
      <c r="Q70" s="17"/>
      <c r="R70" s="51" t="str">
        <f t="shared" ca="1" si="7"/>
        <v/>
      </c>
      <c r="S70" s="45" t="str">
        <f ca="1"/>
        <v/>
      </c>
      <c r="T70" s="46" t="str">
        <f ca="1"/>
        <v/>
      </c>
      <c r="U70" s="31" t="str">
        <f ca="1"/>
        <v/>
      </c>
      <c r="W70" s="51" t="str">
        <f t="shared" ca="1" si="8"/>
        <v/>
      </c>
      <c r="X70" s="45" t="str">
        <f ca="1"/>
        <v/>
      </c>
      <c r="Y70" s="46" t="str">
        <f ca="1"/>
        <v/>
      </c>
      <c r="Z70" s="31" t="str">
        <f ca="1"/>
        <v/>
      </c>
      <c r="AB70" s="44" t="str">
        <f t="shared" ca="1" si="6"/>
        <v/>
      </c>
      <c r="AC70" s="45" t="str">
        <f ca="1"/>
        <v/>
      </c>
      <c r="AD70" s="46" t="str">
        <f ca="1"/>
        <v/>
      </c>
      <c r="AE70" s="31" t="str">
        <f ca="1"/>
        <v/>
      </c>
      <c r="AG70" s="45">
        <f t="shared" ca="1" si="3"/>
        <v>14</v>
      </c>
      <c r="AH70" s="46">
        <f ca="1">IF(AI70&gt;AI69,1,IF(COUNTIF(AH$12:AH69,AH69)&lt;$AB$15*AI70,AH69,IF(AND(AH69=$W$25,COUNTIF(AH$12:AH69,AH69)&gt;=$AB$15*AI70),$W$25,AH69+1)))</f>
        <v>1</v>
      </c>
      <c r="AI70" s="46">
        <f ca="1">IF(COUNTIF(AI$12:AI69,AI69)&lt;$AI$10,AI69,IF(AND(AI69=$R$25,COUNTIF(AI$12:AI69,AI69)&gt;=$AI$10),$R$25,AI69+1))</f>
        <v>10</v>
      </c>
      <c r="AJ70" s="71" t="str">
        <f t="array" aca="1" ref="AJ70" ca="1">INDEX($T$26:$T$86,AI70)</f>
        <v>Ukraine</v>
      </c>
      <c r="AK70" s="71" t="str">
        <f t="shared" ca="1" si="0"/>
        <v>Sales</v>
      </c>
      <c r="AL70" s="46" t="str">
        <f t="shared" ca="1" si="4"/>
        <v/>
      </c>
      <c r="AM70" s="72">
        <f ca="1">IF(AL70="",0,_xll.PALO.DATA(Server,OperationalCube,$AJ70,$AK70,$AL70,$F$8,$B$3,$AM$11))</f>
        <v>0</v>
      </c>
      <c r="AN70" s="72">
        <f ca="1">IF(AM70=0,$AK$10,RANK(AM70,$R$22:$R$322))</f>
        <v>3300</v>
      </c>
      <c r="AO70" s="72">
        <f t="shared" ca="1" si="5"/>
        <v>59</v>
      </c>
      <c r="AP70" s="73">
        <f t="shared" ca="1" si="1"/>
        <v>0.99411707753646406</v>
      </c>
      <c r="AQ70" s="73">
        <f t="shared" ca="1" si="2"/>
        <v>3299.0058829224636</v>
      </c>
      <c r="AR70" s="74">
        <f t="array" aca="1" ref="AR70" ca="1">RANK(AQ70,$AQ$12:$AQ$315,1)</f>
        <v>59</v>
      </c>
    </row>
    <row r="71" spans="2:44" ht="15" customHeight="1">
      <c r="B71" s="9" t="str">
        <f ca="1">IF(COUNT($B$14:B70)=$AM$10,"",B70+1)</f>
        <v/>
      </c>
      <c r="D71" s="13" t="str">
        <f ca="1">IF(B71="","",INDEX($AL$12:$AL$315,MATCH(B71,$AR$12:$AR$315,0)))</f>
        <v/>
      </c>
      <c r="E71" s="14" t="str">
        <f ca="1">IF(B71="","",INDEX($AJ$12:$AJ$315,MATCH(B71,$AR$12:$AR$315,0)))</f>
        <v/>
      </c>
      <c r="F71" s="14" t="str">
        <f ca="1">IF(B71="","",INDEX($AK$12:$AK$315,MATCH(B71,$AR$12:$AR$315,0)))</f>
        <v/>
      </c>
      <c r="G71" s="14" t="str">
        <f ca="1">_xll.PALO.EPARENT(Server,"PP-Topics",H71,1)</f>
        <v/>
      </c>
      <c r="H71" s="14" t="str">
        <f ca="1">_xll.PALO.EPARENT(Server,"PP-Topics",D71,1)</f>
        <v/>
      </c>
      <c r="I71" s="14" t="str">
        <f ca="1">IF($B71="","",_xll.PALO.DATA(Server,Cube,$E71,$F71,$D71,Sel_Submission,"measure",I$13))</f>
        <v/>
      </c>
      <c r="J71" s="14" t="str">
        <f ca="1">IF($B71="","",_xll.PALO.DATA(Server,Cube,$E71,$F71,$D71,Sel_Submission,"measure",J$13))</f>
        <v/>
      </c>
      <c r="K71" s="14" t="str">
        <f ca="1">IF($B71="","",_xll.PALO.DATA(Server,Cube,$E71,$F71,$D71,Sel_Submission,"measure",K$13))</f>
        <v/>
      </c>
      <c r="L71" s="15" t="str">
        <f ca="1">IF($B71="","",_xll.PALO.DATA(Server,Cube,$E71,$F71,$D71,Sel_Submission,"measure",L$13))</f>
        <v/>
      </c>
      <c r="M71" s="75" t="str">
        <f ca="1">IF($B71="","",_xll.PALO.DATA(Server,Cube,$E71,$F71,$D71,Sel_Submission,"measure",M$13))</f>
        <v/>
      </c>
      <c r="N71" s="14" t="str">
        <f ca="1">IF($B71="","",_xll.PALO.DATA(Server,Cube,$E71,$F71,$D71,Sel_Submission,"measure",N$13))</f>
        <v/>
      </c>
      <c r="Q71" s="17"/>
      <c r="R71" s="51" t="str">
        <f t="shared" ca="1" si="7"/>
        <v/>
      </c>
      <c r="S71" s="45" t="str">
        <f ca="1"/>
        <v/>
      </c>
      <c r="T71" s="46" t="str">
        <f ca="1"/>
        <v/>
      </c>
      <c r="U71" s="31" t="str">
        <f ca="1"/>
        <v/>
      </c>
      <c r="W71" s="51" t="str">
        <f t="shared" ca="1" si="8"/>
        <v/>
      </c>
      <c r="X71" s="45" t="str">
        <f ca="1"/>
        <v/>
      </c>
      <c r="Y71" s="46" t="str">
        <f ca="1"/>
        <v/>
      </c>
      <c r="Z71" s="31" t="str">
        <f ca="1"/>
        <v/>
      </c>
      <c r="AB71" s="44" t="str">
        <f t="shared" ca="1" si="6"/>
        <v/>
      </c>
      <c r="AC71" s="45" t="str">
        <f ca="1"/>
        <v/>
      </c>
      <c r="AD71" s="46" t="str">
        <f ca="1"/>
        <v/>
      </c>
      <c r="AE71" s="31" t="str">
        <f ca="1"/>
        <v/>
      </c>
      <c r="AG71" s="45">
        <f t="shared" ca="1" si="3"/>
        <v>15</v>
      </c>
      <c r="AH71" s="46">
        <f ca="1">IF(AI71&gt;AI70,1,IF(COUNTIF(AH$12:AH70,AH70)&lt;$AB$15*AI71,AH70,IF(AND(AH70=$W$25,COUNTIF(AH$12:AH70,AH70)&gt;=$AB$15*AI71),$W$25,AH70+1)))</f>
        <v>1</v>
      </c>
      <c r="AI71" s="46">
        <f ca="1">IF(COUNTIF(AI$12:AI70,AI70)&lt;$AI$10,AI70,IF(AND(AI70=$R$25,COUNTIF(AI$12:AI70,AI70)&gt;=$AI$10),$R$25,AI70+1))</f>
        <v>10</v>
      </c>
      <c r="AJ71" s="71" t="str">
        <f t="array" aca="1" ref="AJ71" ca="1">INDEX($T$26:$T$86,AI71)</f>
        <v>Ukraine</v>
      </c>
      <c r="AK71" s="71" t="str">
        <f t="shared" ca="1" si="0"/>
        <v>Sales</v>
      </c>
      <c r="AL71" s="46" t="str">
        <f t="shared" ca="1" si="4"/>
        <v/>
      </c>
      <c r="AM71" s="72">
        <f ca="1">IF(AL71="",0,_xll.PALO.DATA(Server,OperationalCube,$AJ71,$AK71,$AL71,$F$8,$B$3,$AM$11))</f>
        <v>0</v>
      </c>
      <c r="AN71" s="72">
        <f ca="1">IF(AM71=0,$AK$10,RANK(AM71,$R$22:$R$322))</f>
        <v>3300</v>
      </c>
      <c r="AO71" s="72">
        <f t="shared" ca="1" si="5"/>
        <v>60</v>
      </c>
      <c r="AP71" s="73">
        <f t="shared" ca="1" si="1"/>
        <v>0.99401766582871032</v>
      </c>
      <c r="AQ71" s="73">
        <f t="shared" ca="1" si="2"/>
        <v>3299.0059823341712</v>
      </c>
      <c r="AR71" s="74">
        <f t="array" aca="1" ref="AR71" ca="1">RANK(AQ71,$AQ$12:$AQ$315,1)</f>
        <v>60</v>
      </c>
    </row>
    <row r="72" spans="2:44" ht="15" customHeight="1">
      <c r="B72" s="9" t="str">
        <f ca="1">IF(COUNT($B$14:B71)=$AM$10,"",B71+1)</f>
        <v/>
      </c>
      <c r="D72" s="13" t="str">
        <f ca="1">IF(B72="","",INDEX($AL$12:$AL$315,MATCH(B72,$AR$12:$AR$315,0)))</f>
        <v/>
      </c>
      <c r="E72" s="14" t="str">
        <f ca="1">IF(B72="","",INDEX($AJ$12:$AJ$315,MATCH(B72,$AR$12:$AR$315,0)))</f>
        <v/>
      </c>
      <c r="F72" s="14" t="str">
        <f ca="1">IF(B72="","",INDEX($AK$12:$AK$315,MATCH(B72,$AR$12:$AR$315,0)))</f>
        <v/>
      </c>
      <c r="G72" s="14" t="str">
        <f ca="1">_xll.PALO.EPARENT(Server,"PP-Topics",H72,1)</f>
        <v/>
      </c>
      <c r="H72" s="14" t="str">
        <f ca="1">_xll.PALO.EPARENT(Server,"PP-Topics",D72,1)</f>
        <v/>
      </c>
      <c r="I72" s="14" t="str">
        <f ca="1">IF($B72="","",_xll.PALO.DATA(Server,Cube,$E72,$F72,$D72,Sel_Submission,"measure",I$13))</f>
        <v/>
      </c>
      <c r="J72" s="14" t="str">
        <f ca="1">IF($B72="","",_xll.PALO.DATA(Server,Cube,$E72,$F72,$D72,Sel_Submission,"measure",J$13))</f>
        <v/>
      </c>
      <c r="K72" s="14" t="str">
        <f ca="1">IF($B72="","",_xll.PALO.DATA(Server,Cube,$E72,$F72,$D72,Sel_Submission,"measure",K$13))</f>
        <v/>
      </c>
      <c r="L72" s="15" t="str">
        <f ca="1">IF($B72="","",_xll.PALO.DATA(Server,Cube,$E72,$F72,$D72,Sel_Submission,"measure",L$13))</f>
        <v/>
      </c>
      <c r="M72" s="75" t="str">
        <f ca="1">IF($B72="","",_xll.PALO.DATA(Server,Cube,$E72,$F72,$D72,Sel_Submission,"measure",M$13))</f>
        <v/>
      </c>
      <c r="N72" s="14" t="str">
        <f ca="1">IF($B72="","",_xll.PALO.DATA(Server,Cube,$E72,$F72,$D72,Sel_Submission,"measure",N$13))</f>
        <v/>
      </c>
      <c r="Q72" s="17"/>
      <c r="R72" s="51" t="str">
        <f t="shared" ca="1" si="7"/>
        <v/>
      </c>
      <c r="S72" s="45" t="str">
        <f ca="1"/>
        <v/>
      </c>
      <c r="T72" s="46" t="str">
        <f ca="1"/>
        <v/>
      </c>
      <c r="U72" s="31" t="str">
        <f ca="1"/>
        <v/>
      </c>
      <c r="W72" s="51" t="str">
        <f t="shared" ca="1" si="8"/>
        <v/>
      </c>
      <c r="X72" s="45" t="str">
        <f ca="1"/>
        <v/>
      </c>
      <c r="Y72" s="46" t="str">
        <f ca="1"/>
        <v/>
      </c>
      <c r="Z72" s="31" t="str">
        <f ca="1"/>
        <v/>
      </c>
      <c r="AB72" s="44" t="str">
        <f t="shared" ca="1" si="6"/>
        <v/>
      </c>
      <c r="AC72" s="45" t="str">
        <f ca="1"/>
        <v/>
      </c>
      <c r="AD72" s="46" t="str">
        <f ca="1"/>
        <v/>
      </c>
      <c r="AE72" s="31" t="str">
        <f ca="1"/>
        <v/>
      </c>
      <c r="AG72" s="45">
        <f t="shared" ca="1" si="3"/>
        <v>16</v>
      </c>
      <c r="AH72" s="46">
        <f ca="1">IF(AI72&gt;AI71,1,IF(COUNTIF(AH$12:AH71,AH71)&lt;$AB$15*AI72,AH71,IF(AND(AH71=$W$25,COUNTIF(AH$12:AH71,AH71)&gt;=$AB$15*AI72),$W$25,AH71+1)))</f>
        <v>1</v>
      </c>
      <c r="AI72" s="46">
        <f ca="1">IF(COUNTIF(AI$12:AI71,AI71)&lt;$AI$10,AI71,IF(AND(AI71=$R$25,COUNTIF(AI$12:AI71,AI71)&gt;=$AI$10),$R$25,AI71+1))</f>
        <v>10</v>
      </c>
      <c r="AJ72" s="71" t="str">
        <f t="array" aca="1" ref="AJ72" ca="1">INDEX($T$26:$T$86,AI72)</f>
        <v>Ukraine</v>
      </c>
      <c r="AK72" s="71" t="str">
        <f t="shared" ca="1" si="0"/>
        <v>Sales</v>
      </c>
      <c r="AL72" s="46" t="str">
        <f t="shared" ca="1" si="4"/>
        <v/>
      </c>
      <c r="AM72" s="72">
        <f ca="1">IF(AL72="",0,_xll.PALO.DATA(Server,OperationalCube,$AJ72,$AK72,$AL72,$F$8,$B$3,$AM$11))</f>
        <v>0</v>
      </c>
      <c r="AN72" s="72">
        <f ca="1">IF(AM72=0,$AK$10,RANK(AM72,$R$22:$R$322))</f>
        <v>3300</v>
      </c>
      <c r="AO72" s="72">
        <f t="shared" ca="1" si="5"/>
        <v>61</v>
      </c>
      <c r="AP72" s="73">
        <f t="shared" ca="1" si="1"/>
        <v>0.99391826406212758</v>
      </c>
      <c r="AQ72" s="73">
        <f t="shared" ca="1" si="2"/>
        <v>3299.0060817359381</v>
      </c>
      <c r="AR72" s="74">
        <f t="array" aca="1" ref="AR72" ca="1">RANK(AQ72,$AQ$12:$AQ$315,1)</f>
        <v>61</v>
      </c>
    </row>
    <row r="73" spans="2:44" ht="15" customHeight="1">
      <c r="B73" s="9" t="str">
        <f ca="1">IF(COUNT($B$14:B72)=$AM$10,"",B72+1)</f>
        <v/>
      </c>
      <c r="D73" s="13" t="str">
        <f ca="1">IF(B73="","",INDEX($AL$12:$AL$315,MATCH(B73,$AR$12:$AR$315,0)))</f>
        <v/>
      </c>
      <c r="E73" s="14" t="str">
        <f ca="1">IF(B73="","",INDEX($AJ$12:$AJ$315,MATCH(B73,$AR$12:$AR$315,0)))</f>
        <v/>
      </c>
      <c r="F73" s="14" t="str">
        <f ca="1">IF(B73="","",INDEX($AK$12:$AK$315,MATCH(B73,$AR$12:$AR$315,0)))</f>
        <v/>
      </c>
      <c r="G73" s="14" t="str">
        <f ca="1">_xll.PALO.EPARENT(Server,"PP-Topics",H73,1)</f>
        <v/>
      </c>
      <c r="H73" s="14" t="str">
        <f ca="1">_xll.PALO.EPARENT(Server,"PP-Topics",D73,1)</f>
        <v/>
      </c>
      <c r="I73" s="14" t="str">
        <f ca="1">IF($B73="","",_xll.PALO.DATA(Server,Cube,$E73,$F73,$D73,Sel_Submission,"measure",I$13))</f>
        <v/>
      </c>
      <c r="J73" s="14" t="str">
        <f ca="1">IF($B73="","",_xll.PALO.DATA(Server,Cube,$E73,$F73,$D73,Sel_Submission,"measure",J$13))</f>
        <v/>
      </c>
      <c r="K73" s="14" t="str">
        <f ca="1">IF($B73="","",_xll.PALO.DATA(Server,Cube,$E73,$F73,$D73,Sel_Submission,"measure",K$13))</f>
        <v/>
      </c>
      <c r="L73" s="15" t="str">
        <f ca="1">IF($B73="","",_xll.PALO.DATA(Server,Cube,$E73,$F73,$D73,Sel_Submission,"measure",L$13))</f>
        <v/>
      </c>
      <c r="M73" s="75" t="str">
        <f ca="1">IF($B73="","",_xll.PALO.DATA(Server,Cube,$E73,$F73,$D73,Sel_Submission,"measure",M$13))</f>
        <v/>
      </c>
      <c r="N73" s="14" t="str">
        <f ca="1">IF($B73="","",_xll.PALO.DATA(Server,Cube,$E73,$F73,$D73,Sel_Submission,"measure",N$13))</f>
        <v/>
      </c>
      <c r="Q73" s="17"/>
      <c r="R73" s="51" t="str">
        <f t="shared" ca="1" si="7"/>
        <v/>
      </c>
      <c r="S73" s="45" t="str">
        <f ca="1"/>
        <v/>
      </c>
      <c r="T73" s="46" t="str">
        <f ca="1"/>
        <v/>
      </c>
      <c r="U73" s="31" t="str">
        <f ca="1"/>
        <v/>
      </c>
      <c r="W73" s="51" t="str">
        <f t="shared" ca="1" si="8"/>
        <v/>
      </c>
      <c r="X73" s="45" t="str">
        <f ca="1"/>
        <v/>
      </c>
      <c r="Y73" s="46" t="str">
        <f ca="1"/>
        <v/>
      </c>
      <c r="Z73" s="31" t="str">
        <f ca="1"/>
        <v/>
      </c>
      <c r="AB73" s="44" t="str">
        <f t="shared" ca="1" si="6"/>
        <v/>
      </c>
      <c r="AC73" s="45" t="str">
        <f ca="1"/>
        <v/>
      </c>
      <c r="AD73" s="46" t="str">
        <f ca="1"/>
        <v/>
      </c>
      <c r="AE73" s="31" t="str">
        <f ca="1"/>
        <v/>
      </c>
      <c r="AG73" s="45">
        <f t="shared" ca="1" si="3"/>
        <v>17</v>
      </c>
      <c r="AH73" s="46">
        <f ca="1">IF(AI73&gt;AI72,1,IF(COUNTIF(AH$12:AH72,AH72)&lt;$AB$15*AI73,AH72,IF(AND(AH72=$W$25,COUNTIF(AH$12:AH72,AH72)&gt;=$AB$15*AI73),$W$25,AH72+1)))</f>
        <v>1</v>
      </c>
      <c r="AI73" s="46">
        <f ca="1">IF(COUNTIF(AI$12:AI72,AI72)&lt;$AI$10,AI72,IF(AND(AI72=$R$25,COUNTIF(AI$12:AI72,AI72)&gt;=$AI$10),$R$25,AI72+1))</f>
        <v>10</v>
      </c>
      <c r="AJ73" s="71" t="str">
        <f t="array" aca="1" ref="AJ73" ca="1">INDEX($T$26:$T$86,AI73)</f>
        <v>Ukraine</v>
      </c>
      <c r="AK73" s="71" t="str">
        <f t="shared" ca="1" si="0"/>
        <v>Sales</v>
      </c>
      <c r="AL73" s="46" t="str">
        <f t="shared" ca="1" si="4"/>
        <v/>
      </c>
      <c r="AM73" s="72">
        <f ca="1">IF(AL73="",0,_xll.PALO.DATA(Server,OperationalCube,$AJ73,$AK73,$AL73,$F$8,$B$3,$AM$11))</f>
        <v>0</v>
      </c>
      <c r="AN73" s="72">
        <f ca="1">IF(AM73=0,$AK$10,RANK(AM73,$R$22:$R$322))</f>
        <v>3300</v>
      </c>
      <c r="AO73" s="72">
        <f t="shared" ca="1" si="5"/>
        <v>62</v>
      </c>
      <c r="AP73" s="73">
        <f t="shared" ca="1" si="1"/>
        <v>0.99381887223572152</v>
      </c>
      <c r="AQ73" s="73">
        <f t="shared" ca="1" si="2"/>
        <v>3299.0061811277642</v>
      </c>
      <c r="AR73" s="74">
        <f t="array" aca="1" ref="AR73" ca="1">RANK(AQ73,$AQ$12:$AQ$315,1)</f>
        <v>62</v>
      </c>
    </row>
    <row r="74" spans="2:44" ht="15" customHeight="1">
      <c r="B74" s="9" t="str">
        <f ca="1">IF(COUNT($B$14:B73)=$AM$10,"",B73+1)</f>
        <v/>
      </c>
      <c r="D74" s="13" t="str">
        <f ca="1">IF(B74="","",INDEX($AL$12:$AL$315,MATCH(B74,$AR$12:$AR$315,0)))</f>
        <v/>
      </c>
      <c r="E74" s="14" t="str">
        <f ca="1">IF(B74="","",INDEX($AJ$12:$AJ$315,MATCH(B74,$AR$12:$AR$315,0)))</f>
        <v/>
      </c>
      <c r="F74" s="14" t="str">
        <f ca="1">IF(B74="","",INDEX($AK$12:$AK$315,MATCH(B74,$AR$12:$AR$315,0)))</f>
        <v/>
      </c>
      <c r="G74" s="14" t="str">
        <f ca="1">_xll.PALO.EPARENT(Server,"PP-Topics",H74,1)</f>
        <v/>
      </c>
      <c r="H74" s="14" t="str">
        <f ca="1">_xll.PALO.EPARENT(Server,"PP-Topics",D74,1)</f>
        <v/>
      </c>
      <c r="I74" s="14" t="str">
        <f ca="1">IF($B74="","",_xll.PALO.DATA(Server,Cube,$E74,$F74,$D74,Sel_Submission,"measure",I$13))</f>
        <v/>
      </c>
      <c r="J74" s="14" t="str">
        <f ca="1">IF($B74="","",_xll.PALO.DATA(Server,Cube,$E74,$F74,$D74,Sel_Submission,"measure",J$13))</f>
        <v/>
      </c>
      <c r="K74" s="14" t="str">
        <f ca="1">IF($B74="","",_xll.PALO.DATA(Server,Cube,$E74,$F74,$D74,Sel_Submission,"measure",K$13))</f>
        <v/>
      </c>
      <c r="L74" s="15" t="str">
        <f ca="1">IF($B74="","",_xll.PALO.DATA(Server,Cube,$E74,$F74,$D74,Sel_Submission,"measure",L$13))</f>
        <v/>
      </c>
      <c r="M74" s="75" t="str">
        <f ca="1">IF($B74="","",_xll.PALO.DATA(Server,Cube,$E74,$F74,$D74,Sel_Submission,"measure",M$13))</f>
        <v/>
      </c>
      <c r="N74" s="14" t="str">
        <f ca="1">IF($B74="","",_xll.PALO.DATA(Server,Cube,$E74,$F74,$D74,Sel_Submission,"measure",N$13))</f>
        <v/>
      </c>
      <c r="Q74" s="17"/>
      <c r="R74" s="51" t="str">
        <f t="shared" ca="1" si="7"/>
        <v/>
      </c>
      <c r="S74" s="45" t="str">
        <f ca="1"/>
        <v/>
      </c>
      <c r="T74" s="46" t="str">
        <f ca="1"/>
        <v/>
      </c>
      <c r="U74" s="31" t="str">
        <f ca="1"/>
        <v/>
      </c>
      <c r="W74" s="51" t="str">
        <f t="shared" ca="1" si="8"/>
        <v/>
      </c>
      <c r="X74" s="45" t="str">
        <f ca="1"/>
        <v/>
      </c>
      <c r="Y74" s="46" t="str">
        <f ca="1"/>
        <v/>
      </c>
      <c r="Z74" s="31" t="str">
        <f ca="1"/>
        <v/>
      </c>
      <c r="AB74" s="44" t="str">
        <f t="shared" ca="1" si="6"/>
        <v/>
      </c>
      <c r="AC74" s="45" t="str">
        <f ca="1"/>
        <v/>
      </c>
      <c r="AD74" s="46" t="str">
        <f ca="1"/>
        <v/>
      </c>
      <c r="AE74" s="31" t="str">
        <f ca="1"/>
        <v/>
      </c>
      <c r="AG74" s="45">
        <f t="shared" ca="1" si="3"/>
        <v>18</v>
      </c>
      <c r="AH74" s="46">
        <f ca="1">IF(AI74&gt;AI73,1,IF(COUNTIF(AH$12:AH73,AH73)&lt;$AB$15*AI74,AH73,IF(AND(AH73=$W$25,COUNTIF(AH$12:AH73,AH73)&gt;=$AB$15*AI74),$W$25,AH73+1)))</f>
        <v>1</v>
      </c>
      <c r="AI74" s="46">
        <f ca="1">IF(COUNTIF(AI$12:AI73,AI73)&lt;$AI$10,AI73,IF(AND(AI73=$R$25,COUNTIF(AI$12:AI73,AI73)&gt;=$AI$10),$R$25,AI73+1))</f>
        <v>10</v>
      </c>
      <c r="AJ74" s="71" t="str">
        <f t="array" aca="1" ref="AJ74" ca="1">INDEX($T$26:$T$86,AI74)</f>
        <v>Ukraine</v>
      </c>
      <c r="AK74" s="71" t="str">
        <f t="shared" ca="1" si="0"/>
        <v>Sales</v>
      </c>
      <c r="AL74" s="46" t="str">
        <f t="shared" ca="1" si="4"/>
        <v/>
      </c>
      <c r="AM74" s="72">
        <f ca="1">IF(AL74="",0,_xll.PALO.DATA(Server,OperationalCube,$AJ74,$AK74,$AL74,$F$8,$B$3,$AM$11))</f>
        <v>0</v>
      </c>
      <c r="AN74" s="72">
        <f ca="1">IF(AM74=0,$AK$10,RANK(AM74,$R$22:$R$322))</f>
        <v>3300</v>
      </c>
      <c r="AO74" s="72">
        <f t="shared" ca="1" si="5"/>
        <v>63</v>
      </c>
      <c r="AP74" s="73">
        <f t="shared" ca="1" si="1"/>
        <v>0.99371949034849794</v>
      </c>
      <c r="AQ74" s="73">
        <f t="shared" ca="1" si="2"/>
        <v>3299.0062805096513</v>
      </c>
      <c r="AR74" s="74">
        <f t="array" aca="1" ref="AR74" ca="1">RANK(AQ74,$AQ$12:$AQ$315,1)</f>
        <v>63</v>
      </c>
    </row>
    <row r="75" spans="2:44" ht="15" customHeight="1">
      <c r="B75" s="9" t="str">
        <f ca="1">IF(COUNT($B$14:B74)=$AM$10,"",B74+1)</f>
        <v/>
      </c>
      <c r="D75" s="13" t="str">
        <f ca="1">IF(B75="","",INDEX($AL$12:$AL$315,MATCH(B75,$AR$12:$AR$315,0)))</f>
        <v/>
      </c>
      <c r="E75" s="14" t="str">
        <f ca="1">IF(B75="","",INDEX($AJ$12:$AJ$315,MATCH(B75,$AR$12:$AR$315,0)))</f>
        <v/>
      </c>
      <c r="F75" s="14" t="str">
        <f ca="1">IF(B75="","",INDEX($AK$12:$AK$315,MATCH(B75,$AR$12:$AR$315,0)))</f>
        <v/>
      </c>
      <c r="G75" s="14" t="str">
        <f ca="1">_xll.PALO.EPARENT(Server,"PP-Topics",H75,1)</f>
        <v/>
      </c>
      <c r="H75" s="14" t="str">
        <f ca="1">_xll.PALO.EPARENT(Server,"PP-Topics",D75,1)</f>
        <v/>
      </c>
      <c r="I75" s="14" t="str">
        <f ca="1">IF($B75="","",_xll.PALO.DATA(Server,Cube,$E75,$F75,$D75,Sel_Submission,"measure",I$13))</f>
        <v/>
      </c>
      <c r="J75" s="14" t="str">
        <f ca="1">IF($B75="","",_xll.PALO.DATA(Server,Cube,$E75,$F75,$D75,Sel_Submission,"measure",J$13))</f>
        <v/>
      </c>
      <c r="K75" s="14" t="str">
        <f ca="1">IF($B75="","",_xll.PALO.DATA(Server,Cube,$E75,$F75,$D75,Sel_Submission,"measure",K$13))</f>
        <v/>
      </c>
      <c r="L75" s="15" t="str">
        <f ca="1">IF($B75="","",_xll.PALO.DATA(Server,Cube,$E75,$F75,$D75,Sel_Submission,"measure",L$13))</f>
        <v/>
      </c>
      <c r="M75" s="75" t="str">
        <f ca="1">IF($B75="","",_xll.PALO.DATA(Server,Cube,$E75,$F75,$D75,Sel_Submission,"measure",M$13))</f>
        <v/>
      </c>
      <c r="N75" s="14" t="str">
        <f ca="1">IF($B75="","",_xll.PALO.DATA(Server,Cube,$E75,$F75,$D75,Sel_Submission,"measure",N$13))</f>
        <v/>
      </c>
      <c r="Q75" s="17"/>
      <c r="R75" s="51" t="str">
        <f t="shared" ca="1" si="7"/>
        <v/>
      </c>
      <c r="S75" s="45" t="str">
        <f ca="1"/>
        <v/>
      </c>
      <c r="T75" s="46" t="str">
        <f ca="1"/>
        <v/>
      </c>
      <c r="U75" s="31" t="str">
        <f ca="1"/>
        <v/>
      </c>
      <c r="W75" s="51" t="str">
        <f t="shared" ca="1" si="8"/>
        <v/>
      </c>
      <c r="X75" s="45" t="str">
        <f ca="1"/>
        <v/>
      </c>
      <c r="Y75" s="46" t="str">
        <f ca="1"/>
        <v/>
      </c>
      <c r="Z75" s="31" t="str">
        <f ca="1"/>
        <v/>
      </c>
      <c r="AB75" s="44" t="str">
        <f t="shared" ca="1" si="6"/>
        <v/>
      </c>
      <c r="AC75" s="45" t="str">
        <f ca="1"/>
        <v/>
      </c>
      <c r="AD75" s="46" t="str">
        <f ca="1"/>
        <v/>
      </c>
      <c r="AE75" s="31" t="str">
        <f ca="1"/>
        <v/>
      </c>
      <c r="AG75" s="45">
        <f t="shared" ca="1" si="3"/>
        <v>19</v>
      </c>
      <c r="AH75" s="46">
        <f ca="1">IF(AI75&gt;AI74,1,IF(COUNTIF(AH$12:AH74,AH74)&lt;$AB$15*AI75,AH74,IF(AND(AH74=$W$25,COUNTIF(AH$12:AH74,AH74)&gt;=$AB$15*AI75),$W$25,AH74+1)))</f>
        <v>1</v>
      </c>
      <c r="AI75" s="46">
        <f ca="1">IF(COUNTIF(AI$12:AI74,AI74)&lt;$AI$10,AI74,IF(AND(AI74=$R$25,COUNTIF(AI$12:AI74,AI74)&gt;=$AI$10),$R$25,AI74+1))</f>
        <v>10</v>
      </c>
      <c r="AJ75" s="71" t="str">
        <f t="array" aca="1" ref="AJ75" ca="1">INDEX($T$26:$T$86,AI75)</f>
        <v>Ukraine</v>
      </c>
      <c r="AK75" s="71" t="str">
        <f t="shared" ca="1" si="0"/>
        <v>Sales</v>
      </c>
      <c r="AL75" s="46" t="str">
        <f t="shared" ca="1" si="4"/>
        <v/>
      </c>
      <c r="AM75" s="72">
        <f ca="1">IF(AL75="",0,_xll.PALO.DATA(Server,OperationalCube,$AJ75,$AK75,$AL75,$F$8,$B$3,$AM$11))</f>
        <v>0</v>
      </c>
      <c r="AN75" s="72">
        <f ca="1">IF(AM75=0,$AK$10,RANK(AM75,$R$22:$R$322))</f>
        <v>3300</v>
      </c>
      <c r="AO75" s="72">
        <f t="shared" ca="1" si="5"/>
        <v>64</v>
      </c>
      <c r="AP75" s="73">
        <f t="shared" ca="1" si="1"/>
        <v>0.99362011839946307</v>
      </c>
      <c r="AQ75" s="73">
        <f t="shared" ca="1" si="2"/>
        <v>3299.0063798816004</v>
      </c>
      <c r="AR75" s="74">
        <f t="array" aca="1" ref="AR75" ca="1">RANK(AQ75,$AQ$12:$AQ$315,1)</f>
        <v>64</v>
      </c>
    </row>
    <row r="76" spans="2:44" ht="15" customHeight="1">
      <c r="B76" s="9" t="str">
        <f ca="1">IF(COUNT($B$14:B75)=$AM$10,"",B75+1)</f>
        <v/>
      </c>
      <c r="D76" s="13" t="str">
        <f ca="1">IF(B76="","",INDEX($AL$12:$AL$315,MATCH(B76,$AR$12:$AR$315,0)))</f>
        <v/>
      </c>
      <c r="E76" s="14" t="str">
        <f ca="1">IF(B76="","",INDEX($AJ$12:$AJ$315,MATCH(B76,$AR$12:$AR$315,0)))</f>
        <v/>
      </c>
      <c r="F76" s="14" t="str">
        <f ca="1">IF(B76="","",INDEX($AK$12:$AK$315,MATCH(B76,$AR$12:$AR$315,0)))</f>
        <v/>
      </c>
      <c r="G76" s="14" t="str">
        <f ca="1">_xll.PALO.EPARENT(Server,"PP-Topics",H76,1)</f>
        <v/>
      </c>
      <c r="H76" s="14" t="str">
        <f ca="1">_xll.PALO.EPARENT(Server,"PP-Topics",D76,1)</f>
        <v/>
      </c>
      <c r="I76" s="14" t="str">
        <f ca="1">IF($B76="","",_xll.PALO.DATA(Server,Cube,$E76,$F76,$D76,Sel_Submission,"measure",I$13))</f>
        <v/>
      </c>
      <c r="J76" s="14" t="str">
        <f ca="1">IF($B76="","",_xll.PALO.DATA(Server,Cube,$E76,$F76,$D76,Sel_Submission,"measure",J$13))</f>
        <v/>
      </c>
      <c r="K76" s="14" t="str">
        <f ca="1">IF($B76="","",_xll.PALO.DATA(Server,Cube,$E76,$F76,$D76,Sel_Submission,"measure",K$13))</f>
        <v/>
      </c>
      <c r="L76" s="15" t="str">
        <f ca="1">IF($B76="","",_xll.PALO.DATA(Server,Cube,$E76,$F76,$D76,Sel_Submission,"measure",L$13))</f>
        <v/>
      </c>
      <c r="M76" s="75" t="str">
        <f ca="1">IF($B76="","",_xll.PALO.DATA(Server,Cube,$E76,$F76,$D76,Sel_Submission,"measure",M$13))</f>
        <v/>
      </c>
      <c r="N76" s="14" t="str">
        <f ca="1">IF($B76="","",_xll.PALO.DATA(Server,Cube,$E76,$F76,$D76,Sel_Submission,"measure",N$13))</f>
        <v/>
      </c>
      <c r="Q76" s="17"/>
      <c r="R76" s="51" t="str">
        <f t="shared" ca="1" si="7"/>
        <v/>
      </c>
      <c r="S76" s="45" t="str">
        <f ca="1"/>
        <v/>
      </c>
      <c r="T76" s="46" t="str">
        <f ca="1"/>
        <v/>
      </c>
      <c r="U76" s="31" t="str">
        <f ca="1"/>
        <v/>
      </c>
      <c r="W76" s="51" t="str">
        <f t="shared" ca="1" si="8"/>
        <v/>
      </c>
      <c r="X76" s="45" t="str">
        <f ca="1"/>
        <v/>
      </c>
      <c r="Y76" s="46" t="str">
        <f ca="1"/>
        <v/>
      </c>
      <c r="Z76" s="31" t="str">
        <f ca="1"/>
        <v/>
      </c>
      <c r="AB76" s="44" t="str">
        <f t="shared" ca="1" si="6"/>
        <v/>
      </c>
      <c r="AC76" s="45" t="str">
        <f ca="1"/>
        <v/>
      </c>
      <c r="AD76" s="46" t="str">
        <f ca="1"/>
        <v/>
      </c>
      <c r="AE76" s="31" t="str">
        <f ca="1"/>
        <v/>
      </c>
      <c r="AG76" s="45">
        <f t="shared" ca="1" si="3"/>
        <v>20</v>
      </c>
      <c r="AH76" s="46">
        <f ca="1">IF(AI76&gt;AI75,1,IF(COUNTIF(AH$12:AH75,AH75)&lt;$AB$15*AI76,AH75,IF(AND(AH75=$W$25,COUNTIF(AH$12:AH75,AH75)&gt;=$AB$15*AI76),$W$25,AH75+1)))</f>
        <v>1</v>
      </c>
      <c r="AI76" s="46">
        <f ca="1">IF(COUNTIF(AI$12:AI75,AI75)&lt;$AI$10,AI75,IF(AND(AI75=$R$25,COUNTIF(AI$12:AI75,AI75)&gt;=$AI$10),$R$25,AI75+1))</f>
        <v>10</v>
      </c>
      <c r="AJ76" s="71" t="str">
        <f t="array" aca="1" ref="AJ76" ca="1">INDEX($T$26:$T$86,AI76)</f>
        <v>Ukraine</v>
      </c>
      <c r="AK76" s="71" t="str">
        <f t="shared" ca="1" si="0"/>
        <v>Sales</v>
      </c>
      <c r="AL76" s="46" t="str">
        <f t="shared" ca="1" si="4"/>
        <v/>
      </c>
      <c r="AM76" s="72">
        <f ca="1">IF(AL76="",0,_xll.PALO.DATA(Server,OperationalCube,$AJ76,$AK76,$AL76,$F$8,$B$3,$AM$11))</f>
        <v>0</v>
      </c>
      <c r="AN76" s="72">
        <f ca="1">IF(AM76=0,$AK$10,RANK(AM76,$R$22:$R$322))</f>
        <v>3300</v>
      </c>
      <c r="AO76" s="72">
        <f t="shared" ca="1" si="5"/>
        <v>65</v>
      </c>
      <c r="AP76" s="73">
        <f t="shared" ca="1" si="1"/>
        <v>0.99352075638762316</v>
      </c>
      <c r="AQ76" s="73">
        <f t="shared" ca="1" si="2"/>
        <v>3299.0064792436124</v>
      </c>
      <c r="AR76" s="74">
        <f t="array" aca="1" ref="AR76" ca="1">RANK(AQ76,$AQ$12:$AQ$315,1)</f>
        <v>65</v>
      </c>
    </row>
    <row r="77" spans="2:44" ht="15" customHeight="1">
      <c r="B77" s="9" t="str">
        <f ca="1">IF(COUNT($B$14:B76)=$AM$10,"",B76+1)</f>
        <v/>
      </c>
      <c r="D77" s="13" t="str">
        <f ca="1">IF(B77="","",INDEX($AL$12:$AL$315,MATCH(B77,$AR$12:$AR$315,0)))</f>
        <v/>
      </c>
      <c r="E77" s="14" t="str">
        <f ca="1">IF(B77="","",INDEX($AJ$12:$AJ$315,MATCH(B77,$AR$12:$AR$315,0)))</f>
        <v/>
      </c>
      <c r="F77" s="14" t="str">
        <f ca="1">IF(B77="","",INDEX($AK$12:$AK$315,MATCH(B77,$AR$12:$AR$315,0)))</f>
        <v/>
      </c>
      <c r="G77" s="14" t="str">
        <f ca="1">_xll.PALO.EPARENT(Server,"PP-Topics",H77,1)</f>
        <v/>
      </c>
      <c r="H77" s="14" t="str">
        <f ca="1">_xll.PALO.EPARENT(Server,"PP-Topics",D77,1)</f>
        <v/>
      </c>
      <c r="I77" s="14" t="str">
        <f ca="1">IF($B77="","",_xll.PALO.DATA(Server,Cube,$E77,$F77,$D77,Sel_Submission,"measure",I$13))</f>
        <v/>
      </c>
      <c r="J77" s="14" t="str">
        <f ca="1">IF($B77="","",_xll.PALO.DATA(Server,Cube,$E77,$F77,$D77,Sel_Submission,"measure",J$13))</f>
        <v/>
      </c>
      <c r="K77" s="14" t="str">
        <f ca="1">IF($B77="","",_xll.PALO.DATA(Server,Cube,$E77,$F77,$D77,Sel_Submission,"measure",K$13))</f>
        <v/>
      </c>
      <c r="L77" s="15" t="str">
        <f ca="1">IF($B77="","",_xll.PALO.DATA(Server,Cube,$E77,$F77,$D77,Sel_Submission,"measure",L$13))</f>
        <v/>
      </c>
      <c r="M77" s="75" t="str">
        <f ca="1">IF($B77="","",_xll.PALO.DATA(Server,Cube,$E77,$F77,$D77,Sel_Submission,"measure",M$13))</f>
        <v/>
      </c>
      <c r="N77" s="14" t="str">
        <f ca="1">IF($B77="","",_xll.PALO.DATA(Server,Cube,$E77,$F77,$D77,Sel_Submission,"measure",N$13))</f>
        <v/>
      </c>
      <c r="Q77" s="17"/>
      <c r="R77" s="51" t="str">
        <f t="shared" ca="1" si="7"/>
        <v/>
      </c>
      <c r="S77" s="45" t="str">
        <f ca="1"/>
        <v/>
      </c>
      <c r="T77" s="46" t="str">
        <f ca="1"/>
        <v/>
      </c>
      <c r="U77" s="31" t="str">
        <f ca="1"/>
        <v/>
      </c>
      <c r="W77" s="51" t="str">
        <f t="shared" ca="1" si="8"/>
        <v/>
      </c>
      <c r="X77" s="45" t="str">
        <f ca="1"/>
        <v/>
      </c>
      <c r="Y77" s="46" t="str">
        <f ca="1"/>
        <v/>
      </c>
      <c r="Z77" s="31" t="str">
        <f ca="1"/>
        <v/>
      </c>
      <c r="AB77" s="44" t="str">
        <f t="shared" ca="1" si="6"/>
        <v/>
      </c>
      <c r="AC77" s="45" t="str">
        <f ca="1"/>
        <v/>
      </c>
      <c r="AD77" s="46" t="str">
        <f ca="1"/>
        <v/>
      </c>
      <c r="AE77" s="31" t="str">
        <f ca="1"/>
        <v/>
      </c>
      <c r="AG77" s="45">
        <f t="shared" ca="1" si="3"/>
        <v>21</v>
      </c>
      <c r="AH77" s="46">
        <f ca="1">IF(AI77&gt;AI76,1,IF(COUNTIF(AH$12:AH76,AH76)&lt;$AB$15*AI77,AH76,IF(AND(AH76=$W$25,COUNTIF(AH$12:AH76,AH76)&gt;=$AB$15*AI77),$W$25,AH76+1)))</f>
        <v>1</v>
      </c>
      <c r="AI77" s="46">
        <f ca="1">IF(COUNTIF(AI$12:AI76,AI76)&lt;$AI$10,AI76,IF(AND(AI76=$R$25,COUNTIF(AI$12:AI76,AI76)&gt;=$AI$10),$R$25,AI76+1))</f>
        <v>10</v>
      </c>
      <c r="AJ77" s="71" t="str">
        <f t="array" aca="1" ref="AJ77" ca="1">INDEX($T$26:$T$86,AI77)</f>
        <v>Ukraine</v>
      </c>
      <c r="AK77" s="71" t="str">
        <f t="shared" ref="AK77:AK140" ca="1" si="9">INDEX($Y$26:$Y$86,AH77)</f>
        <v>Sales</v>
      </c>
      <c r="AL77" s="46" t="str">
        <f t="shared" ca="1" si="4"/>
        <v/>
      </c>
      <c r="AM77" s="72">
        <f ca="1">IF(AL77="",0,_xll.PALO.DATA(Server,OperationalCube,$AJ77,$AK77,$AL77,$F$8,$B$3,$AM$11))</f>
        <v>0</v>
      </c>
      <c r="AN77" s="72">
        <f ca="1">IF(AM77=0,$AK$10,RANK(AM77,$R$22:$R$322))</f>
        <v>3300</v>
      </c>
      <c r="AO77" s="72">
        <f t="shared" ca="1" si="5"/>
        <v>66</v>
      </c>
      <c r="AP77" s="73">
        <f t="shared" ref="AP77:AP140" ca="1" si="10">POWER(0.9999,AO77)</f>
        <v>0.99342140431198445</v>
      </c>
      <c r="AQ77" s="73">
        <f t="shared" ref="AQ77:AQ140" ca="1" si="11">AN77-AP77</f>
        <v>3299.0065785956881</v>
      </c>
      <c r="AR77" s="74">
        <f t="array" aca="1" ref="AR77" ca="1">RANK(AQ77,$AQ$12:$AQ$315,1)</f>
        <v>66</v>
      </c>
    </row>
    <row r="78" spans="2:44" ht="15" customHeight="1">
      <c r="B78" s="9" t="str">
        <f ca="1">IF(COUNT($B$14:B77)=$AM$10,"",B77+1)</f>
        <v/>
      </c>
      <c r="D78" s="13" t="str">
        <f ca="1">IF(B78="","",INDEX($AL$12:$AL$315,MATCH(B78,$AR$12:$AR$315,0)))</f>
        <v/>
      </c>
      <c r="E78" s="14" t="str">
        <f ca="1">IF(B78="","",INDEX($AJ$12:$AJ$315,MATCH(B78,$AR$12:$AR$315,0)))</f>
        <v/>
      </c>
      <c r="F78" s="14" t="str">
        <f ca="1">IF(B78="","",INDEX($AK$12:$AK$315,MATCH(B78,$AR$12:$AR$315,0)))</f>
        <v/>
      </c>
      <c r="G78" s="14" t="str">
        <f ca="1">_xll.PALO.EPARENT(Server,"PP-Topics",H78,1)</f>
        <v/>
      </c>
      <c r="H78" s="14" t="str">
        <f ca="1">_xll.PALO.EPARENT(Server,"PP-Topics",D78,1)</f>
        <v/>
      </c>
      <c r="I78" s="14" t="str">
        <f ca="1">IF($B78="","",_xll.PALO.DATA(Server,Cube,$E78,$F78,$D78,Sel_Submission,"measure",I$13))</f>
        <v/>
      </c>
      <c r="J78" s="14" t="str">
        <f ca="1">IF($B78="","",_xll.PALO.DATA(Server,Cube,$E78,$F78,$D78,Sel_Submission,"measure",J$13))</f>
        <v/>
      </c>
      <c r="K78" s="14" t="str">
        <f ca="1">IF($B78="","",_xll.PALO.DATA(Server,Cube,$E78,$F78,$D78,Sel_Submission,"measure",K$13))</f>
        <v/>
      </c>
      <c r="L78" s="15" t="str">
        <f ca="1">IF($B78="","",_xll.PALO.DATA(Server,Cube,$E78,$F78,$D78,Sel_Submission,"measure",L$13))</f>
        <v/>
      </c>
      <c r="M78" s="75" t="str">
        <f ca="1">IF($B78="","",_xll.PALO.DATA(Server,Cube,$E78,$F78,$D78,Sel_Submission,"measure",M$13))</f>
        <v/>
      </c>
      <c r="N78" s="14" t="str">
        <f ca="1">IF($B78="","",_xll.PALO.DATA(Server,Cube,$E78,$F78,$D78,Sel_Submission,"measure",N$13))</f>
        <v/>
      </c>
      <c r="Q78" s="17"/>
      <c r="R78" s="51" t="str">
        <f t="shared" ca="1" si="7"/>
        <v/>
      </c>
      <c r="S78" s="45" t="str">
        <f ca="1"/>
        <v/>
      </c>
      <c r="T78" s="46" t="str">
        <f ca="1"/>
        <v/>
      </c>
      <c r="U78" s="31" t="str">
        <f ca="1"/>
        <v/>
      </c>
      <c r="W78" s="51" t="str">
        <f t="shared" ca="1" si="8"/>
        <v/>
      </c>
      <c r="X78" s="45" t="str">
        <f ca="1"/>
        <v/>
      </c>
      <c r="Y78" s="46" t="str">
        <f ca="1"/>
        <v/>
      </c>
      <c r="Z78" s="31" t="str">
        <f ca="1"/>
        <v/>
      </c>
      <c r="AB78" s="44" t="str">
        <f t="shared" ca="1" si="6"/>
        <v/>
      </c>
      <c r="AC78" s="45" t="str">
        <f ca="1"/>
        <v/>
      </c>
      <c r="AD78" s="46" t="str">
        <f ca="1"/>
        <v/>
      </c>
      <c r="AE78" s="31" t="str">
        <f ca="1"/>
        <v/>
      </c>
      <c r="AG78" s="45">
        <f t="shared" ref="AG78:AG141" ca="1" si="12">IF($W$25=1,IF(AI78=AI77,AG77+1,1),IF(AH78=AH77,AG77+1,1))</f>
        <v>22</v>
      </c>
      <c r="AH78" s="46">
        <f ca="1">IF(AI78&gt;AI77,1,IF(COUNTIF(AH$12:AH77,AH77)&lt;$AB$15*AI78,AH77,IF(AND(AH77=$W$25,COUNTIF(AH$12:AH77,AH77)&gt;=$AB$15*AI78),$W$25,AH77+1)))</f>
        <v>1</v>
      </c>
      <c r="AI78" s="46">
        <f ca="1">IF(COUNTIF(AI$12:AI77,AI77)&lt;$AI$10,AI77,IF(AND(AI77=$R$25,COUNTIF(AI$12:AI77,AI77)&gt;=$AI$10),$R$25,AI77+1))</f>
        <v>10</v>
      </c>
      <c r="AJ78" s="71" t="str">
        <f t="array" aca="1" ref="AJ78" ca="1">INDEX($T$26:$T$86,AI78)</f>
        <v>Ukraine</v>
      </c>
      <c r="AK78" s="71" t="str">
        <f t="shared" ca="1" si="9"/>
        <v>Sales</v>
      </c>
      <c r="AL78" s="46" t="str">
        <f t="shared" ref="AL78:AL141" ca="1" si="13">IF(AG78&gt;$AB$15,"",INDEX($AD$16:$AD$315,AG78))</f>
        <v/>
      </c>
      <c r="AM78" s="72">
        <f ca="1">IF(AL78="",0,_xll.PALO.DATA(Server,OperationalCube,$AJ78,$AK78,$AL78,$F$8,$B$3,$AM$11))</f>
        <v>0</v>
      </c>
      <c r="AN78" s="72">
        <f ca="1">IF(AM78=0,$AK$10,RANK(AM78,$R$22:$R$322))</f>
        <v>3300</v>
      </c>
      <c r="AO78" s="72">
        <f t="shared" ref="AO78:AO141" ca="1" si="14">AO77+1</f>
        <v>67</v>
      </c>
      <c r="AP78" s="73">
        <f t="shared" ca="1" si="10"/>
        <v>0.99332206217155328</v>
      </c>
      <c r="AQ78" s="73">
        <f t="shared" ca="1" si="11"/>
        <v>3299.0066779378285</v>
      </c>
      <c r="AR78" s="74">
        <f t="array" aca="1" ref="AR78" ca="1">RANK(AQ78,$AQ$12:$AQ$315,1)</f>
        <v>67</v>
      </c>
    </row>
    <row r="79" spans="2:44" ht="15" customHeight="1">
      <c r="B79" s="9" t="str">
        <f ca="1">IF(COUNT($B$14:B78)=$AM$10,"",B78+1)</f>
        <v/>
      </c>
      <c r="D79" s="13" t="str">
        <f ca="1">IF(B79="","",INDEX($AL$12:$AL$315,MATCH(B79,$AR$12:$AR$315,0)))</f>
        <v/>
      </c>
      <c r="E79" s="14" t="str">
        <f ca="1">IF(B79="","",INDEX($AJ$12:$AJ$315,MATCH(B79,$AR$12:$AR$315,0)))</f>
        <v/>
      </c>
      <c r="F79" s="14" t="str">
        <f ca="1">IF(B79="","",INDEX($AK$12:$AK$315,MATCH(B79,$AR$12:$AR$315,0)))</f>
        <v/>
      </c>
      <c r="G79" s="14" t="str">
        <f ca="1">_xll.PALO.EPARENT(Server,"PP-Topics",H79,1)</f>
        <v/>
      </c>
      <c r="H79" s="14" t="str">
        <f ca="1">_xll.PALO.EPARENT(Server,"PP-Topics",D79,1)</f>
        <v/>
      </c>
      <c r="I79" s="14" t="str">
        <f ca="1">IF($B79="","",_xll.PALO.DATA(Server,Cube,$E79,$F79,$D79,Sel_Submission,"measure",I$13))</f>
        <v/>
      </c>
      <c r="J79" s="14" t="str">
        <f ca="1">IF($B79="","",_xll.PALO.DATA(Server,Cube,$E79,$F79,$D79,Sel_Submission,"measure",J$13))</f>
        <v/>
      </c>
      <c r="K79" s="14" t="str">
        <f ca="1">IF($B79="","",_xll.PALO.DATA(Server,Cube,$E79,$F79,$D79,Sel_Submission,"measure",K$13))</f>
        <v/>
      </c>
      <c r="L79" s="15" t="str">
        <f ca="1">IF($B79="","",_xll.PALO.DATA(Server,Cube,$E79,$F79,$D79,Sel_Submission,"measure",L$13))</f>
        <v/>
      </c>
      <c r="M79" s="75" t="str">
        <f ca="1">IF($B79="","",_xll.PALO.DATA(Server,Cube,$E79,$F79,$D79,Sel_Submission,"measure",M$13))</f>
        <v/>
      </c>
      <c r="N79" s="14" t="str">
        <f ca="1">IF($B79="","",_xll.PALO.DATA(Server,Cube,$E79,$F79,$D79,Sel_Submission,"measure",N$13))</f>
        <v/>
      </c>
      <c r="Q79" s="17"/>
      <c r="R79" s="51" t="str">
        <f t="shared" ca="1" si="7"/>
        <v/>
      </c>
      <c r="S79" s="45" t="str">
        <f ca="1"/>
        <v/>
      </c>
      <c r="T79" s="46" t="str">
        <f ca="1"/>
        <v/>
      </c>
      <c r="U79" s="31" t="str">
        <f ca="1"/>
        <v/>
      </c>
      <c r="W79" s="51" t="str">
        <f t="shared" ca="1" si="8"/>
        <v/>
      </c>
      <c r="X79" s="45" t="str">
        <f ca="1"/>
        <v/>
      </c>
      <c r="Y79" s="46" t="str">
        <f ca="1"/>
        <v/>
      </c>
      <c r="Z79" s="31" t="str">
        <f ca="1"/>
        <v/>
      </c>
      <c r="AB79" s="44" t="str">
        <f t="shared" ca="1" si="6"/>
        <v/>
      </c>
      <c r="AC79" s="45" t="str">
        <f ca="1"/>
        <v/>
      </c>
      <c r="AD79" s="46" t="str">
        <f ca="1"/>
        <v/>
      </c>
      <c r="AE79" s="31" t="str">
        <f ca="1"/>
        <v/>
      </c>
      <c r="AG79" s="45">
        <f t="shared" ca="1" si="12"/>
        <v>23</v>
      </c>
      <c r="AH79" s="46">
        <f ca="1">IF(AI79&gt;AI78,1,IF(COUNTIF(AH$12:AH78,AH78)&lt;$AB$15*AI79,AH78,IF(AND(AH78=$W$25,COUNTIF(AH$12:AH78,AH78)&gt;=$AB$15*AI79),$W$25,AH78+1)))</f>
        <v>1</v>
      </c>
      <c r="AI79" s="46">
        <f ca="1">IF(COUNTIF(AI$12:AI78,AI78)&lt;$AI$10,AI78,IF(AND(AI78=$R$25,COUNTIF(AI$12:AI78,AI78)&gt;=$AI$10),$R$25,AI78+1))</f>
        <v>10</v>
      </c>
      <c r="AJ79" s="71" t="str">
        <f t="array" aca="1" ref="AJ79" ca="1">INDEX($T$26:$T$86,AI79)</f>
        <v>Ukraine</v>
      </c>
      <c r="AK79" s="71" t="str">
        <f t="shared" ca="1" si="9"/>
        <v>Sales</v>
      </c>
      <c r="AL79" s="46" t="str">
        <f t="shared" ca="1" si="13"/>
        <v/>
      </c>
      <c r="AM79" s="72">
        <f ca="1">IF(AL79="",0,_xll.PALO.DATA(Server,OperationalCube,$AJ79,$AK79,$AL79,$F$8,$B$3,$AM$11))</f>
        <v>0</v>
      </c>
      <c r="AN79" s="72">
        <f ca="1">IF(AM79=0,$AK$10,RANK(AM79,$R$22:$R$322))</f>
        <v>3300</v>
      </c>
      <c r="AO79" s="72">
        <f t="shared" ca="1" si="14"/>
        <v>68</v>
      </c>
      <c r="AP79" s="73">
        <f t="shared" ca="1" si="10"/>
        <v>0.99322272996533612</v>
      </c>
      <c r="AQ79" s="73">
        <f t="shared" ca="1" si="11"/>
        <v>3299.0067772700345</v>
      </c>
      <c r="AR79" s="74">
        <f t="array" aca="1" ref="AR79" ca="1">RANK(AQ79,$AQ$12:$AQ$315,1)</f>
        <v>68</v>
      </c>
    </row>
    <row r="80" spans="2:44" ht="15" customHeight="1">
      <c r="B80" s="9" t="str">
        <f ca="1">IF(COUNT($B$14:B79)=$AM$10,"",B79+1)</f>
        <v/>
      </c>
      <c r="D80" s="13" t="str">
        <f ca="1">IF(B80="","",INDEX($AL$12:$AL$315,MATCH(B80,$AR$12:$AR$315,0)))</f>
        <v/>
      </c>
      <c r="E80" s="14" t="str">
        <f ca="1">IF(B80="","",INDEX($AJ$12:$AJ$315,MATCH(B80,$AR$12:$AR$315,0)))</f>
        <v/>
      </c>
      <c r="F80" s="14" t="str">
        <f ca="1">IF(B80="","",INDEX($AK$12:$AK$315,MATCH(B80,$AR$12:$AR$315,0)))</f>
        <v/>
      </c>
      <c r="G80" s="14" t="str">
        <f ca="1">_xll.PALO.EPARENT(Server,"PP-Topics",H80,1)</f>
        <v/>
      </c>
      <c r="H80" s="14" t="str">
        <f ca="1">_xll.PALO.EPARENT(Server,"PP-Topics",D80,1)</f>
        <v/>
      </c>
      <c r="I80" s="14" t="str">
        <f ca="1">IF($B80="","",_xll.PALO.DATA(Server,Cube,$E80,$F80,$D80,Sel_Submission,"measure",I$13))</f>
        <v/>
      </c>
      <c r="J80" s="14" t="str">
        <f ca="1">IF($B80="","",_xll.PALO.DATA(Server,Cube,$E80,$F80,$D80,Sel_Submission,"measure",J$13))</f>
        <v/>
      </c>
      <c r="K80" s="14" t="str">
        <f ca="1">IF($B80="","",_xll.PALO.DATA(Server,Cube,$E80,$F80,$D80,Sel_Submission,"measure",K$13))</f>
        <v/>
      </c>
      <c r="L80" s="15" t="str">
        <f ca="1">IF($B80="","",_xll.PALO.DATA(Server,Cube,$E80,$F80,$D80,Sel_Submission,"measure",L$13))</f>
        <v/>
      </c>
      <c r="M80" s="75" t="str">
        <f ca="1">IF($B80="","",_xll.PALO.DATA(Server,Cube,$E80,$F80,$D80,Sel_Submission,"measure",M$13))</f>
        <v/>
      </c>
      <c r="N80" s="14" t="str">
        <f ca="1">IF($B80="","",_xll.PALO.DATA(Server,Cube,$E80,$F80,$D80,Sel_Submission,"measure",N$13))</f>
        <v/>
      </c>
      <c r="Q80" s="17"/>
      <c r="R80" s="51" t="str">
        <f t="shared" ca="1" si="7"/>
        <v/>
      </c>
      <c r="S80" s="45" t="str">
        <f ca="1"/>
        <v/>
      </c>
      <c r="T80" s="46" t="str">
        <f ca="1"/>
        <v/>
      </c>
      <c r="U80" s="31" t="str">
        <f ca="1"/>
        <v/>
      </c>
      <c r="W80" s="51" t="str">
        <f t="shared" ca="1" si="8"/>
        <v/>
      </c>
      <c r="X80" s="45" t="str">
        <f ca="1"/>
        <v/>
      </c>
      <c r="Y80" s="46" t="str">
        <f ca="1"/>
        <v/>
      </c>
      <c r="Z80" s="31" t="str">
        <f ca="1"/>
        <v/>
      </c>
      <c r="AB80" s="44" t="str">
        <f t="shared" ca="1" si="6"/>
        <v/>
      </c>
      <c r="AC80" s="45" t="str">
        <f ca="1"/>
        <v/>
      </c>
      <c r="AD80" s="46" t="str">
        <f ca="1"/>
        <v/>
      </c>
      <c r="AE80" s="31" t="str">
        <f ca="1"/>
        <v/>
      </c>
      <c r="AG80" s="45">
        <f t="shared" ca="1" si="12"/>
        <v>24</v>
      </c>
      <c r="AH80" s="46">
        <f ca="1">IF(AI80&gt;AI79,1,IF(COUNTIF(AH$12:AH79,AH79)&lt;$AB$15*AI80,AH79,IF(AND(AH79=$W$25,COUNTIF(AH$12:AH79,AH79)&gt;=$AB$15*AI80),$W$25,AH79+1)))</f>
        <v>1</v>
      </c>
      <c r="AI80" s="46">
        <f ca="1">IF(COUNTIF(AI$12:AI79,AI79)&lt;$AI$10,AI79,IF(AND(AI79=$R$25,COUNTIF(AI$12:AI79,AI79)&gt;=$AI$10),$R$25,AI79+1))</f>
        <v>10</v>
      </c>
      <c r="AJ80" s="71" t="str">
        <f t="array" aca="1" ref="AJ80" ca="1">INDEX($T$26:$T$86,AI80)</f>
        <v>Ukraine</v>
      </c>
      <c r="AK80" s="71" t="str">
        <f t="shared" ca="1" si="9"/>
        <v>Sales</v>
      </c>
      <c r="AL80" s="46" t="str">
        <f t="shared" ca="1" si="13"/>
        <v/>
      </c>
      <c r="AM80" s="72">
        <f ca="1">IF(AL80="",0,_xll.PALO.DATA(Server,OperationalCube,$AJ80,$AK80,$AL80,$F$8,$B$3,$AM$11))</f>
        <v>0</v>
      </c>
      <c r="AN80" s="72">
        <f ca="1">IF(AM80=0,$AK$10,RANK(AM80,$R$22:$R$322))</f>
        <v>3300</v>
      </c>
      <c r="AO80" s="72">
        <f t="shared" ca="1" si="14"/>
        <v>69</v>
      </c>
      <c r="AP80" s="73">
        <f t="shared" ca="1" si="10"/>
        <v>0.99312340769233964</v>
      </c>
      <c r="AQ80" s="73">
        <f t="shared" ca="1" si="11"/>
        <v>3299.0068765923074</v>
      </c>
      <c r="AR80" s="74">
        <f t="array" aca="1" ref="AR80" ca="1">RANK(AQ80,$AQ$12:$AQ$315,1)</f>
        <v>69</v>
      </c>
    </row>
    <row r="81" spans="2:44" ht="15" customHeight="1">
      <c r="B81" s="9" t="str">
        <f ca="1">IF(COUNT($B$14:B80)=$AM$10,"",B80+1)</f>
        <v/>
      </c>
      <c r="D81" s="13" t="str">
        <f ca="1">IF(B81="","",INDEX($AL$12:$AL$315,MATCH(B81,$AR$12:$AR$315,0)))</f>
        <v/>
      </c>
      <c r="E81" s="14" t="str">
        <f ca="1">IF(B81="","",INDEX($AJ$12:$AJ$315,MATCH(B81,$AR$12:$AR$315,0)))</f>
        <v/>
      </c>
      <c r="F81" s="14" t="str">
        <f ca="1">IF(B81="","",INDEX($AK$12:$AK$315,MATCH(B81,$AR$12:$AR$315,0)))</f>
        <v/>
      </c>
      <c r="G81" s="14" t="str">
        <f ca="1">_xll.PALO.EPARENT(Server,"PP-Topics",H81,1)</f>
        <v/>
      </c>
      <c r="H81" s="14" t="str">
        <f ca="1">_xll.PALO.EPARENT(Server,"PP-Topics",D81,1)</f>
        <v/>
      </c>
      <c r="I81" s="14" t="str">
        <f ca="1">IF($B81="","",_xll.PALO.DATA(Server,Cube,$E81,$F81,$D81,Sel_Submission,"measure",I$13))</f>
        <v/>
      </c>
      <c r="J81" s="14" t="str">
        <f ca="1">IF($B81="","",_xll.PALO.DATA(Server,Cube,$E81,$F81,$D81,Sel_Submission,"measure",J$13))</f>
        <v/>
      </c>
      <c r="K81" s="14" t="str">
        <f ca="1">IF($B81="","",_xll.PALO.DATA(Server,Cube,$E81,$F81,$D81,Sel_Submission,"measure",K$13))</f>
        <v/>
      </c>
      <c r="L81" s="15" t="str">
        <f ca="1">IF($B81="","",_xll.PALO.DATA(Server,Cube,$E81,$F81,$D81,Sel_Submission,"measure",L$13))</f>
        <v/>
      </c>
      <c r="M81" s="75" t="str">
        <f ca="1">IF($B81="","",_xll.PALO.DATA(Server,Cube,$E81,$F81,$D81,Sel_Submission,"measure",M$13))</f>
        <v/>
      </c>
      <c r="N81" s="14" t="str">
        <f ca="1">IF($B81="","",_xll.PALO.DATA(Server,Cube,$E81,$F81,$D81,Sel_Submission,"measure",N$13))</f>
        <v/>
      </c>
      <c r="Q81" s="17"/>
      <c r="R81" s="51" t="str">
        <f t="shared" ca="1" si="7"/>
        <v/>
      </c>
      <c r="S81" s="45" t="str">
        <f ca="1"/>
        <v/>
      </c>
      <c r="T81" s="46" t="str">
        <f ca="1"/>
        <v/>
      </c>
      <c r="U81" s="31" t="str">
        <f ca="1"/>
        <v/>
      </c>
      <c r="W81" s="51" t="str">
        <f t="shared" ca="1" si="8"/>
        <v/>
      </c>
      <c r="X81" s="45" t="str">
        <f ca="1"/>
        <v/>
      </c>
      <c r="Y81" s="46" t="str">
        <f ca="1"/>
        <v/>
      </c>
      <c r="Z81" s="31" t="str">
        <f ca="1"/>
        <v/>
      </c>
      <c r="AB81" s="44" t="str">
        <f t="shared" ref="AB81:AB144" ca="1" si="15">IF(NOT(AD81=""),AB80+1,"")</f>
        <v/>
      </c>
      <c r="AC81" s="45" t="str">
        <f ca="1"/>
        <v/>
      </c>
      <c r="AD81" s="46" t="str">
        <f ca="1"/>
        <v/>
      </c>
      <c r="AE81" s="31" t="str">
        <f ca="1"/>
        <v/>
      </c>
      <c r="AG81" s="45">
        <f t="shared" ca="1" si="12"/>
        <v>25</v>
      </c>
      <c r="AH81" s="46">
        <f ca="1">IF(AI81&gt;AI80,1,IF(COUNTIF(AH$12:AH80,AH80)&lt;$AB$15*AI81,AH80,IF(AND(AH80=$W$25,COUNTIF(AH$12:AH80,AH80)&gt;=$AB$15*AI81),$W$25,AH80+1)))</f>
        <v>1</v>
      </c>
      <c r="AI81" s="46">
        <f ca="1">IF(COUNTIF(AI$12:AI80,AI80)&lt;$AI$10,AI80,IF(AND(AI80=$R$25,COUNTIF(AI$12:AI80,AI80)&gt;=$AI$10),$R$25,AI80+1))</f>
        <v>10</v>
      </c>
      <c r="AJ81" s="71" t="str">
        <f t="array" aca="1" ref="AJ81" ca="1">INDEX($T$26:$T$86,AI81)</f>
        <v>Ukraine</v>
      </c>
      <c r="AK81" s="71" t="str">
        <f t="shared" ca="1" si="9"/>
        <v>Sales</v>
      </c>
      <c r="AL81" s="46" t="str">
        <f t="shared" ca="1" si="13"/>
        <v/>
      </c>
      <c r="AM81" s="72">
        <f ca="1">IF(AL81="",0,_xll.PALO.DATA(Server,OperationalCube,$AJ81,$AK81,$AL81,$F$8,$B$3,$AM$11))</f>
        <v>0</v>
      </c>
      <c r="AN81" s="72">
        <f ca="1">IF(AM81=0,$AK$10,RANK(AM81,$R$22:$R$322))</f>
        <v>3300</v>
      </c>
      <c r="AO81" s="72">
        <f t="shared" ca="1" si="14"/>
        <v>70</v>
      </c>
      <c r="AP81" s="73">
        <f t="shared" ca="1" si="10"/>
        <v>0.99302409535157043</v>
      </c>
      <c r="AQ81" s="73">
        <f t="shared" ca="1" si="11"/>
        <v>3299.0069759046482</v>
      </c>
      <c r="AR81" s="74">
        <f t="array" aca="1" ref="AR81" ca="1">RANK(AQ81,$AQ$12:$AQ$315,1)</f>
        <v>70</v>
      </c>
    </row>
    <row r="82" spans="2:44" ht="15" customHeight="1">
      <c r="B82" s="9" t="str">
        <f ca="1">IF(COUNT($B$14:B81)=$AM$10,"",B81+1)</f>
        <v/>
      </c>
      <c r="D82" s="13" t="str">
        <f ca="1">IF(B82="","",INDEX($AL$12:$AL$315,MATCH(B82,$AR$12:$AR$315,0)))</f>
        <v/>
      </c>
      <c r="E82" s="14" t="str">
        <f ca="1">IF(B82="","",INDEX($AJ$12:$AJ$315,MATCH(B82,$AR$12:$AR$315,0)))</f>
        <v/>
      </c>
      <c r="F82" s="14" t="str">
        <f ca="1">IF(B82="","",INDEX($AK$12:$AK$315,MATCH(B82,$AR$12:$AR$315,0)))</f>
        <v/>
      </c>
      <c r="G82" s="14" t="str">
        <f ca="1">_xll.PALO.EPARENT(Server,"PP-Topics",H82,1)</f>
        <v/>
      </c>
      <c r="H82" s="14" t="str">
        <f ca="1">_xll.PALO.EPARENT(Server,"PP-Topics",D82,1)</f>
        <v/>
      </c>
      <c r="I82" s="14" t="str">
        <f ca="1">IF($B82="","",_xll.PALO.DATA(Server,Cube,$E82,$F82,$D82,Sel_Submission,"measure",I$13))</f>
        <v/>
      </c>
      <c r="J82" s="14" t="str">
        <f ca="1">IF($B82="","",_xll.PALO.DATA(Server,Cube,$E82,$F82,$D82,Sel_Submission,"measure",J$13))</f>
        <v/>
      </c>
      <c r="K82" s="14" t="str">
        <f ca="1">IF($B82="","",_xll.PALO.DATA(Server,Cube,$E82,$F82,$D82,Sel_Submission,"measure",K$13))</f>
        <v/>
      </c>
      <c r="L82" s="15" t="str">
        <f ca="1">IF($B82="","",_xll.PALO.DATA(Server,Cube,$E82,$F82,$D82,Sel_Submission,"measure",L$13))</f>
        <v/>
      </c>
      <c r="M82" s="75" t="str">
        <f ca="1">IF($B82="","",_xll.PALO.DATA(Server,Cube,$E82,$F82,$D82,Sel_Submission,"measure",M$13))</f>
        <v/>
      </c>
      <c r="N82" s="14" t="str">
        <f ca="1">IF($B82="","",_xll.PALO.DATA(Server,Cube,$E82,$F82,$D82,Sel_Submission,"measure",N$13))</f>
        <v/>
      </c>
      <c r="Q82" s="17"/>
      <c r="R82" s="51" t="str">
        <f t="shared" ca="1" si="7"/>
        <v/>
      </c>
      <c r="S82" s="45" t="str">
        <f ca="1"/>
        <v/>
      </c>
      <c r="T82" s="46" t="str">
        <f ca="1"/>
        <v/>
      </c>
      <c r="U82" s="31" t="str">
        <f ca="1"/>
        <v/>
      </c>
      <c r="W82" s="51" t="str">
        <f t="shared" ca="1" si="8"/>
        <v/>
      </c>
      <c r="X82" s="45" t="str">
        <f ca="1"/>
        <v/>
      </c>
      <c r="Y82" s="46" t="str">
        <f ca="1"/>
        <v/>
      </c>
      <c r="Z82" s="31" t="str">
        <f ca="1"/>
        <v/>
      </c>
      <c r="AB82" s="44" t="str">
        <f t="shared" ca="1" si="15"/>
        <v/>
      </c>
      <c r="AC82" s="45" t="str">
        <f ca="1"/>
        <v/>
      </c>
      <c r="AD82" s="46" t="str">
        <f ca="1"/>
        <v/>
      </c>
      <c r="AE82" s="31" t="str">
        <f ca="1"/>
        <v/>
      </c>
      <c r="AG82" s="45">
        <f t="shared" ca="1" si="12"/>
        <v>26</v>
      </c>
      <c r="AH82" s="46">
        <f ca="1">IF(AI82&gt;AI81,1,IF(COUNTIF(AH$12:AH81,AH81)&lt;$AB$15*AI82,AH81,IF(AND(AH81=$W$25,COUNTIF(AH$12:AH81,AH81)&gt;=$AB$15*AI82),$W$25,AH81+1)))</f>
        <v>1</v>
      </c>
      <c r="AI82" s="46">
        <f ca="1">IF(COUNTIF(AI$12:AI81,AI81)&lt;$AI$10,AI81,IF(AND(AI81=$R$25,COUNTIF(AI$12:AI81,AI81)&gt;=$AI$10),$R$25,AI81+1))</f>
        <v>10</v>
      </c>
      <c r="AJ82" s="71" t="str">
        <f t="array" aca="1" ref="AJ82" ca="1">INDEX($T$26:$T$86,AI82)</f>
        <v>Ukraine</v>
      </c>
      <c r="AK82" s="71" t="str">
        <f t="shared" ca="1" si="9"/>
        <v>Sales</v>
      </c>
      <c r="AL82" s="46" t="str">
        <f t="shared" ca="1" si="13"/>
        <v/>
      </c>
      <c r="AM82" s="72">
        <f ca="1">IF(AL82="",0,_xll.PALO.DATA(Server,OperationalCube,$AJ82,$AK82,$AL82,$F$8,$B$3,$AM$11))</f>
        <v>0</v>
      </c>
      <c r="AN82" s="72">
        <f ca="1">IF(AM82=0,$AK$10,RANK(AM82,$R$22:$R$322))</f>
        <v>3300</v>
      </c>
      <c r="AO82" s="72">
        <f t="shared" ca="1" si="14"/>
        <v>71</v>
      </c>
      <c r="AP82" s="73">
        <f t="shared" ca="1" si="10"/>
        <v>0.99292479294203528</v>
      </c>
      <c r="AQ82" s="73">
        <f t="shared" ca="1" si="11"/>
        <v>3299.0070752070578</v>
      </c>
      <c r="AR82" s="74">
        <f t="array" aca="1" ref="AR82" ca="1">RANK(AQ82,$AQ$12:$AQ$315,1)</f>
        <v>71</v>
      </c>
    </row>
    <row r="83" spans="2:44" ht="15" customHeight="1">
      <c r="B83" s="9" t="str">
        <f ca="1">IF(COUNT($B$14:B82)=$AM$10,"",B82+1)</f>
        <v/>
      </c>
      <c r="D83" s="13" t="str">
        <f ca="1">IF(B83="","",INDEX($AL$12:$AL$315,MATCH(B83,$AR$12:$AR$315,0)))</f>
        <v/>
      </c>
      <c r="E83" s="14" t="str">
        <f ca="1">IF(B83="","",INDEX($AJ$12:$AJ$315,MATCH(B83,$AR$12:$AR$315,0)))</f>
        <v/>
      </c>
      <c r="F83" s="14" t="str">
        <f ca="1">IF(B83="","",INDEX($AK$12:$AK$315,MATCH(B83,$AR$12:$AR$315,0)))</f>
        <v/>
      </c>
      <c r="G83" s="14" t="str">
        <f ca="1">_xll.PALO.EPARENT(Server,"PP-Topics",H83,1)</f>
        <v/>
      </c>
      <c r="H83" s="14" t="str">
        <f ca="1">_xll.PALO.EPARENT(Server,"PP-Topics",D83,1)</f>
        <v/>
      </c>
      <c r="I83" s="14" t="str">
        <f ca="1">IF($B83="","",_xll.PALO.DATA(Server,Cube,$E83,$F83,$D83,Sel_Submission,"measure",I$13))</f>
        <v/>
      </c>
      <c r="J83" s="14" t="str">
        <f ca="1">IF($B83="","",_xll.PALO.DATA(Server,Cube,$E83,$F83,$D83,Sel_Submission,"measure",J$13))</f>
        <v/>
      </c>
      <c r="K83" s="14" t="str">
        <f ca="1">IF($B83="","",_xll.PALO.DATA(Server,Cube,$E83,$F83,$D83,Sel_Submission,"measure",K$13))</f>
        <v/>
      </c>
      <c r="L83" s="15" t="str">
        <f ca="1">IF($B83="","",_xll.PALO.DATA(Server,Cube,$E83,$F83,$D83,Sel_Submission,"measure",L$13))</f>
        <v/>
      </c>
      <c r="M83" s="75" t="str">
        <f ca="1">IF($B83="","",_xll.PALO.DATA(Server,Cube,$E83,$F83,$D83,Sel_Submission,"measure",M$13))</f>
        <v/>
      </c>
      <c r="N83" s="14" t="str">
        <f ca="1">IF($B83="","",_xll.PALO.DATA(Server,Cube,$E83,$F83,$D83,Sel_Submission,"measure",N$13))</f>
        <v/>
      </c>
      <c r="Q83" s="17"/>
      <c r="R83" s="51" t="str">
        <f t="shared" ca="1" si="7"/>
        <v/>
      </c>
      <c r="S83" s="45" t="str">
        <f ca="1"/>
        <v/>
      </c>
      <c r="T83" s="46" t="str">
        <f ca="1"/>
        <v/>
      </c>
      <c r="U83" s="31" t="str">
        <f ca="1"/>
        <v/>
      </c>
      <c r="W83" s="51" t="str">
        <f t="shared" ca="1" si="8"/>
        <v/>
      </c>
      <c r="X83" s="45" t="str">
        <f ca="1"/>
        <v/>
      </c>
      <c r="Y83" s="46" t="str">
        <f ca="1"/>
        <v/>
      </c>
      <c r="Z83" s="31" t="str">
        <f ca="1"/>
        <v/>
      </c>
      <c r="AB83" s="44" t="str">
        <f t="shared" ca="1" si="15"/>
        <v/>
      </c>
      <c r="AC83" s="45" t="str">
        <f ca="1"/>
        <v/>
      </c>
      <c r="AD83" s="46" t="str">
        <f ca="1"/>
        <v/>
      </c>
      <c r="AE83" s="31" t="str">
        <f ca="1"/>
        <v/>
      </c>
      <c r="AG83" s="45">
        <f t="shared" ca="1" si="12"/>
        <v>27</v>
      </c>
      <c r="AH83" s="46">
        <f ca="1">IF(AI83&gt;AI82,1,IF(COUNTIF(AH$12:AH82,AH82)&lt;$AB$15*AI83,AH82,IF(AND(AH82=$W$25,COUNTIF(AH$12:AH82,AH82)&gt;=$AB$15*AI83),$W$25,AH82+1)))</f>
        <v>1</v>
      </c>
      <c r="AI83" s="46">
        <f ca="1">IF(COUNTIF(AI$12:AI82,AI82)&lt;$AI$10,AI82,IF(AND(AI82=$R$25,COUNTIF(AI$12:AI82,AI82)&gt;=$AI$10),$R$25,AI82+1))</f>
        <v>10</v>
      </c>
      <c r="AJ83" s="71" t="str">
        <f t="array" aca="1" ref="AJ83" ca="1">INDEX($T$26:$T$86,AI83)</f>
        <v>Ukraine</v>
      </c>
      <c r="AK83" s="71" t="str">
        <f t="shared" ca="1" si="9"/>
        <v>Sales</v>
      </c>
      <c r="AL83" s="46" t="str">
        <f t="shared" ca="1" si="13"/>
        <v/>
      </c>
      <c r="AM83" s="72">
        <f ca="1">IF(AL83="",0,_xll.PALO.DATA(Server,OperationalCube,$AJ83,$AK83,$AL83,$F$8,$B$3,$AM$11))</f>
        <v>0</v>
      </c>
      <c r="AN83" s="72">
        <f ca="1">IF(AM83=0,$AK$10,RANK(AM83,$R$22:$R$322))</f>
        <v>3300</v>
      </c>
      <c r="AO83" s="72">
        <f t="shared" ca="1" si="14"/>
        <v>72</v>
      </c>
      <c r="AP83" s="73">
        <f t="shared" ca="1" si="10"/>
        <v>0.9928255004627411</v>
      </c>
      <c r="AQ83" s="73">
        <f t="shared" ca="1" si="11"/>
        <v>3299.0071744995371</v>
      </c>
      <c r="AR83" s="74">
        <f t="array" aca="1" ref="AR83" ca="1">RANK(AQ83,$AQ$12:$AQ$315,1)</f>
        <v>72</v>
      </c>
    </row>
    <row r="84" spans="2:44" ht="15" customHeight="1">
      <c r="B84" s="9" t="str">
        <f ca="1">IF(COUNT($B$14:B83)=$AM$10,"",B83+1)</f>
        <v/>
      </c>
      <c r="D84" s="13" t="str">
        <f ca="1">IF(B84="","",INDEX($AL$12:$AL$315,MATCH(B84,$AR$12:$AR$315,0)))</f>
        <v/>
      </c>
      <c r="E84" s="14" t="str">
        <f ca="1">IF(B84="","",INDEX($AJ$12:$AJ$315,MATCH(B84,$AR$12:$AR$315,0)))</f>
        <v/>
      </c>
      <c r="F84" s="14" t="str">
        <f ca="1">IF(B84="","",INDEX($AK$12:$AK$315,MATCH(B84,$AR$12:$AR$315,0)))</f>
        <v/>
      </c>
      <c r="G84" s="14" t="str">
        <f ca="1">_xll.PALO.EPARENT(Server,"PP-Topics",H84,1)</f>
        <v/>
      </c>
      <c r="H84" s="14" t="str">
        <f ca="1">_xll.PALO.EPARENT(Server,"PP-Topics",D84,1)</f>
        <v/>
      </c>
      <c r="I84" s="14" t="str">
        <f ca="1">IF($B84="","",_xll.PALO.DATA(Server,Cube,$E84,$F84,$D84,Sel_Submission,"measure",I$13))</f>
        <v/>
      </c>
      <c r="J84" s="14" t="str">
        <f ca="1">IF($B84="","",_xll.PALO.DATA(Server,Cube,$E84,$F84,$D84,Sel_Submission,"measure",J$13))</f>
        <v/>
      </c>
      <c r="K84" s="14" t="str">
        <f ca="1">IF($B84="","",_xll.PALO.DATA(Server,Cube,$E84,$F84,$D84,Sel_Submission,"measure",K$13))</f>
        <v/>
      </c>
      <c r="L84" s="15" t="str">
        <f ca="1">IF($B84="","",_xll.PALO.DATA(Server,Cube,$E84,$F84,$D84,Sel_Submission,"measure",L$13))</f>
        <v/>
      </c>
      <c r="M84" s="75" t="str">
        <f ca="1">IF($B84="","",_xll.PALO.DATA(Server,Cube,$E84,$F84,$D84,Sel_Submission,"measure",M$13))</f>
        <v/>
      </c>
      <c r="N84" s="14" t="str">
        <f ca="1">IF($B84="","",_xll.PALO.DATA(Server,Cube,$E84,$F84,$D84,Sel_Submission,"measure",N$13))</f>
        <v/>
      </c>
      <c r="Q84" s="17"/>
      <c r="R84" s="51" t="str">
        <f t="shared" ca="1" si="7"/>
        <v/>
      </c>
      <c r="S84" s="45" t="str">
        <f ca="1"/>
        <v/>
      </c>
      <c r="T84" s="46" t="str">
        <f ca="1"/>
        <v/>
      </c>
      <c r="U84" s="31" t="str">
        <f ca="1"/>
        <v/>
      </c>
      <c r="W84" s="51" t="str">
        <f t="shared" ca="1" si="8"/>
        <v/>
      </c>
      <c r="X84" s="45" t="str">
        <f ca="1"/>
        <v/>
      </c>
      <c r="Y84" s="46" t="str">
        <f ca="1"/>
        <v/>
      </c>
      <c r="Z84" s="31" t="str">
        <f ca="1"/>
        <v/>
      </c>
      <c r="AB84" s="44" t="str">
        <f t="shared" ca="1" si="15"/>
        <v/>
      </c>
      <c r="AC84" s="45" t="str">
        <f ca="1"/>
        <v/>
      </c>
      <c r="AD84" s="46" t="str">
        <f ca="1"/>
        <v/>
      </c>
      <c r="AE84" s="31" t="str">
        <f ca="1"/>
        <v/>
      </c>
      <c r="AG84" s="45">
        <f t="shared" ca="1" si="12"/>
        <v>28</v>
      </c>
      <c r="AH84" s="46">
        <f ca="1">IF(AI84&gt;AI83,1,IF(COUNTIF(AH$12:AH83,AH83)&lt;$AB$15*AI84,AH83,IF(AND(AH83=$W$25,COUNTIF(AH$12:AH83,AH83)&gt;=$AB$15*AI84),$W$25,AH83+1)))</f>
        <v>1</v>
      </c>
      <c r="AI84" s="46">
        <f ca="1">IF(COUNTIF(AI$12:AI83,AI83)&lt;$AI$10,AI83,IF(AND(AI83=$R$25,COUNTIF(AI$12:AI83,AI83)&gt;=$AI$10),$R$25,AI83+1))</f>
        <v>10</v>
      </c>
      <c r="AJ84" s="71" t="str">
        <f t="array" aca="1" ref="AJ84" ca="1">INDEX($T$26:$T$86,AI84)</f>
        <v>Ukraine</v>
      </c>
      <c r="AK84" s="71" t="str">
        <f t="shared" ca="1" si="9"/>
        <v>Sales</v>
      </c>
      <c r="AL84" s="46" t="str">
        <f t="shared" ca="1" si="13"/>
        <v/>
      </c>
      <c r="AM84" s="72">
        <f ca="1">IF(AL84="",0,_xll.PALO.DATA(Server,OperationalCube,$AJ84,$AK84,$AL84,$F$8,$B$3,$AM$11))</f>
        <v>0</v>
      </c>
      <c r="AN84" s="72">
        <f ca="1">IF(AM84=0,$AK$10,RANK(AM84,$R$22:$R$322))</f>
        <v>3300</v>
      </c>
      <c r="AO84" s="72">
        <f t="shared" ca="1" si="14"/>
        <v>73</v>
      </c>
      <c r="AP84" s="73">
        <f t="shared" ca="1" si="10"/>
        <v>0.99272621791269477</v>
      </c>
      <c r="AQ84" s="73">
        <f t="shared" ca="1" si="11"/>
        <v>3299.0072737820874</v>
      </c>
      <c r="AR84" s="74">
        <f t="array" aca="1" ref="AR84" ca="1">RANK(AQ84,$AQ$12:$AQ$315,1)</f>
        <v>73</v>
      </c>
    </row>
    <row r="85" spans="2:44" ht="15" customHeight="1">
      <c r="B85" s="9" t="str">
        <f ca="1">IF(COUNT($B$14:B84)=$AM$10,"",B84+1)</f>
        <v/>
      </c>
      <c r="D85" s="13" t="str">
        <f ca="1">IF(B85="","",INDEX($AL$12:$AL$315,MATCH(B85,$AR$12:$AR$315,0)))</f>
        <v/>
      </c>
      <c r="E85" s="14" t="str">
        <f ca="1">IF(B85="","",INDEX($AJ$12:$AJ$315,MATCH(B85,$AR$12:$AR$315,0)))</f>
        <v/>
      </c>
      <c r="F85" s="14" t="str">
        <f ca="1">IF(B85="","",INDEX($AK$12:$AK$315,MATCH(B85,$AR$12:$AR$315,0)))</f>
        <v/>
      </c>
      <c r="G85" s="14" t="str">
        <f ca="1">_xll.PALO.EPARENT(Server,"PP-Topics",H85,1)</f>
        <v/>
      </c>
      <c r="H85" s="14" t="str">
        <f ca="1">_xll.PALO.EPARENT(Server,"PP-Topics",D85,1)</f>
        <v/>
      </c>
      <c r="I85" s="14" t="str">
        <f ca="1">IF($B85="","",_xll.PALO.DATA(Server,Cube,$E85,$F85,$D85,Sel_Submission,"measure",I$13))</f>
        <v/>
      </c>
      <c r="J85" s="14" t="str">
        <f ca="1">IF($B85="","",_xll.PALO.DATA(Server,Cube,$E85,$F85,$D85,Sel_Submission,"measure",J$13))</f>
        <v/>
      </c>
      <c r="K85" s="14" t="str">
        <f ca="1">IF($B85="","",_xll.PALO.DATA(Server,Cube,$E85,$F85,$D85,Sel_Submission,"measure",K$13))</f>
        <v/>
      </c>
      <c r="L85" s="15" t="str">
        <f ca="1">IF($B85="","",_xll.PALO.DATA(Server,Cube,$E85,$F85,$D85,Sel_Submission,"measure",L$13))</f>
        <v/>
      </c>
      <c r="M85" s="75" t="str">
        <f ca="1">IF($B85="","",_xll.PALO.DATA(Server,Cube,$E85,$F85,$D85,Sel_Submission,"measure",M$13))</f>
        <v/>
      </c>
      <c r="N85" s="14" t="str">
        <f ca="1">IF($B85="","",_xll.PALO.DATA(Server,Cube,$E85,$F85,$D85,Sel_Submission,"measure",N$13))</f>
        <v/>
      </c>
      <c r="Q85" s="17"/>
      <c r="R85" s="51" t="str">
        <f t="shared" ca="1" si="7"/>
        <v/>
      </c>
      <c r="S85" s="45" t="str">
        <f ca="1"/>
        <v/>
      </c>
      <c r="T85" s="46" t="str">
        <f ca="1"/>
        <v/>
      </c>
      <c r="U85" s="31" t="str">
        <f ca="1"/>
        <v/>
      </c>
      <c r="W85" s="51" t="str">
        <f t="shared" ca="1" si="8"/>
        <v/>
      </c>
      <c r="X85" s="45" t="str">
        <f ca="1"/>
        <v/>
      </c>
      <c r="Y85" s="46" t="str">
        <f ca="1"/>
        <v/>
      </c>
      <c r="Z85" s="31" t="str">
        <f ca="1"/>
        <v/>
      </c>
      <c r="AB85" s="44" t="str">
        <f t="shared" ca="1" si="15"/>
        <v/>
      </c>
      <c r="AC85" s="45" t="str">
        <f ca="1"/>
        <v/>
      </c>
      <c r="AD85" s="46" t="str">
        <f ca="1"/>
        <v/>
      </c>
      <c r="AE85" s="31" t="str">
        <f ca="1"/>
        <v/>
      </c>
      <c r="AG85" s="45">
        <f t="shared" ca="1" si="12"/>
        <v>29</v>
      </c>
      <c r="AH85" s="46">
        <f ca="1">IF(AI85&gt;AI84,1,IF(COUNTIF(AH$12:AH84,AH84)&lt;$AB$15*AI85,AH84,IF(AND(AH84=$W$25,COUNTIF(AH$12:AH84,AH84)&gt;=$AB$15*AI85),$W$25,AH84+1)))</f>
        <v>1</v>
      </c>
      <c r="AI85" s="46">
        <f ca="1">IF(COUNTIF(AI$12:AI84,AI84)&lt;$AI$10,AI84,IF(AND(AI84=$R$25,COUNTIF(AI$12:AI84,AI84)&gt;=$AI$10),$R$25,AI84+1))</f>
        <v>10</v>
      </c>
      <c r="AJ85" s="71" t="str">
        <f t="array" aca="1" ref="AJ85" ca="1">INDEX($T$26:$T$86,AI85)</f>
        <v>Ukraine</v>
      </c>
      <c r="AK85" s="71" t="str">
        <f t="shared" ca="1" si="9"/>
        <v>Sales</v>
      </c>
      <c r="AL85" s="46" t="str">
        <f t="shared" ca="1" si="13"/>
        <v/>
      </c>
      <c r="AM85" s="72">
        <f ca="1">IF(AL85="",0,_xll.PALO.DATA(Server,OperationalCube,$AJ85,$AK85,$AL85,$F$8,$B$3,$AM$11))</f>
        <v>0</v>
      </c>
      <c r="AN85" s="72">
        <f ca="1">IF(AM85=0,$AK$10,RANK(AM85,$R$22:$R$322))</f>
        <v>3300</v>
      </c>
      <c r="AO85" s="72">
        <f t="shared" ca="1" si="14"/>
        <v>74</v>
      </c>
      <c r="AP85" s="73">
        <f t="shared" ca="1" si="10"/>
        <v>0.99262694529090356</v>
      </c>
      <c r="AQ85" s="73">
        <f t="shared" ca="1" si="11"/>
        <v>3299.0073730547092</v>
      </c>
      <c r="AR85" s="74">
        <f t="array" aca="1" ref="AR85" ca="1">RANK(AQ85,$AQ$12:$AQ$315,1)</f>
        <v>74</v>
      </c>
    </row>
    <row r="86" spans="2:44" ht="15" customHeight="1">
      <c r="B86" s="9" t="str">
        <f ca="1">IF(COUNT($B$14:B85)=$AM$10,"",B85+1)</f>
        <v/>
      </c>
      <c r="D86" s="13" t="str">
        <f ca="1">IF(B86="","",INDEX($AL$12:$AL$315,MATCH(B86,$AR$12:$AR$315,0)))</f>
        <v/>
      </c>
      <c r="E86" s="14" t="str">
        <f ca="1">IF(B86="","",INDEX($AJ$12:$AJ$315,MATCH(B86,$AR$12:$AR$315,0)))</f>
        <v/>
      </c>
      <c r="F86" s="14" t="str">
        <f ca="1">IF(B86="","",INDEX($AK$12:$AK$315,MATCH(B86,$AR$12:$AR$315,0)))</f>
        <v/>
      </c>
      <c r="G86" s="14" t="str">
        <f ca="1">_xll.PALO.EPARENT(Server,"PP-Topics",H86,1)</f>
        <v/>
      </c>
      <c r="H86" s="14" t="str">
        <f ca="1">_xll.PALO.EPARENT(Server,"PP-Topics",D86,1)</f>
        <v/>
      </c>
      <c r="I86" s="14" t="str">
        <f ca="1">IF($B86="","",_xll.PALO.DATA(Server,Cube,$E86,$F86,$D86,Sel_Submission,"measure",I$13))</f>
        <v/>
      </c>
      <c r="J86" s="14" t="str">
        <f ca="1">IF($B86="","",_xll.PALO.DATA(Server,Cube,$E86,$F86,$D86,Sel_Submission,"measure",J$13))</f>
        <v/>
      </c>
      <c r="K86" s="14" t="str">
        <f ca="1">IF($B86="","",_xll.PALO.DATA(Server,Cube,$E86,$F86,$D86,Sel_Submission,"measure",K$13))</f>
        <v/>
      </c>
      <c r="L86" s="15" t="str">
        <f ca="1">IF($B86="","",_xll.PALO.DATA(Server,Cube,$E86,$F86,$D86,Sel_Submission,"measure",L$13))</f>
        <v/>
      </c>
      <c r="M86" s="75" t="str">
        <f ca="1">IF($B86="","",_xll.PALO.DATA(Server,Cube,$E86,$F86,$D86,Sel_Submission,"measure",M$13))</f>
        <v/>
      </c>
      <c r="N86" s="14" t="str">
        <f ca="1">IF($B86="","",_xll.PALO.DATA(Server,Cube,$E86,$F86,$D86,Sel_Submission,"measure",N$13))</f>
        <v/>
      </c>
      <c r="Q86" s="17"/>
      <c r="R86" s="52" t="str">
        <f t="shared" ca="1" si="7"/>
        <v/>
      </c>
      <c r="S86" s="53" t="str">
        <f ca="1"/>
        <v/>
      </c>
      <c r="T86" s="54" t="str">
        <f ca="1"/>
        <v/>
      </c>
      <c r="U86" s="49" t="str">
        <f ca="1"/>
        <v/>
      </c>
      <c r="W86" s="52" t="str">
        <f t="shared" ca="1" si="8"/>
        <v/>
      </c>
      <c r="X86" s="53" t="str">
        <f ca="1"/>
        <v/>
      </c>
      <c r="Y86" s="54" t="str">
        <f ca="1"/>
        <v/>
      </c>
      <c r="Z86" s="49" t="str">
        <f ca="1"/>
        <v/>
      </c>
      <c r="AB86" s="44" t="str">
        <f t="shared" ca="1" si="15"/>
        <v/>
      </c>
      <c r="AC86" s="45" t="str">
        <f ca="1"/>
        <v/>
      </c>
      <c r="AD86" s="46" t="str">
        <f ca="1"/>
        <v/>
      </c>
      <c r="AE86" s="31" t="str">
        <f ca="1"/>
        <v/>
      </c>
      <c r="AG86" s="45">
        <f t="shared" ca="1" si="12"/>
        <v>30</v>
      </c>
      <c r="AH86" s="46">
        <f ca="1">IF(AI86&gt;AI85,1,IF(COUNTIF(AH$12:AH85,AH85)&lt;$AB$15*AI86,AH85,IF(AND(AH85=$W$25,COUNTIF(AH$12:AH85,AH85)&gt;=$AB$15*AI86),$W$25,AH85+1)))</f>
        <v>1</v>
      </c>
      <c r="AI86" s="46">
        <f ca="1">IF(COUNTIF(AI$12:AI85,AI85)&lt;$AI$10,AI85,IF(AND(AI85=$R$25,COUNTIF(AI$12:AI85,AI85)&gt;=$AI$10),$R$25,AI85+1))</f>
        <v>10</v>
      </c>
      <c r="AJ86" s="71" t="str">
        <f t="array" aca="1" ref="AJ86" ca="1">INDEX($T$26:$T$86,AI86)</f>
        <v>Ukraine</v>
      </c>
      <c r="AK86" s="71" t="str">
        <f t="shared" ca="1" si="9"/>
        <v>Sales</v>
      </c>
      <c r="AL86" s="46" t="str">
        <f t="shared" ca="1" si="13"/>
        <v/>
      </c>
      <c r="AM86" s="72">
        <f ca="1">IF(AL86="",0,_xll.PALO.DATA(Server,OperationalCube,$AJ86,$AK86,$AL86,$F$8,$B$3,$AM$11))</f>
        <v>0</v>
      </c>
      <c r="AN86" s="72">
        <f ca="1">IF(AM86=0,$AK$10,RANK(AM86,$R$22:$R$322))</f>
        <v>3300</v>
      </c>
      <c r="AO86" s="72">
        <f t="shared" ca="1" si="14"/>
        <v>75</v>
      </c>
      <c r="AP86" s="73">
        <f t="shared" ca="1" si="10"/>
        <v>0.99252768259637458</v>
      </c>
      <c r="AQ86" s="73">
        <f t="shared" ca="1" si="11"/>
        <v>3299.0074723174034</v>
      </c>
      <c r="AR86" s="74">
        <f t="array" aca="1" ref="AR86" ca="1">RANK(AQ86,$AQ$12:$AQ$315,1)</f>
        <v>75</v>
      </c>
    </row>
    <row r="87" spans="2:44" ht="15" customHeight="1">
      <c r="B87" s="9" t="str">
        <f ca="1">IF(COUNT($B$14:B86)=$AM$10,"",B86+1)</f>
        <v/>
      </c>
      <c r="D87" s="13" t="str">
        <f ca="1">IF(B87="","",INDEX($AL$12:$AL$315,MATCH(B87,$AR$12:$AR$315,0)))</f>
        <v/>
      </c>
      <c r="E87" s="14" t="str">
        <f ca="1">IF(B87="","",INDEX($AJ$12:$AJ$315,MATCH(B87,$AR$12:$AR$315,0)))</f>
        <v/>
      </c>
      <c r="F87" s="14" t="str">
        <f ca="1">IF(B87="","",INDEX($AK$12:$AK$315,MATCH(B87,$AR$12:$AR$315,0)))</f>
        <v/>
      </c>
      <c r="G87" s="14" t="str">
        <f ca="1">_xll.PALO.EPARENT(Server,"PP-Topics",H87,1)</f>
        <v/>
      </c>
      <c r="H87" s="14" t="str">
        <f ca="1">_xll.PALO.EPARENT(Server,"PP-Topics",D87,1)</f>
        <v/>
      </c>
      <c r="I87" s="14" t="str">
        <f ca="1">IF($B87="","",_xll.PALO.DATA(Server,Cube,$E87,$F87,$D87,Sel_Submission,"measure",I$13))</f>
        <v/>
      </c>
      <c r="J87" s="14" t="str">
        <f ca="1">IF($B87="","",_xll.PALO.DATA(Server,Cube,$E87,$F87,$D87,Sel_Submission,"measure",J$13))</f>
        <v/>
      </c>
      <c r="K87" s="14" t="str">
        <f ca="1">IF($B87="","",_xll.PALO.DATA(Server,Cube,$E87,$F87,$D87,Sel_Submission,"measure",K$13))</f>
        <v/>
      </c>
      <c r="L87" s="15" t="str">
        <f ca="1">IF($B87="","",_xll.PALO.DATA(Server,Cube,$E87,$F87,$D87,Sel_Submission,"measure",L$13))</f>
        <v/>
      </c>
      <c r="M87" s="75" t="str">
        <f ca="1">IF($B87="","",_xll.PALO.DATA(Server,Cube,$E87,$F87,$D87,Sel_Submission,"measure",M$13))</f>
        <v/>
      </c>
      <c r="N87" s="14" t="str">
        <f ca="1">IF($B87="","",_xll.PALO.DATA(Server,Cube,$E87,$F87,$D87,Sel_Submission,"measure",N$13))</f>
        <v/>
      </c>
      <c r="AB87" s="44" t="str">
        <f t="shared" ca="1" si="15"/>
        <v/>
      </c>
      <c r="AC87" s="45" t="str">
        <f ca="1"/>
        <v/>
      </c>
      <c r="AD87" s="46" t="str">
        <f ca="1"/>
        <v/>
      </c>
      <c r="AE87" s="31" t="str">
        <f ca="1"/>
        <v/>
      </c>
      <c r="AG87" s="45">
        <f t="shared" ca="1" si="12"/>
        <v>31</v>
      </c>
      <c r="AH87" s="46">
        <f ca="1">IF(AI87&gt;AI86,1,IF(COUNTIF(AH$12:AH86,AH86)&lt;$AB$15*AI87,AH86,IF(AND(AH86=$W$25,COUNTIF(AH$12:AH86,AH86)&gt;=$AB$15*AI87),$W$25,AH86+1)))</f>
        <v>1</v>
      </c>
      <c r="AI87" s="46">
        <f ca="1">IF(COUNTIF(AI$12:AI86,AI86)&lt;$AI$10,AI86,IF(AND(AI86=$R$25,COUNTIF(AI$12:AI86,AI86)&gt;=$AI$10),$R$25,AI86+1))</f>
        <v>10</v>
      </c>
      <c r="AJ87" s="71" t="str">
        <f t="array" aca="1" ref="AJ87" ca="1">INDEX($T$26:$T$86,AI87)</f>
        <v>Ukraine</v>
      </c>
      <c r="AK87" s="71" t="str">
        <f t="shared" ca="1" si="9"/>
        <v>Sales</v>
      </c>
      <c r="AL87" s="46" t="str">
        <f t="shared" ca="1" si="13"/>
        <v/>
      </c>
      <c r="AM87" s="72">
        <f ca="1">IF(AL87="",0,_xll.PALO.DATA(Server,OperationalCube,$AJ87,$AK87,$AL87,$F$8,$B$3,$AM$11))</f>
        <v>0</v>
      </c>
      <c r="AN87" s="72">
        <f ca="1">IF(AM87=0,$AK$10,RANK(AM87,$R$22:$R$322))</f>
        <v>3300</v>
      </c>
      <c r="AO87" s="72">
        <f t="shared" ca="1" si="14"/>
        <v>76</v>
      </c>
      <c r="AP87" s="73">
        <f t="shared" ca="1" si="10"/>
        <v>0.99242842982811486</v>
      </c>
      <c r="AQ87" s="73">
        <f t="shared" ca="1" si="11"/>
        <v>3299.0075715701719</v>
      </c>
      <c r="AR87" s="74">
        <f t="array" aca="1" ref="AR87" ca="1">RANK(AQ87,$AQ$12:$AQ$315,1)</f>
        <v>76</v>
      </c>
    </row>
    <row r="88" spans="2:44" ht="15" customHeight="1">
      <c r="B88" s="9" t="str">
        <f ca="1">IF(COUNT($B$14:B87)=$AM$10,"",B87+1)</f>
        <v/>
      </c>
      <c r="D88" s="13" t="str">
        <f ca="1">IF(B88="","",INDEX($AL$12:$AL$315,MATCH(B88,$AR$12:$AR$315,0)))</f>
        <v/>
      </c>
      <c r="E88" s="14" t="str">
        <f ca="1">IF(B88="","",INDEX($AJ$12:$AJ$315,MATCH(B88,$AR$12:$AR$315,0)))</f>
        <v/>
      </c>
      <c r="F88" s="14" t="str">
        <f ca="1">IF(B88="","",INDEX($AK$12:$AK$315,MATCH(B88,$AR$12:$AR$315,0)))</f>
        <v/>
      </c>
      <c r="G88" s="14" t="str">
        <f ca="1">_xll.PALO.EPARENT(Server,"PP-Topics",H88,1)</f>
        <v/>
      </c>
      <c r="H88" s="14" t="str">
        <f ca="1">_xll.PALO.EPARENT(Server,"PP-Topics",D88,1)</f>
        <v/>
      </c>
      <c r="I88" s="14" t="str">
        <f ca="1">IF($B88="","",_xll.PALO.DATA(Server,Cube,$E88,$F88,$D88,Sel_Submission,"measure",I$13))</f>
        <v/>
      </c>
      <c r="J88" s="14" t="str">
        <f ca="1">IF($B88="","",_xll.PALO.DATA(Server,Cube,$E88,$F88,$D88,Sel_Submission,"measure",J$13))</f>
        <v/>
      </c>
      <c r="K88" s="14" t="str">
        <f ca="1">IF($B88="","",_xll.PALO.DATA(Server,Cube,$E88,$F88,$D88,Sel_Submission,"measure",K$13))</f>
        <v/>
      </c>
      <c r="L88" s="15" t="str">
        <f ca="1">IF($B88="","",_xll.PALO.DATA(Server,Cube,$E88,$F88,$D88,Sel_Submission,"measure",L$13))</f>
        <v/>
      </c>
      <c r="M88" s="75" t="str">
        <f ca="1">IF($B88="","",_xll.PALO.DATA(Server,Cube,$E88,$F88,$D88,Sel_Submission,"measure",M$13))</f>
        <v/>
      </c>
      <c r="N88" s="14" t="str">
        <f ca="1">IF($B88="","",_xll.PALO.DATA(Server,Cube,$E88,$F88,$D88,Sel_Submission,"measure",N$13))</f>
        <v/>
      </c>
      <c r="AB88" s="44" t="str">
        <f t="shared" ca="1" si="15"/>
        <v/>
      </c>
      <c r="AC88" s="45" t="str">
        <f ca="1"/>
        <v/>
      </c>
      <c r="AD88" s="46" t="str">
        <f ca="1"/>
        <v/>
      </c>
      <c r="AE88" s="31" t="str">
        <f ca="1"/>
        <v/>
      </c>
      <c r="AG88" s="45">
        <f t="shared" ca="1" si="12"/>
        <v>32</v>
      </c>
      <c r="AH88" s="46">
        <f ca="1">IF(AI88&gt;AI87,1,IF(COUNTIF(AH$12:AH87,AH87)&lt;$AB$15*AI88,AH87,IF(AND(AH87=$W$25,COUNTIF(AH$12:AH87,AH87)&gt;=$AB$15*AI88),$W$25,AH87+1)))</f>
        <v>1</v>
      </c>
      <c r="AI88" s="46">
        <f ca="1">IF(COUNTIF(AI$12:AI87,AI87)&lt;$AI$10,AI87,IF(AND(AI87=$R$25,COUNTIF(AI$12:AI87,AI87)&gt;=$AI$10),$R$25,AI87+1))</f>
        <v>10</v>
      </c>
      <c r="AJ88" s="71" t="str">
        <f t="array" aca="1" ref="AJ88" ca="1">INDEX($T$26:$T$86,AI88)</f>
        <v>Ukraine</v>
      </c>
      <c r="AK88" s="71" t="str">
        <f t="shared" ca="1" si="9"/>
        <v>Sales</v>
      </c>
      <c r="AL88" s="46" t="str">
        <f t="shared" ca="1" si="13"/>
        <v/>
      </c>
      <c r="AM88" s="72">
        <f ca="1">IF(AL88="",0,_xll.PALO.DATA(Server,OperationalCube,$AJ88,$AK88,$AL88,$F$8,$B$3,$AM$11))</f>
        <v>0</v>
      </c>
      <c r="AN88" s="72">
        <f ca="1">IF(AM88=0,$AK$10,RANK(AM88,$R$22:$R$322))</f>
        <v>3300</v>
      </c>
      <c r="AO88" s="72">
        <f t="shared" ca="1" si="14"/>
        <v>77</v>
      </c>
      <c r="AP88" s="73">
        <f t="shared" ca="1" si="10"/>
        <v>0.99232918698513206</v>
      </c>
      <c r="AQ88" s="73">
        <f t="shared" ca="1" si="11"/>
        <v>3299.007670813015</v>
      </c>
      <c r="AR88" s="74">
        <f t="array" aca="1" ref="AR88" ca="1">RANK(AQ88,$AQ$12:$AQ$315,1)</f>
        <v>77</v>
      </c>
    </row>
    <row r="89" spans="2:44" ht="15" customHeight="1">
      <c r="B89" s="9" t="str">
        <f ca="1">IF(COUNT($B$14:B88)=$AM$10,"",B88+1)</f>
        <v/>
      </c>
      <c r="D89" s="13" t="str">
        <f ca="1">IF(B89="","",INDEX($AL$12:$AL$315,MATCH(B89,$AR$12:$AR$315,0)))</f>
        <v/>
      </c>
      <c r="E89" s="14" t="str">
        <f ca="1">IF(B89="","",INDEX($AJ$12:$AJ$315,MATCH(B89,$AR$12:$AR$315,0)))</f>
        <v/>
      </c>
      <c r="F89" s="14" t="str">
        <f ca="1">IF(B89="","",INDEX($AK$12:$AK$315,MATCH(B89,$AR$12:$AR$315,0)))</f>
        <v/>
      </c>
      <c r="G89" s="14" t="str">
        <f ca="1">_xll.PALO.EPARENT(Server,"PP-Topics",H89,1)</f>
        <v/>
      </c>
      <c r="H89" s="14" t="str">
        <f ca="1">_xll.PALO.EPARENT(Server,"PP-Topics",D89,1)</f>
        <v/>
      </c>
      <c r="I89" s="14" t="str">
        <f ca="1">IF($B89="","",_xll.PALO.DATA(Server,Cube,$E89,$F89,$D89,Sel_Submission,"measure",I$13))</f>
        <v/>
      </c>
      <c r="J89" s="14" t="str">
        <f ca="1">IF($B89="","",_xll.PALO.DATA(Server,Cube,$E89,$F89,$D89,Sel_Submission,"measure",J$13))</f>
        <v/>
      </c>
      <c r="K89" s="14" t="str">
        <f ca="1">IF($B89="","",_xll.PALO.DATA(Server,Cube,$E89,$F89,$D89,Sel_Submission,"measure",K$13))</f>
        <v/>
      </c>
      <c r="L89" s="15" t="str">
        <f ca="1">IF($B89="","",_xll.PALO.DATA(Server,Cube,$E89,$F89,$D89,Sel_Submission,"measure",L$13))</f>
        <v/>
      </c>
      <c r="M89" s="75" t="str">
        <f ca="1">IF($B89="","",_xll.PALO.DATA(Server,Cube,$E89,$F89,$D89,Sel_Submission,"measure",M$13))</f>
        <v/>
      </c>
      <c r="N89" s="14" t="str">
        <f ca="1">IF($B89="","",_xll.PALO.DATA(Server,Cube,$E89,$F89,$D89,Sel_Submission,"measure",N$13))</f>
        <v/>
      </c>
      <c r="AB89" s="44" t="str">
        <f t="shared" ca="1" si="15"/>
        <v/>
      </c>
      <c r="AC89" s="45" t="str">
        <f ca="1"/>
        <v/>
      </c>
      <c r="AD89" s="46" t="str">
        <f ca="1"/>
        <v/>
      </c>
      <c r="AE89" s="31" t="str">
        <f ca="1"/>
        <v/>
      </c>
      <c r="AG89" s="45">
        <f t="shared" ca="1" si="12"/>
        <v>33</v>
      </c>
      <c r="AH89" s="46">
        <f ca="1">IF(AI89&gt;AI88,1,IF(COUNTIF(AH$12:AH88,AH88)&lt;$AB$15*AI89,AH88,IF(AND(AH88=$W$25,COUNTIF(AH$12:AH88,AH88)&gt;=$AB$15*AI89),$W$25,AH88+1)))</f>
        <v>1</v>
      </c>
      <c r="AI89" s="46">
        <f ca="1">IF(COUNTIF(AI$12:AI88,AI88)&lt;$AI$10,AI88,IF(AND(AI88=$R$25,COUNTIF(AI$12:AI88,AI88)&gt;=$AI$10),$R$25,AI88+1))</f>
        <v>10</v>
      </c>
      <c r="AJ89" s="71" t="str">
        <f t="array" aca="1" ref="AJ89" ca="1">INDEX($T$26:$T$86,AI89)</f>
        <v>Ukraine</v>
      </c>
      <c r="AK89" s="71" t="str">
        <f t="shared" ca="1" si="9"/>
        <v>Sales</v>
      </c>
      <c r="AL89" s="46" t="str">
        <f t="shared" ca="1" si="13"/>
        <v/>
      </c>
      <c r="AM89" s="72">
        <f ca="1">IF(AL89="",0,_xll.PALO.DATA(Server,OperationalCube,$AJ89,$AK89,$AL89,$F$8,$B$3,$AM$11))</f>
        <v>0</v>
      </c>
      <c r="AN89" s="72">
        <f ca="1">IF(AM89=0,$AK$10,RANK(AM89,$R$22:$R$322))</f>
        <v>3300</v>
      </c>
      <c r="AO89" s="72">
        <f t="shared" ca="1" si="14"/>
        <v>78</v>
      </c>
      <c r="AP89" s="73">
        <f t="shared" ca="1" si="10"/>
        <v>0.99222995406643366</v>
      </c>
      <c r="AQ89" s="73">
        <f t="shared" ca="1" si="11"/>
        <v>3299.0077700459337</v>
      </c>
      <c r="AR89" s="74">
        <f t="array" aca="1" ref="AR89" ca="1">RANK(AQ89,$AQ$12:$AQ$315,1)</f>
        <v>78</v>
      </c>
    </row>
    <row r="90" spans="2:44" ht="15" customHeight="1">
      <c r="B90" s="9" t="str">
        <f ca="1">IF(COUNT($B$14:B89)=$AM$10,"",B89+1)</f>
        <v/>
      </c>
      <c r="D90" s="13" t="str">
        <f ca="1">IF(B90="","",INDEX($AL$12:$AL$315,MATCH(B90,$AR$12:$AR$315,0)))</f>
        <v/>
      </c>
      <c r="E90" s="14" t="str">
        <f ca="1">IF(B90="","",INDEX($AJ$12:$AJ$315,MATCH(B90,$AR$12:$AR$315,0)))</f>
        <v/>
      </c>
      <c r="F90" s="14" t="str">
        <f ca="1">IF(B90="","",INDEX($AK$12:$AK$315,MATCH(B90,$AR$12:$AR$315,0)))</f>
        <v/>
      </c>
      <c r="G90" s="14" t="str">
        <f ca="1">_xll.PALO.EPARENT(Server,"PP-Topics",H90,1)</f>
        <v/>
      </c>
      <c r="H90" s="14" t="str">
        <f ca="1">_xll.PALO.EPARENT(Server,"PP-Topics",D90,1)</f>
        <v/>
      </c>
      <c r="I90" s="14" t="str">
        <f ca="1">IF($B90="","",_xll.PALO.DATA(Server,Cube,$E90,$F90,$D90,Sel_Submission,"measure",I$13))</f>
        <v/>
      </c>
      <c r="J90" s="14" t="str">
        <f ca="1">IF($B90="","",_xll.PALO.DATA(Server,Cube,$E90,$F90,$D90,Sel_Submission,"measure",J$13))</f>
        <v/>
      </c>
      <c r="K90" s="14" t="str">
        <f ca="1">IF($B90="","",_xll.PALO.DATA(Server,Cube,$E90,$F90,$D90,Sel_Submission,"measure",K$13))</f>
        <v/>
      </c>
      <c r="L90" s="15" t="str">
        <f ca="1">IF($B90="","",_xll.PALO.DATA(Server,Cube,$E90,$F90,$D90,Sel_Submission,"measure",L$13))</f>
        <v/>
      </c>
      <c r="M90" s="75" t="str">
        <f ca="1">IF($B90="","",_xll.PALO.DATA(Server,Cube,$E90,$F90,$D90,Sel_Submission,"measure",M$13))</f>
        <v/>
      </c>
      <c r="N90" s="14" t="str">
        <f ca="1">IF($B90="","",_xll.PALO.DATA(Server,Cube,$E90,$F90,$D90,Sel_Submission,"measure",N$13))</f>
        <v/>
      </c>
      <c r="AB90" s="44" t="str">
        <f t="shared" ca="1" si="15"/>
        <v/>
      </c>
      <c r="AC90" s="45" t="str">
        <f ca="1"/>
        <v/>
      </c>
      <c r="AD90" s="46" t="str">
        <f ca="1"/>
        <v/>
      </c>
      <c r="AE90" s="31" t="str">
        <f ca="1"/>
        <v/>
      </c>
      <c r="AG90" s="45">
        <f t="shared" ca="1" si="12"/>
        <v>34</v>
      </c>
      <c r="AH90" s="46">
        <f ca="1">IF(AI90&gt;AI89,1,IF(COUNTIF(AH$12:AH89,AH89)&lt;$AB$15*AI90,AH89,IF(AND(AH89=$W$25,COUNTIF(AH$12:AH89,AH89)&gt;=$AB$15*AI90),$W$25,AH89+1)))</f>
        <v>1</v>
      </c>
      <c r="AI90" s="46">
        <f ca="1">IF(COUNTIF(AI$12:AI89,AI89)&lt;$AI$10,AI89,IF(AND(AI89=$R$25,COUNTIF(AI$12:AI89,AI89)&gt;=$AI$10),$R$25,AI89+1))</f>
        <v>10</v>
      </c>
      <c r="AJ90" s="71" t="str">
        <f t="array" aca="1" ref="AJ90" ca="1">INDEX($T$26:$T$86,AI90)</f>
        <v>Ukraine</v>
      </c>
      <c r="AK90" s="71" t="str">
        <f t="shared" ca="1" si="9"/>
        <v>Sales</v>
      </c>
      <c r="AL90" s="46" t="str">
        <f t="shared" ca="1" si="13"/>
        <v/>
      </c>
      <c r="AM90" s="72">
        <f ca="1">IF(AL90="",0,_xll.PALO.DATA(Server,OperationalCube,$AJ90,$AK90,$AL90,$F$8,$B$3,$AM$11))</f>
        <v>0</v>
      </c>
      <c r="AN90" s="72">
        <f ca="1">IF(AM90=0,$AK$10,RANK(AM90,$R$22:$R$322))</f>
        <v>3300</v>
      </c>
      <c r="AO90" s="72">
        <f t="shared" ca="1" si="14"/>
        <v>79</v>
      </c>
      <c r="AP90" s="73">
        <f t="shared" ca="1" si="10"/>
        <v>0.99213073107102701</v>
      </c>
      <c r="AQ90" s="73">
        <f t="shared" ca="1" si="11"/>
        <v>3299.007869268929</v>
      </c>
      <c r="AR90" s="74">
        <f t="array" aca="1" ref="AR90" ca="1">RANK(AQ90,$AQ$12:$AQ$315,1)</f>
        <v>79</v>
      </c>
    </row>
    <row r="91" spans="2:44" ht="15" customHeight="1">
      <c r="B91" s="9" t="str">
        <f ca="1">IF(COUNT($B$14:B90)=$AM$10,"",B90+1)</f>
        <v/>
      </c>
      <c r="D91" s="13" t="str">
        <f ca="1">IF(B91="","",INDEX($AL$12:$AL$315,MATCH(B91,$AR$12:$AR$315,0)))</f>
        <v/>
      </c>
      <c r="E91" s="14" t="str">
        <f ca="1">IF(B91="","",INDEX($AJ$12:$AJ$315,MATCH(B91,$AR$12:$AR$315,0)))</f>
        <v/>
      </c>
      <c r="F91" s="14" t="str">
        <f ca="1">IF(B91="","",INDEX($AK$12:$AK$315,MATCH(B91,$AR$12:$AR$315,0)))</f>
        <v/>
      </c>
      <c r="G91" s="14" t="str">
        <f ca="1">_xll.PALO.EPARENT(Server,"PP-Topics",H91,1)</f>
        <v/>
      </c>
      <c r="H91" s="14" t="str">
        <f ca="1">_xll.PALO.EPARENT(Server,"PP-Topics",D91,1)</f>
        <v/>
      </c>
      <c r="I91" s="14" t="str">
        <f ca="1">IF($B91="","",_xll.PALO.DATA(Server,Cube,$E91,$F91,$D91,Sel_Submission,"measure",I$13))</f>
        <v/>
      </c>
      <c r="J91" s="14" t="str">
        <f ca="1">IF($B91="","",_xll.PALO.DATA(Server,Cube,$E91,$F91,$D91,Sel_Submission,"measure",J$13))</f>
        <v/>
      </c>
      <c r="K91" s="14" t="str">
        <f ca="1">IF($B91="","",_xll.PALO.DATA(Server,Cube,$E91,$F91,$D91,Sel_Submission,"measure",K$13))</f>
        <v/>
      </c>
      <c r="L91" s="15" t="str">
        <f ca="1">IF($B91="","",_xll.PALO.DATA(Server,Cube,$E91,$F91,$D91,Sel_Submission,"measure",L$13))</f>
        <v/>
      </c>
      <c r="M91" s="75" t="str">
        <f ca="1">IF($B91="","",_xll.PALO.DATA(Server,Cube,$E91,$F91,$D91,Sel_Submission,"measure",M$13))</f>
        <v/>
      </c>
      <c r="N91" s="14" t="str">
        <f ca="1">IF($B91="","",_xll.PALO.DATA(Server,Cube,$E91,$F91,$D91,Sel_Submission,"measure",N$13))</f>
        <v/>
      </c>
      <c r="AB91" s="44" t="str">
        <f t="shared" ca="1" si="15"/>
        <v/>
      </c>
      <c r="AC91" s="45" t="str">
        <f ca="1"/>
        <v/>
      </c>
      <c r="AD91" s="46" t="str">
        <f ca="1"/>
        <v/>
      </c>
      <c r="AE91" s="31" t="str">
        <f ca="1"/>
        <v/>
      </c>
      <c r="AG91" s="45">
        <f t="shared" ca="1" si="12"/>
        <v>35</v>
      </c>
      <c r="AH91" s="46">
        <f ca="1">IF(AI91&gt;AI90,1,IF(COUNTIF(AH$12:AH90,AH90)&lt;$AB$15*AI91,AH90,IF(AND(AH90=$W$25,COUNTIF(AH$12:AH90,AH90)&gt;=$AB$15*AI91),$W$25,AH90+1)))</f>
        <v>1</v>
      </c>
      <c r="AI91" s="46">
        <f ca="1">IF(COUNTIF(AI$12:AI90,AI90)&lt;$AI$10,AI90,IF(AND(AI90=$R$25,COUNTIF(AI$12:AI90,AI90)&gt;=$AI$10),$R$25,AI90+1))</f>
        <v>10</v>
      </c>
      <c r="AJ91" s="71" t="str">
        <f t="array" aca="1" ref="AJ91" ca="1">INDEX($T$26:$T$86,AI91)</f>
        <v>Ukraine</v>
      </c>
      <c r="AK91" s="71" t="str">
        <f t="shared" ca="1" si="9"/>
        <v>Sales</v>
      </c>
      <c r="AL91" s="46" t="str">
        <f t="shared" ca="1" si="13"/>
        <v/>
      </c>
      <c r="AM91" s="72">
        <f ca="1">IF(AL91="",0,_xll.PALO.DATA(Server,OperationalCube,$AJ91,$AK91,$AL91,$F$8,$B$3,$AM$11))</f>
        <v>0</v>
      </c>
      <c r="AN91" s="72">
        <f ca="1">IF(AM91=0,$AK$10,RANK(AM91,$R$22:$R$322))</f>
        <v>3300</v>
      </c>
      <c r="AO91" s="72">
        <f t="shared" ca="1" si="14"/>
        <v>80</v>
      </c>
      <c r="AP91" s="73">
        <f t="shared" ca="1" si="10"/>
        <v>0.99203151799791989</v>
      </c>
      <c r="AQ91" s="73">
        <f t="shared" ca="1" si="11"/>
        <v>3299.0079684820021</v>
      </c>
      <c r="AR91" s="74">
        <f t="array" aca="1" ref="AR91" ca="1">RANK(AQ91,$AQ$12:$AQ$315,1)</f>
        <v>80</v>
      </c>
    </row>
    <row r="92" spans="2:44" ht="15" customHeight="1">
      <c r="B92" s="9" t="str">
        <f ca="1">IF(COUNT($B$14:B91)=$AM$10,"",B91+1)</f>
        <v/>
      </c>
      <c r="D92" s="13" t="str">
        <f ca="1">IF(B92="","",INDEX($AL$12:$AL$315,MATCH(B92,$AR$12:$AR$315,0)))</f>
        <v/>
      </c>
      <c r="E92" s="14" t="str">
        <f ca="1">IF(B92="","",INDEX($AJ$12:$AJ$315,MATCH(B92,$AR$12:$AR$315,0)))</f>
        <v/>
      </c>
      <c r="F92" s="14" t="str">
        <f ca="1">IF(B92="","",INDEX($AK$12:$AK$315,MATCH(B92,$AR$12:$AR$315,0)))</f>
        <v/>
      </c>
      <c r="G92" s="14" t="str">
        <f ca="1">_xll.PALO.EPARENT(Server,"PP-Topics",H92,1)</f>
        <v/>
      </c>
      <c r="H92" s="14" t="str">
        <f ca="1">_xll.PALO.EPARENT(Server,"PP-Topics",D92,1)</f>
        <v/>
      </c>
      <c r="I92" s="14" t="str">
        <f ca="1">IF($B92="","",_xll.PALO.DATA(Server,Cube,$E92,$F92,$D92,Sel_Submission,"measure",I$13))</f>
        <v/>
      </c>
      <c r="J92" s="14" t="str">
        <f ca="1">IF($B92="","",_xll.PALO.DATA(Server,Cube,$E92,$F92,$D92,Sel_Submission,"measure",J$13))</f>
        <v/>
      </c>
      <c r="K92" s="14" t="str">
        <f ca="1">IF($B92="","",_xll.PALO.DATA(Server,Cube,$E92,$F92,$D92,Sel_Submission,"measure",K$13))</f>
        <v/>
      </c>
      <c r="L92" s="15" t="str">
        <f ca="1">IF($B92="","",_xll.PALO.DATA(Server,Cube,$E92,$F92,$D92,Sel_Submission,"measure",L$13))</f>
        <v/>
      </c>
      <c r="M92" s="75" t="str">
        <f ca="1">IF($B92="","",_xll.PALO.DATA(Server,Cube,$E92,$F92,$D92,Sel_Submission,"measure",M$13))</f>
        <v/>
      </c>
      <c r="N92" s="14" t="str">
        <f ca="1">IF($B92="","",_xll.PALO.DATA(Server,Cube,$E92,$F92,$D92,Sel_Submission,"measure",N$13))</f>
        <v/>
      </c>
      <c r="AB92" s="44" t="str">
        <f t="shared" ca="1" si="15"/>
        <v/>
      </c>
      <c r="AC92" s="45" t="str">
        <f ca="1"/>
        <v/>
      </c>
      <c r="AD92" s="46" t="str">
        <f ca="1"/>
        <v/>
      </c>
      <c r="AE92" s="31" t="str">
        <f ca="1"/>
        <v/>
      </c>
      <c r="AG92" s="45">
        <f t="shared" ca="1" si="12"/>
        <v>36</v>
      </c>
      <c r="AH92" s="46">
        <f ca="1">IF(AI92&gt;AI91,1,IF(COUNTIF(AH$12:AH91,AH91)&lt;$AB$15*AI92,AH91,IF(AND(AH91=$W$25,COUNTIF(AH$12:AH91,AH91)&gt;=$AB$15*AI92),$W$25,AH91+1)))</f>
        <v>1</v>
      </c>
      <c r="AI92" s="46">
        <f ca="1">IF(COUNTIF(AI$12:AI91,AI91)&lt;$AI$10,AI91,IF(AND(AI91=$R$25,COUNTIF(AI$12:AI91,AI91)&gt;=$AI$10),$R$25,AI91+1))</f>
        <v>10</v>
      </c>
      <c r="AJ92" s="71" t="str">
        <f t="array" aca="1" ref="AJ92" ca="1">INDEX($T$26:$T$86,AI92)</f>
        <v>Ukraine</v>
      </c>
      <c r="AK92" s="71" t="str">
        <f t="shared" ca="1" si="9"/>
        <v>Sales</v>
      </c>
      <c r="AL92" s="46" t="str">
        <f t="shared" ca="1" si="13"/>
        <v/>
      </c>
      <c r="AM92" s="72">
        <f ca="1">IF(AL92="",0,_xll.PALO.DATA(Server,OperationalCube,$AJ92,$AK92,$AL92,$F$8,$B$3,$AM$11))</f>
        <v>0</v>
      </c>
      <c r="AN92" s="72">
        <f ca="1">IF(AM92=0,$AK$10,RANK(AM92,$R$22:$R$322))</f>
        <v>3300</v>
      </c>
      <c r="AO92" s="72">
        <f t="shared" ca="1" si="14"/>
        <v>81</v>
      </c>
      <c r="AP92" s="73">
        <f t="shared" ca="1" si="10"/>
        <v>0.9919323148461201</v>
      </c>
      <c r="AQ92" s="73">
        <f t="shared" ca="1" si="11"/>
        <v>3299.0080676851539</v>
      </c>
      <c r="AR92" s="74">
        <f t="array" aca="1" ref="AR92" ca="1">RANK(AQ92,$AQ$12:$AQ$315,1)</f>
        <v>81</v>
      </c>
    </row>
    <row r="93" spans="2:44" ht="15" customHeight="1">
      <c r="B93" s="9" t="str">
        <f ca="1">IF(COUNT($B$14:B92)=$AM$10,"",B92+1)</f>
        <v/>
      </c>
      <c r="D93" s="13" t="str">
        <f ca="1">IF(B93="","",INDEX($AL$12:$AL$315,MATCH(B93,$AR$12:$AR$315,0)))</f>
        <v/>
      </c>
      <c r="E93" s="14" t="str">
        <f ca="1">IF(B93="","",INDEX($AJ$12:$AJ$315,MATCH(B93,$AR$12:$AR$315,0)))</f>
        <v/>
      </c>
      <c r="F93" s="14" t="str">
        <f ca="1">IF(B93="","",INDEX($AK$12:$AK$315,MATCH(B93,$AR$12:$AR$315,0)))</f>
        <v/>
      </c>
      <c r="G93" s="14" t="str">
        <f ca="1">_xll.PALO.EPARENT(Server,"PP-Topics",H93,1)</f>
        <v/>
      </c>
      <c r="H93" s="14" t="str">
        <f ca="1">_xll.PALO.EPARENT(Server,"PP-Topics",D93,1)</f>
        <v/>
      </c>
      <c r="I93" s="14" t="str">
        <f ca="1">IF($B93="","",_xll.PALO.DATA(Server,Cube,$E93,$F93,$D93,Sel_Submission,"measure",I$13))</f>
        <v/>
      </c>
      <c r="J93" s="14" t="str">
        <f ca="1">IF($B93="","",_xll.PALO.DATA(Server,Cube,$E93,$F93,$D93,Sel_Submission,"measure",J$13))</f>
        <v/>
      </c>
      <c r="K93" s="14" t="str">
        <f ca="1">IF($B93="","",_xll.PALO.DATA(Server,Cube,$E93,$F93,$D93,Sel_Submission,"measure",K$13))</f>
        <v/>
      </c>
      <c r="L93" s="15" t="str">
        <f ca="1">IF($B93="","",_xll.PALO.DATA(Server,Cube,$E93,$F93,$D93,Sel_Submission,"measure",L$13))</f>
        <v/>
      </c>
      <c r="M93" s="75" t="str">
        <f ca="1">IF($B93="","",_xll.PALO.DATA(Server,Cube,$E93,$F93,$D93,Sel_Submission,"measure",M$13))</f>
        <v/>
      </c>
      <c r="N93" s="14" t="str">
        <f ca="1">IF($B93="","",_xll.PALO.DATA(Server,Cube,$E93,$F93,$D93,Sel_Submission,"measure",N$13))</f>
        <v/>
      </c>
      <c r="AB93" s="44" t="str">
        <f t="shared" ca="1" si="15"/>
        <v/>
      </c>
      <c r="AC93" s="45" t="str">
        <f ca="1"/>
        <v/>
      </c>
      <c r="AD93" s="46" t="str">
        <f ca="1"/>
        <v/>
      </c>
      <c r="AE93" s="31" t="str">
        <f ca="1"/>
        <v/>
      </c>
      <c r="AG93" s="45">
        <f t="shared" ca="1" si="12"/>
        <v>37</v>
      </c>
      <c r="AH93" s="46">
        <f ca="1">IF(AI93&gt;AI92,1,IF(COUNTIF(AH$12:AH92,AH92)&lt;$AB$15*AI93,AH92,IF(AND(AH92=$W$25,COUNTIF(AH$12:AH92,AH92)&gt;=$AB$15*AI93),$W$25,AH92+1)))</f>
        <v>1</v>
      </c>
      <c r="AI93" s="46">
        <f ca="1">IF(COUNTIF(AI$12:AI92,AI92)&lt;$AI$10,AI92,IF(AND(AI92=$R$25,COUNTIF(AI$12:AI92,AI92)&gt;=$AI$10),$R$25,AI92+1))</f>
        <v>10</v>
      </c>
      <c r="AJ93" s="71" t="str">
        <f t="array" aca="1" ref="AJ93" ca="1">INDEX($T$26:$T$86,AI93)</f>
        <v>Ukraine</v>
      </c>
      <c r="AK93" s="71" t="str">
        <f t="shared" ca="1" si="9"/>
        <v>Sales</v>
      </c>
      <c r="AL93" s="46" t="str">
        <f t="shared" ca="1" si="13"/>
        <v/>
      </c>
      <c r="AM93" s="72">
        <f ca="1">IF(AL93="",0,_xll.PALO.DATA(Server,OperationalCube,$AJ93,$AK93,$AL93,$F$8,$B$3,$AM$11))</f>
        <v>0</v>
      </c>
      <c r="AN93" s="72">
        <f ca="1">IF(AM93=0,$AK$10,RANK(AM93,$R$22:$R$322))</f>
        <v>3300</v>
      </c>
      <c r="AO93" s="72">
        <f t="shared" ca="1" si="14"/>
        <v>82</v>
      </c>
      <c r="AP93" s="73">
        <f t="shared" ca="1" si="10"/>
        <v>0.99183312161463555</v>
      </c>
      <c r="AQ93" s="73">
        <f t="shared" ca="1" si="11"/>
        <v>3299.0081668783855</v>
      </c>
      <c r="AR93" s="74">
        <f t="array" aca="1" ref="AR93" ca="1">RANK(AQ93,$AQ$12:$AQ$315,1)</f>
        <v>82</v>
      </c>
    </row>
    <row r="94" spans="2:44" ht="15" customHeight="1">
      <c r="B94" s="9" t="str">
        <f ca="1">IF(COUNT($B$14:B93)=$AM$10,"",B93+1)</f>
        <v/>
      </c>
      <c r="D94" s="13" t="str">
        <f ca="1">IF(B94="","",INDEX($AL$12:$AL$315,MATCH(B94,$AR$12:$AR$315,0)))</f>
        <v/>
      </c>
      <c r="E94" s="14" t="str">
        <f ca="1">IF(B94="","",INDEX($AJ$12:$AJ$315,MATCH(B94,$AR$12:$AR$315,0)))</f>
        <v/>
      </c>
      <c r="F94" s="14" t="str">
        <f ca="1">IF(B94="","",INDEX($AK$12:$AK$315,MATCH(B94,$AR$12:$AR$315,0)))</f>
        <v/>
      </c>
      <c r="G94" s="14" t="str">
        <f ca="1">_xll.PALO.EPARENT(Server,"PP-Topics",H94,1)</f>
        <v/>
      </c>
      <c r="H94" s="14" t="str">
        <f ca="1">_xll.PALO.EPARENT(Server,"PP-Topics",D94,1)</f>
        <v/>
      </c>
      <c r="I94" s="14" t="str">
        <f ca="1">IF($B94="","",_xll.PALO.DATA(Server,Cube,$E94,$F94,$D94,Sel_Submission,"measure",I$13))</f>
        <v/>
      </c>
      <c r="J94" s="14" t="str">
        <f ca="1">IF($B94="","",_xll.PALO.DATA(Server,Cube,$E94,$F94,$D94,Sel_Submission,"measure",J$13))</f>
        <v/>
      </c>
      <c r="K94" s="14" t="str">
        <f ca="1">IF($B94="","",_xll.PALO.DATA(Server,Cube,$E94,$F94,$D94,Sel_Submission,"measure",K$13))</f>
        <v/>
      </c>
      <c r="L94" s="15" t="str">
        <f ca="1">IF($B94="","",_xll.PALO.DATA(Server,Cube,$E94,$F94,$D94,Sel_Submission,"measure",L$13))</f>
        <v/>
      </c>
      <c r="M94" s="75" t="str">
        <f ca="1">IF($B94="","",_xll.PALO.DATA(Server,Cube,$E94,$F94,$D94,Sel_Submission,"measure",M$13))</f>
        <v/>
      </c>
      <c r="N94" s="14" t="str">
        <f ca="1">IF($B94="","",_xll.PALO.DATA(Server,Cube,$E94,$F94,$D94,Sel_Submission,"measure",N$13))</f>
        <v/>
      </c>
      <c r="AB94" s="44" t="str">
        <f t="shared" ca="1" si="15"/>
        <v/>
      </c>
      <c r="AC94" s="45" t="str">
        <f ca="1"/>
        <v/>
      </c>
      <c r="AD94" s="46" t="str">
        <f ca="1"/>
        <v/>
      </c>
      <c r="AE94" s="31" t="str">
        <f ca="1"/>
        <v/>
      </c>
      <c r="AG94" s="45">
        <f t="shared" ca="1" si="12"/>
        <v>38</v>
      </c>
      <c r="AH94" s="46">
        <f ca="1">IF(AI94&gt;AI93,1,IF(COUNTIF(AH$12:AH93,AH93)&lt;$AB$15*AI94,AH93,IF(AND(AH93=$W$25,COUNTIF(AH$12:AH93,AH93)&gt;=$AB$15*AI94),$W$25,AH93+1)))</f>
        <v>1</v>
      </c>
      <c r="AI94" s="46">
        <f ca="1">IF(COUNTIF(AI$12:AI93,AI93)&lt;$AI$10,AI93,IF(AND(AI93=$R$25,COUNTIF(AI$12:AI93,AI93)&gt;=$AI$10),$R$25,AI93+1))</f>
        <v>10</v>
      </c>
      <c r="AJ94" s="71" t="str">
        <f t="array" aca="1" ref="AJ94" ca="1">INDEX($T$26:$T$86,AI94)</f>
        <v>Ukraine</v>
      </c>
      <c r="AK94" s="71" t="str">
        <f t="shared" ca="1" si="9"/>
        <v>Sales</v>
      </c>
      <c r="AL94" s="46" t="str">
        <f t="shared" ca="1" si="13"/>
        <v/>
      </c>
      <c r="AM94" s="72">
        <f ca="1">IF(AL94="",0,_xll.PALO.DATA(Server,OperationalCube,$AJ94,$AK94,$AL94,$F$8,$B$3,$AM$11))</f>
        <v>0</v>
      </c>
      <c r="AN94" s="72">
        <f ca="1">IF(AM94=0,$AK$10,RANK(AM94,$R$22:$R$322))</f>
        <v>3300</v>
      </c>
      <c r="AO94" s="72">
        <f t="shared" ca="1" si="14"/>
        <v>83</v>
      </c>
      <c r="AP94" s="73">
        <f t="shared" ca="1" si="10"/>
        <v>0.99173393830247414</v>
      </c>
      <c r="AQ94" s="73">
        <f t="shared" ca="1" si="11"/>
        <v>3299.0082660616977</v>
      </c>
      <c r="AR94" s="74">
        <f t="array" aca="1" ref="AR94" ca="1">RANK(AQ94,$AQ$12:$AQ$315,1)</f>
        <v>83</v>
      </c>
    </row>
    <row r="95" spans="2:44" ht="15" customHeight="1">
      <c r="B95" s="9" t="str">
        <f ca="1">IF(COUNT($B$14:B94)=$AM$10,"",B94+1)</f>
        <v/>
      </c>
      <c r="D95" s="13" t="str">
        <f ca="1">IF(B95="","",INDEX($AL$12:$AL$315,MATCH(B95,$AR$12:$AR$315,0)))</f>
        <v/>
      </c>
      <c r="E95" s="14" t="str">
        <f ca="1">IF(B95="","",INDEX($AJ$12:$AJ$315,MATCH(B95,$AR$12:$AR$315,0)))</f>
        <v/>
      </c>
      <c r="F95" s="14" t="str">
        <f ca="1">IF(B95="","",INDEX($AK$12:$AK$315,MATCH(B95,$AR$12:$AR$315,0)))</f>
        <v/>
      </c>
      <c r="G95" s="14" t="str">
        <f ca="1">_xll.PALO.EPARENT(Server,"PP-Topics",H95,1)</f>
        <v/>
      </c>
      <c r="H95" s="14" t="str">
        <f ca="1">_xll.PALO.EPARENT(Server,"PP-Topics",D95,1)</f>
        <v/>
      </c>
      <c r="I95" s="14" t="str">
        <f ca="1">IF($B95="","",_xll.PALO.DATA(Server,Cube,$E95,$F95,$D95,Sel_Submission,"measure",I$13))</f>
        <v/>
      </c>
      <c r="J95" s="14" t="str">
        <f ca="1">IF($B95="","",_xll.PALO.DATA(Server,Cube,$E95,$F95,$D95,Sel_Submission,"measure",J$13))</f>
        <v/>
      </c>
      <c r="K95" s="14" t="str">
        <f ca="1">IF($B95="","",_xll.PALO.DATA(Server,Cube,$E95,$F95,$D95,Sel_Submission,"measure",K$13))</f>
        <v/>
      </c>
      <c r="L95" s="15" t="str">
        <f ca="1">IF($B95="","",_xll.PALO.DATA(Server,Cube,$E95,$F95,$D95,Sel_Submission,"measure",L$13))</f>
        <v/>
      </c>
      <c r="M95" s="75" t="str">
        <f ca="1">IF($B95="","",_xll.PALO.DATA(Server,Cube,$E95,$F95,$D95,Sel_Submission,"measure",M$13))</f>
        <v/>
      </c>
      <c r="N95" s="14" t="str">
        <f ca="1">IF($B95="","",_xll.PALO.DATA(Server,Cube,$E95,$F95,$D95,Sel_Submission,"measure",N$13))</f>
        <v/>
      </c>
      <c r="AB95" s="44" t="str">
        <f t="shared" ca="1" si="15"/>
        <v/>
      </c>
      <c r="AC95" s="45" t="str">
        <f ca="1"/>
        <v/>
      </c>
      <c r="AD95" s="46" t="str">
        <f ca="1"/>
        <v/>
      </c>
      <c r="AE95" s="31" t="str">
        <f ca="1"/>
        <v/>
      </c>
      <c r="AG95" s="45">
        <f t="shared" ca="1" si="12"/>
        <v>39</v>
      </c>
      <c r="AH95" s="46">
        <f ca="1">IF(AI95&gt;AI94,1,IF(COUNTIF(AH$12:AH94,AH94)&lt;$AB$15*AI95,AH94,IF(AND(AH94=$W$25,COUNTIF(AH$12:AH94,AH94)&gt;=$AB$15*AI95),$W$25,AH94+1)))</f>
        <v>1</v>
      </c>
      <c r="AI95" s="46">
        <f ca="1">IF(COUNTIF(AI$12:AI94,AI94)&lt;$AI$10,AI94,IF(AND(AI94=$R$25,COUNTIF(AI$12:AI94,AI94)&gt;=$AI$10),$R$25,AI94+1))</f>
        <v>10</v>
      </c>
      <c r="AJ95" s="71" t="str">
        <f t="array" aca="1" ref="AJ95" ca="1">INDEX($T$26:$T$86,AI95)</f>
        <v>Ukraine</v>
      </c>
      <c r="AK95" s="71" t="str">
        <f t="shared" ca="1" si="9"/>
        <v>Sales</v>
      </c>
      <c r="AL95" s="46" t="str">
        <f t="shared" ca="1" si="13"/>
        <v/>
      </c>
      <c r="AM95" s="72">
        <f ca="1">IF(AL95="",0,_xll.PALO.DATA(Server,OperationalCube,$AJ95,$AK95,$AL95,$F$8,$B$3,$AM$11))</f>
        <v>0</v>
      </c>
      <c r="AN95" s="72">
        <f ca="1">IF(AM95=0,$AK$10,RANK(AM95,$R$22:$R$322))</f>
        <v>3300</v>
      </c>
      <c r="AO95" s="72">
        <f t="shared" ca="1" si="14"/>
        <v>84</v>
      </c>
      <c r="AP95" s="73">
        <f t="shared" ca="1" si="10"/>
        <v>0.99163476490864388</v>
      </c>
      <c r="AQ95" s="73">
        <f t="shared" ca="1" si="11"/>
        <v>3299.0083652350913</v>
      </c>
      <c r="AR95" s="74">
        <f t="array" aca="1" ref="AR95" ca="1">RANK(AQ95,$AQ$12:$AQ$315,1)</f>
        <v>84</v>
      </c>
    </row>
    <row r="96" spans="2:44" ht="15" customHeight="1">
      <c r="B96" s="9" t="str">
        <f ca="1">IF(COUNT($B$14:B95)=$AM$10,"",B95+1)</f>
        <v/>
      </c>
      <c r="D96" s="13" t="str">
        <f ca="1">IF(B96="","",INDEX($AL$12:$AL$315,MATCH(B96,$AR$12:$AR$315,0)))</f>
        <v/>
      </c>
      <c r="E96" s="14" t="str">
        <f ca="1">IF(B96="","",INDEX($AJ$12:$AJ$315,MATCH(B96,$AR$12:$AR$315,0)))</f>
        <v/>
      </c>
      <c r="F96" s="14" t="str">
        <f ca="1">IF(B96="","",INDEX($AK$12:$AK$315,MATCH(B96,$AR$12:$AR$315,0)))</f>
        <v/>
      </c>
      <c r="G96" s="14" t="str">
        <f ca="1">_xll.PALO.EPARENT(Server,"PP-Topics",H96,1)</f>
        <v/>
      </c>
      <c r="H96" s="14" t="str">
        <f ca="1">_xll.PALO.EPARENT(Server,"PP-Topics",D96,1)</f>
        <v/>
      </c>
      <c r="I96" s="14" t="str">
        <f ca="1">IF($B96="","",_xll.PALO.DATA(Server,Cube,$E96,$F96,$D96,Sel_Submission,"measure",I$13))</f>
        <v/>
      </c>
      <c r="J96" s="14" t="str">
        <f ca="1">IF($B96="","",_xll.PALO.DATA(Server,Cube,$E96,$F96,$D96,Sel_Submission,"measure",J$13))</f>
        <v/>
      </c>
      <c r="K96" s="14" t="str">
        <f ca="1">IF($B96="","",_xll.PALO.DATA(Server,Cube,$E96,$F96,$D96,Sel_Submission,"measure",K$13))</f>
        <v/>
      </c>
      <c r="L96" s="15" t="str">
        <f ca="1">IF($B96="","",_xll.PALO.DATA(Server,Cube,$E96,$F96,$D96,Sel_Submission,"measure",L$13))</f>
        <v/>
      </c>
      <c r="M96" s="75" t="str">
        <f ca="1">IF($B96="","",_xll.PALO.DATA(Server,Cube,$E96,$F96,$D96,Sel_Submission,"measure",M$13))</f>
        <v/>
      </c>
      <c r="N96" s="14" t="str">
        <f ca="1">IF($B96="","",_xll.PALO.DATA(Server,Cube,$E96,$F96,$D96,Sel_Submission,"measure",N$13))</f>
        <v/>
      </c>
      <c r="AB96" s="44" t="str">
        <f t="shared" ca="1" si="15"/>
        <v/>
      </c>
      <c r="AC96" s="45" t="str">
        <f ca="1"/>
        <v/>
      </c>
      <c r="AD96" s="46" t="str">
        <f ca="1"/>
        <v/>
      </c>
      <c r="AE96" s="31" t="str">
        <f ca="1"/>
        <v/>
      </c>
      <c r="AG96" s="45">
        <f t="shared" ca="1" si="12"/>
        <v>40</v>
      </c>
      <c r="AH96" s="46">
        <f ca="1">IF(AI96&gt;AI95,1,IF(COUNTIF(AH$12:AH95,AH95)&lt;$AB$15*AI96,AH95,IF(AND(AH95=$W$25,COUNTIF(AH$12:AH95,AH95)&gt;=$AB$15*AI96),$W$25,AH95+1)))</f>
        <v>1</v>
      </c>
      <c r="AI96" s="46">
        <f ca="1">IF(COUNTIF(AI$12:AI95,AI95)&lt;$AI$10,AI95,IF(AND(AI95=$R$25,COUNTIF(AI$12:AI95,AI95)&gt;=$AI$10),$R$25,AI95+1))</f>
        <v>10</v>
      </c>
      <c r="AJ96" s="71" t="str">
        <f t="array" aca="1" ref="AJ96" ca="1">INDEX($T$26:$T$86,AI96)</f>
        <v>Ukraine</v>
      </c>
      <c r="AK96" s="71" t="str">
        <f t="shared" ca="1" si="9"/>
        <v>Sales</v>
      </c>
      <c r="AL96" s="46" t="str">
        <f t="shared" ca="1" si="13"/>
        <v/>
      </c>
      <c r="AM96" s="72">
        <f ca="1">IF(AL96="",0,_xll.PALO.DATA(Server,OperationalCube,$AJ96,$AK96,$AL96,$F$8,$B$3,$AM$11))</f>
        <v>0</v>
      </c>
      <c r="AN96" s="72">
        <f ca="1">IF(AM96=0,$AK$10,RANK(AM96,$R$22:$R$322))</f>
        <v>3300</v>
      </c>
      <c r="AO96" s="72">
        <f t="shared" ca="1" si="14"/>
        <v>85</v>
      </c>
      <c r="AP96" s="73">
        <f t="shared" ca="1" si="10"/>
        <v>0.99153560143215314</v>
      </c>
      <c r="AQ96" s="73">
        <f t="shared" ca="1" si="11"/>
        <v>3299.0084643985679</v>
      </c>
      <c r="AR96" s="74">
        <f t="array" aca="1" ref="AR96" ca="1">RANK(AQ96,$AQ$12:$AQ$315,1)</f>
        <v>85</v>
      </c>
    </row>
    <row r="97" spans="2:44" ht="15" customHeight="1">
      <c r="B97" s="9" t="str">
        <f ca="1">IF(COUNT($B$14:B96)=$AM$10,"",B96+1)</f>
        <v/>
      </c>
      <c r="D97" s="13" t="str">
        <f ca="1">IF(B97="","",INDEX($AL$12:$AL$315,MATCH(B97,$AR$12:$AR$315,0)))</f>
        <v/>
      </c>
      <c r="E97" s="14" t="str">
        <f ca="1">IF(B97="","",INDEX($AJ$12:$AJ$315,MATCH(B97,$AR$12:$AR$315,0)))</f>
        <v/>
      </c>
      <c r="F97" s="14" t="str">
        <f ca="1">IF(B97="","",INDEX($AK$12:$AK$315,MATCH(B97,$AR$12:$AR$315,0)))</f>
        <v/>
      </c>
      <c r="G97" s="14" t="str">
        <f ca="1">_xll.PALO.EPARENT(Server,"PP-Topics",H97,1)</f>
        <v/>
      </c>
      <c r="H97" s="14" t="str">
        <f ca="1">_xll.PALO.EPARENT(Server,"PP-Topics",D97,1)</f>
        <v/>
      </c>
      <c r="I97" s="14" t="str">
        <f ca="1">IF($B97="","",_xll.PALO.DATA(Server,Cube,$E97,$F97,$D97,Sel_Submission,"measure",I$13))</f>
        <v/>
      </c>
      <c r="J97" s="14" t="str">
        <f ca="1">IF($B97="","",_xll.PALO.DATA(Server,Cube,$E97,$F97,$D97,Sel_Submission,"measure",J$13))</f>
        <v/>
      </c>
      <c r="K97" s="14" t="str">
        <f ca="1">IF($B97="","",_xll.PALO.DATA(Server,Cube,$E97,$F97,$D97,Sel_Submission,"measure",K$13))</f>
        <v/>
      </c>
      <c r="L97" s="15" t="str">
        <f ca="1">IF($B97="","",_xll.PALO.DATA(Server,Cube,$E97,$F97,$D97,Sel_Submission,"measure",L$13))</f>
        <v/>
      </c>
      <c r="M97" s="75" t="str">
        <f ca="1">IF($B97="","",_xll.PALO.DATA(Server,Cube,$E97,$F97,$D97,Sel_Submission,"measure",M$13))</f>
        <v/>
      </c>
      <c r="N97" s="14" t="str">
        <f ca="1">IF($B97="","",_xll.PALO.DATA(Server,Cube,$E97,$F97,$D97,Sel_Submission,"measure",N$13))</f>
        <v/>
      </c>
      <c r="AB97" s="44" t="str">
        <f t="shared" ca="1" si="15"/>
        <v/>
      </c>
      <c r="AC97" s="45" t="str">
        <f ca="1"/>
        <v/>
      </c>
      <c r="AD97" s="46" t="str">
        <f ca="1"/>
        <v/>
      </c>
      <c r="AE97" s="31" t="str">
        <f ca="1"/>
        <v/>
      </c>
      <c r="AG97" s="45">
        <f t="shared" ca="1" si="12"/>
        <v>41</v>
      </c>
      <c r="AH97" s="46">
        <f ca="1">IF(AI97&gt;AI96,1,IF(COUNTIF(AH$12:AH96,AH96)&lt;$AB$15*AI97,AH96,IF(AND(AH96=$W$25,COUNTIF(AH$12:AH96,AH96)&gt;=$AB$15*AI97),$W$25,AH96+1)))</f>
        <v>1</v>
      </c>
      <c r="AI97" s="46">
        <f ca="1">IF(COUNTIF(AI$12:AI96,AI96)&lt;$AI$10,AI96,IF(AND(AI96=$R$25,COUNTIF(AI$12:AI96,AI96)&gt;=$AI$10),$R$25,AI96+1))</f>
        <v>10</v>
      </c>
      <c r="AJ97" s="71" t="str">
        <f t="array" aca="1" ref="AJ97" ca="1">INDEX($T$26:$T$86,AI97)</f>
        <v>Ukraine</v>
      </c>
      <c r="AK97" s="71" t="str">
        <f t="shared" ca="1" si="9"/>
        <v>Sales</v>
      </c>
      <c r="AL97" s="46" t="str">
        <f t="shared" ca="1" si="13"/>
        <v/>
      </c>
      <c r="AM97" s="72">
        <f ca="1">IF(AL97="",0,_xll.PALO.DATA(Server,OperationalCube,$AJ97,$AK97,$AL97,$F$8,$B$3,$AM$11))</f>
        <v>0</v>
      </c>
      <c r="AN97" s="72">
        <f ca="1">IF(AM97=0,$AK$10,RANK(AM97,$R$22:$R$322))</f>
        <v>3300</v>
      </c>
      <c r="AO97" s="72">
        <f t="shared" ca="1" si="14"/>
        <v>86</v>
      </c>
      <c r="AP97" s="73">
        <f t="shared" ca="1" si="10"/>
        <v>0.99143644787200991</v>
      </c>
      <c r="AQ97" s="73">
        <f t="shared" ca="1" si="11"/>
        <v>3299.0085635521282</v>
      </c>
      <c r="AR97" s="74">
        <f t="array" aca="1" ref="AR97" ca="1">RANK(AQ97,$AQ$12:$AQ$315,1)</f>
        <v>86</v>
      </c>
    </row>
    <row r="98" spans="2:44" ht="15" customHeight="1">
      <c r="B98" s="9" t="str">
        <f ca="1">IF(COUNT($B$14:B97)=$AM$10,"",B97+1)</f>
        <v/>
      </c>
      <c r="D98" s="13" t="str">
        <f ca="1">IF(B98="","",INDEX($AL$12:$AL$315,MATCH(B98,$AR$12:$AR$315,0)))</f>
        <v/>
      </c>
      <c r="E98" s="14" t="str">
        <f ca="1">IF(B98="","",INDEX($AJ$12:$AJ$315,MATCH(B98,$AR$12:$AR$315,0)))</f>
        <v/>
      </c>
      <c r="F98" s="14" t="str">
        <f ca="1">IF(B98="","",INDEX($AK$12:$AK$315,MATCH(B98,$AR$12:$AR$315,0)))</f>
        <v/>
      </c>
      <c r="G98" s="14" t="str">
        <f ca="1">_xll.PALO.EPARENT(Server,"PP-Topics",H98,1)</f>
        <v/>
      </c>
      <c r="H98" s="14" t="str">
        <f ca="1">_xll.PALO.EPARENT(Server,"PP-Topics",D98,1)</f>
        <v/>
      </c>
      <c r="I98" s="14" t="str">
        <f ca="1">IF($B98="","",_xll.PALO.DATA(Server,Cube,$E98,$F98,$D98,Sel_Submission,"measure",I$13))</f>
        <v/>
      </c>
      <c r="J98" s="14" t="str">
        <f ca="1">IF($B98="","",_xll.PALO.DATA(Server,Cube,$E98,$F98,$D98,Sel_Submission,"measure",J$13))</f>
        <v/>
      </c>
      <c r="K98" s="14" t="str">
        <f ca="1">IF($B98="","",_xll.PALO.DATA(Server,Cube,$E98,$F98,$D98,Sel_Submission,"measure",K$13))</f>
        <v/>
      </c>
      <c r="L98" s="15" t="str">
        <f ca="1">IF($B98="","",_xll.PALO.DATA(Server,Cube,$E98,$F98,$D98,Sel_Submission,"measure",L$13))</f>
        <v/>
      </c>
      <c r="M98" s="75" t="str">
        <f ca="1">IF($B98="","",_xll.PALO.DATA(Server,Cube,$E98,$F98,$D98,Sel_Submission,"measure",M$13))</f>
        <v/>
      </c>
      <c r="N98" s="14" t="str">
        <f ca="1">IF($B98="","",_xll.PALO.DATA(Server,Cube,$E98,$F98,$D98,Sel_Submission,"measure",N$13))</f>
        <v/>
      </c>
      <c r="AB98" s="44" t="str">
        <f t="shared" ca="1" si="15"/>
        <v/>
      </c>
      <c r="AC98" s="45" t="str">
        <f ca="1"/>
        <v/>
      </c>
      <c r="AD98" s="46" t="str">
        <f ca="1"/>
        <v/>
      </c>
      <c r="AE98" s="31" t="str">
        <f ca="1"/>
        <v/>
      </c>
      <c r="AG98" s="45">
        <f t="shared" ca="1" si="12"/>
        <v>42</v>
      </c>
      <c r="AH98" s="46">
        <f ca="1">IF(AI98&gt;AI97,1,IF(COUNTIF(AH$12:AH97,AH97)&lt;$AB$15*AI98,AH97,IF(AND(AH97=$W$25,COUNTIF(AH$12:AH97,AH97)&gt;=$AB$15*AI98),$W$25,AH97+1)))</f>
        <v>1</v>
      </c>
      <c r="AI98" s="46">
        <f ca="1">IF(COUNTIF(AI$12:AI97,AI97)&lt;$AI$10,AI97,IF(AND(AI97=$R$25,COUNTIF(AI$12:AI97,AI97)&gt;=$AI$10),$R$25,AI97+1))</f>
        <v>10</v>
      </c>
      <c r="AJ98" s="71" t="str">
        <f t="array" aca="1" ref="AJ98" ca="1">INDEX($T$26:$T$86,AI98)</f>
        <v>Ukraine</v>
      </c>
      <c r="AK98" s="71" t="str">
        <f t="shared" ca="1" si="9"/>
        <v>Sales</v>
      </c>
      <c r="AL98" s="46" t="str">
        <f t="shared" ca="1" si="13"/>
        <v/>
      </c>
      <c r="AM98" s="72">
        <f ca="1">IF(AL98="",0,_xll.PALO.DATA(Server,OperationalCube,$AJ98,$AK98,$AL98,$F$8,$B$3,$AM$11))</f>
        <v>0</v>
      </c>
      <c r="AN98" s="72">
        <f ca="1">IF(AM98=0,$AK$10,RANK(AM98,$R$22:$R$322))</f>
        <v>3300</v>
      </c>
      <c r="AO98" s="72">
        <f t="shared" ca="1" si="14"/>
        <v>87</v>
      </c>
      <c r="AP98" s="73">
        <f t="shared" ca="1" si="10"/>
        <v>0.99133730422722266</v>
      </c>
      <c r="AQ98" s="73">
        <f t="shared" ca="1" si="11"/>
        <v>3299.0086626957727</v>
      </c>
      <c r="AR98" s="74">
        <f t="array" aca="1" ref="AR98" ca="1">RANK(AQ98,$AQ$12:$AQ$315,1)</f>
        <v>87</v>
      </c>
    </row>
    <row r="99" spans="2:44" ht="15" customHeight="1">
      <c r="B99" s="9" t="str">
        <f ca="1">IF(COUNT($B$14:B98)=$AM$10,"",B98+1)</f>
        <v/>
      </c>
      <c r="D99" s="13" t="str">
        <f ca="1">IF(B99="","",INDEX($AL$12:$AL$315,MATCH(B99,$AR$12:$AR$315,0)))</f>
        <v/>
      </c>
      <c r="E99" s="14" t="str">
        <f ca="1">IF(B99="","",INDEX($AJ$12:$AJ$315,MATCH(B99,$AR$12:$AR$315,0)))</f>
        <v/>
      </c>
      <c r="F99" s="14" t="str">
        <f ca="1">IF(B99="","",INDEX($AK$12:$AK$315,MATCH(B99,$AR$12:$AR$315,0)))</f>
        <v/>
      </c>
      <c r="G99" s="14" t="str">
        <f ca="1">_xll.PALO.EPARENT(Server,"PP-Topics",H99,1)</f>
        <v/>
      </c>
      <c r="H99" s="14" t="str">
        <f ca="1">_xll.PALO.EPARENT(Server,"PP-Topics",D99,1)</f>
        <v/>
      </c>
      <c r="I99" s="14" t="str">
        <f ca="1">IF($B99="","",_xll.PALO.DATA(Server,Cube,$E99,$F99,$D99,Sel_Submission,"measure",I$13))</f>
        <v/>
      </c>
      <c r="J99" s="14" t="str">
        <f ca="1">IF($B99="","",_xll.PALO.DATA(Server,Cube,$E99,$F99,$D99,Sel_Submission,"measure",J$13))</f>
        <v/>
      </c>
      <c r="K99" s="14" t="str">
        <f ca="1">IF($B99="","",_xll.PALO.DATA(Server,Cube,$E99,$F99,$D99,Sel_Submission,"measure",K$13))</f>
        <v/>
      </c>
      <c r="L99" s="15" t="str">
        <f ca="1">IF($B99="","",_xll.PALO.DATA(Server,Cube,$E99,$F99,$D99,Sel_Submission,"measure",L$13))</f>
        <v/>
      </c>
      <c r="M99" s="75" t="str">
        <f ca="1">IF($B99="","",_xll.PALO.DATA(Server,Cube,$E99,$F99,$D99,Sel_Submission,"measure",M$13))</f>
        <v/>
      </c>
      <c r="N99" s="14" t="str">
        <f ca="1">IF($B99="","",_xll.PALO.DATA(Server,Cube,$E99,$F99,$D99,Sel_Submission,"measure",N$13))</f>
        <v/>
      </c>
      <c r="AB99" s="44" t="str">
        <f t="shared" ca="1" si="15"/>
        <v/>
      </c>
      <c r="AC99" s="45" t="str">
        <f ca="1"/>
        <v/>
      </c>
      <c r="AD99" s="46" t="str">
        <f ca="1"/>
        <v/>
      </c>
      <c r="AE99" s="31" t="str">
        <f ca="1"/>
        <v/>
      </c>
      <c r="AG99" s="45">
        <f t="shared" ca="1" si="12"/>
        <v>43</v>
      </c>
      <c r="AH99" s="46">
        <f ca="1">IF(AI99&gt;AI98,1,IF(COUNTIF(AH$12:AH98,AH98)&lt;$AB$15*AI99,AH98,IF(AND(AH98=$W$25,COUNTIF(AH$12:AH98,AH98)&gt;=$AB$15*AI99),$W$25,AH98+1)))</f>
        <v>1</v>
      </c>
      <c r="AI99" s="46">
        <f ca="1">IF(COUNTIF(AI$12:AI98,AI98)&lt;$AI$10,AI98,IF(AND(AI98=$R$25,COUNTIF(AI$12:AI98,AI98)&gt;=$AI$10),$R$25,AI98+1))</f>
        <v>10</v>
      </c>
      <c r="AJ99" s="71" t="str">
        <f t="array" aca="1" ref="AJ99" ca="1">INDEX($T$26:$T$86,AI99)</f>
        <v>Ukraine</v>
      </c>
      <c r="AK99" s="71" t="str">
        <f t="shared" ca="1" si="9"/>
        <v>Sales</v>
      </c>
      <c r="AL99" s="46" t="str">
        <f t="shared" ca="1" si="13"/>
        <v/>
      </c>
      <c r="AM99" s="72">
        <f ca="1">IF(AL99="",0,_xll.PALO.DATA(Server,OperationalCube,$AJ99,$AK99,$AL99,$F$8,$B$3,$AM$11))</f>
        <v>0</v>
      </c>
      <c r="AN99" s="72">
        <f ca="1">IF(AM99=0,$AK$10,RANK(AM99,$R$22:$R$322))</f>
        <v>3300</v>
      </c>
      <c r="AO99" s="72">
        <f t="shared" ca="1" si="14"/>
        <v>88</v>
      </c>
      <c r="AP99" s="73">
        <f t="shared" ca="1" si="10"/>
        <v>0.99123817049679996</v>
      </c>
      <c r="AQ99" s="73">
        <f t="shared" ca="1" si="11"/>
        <v>3299.0087618295033</v>
      </c>
      <c r="AR99" s="74">
        <f t="array" aca="1" ref="AR99" ca="1">RANK(AQ99,$AQ$12:$AQ$315,1)</f>
        <v>88</v>
      </c>
    </row>
    <row r="100" spans="2:44" ht="15" customHeight="1">
      <c r="B100" s="9" t="str">
        <f ca="1">IF(COUNT($B$14:B99)=$AM$10,"",B99+1)</f>
        <v/>
      </c>
      <c r="D100" s="13" t="str">
        <f ca="1">IF(B100="","",INDEX($AL$12:$AL$315,MATCH(B100,$AR$12:$AR$315,0)))</f>
        <v/>
      </c>
      <c r="E100" s="14" t="str">
        <f ca="1">IF(B100="","",INDEX($AJ$12:$AJ$315,MATCH(B100,$AR$12:$AR$315,0)))</f>
        <v/>
      </c>
      <c r="F100" s="14" t="str">
        <f ca="1">IF(B100="","",INDEX($AK$12:$AK$315,MATCH(B100,$AR$12:$AR$315,0)))</f>
        <v/>
      </c>
      <c r="G100" s="14" t="str">
        <f ca="1">_xll.PALO.EPARENT(Server,"PP-Topics",H100,1)</f>
        <v/>
      </c>
      <c r="H100" s="14" t="str">
        <f ca="1">_xll.PALO.EPARENT(Server,"PP-Topics",D100,1)</f>
        <v/>
      </c>
      <c r="I100" s="14" t="str">
        <f ca="1">IF($B100="","",_xll.PALO.DATA(Server,Cube,$E100,$F100,$D100,Sel_Submission,"measure",I$13))</f>
        <v/>
      </c>
      <c r="J100" s="14" t="str">
        <f ca="1">IF($B100="","",_xll.PALO.DATA(Server,Cube,$E100,$F100,$D100,Sel_Submission,"measure",J$13))</f>
        <v/>
      </c>
      <c r="K100" s="14" t="str">
        <f ca="1">IF($B100="","",_xll.PALO.DATA(Server,Cube,$E100,$F100,$D100,Sel_Submission,"measure",K$13))</f>
        <v/>
      </c>
      <c r="L100" s="15" t="str">
        <f ca="1">IF($B100="","",_xll.PALO.DATA(Server,Cube,$E100,$F100,$D100,Sel_Submission,"measure",L$13))</f>
        <v/>
      </c>
      <c r="M100" s="75" t="str">
        <f ca="1">IF($B100="","",_xll.PALO.DATA(Server,Cube,$E100,$F100,$D100,Sel_Submission,"measure",M$13))</f>
        <v/>
      </c>
      <c r="N100" s="14" t="str">
        <f ca="1">IF($B100="","",_xll.PALO.DATA(Server,Cube,$E100,$F100,$D100,Sel_Submission,"measure",N$13))</f>
        <v/>
      </c>
      <c r="AB100" s="44" t="str">
        <f t="shared" ca="1" si="15"/>
        <v/>
      </c>
      <c r="AC100" s="45" t="str">
        <f ca="1"/>
        <v/>
      </c>
      <c r="AD100" s="46" t="str">
        <f ca="1"/>
        <v/>
      </c>
      <c r="AE100" s="31" t="str">
        <f ca="1"/>
        <v/>
      </c>
      <c r="AG100" s="45">
        <f t="shared" ca="1" si="12"/>
        <v>44</v>
      </c>
      <c r="AH100" s="46">
        <f ca="1">IF(AI100&gt;AI99,1,IF(COUNTIF(AH$12:AH99,AH99)&lt;$AB$15*AI100,AH99,IF(AND(AH99=$W$25,COUNTIF(AH$12:AH99,AH99)&gt;=$AB$15*AI100),$W$25,AH99+1)))</f>
        <v>1</v>
      </c>
      <c r="AI100" s="46">
        <f ca="1">IF(COUNTIF(AI$12:AI99,AI99)&lt;$AI$10,AI99,IF(AND(AI99=$R$25,COUNTIF(AI$12:AI99,AI99)&gt;=$AI$10),$R$25,AI99+1))</f>
        <v>10</v>
      </c>
      <c r="AJ100" s="71" t="str">
        <f t="array" aca="1" ref="AJ100" ca="1">INDEX($T$26:$T$86,AI100)</f>
        <v>Ukraine</v>
      </c>
      <c r="AK100" s="71" t="str">
        <f t="shared" ca="1" si="9"/>
        <v>Sales</v>
      </c>
      <c r="AL100" s="46" t="str">
        <f t="shared" ca="1" si="13"/>
        <v/>
      </c>
      <c r="AM100" s="72">
        <f ca="1">IF(AL100="",0,_xll.PALO.DATA(Server,OperationalCube,$AJ100,$AK100,$AL100,$F$8,$B$3,$AM$11))</f>
        <v>0</v>
      </c>
      <c r="AN100" s="72">
        <f ca="1">IF(AM100=0,$AK$10,RANK(AM100,$R$22:$R$322))</f>
        <v>3300</v>
      </c>
      <c r="AO100" s="72">
        <f t="shared" ca="1" si="14"/>
        <v>89</v>
      </c>
      <c r="AP100" s="73">
        <f t="shared" ca="1" si="10"/>
        <v>0.99113904667975028</v>
      </c>
      <c r="AQ100" s="73">
        <f t="shared" ca="1" si="11"/>
        <v>3299.0088609533204</v>
      </c>
      <c r="AR100" s="74">
        <f t="array" aca="1" ref="AR100" ca="1">RANK(AQ100,$AQ$12:$AQ$315,1)</f>
        <v>89</v>
      </c>
    </row>
    <row r="101" spans="2:44" ht="15" customHeight="1">
      <c r="B101" s="9" t="str">
        <f ca="1">IF(COUNT($B$14:B100)=$AM$10,"",B100+1)</f>
        <v/>
      </c>
      <c r="D101" s="13" t="str">
        <f ca="1">IF(B101="","",INDEX($AL$12:$AL$315,MATCH(B101,$AR$12:$AR$315,0)))</f>
        <v/>
      </c>
      <c r="E101" s="14" t="str">
        <f ca="1">IF(B101="","",INDEX($AJ$12:$AJ$315,MATCH(B101,$AR$12:$AR$315,0)))</f>
        <v/>
      </c>
      <c r="F101" s="14" t="str">
        <f ca="1">IF(B101="","",INDEX($AK$12:$AK$315,MATCH(B101,$AR$12:$AR$315,0)))</f>
        <v/>
      </c>
      <c r="G101" s="14" t="str">
        <f ca="1">_xll.PALO.EPARENT(Server,"PP-Topics",H101,1)</f>
        <v/>
      </c>
      <c r="H101" s="14" t="str">
        <f ca="1">_xll.PALO.EPARENT(Server,"PP-Topics",D101,1)</f>
        <v/>
      </c>
      <c r="I101" s="14" t="str">
        <f ca="1">IF($B101="","",_xll.PALO.DATA(Server,Cube,$E101,$F101,$D101,Sel_Submission,"measure",I$13))</f>
        <v/>
      </c>
      <c r="J101" s="14" t="str">
        <f ca="1">IF($B101="","",_xll.PALO.DATA(Server,Cube,$E101,$F101,$D101,Sel_Submission,"measure",J$13))</f>
        <v/>
      </c>
      <c r="K101" s="14" t="str">
        <f ca="1">IF($B101="","",_xll.PALO.DATA(Server,Cube,$E101,$F101,$D101,Sel_Submission,"measure",K$13))</f>
        <v/>
      </c>
      <c r="L101" s="15" t="str">
        <f ca="1">IF($B101="","",_xll.PALO.DATA(Server,Cube,$E101,$F101,$D101,Sel_Submission,"measure",L$13))</f>
        <v/>
      </c>
      <c r="M101" s="75" t="str">
        <f ca="1">IF($B101="","",_xll.PALO.DATA(Server,Cube,$E101,$F101,$D101,Sel_Submission,"measure",M$13))</f>
        <v/>
      </c>
      <c r="N101" s="14" t="str">
        <f ca="1">IF($B101="","",_xll.PALO.DATA(Server,Cube,$E101,$F101,$D101,Sel_Submission,"measure",N$13))</f>
        <v/>
      </c>
      <c r="AB101" s="44" t="str">
        <f t="shared" ca="1" si="15"/>
        <v/>
      </c>
      <c r="AC101" s="45" t="str">
        <f ca="1"/>
        <v/>
      </c>
      <c r="AD101" s="46" t="str">
        <f ca="1"/>
        <v/>
      </c>
      <c r="AE101" s="31" t="str">
        <f ca="1"/>
        <v/>
      </c>
      <c r="AG101" s="45">
        <f t="shared" ca="1" si="12"/>
        <v>45</v>
      </c>
      <c r="AH101" s="46">
        <f ca="1">IF(AI101&gt;AI100,1,IF(COUNTIF(AH$12:AH100,AH100)&lt;$AB$15*AI101,AH100,IF(AND(AH100=$W$25,COUNTIF(AH$12:AH100,AH100)&gt;=$AB$15*AI101),$W$25,AH100+1)))</f>
        <v>1</v>
      </c>
      <c r="AI101" s="46">
        <f ca="1">IF(COUNTIF(AI$12:AI100,AI100)&lt;$AI$10,AI100,IF(AND(AI100=$R$25,COUNTIF(AI$12:AI100,AI100)&gt;=$AI$10),$R$25,AI100+1))</f>
        <v>10</v>
      </c>
      <c r="AJ101" s="71" t="str">
        <f t="array" aca="1" ref="AJ101" ca="1">INDEX($T$26:$T$86,AI101)</f>
        <v>Ukraine</v>
      </c>
      <c r="AK101" s="71" t="str">
        <f t="shared" ca="1" si="9"/>
        <v>Sales</v>
      </c>
      <c r="AL101" s="46" t="str">
        <f t="shared" ca="1" si="13"/>
        <v/>
      </c>
      <c r="AM101" s="72">
        <f ca="1">IF(AL101="",0,_xll.PALO.DATA(Server,OperationalCube,$AJ101,$AK101,$AL101,$F$8,$B$3,$AM$11))</f>
        <v>0</v>
      </c>
      <c r="AN101" s="72">
        <f ca="1">IF(AM101=0,$AK$10,RANK(AM101,$R$22:$R$322))</f>
        <v>3300</v>
      </c>
      <c r="AO101" s="72">
        <f t="shared" ca="1" si="14"/>
        <v>90</v>
      </c>
      <c r="AP101" s="73">
        <f t="shared" ca="1" si="10"/>
        <v>0.9910399327750824</v>
      </c>
      <c r="AQ101" s="73">
        <f t="shared" ca="1" si="11"/>
        <v>3299.008960067225</v>
      </c>
      <c r="AR101" s="74">
        <f t="array" aca="1" ref="AR101" ca="1">RANK(AQ101,$AQ$12:$AQ$315,1)</f>
        <v>90</v>
      </c>
    </row>
    <row r="102" spans="2:44" ht="15" customHeight="1">
      <c r="B102" s="9" t="str">
        <f ca="1">IF(COUNT($B$14:B101)=$AM$10,"",B101+1)</f>
        <v/>
      </c>
      <c r="D102" s="13" t="str">
        <f ca="1">IF(B102="","",INDEX($AL$12:$AL$315,MATCH(B102,$AR$12:$AR$315,0)))</f>
        <v/>
      </c>
      <c r="E102" s="14" t="str">
        <f ca="1">IF(B102="","",INDEX($AJ$12:$AJ$315,MATCH(B102,$AR$12:$AR$315,0)))</f>
        <v/>
      </c>
      <c r="F102" s="14" t="str">
        <f ca="1">IF(B102="","",INDEX($AK$12:$AK$315,MATCH(B102,$AR$12:$AR$315,0)))</f>
        <v/>
      </c>
      <c r="G102" s="14" t="str">
        <f ca="1">_xll.PALO.EPARENT(Server,"PP-Topics",H102,1)</f>
        <v/>
      </c>
      <c r="H102" s="14" t="str">
        <f ca="1">_xll.PALO.EPARENT(Server,"PP-Topics",D102,1)</f>
        <v/>
      </c>
      <c r="I102" s="14" t="str">
        <f ca="1">IF($B102="","",_xll.PALO.DATA(Server,Cube,$E102,$F102,$D102,Sel_Submission,"measure",I$13))</f>
        <v/>
      </c>
      <c r="J102" s="14" t="str">
        <f ca="1">IF($B102="","",_xll.PALO.DATA(Server,Cube,$E102,$F102,$D102,Sel_Submission,"measure",J$13))</f>
        <v/>
      </c>
      <c r="K102" s="14" t="str">
        <f ca="1">IF($B102="","",_xll.PALO.DATA(Server,Cube,$E102,$F102,$D102,Sel_Submission,"measure",K$13))</f>
        <v/>
      </c>
      <c r="L102" s="15" t="str">
        <f ca="1">IF($B102="","",_xll.PALO.DATA(Server,Cube,$E102,$F102,$D102,Sel_Submission,"measure",L$13))</f>
        <v/>
      </c>
      <c r="M102" s="75" t="str">
        <f ca="1">IF($B102="","",_xll.PALO.DATA(Server,Cube,$E102,$F102,$D102,Sel_Submission,"measure",M$13))</f>
        <v/>
      </c>
      <c r="N102" s="14" t="str">
        <f ca="1">IF($B102="","",_xll.PALO.DATA(Server,Cube,$E102,$F102,$D102,Sel_Submission,"measure",N$13))</f>
        <v/>
      </c>
      <c r="AB102" s="44" t="str">
        <f t="shared" ca="1" si="15"/>
        <v/>
      </c>
      <c r="AC102" s="45" t="str">
        <f ca="1"/>
        <v/>
      </c>
      <c r="AD102" s="46" t="str">
        <f ca="1"/>
        <v/>
      </c>
      <c r="AE102" s="31" t="str">
        <f ca="1"/>
        <v/>
      </c>
      <c r="AG102" s="45">
        <f t="shared" ca="1" si="12"/>
        <v>46</v>
      </c>
      <c r="AH102" s="46">
        <f ca="1">IF(AI102&gt;AI101,1,IF(COUNTIF(AH$12:AH101,AH101)&lt;$AB$15*AI102,AH101,IF(AND(AH101=$W$25,COUNTIF(AH$12:AH101,AH101)&gt;=$AB$15*AI102),$W$25,AH101+1)))</f>
        <v>1</v>
      </c>
      <c r="AI102" s="46">
        <f ca="1">IF(COUNTIF(AI$12:AI101,AI101)&lt;$AI$10,AI101,IF(AND(AI101=$R$25,COUNTIF(AI$12:AI101,AI101)&gt;=$AI$10),$R$25,AI101+1))</f>
        <v>10</v>
      </c>
      <c r="AJ102" s="71" t="str">
        <f t="array" aca="1" ref="AJ102" ca="1">INDEX($T$26:$T$86,AI102)</f>
        <v>Ukraine</v>
      </c>
      <c r="AK102" s="71" t="str">
        <f t="shared" ca="1" si="9"/>
        <v>Sales</v>
      </c>
      <c r="AL102" s="46" t="str">
        <f t="shared" ca="1" si="13"/>
        <v/>
      </c>
      <c r="AM102" s="72">
        <f ca="1">IF(AL102="",0,_xll.PALO.DATA(Server,OperationalCube,$AJ102,$AK102,$AL102,$F$8,$B$3,$AM$11))</f>
        <v>0</v>
      </c>
      <c r="AN102" s="72">
        <f ca="1">IF(AM102=0,$AK$10,RANK(AM102,$R$22:$R$322))</f>
        <v>3300</v>
      </c>
      <c r="AO102" s="72">
        <f t="shared" ca="1" si="14"/>
        <v>91</v>
      </c>
      <c r="AP102" s="73">
        <f t="shared" ca="1" si="10"/>
        <v>0.99094082878180489</v>
      </c>
      <c r="AQ102" s="73">
        <f t="shared" ca="1" si="11"/>
        <v>3299.0090591712183</v>
      </c>
      <c r="AR102" s="74">
        <f t="array" aca="1" ref="AR102" ca="1">RANK(AQ102,$AQ$12:$AQ$315,1)</f>
        <v>91</v>
      </c>
    </row>
    <row r="103" spans="2:44" ht="15" customHeight="1">
      <c r="B103" s="9" t="str">
        <f ca="1">IF(COUNT($B$14:B102)=$AM$10,"",B102+1)</f>
        <v/>
      </c>
      <c r="D103" s="13" t="str">
        <f ca="1">IF(B103="","",INDEX($AL$12:$AL$315,MATCH(B103,$AR$12:$AR$315,0)))</f>
        <v/>
      </c>
      <c r="E103" s="14" t="str">
        <f ca="1">IF(B103="","",INDEX($AJ$12:$AJ$315,MATCH(B103,$AR$12:$AR$315,0)))</f>
        <v/>
      </c>
      <c r="F103" s="14" t="str">
        <f ca="1">IF(B103="","",INDEX($AK$12:$AK$315,MATCH(B103,$AR$12:$AR$315,0)))</f>
        <v/>
      </c>
      <c r="G103" s="14" t="str">
        <f ca="1">_xll.PALO.EPARENT(Server,"PP-Topics",H103,1)</f>
        <v/>
      </c>
      <c r="H103" s="14" t="str">
        <f ca="1">_xll.PALO.EPARENT(Server,"PP-Topics",D103,1)</f>
        <v/>
      </c>
      <c r="I103" s="14" t="str">
        <f ca="1">IF($B103="","",_xll.PALO.DATA(Server,Cube,$E103,$F103,$D103,Sel_Submission,"measure",I$13))</f>
        <v/>
      </c>
      <c r="J103" s="14" t="str">
        <f ca="1">IF($B103="","",_xll.PALO.DATA(Server,Cube,$E103,$F103,$D103,Sel_Submission,"measure",J$13))</f>
        <v/>
      </c>
      <c r="K103" s="14" t="str">
        <f ca="1">IF($B103="","",_xll.PALO.DATA(Server,Cube,$E103,$F103,$D103,Sel_Submission,"measure",K$13))</f>
        <v/>
      </c>
      <c r="L103" s="15" t="str">
        <f ca="1">IF($B103="","",_xll.PALO.DATA(Server,Cube,$E103,$F103,$D103,Sel_Submission,"measure",L$13))</f>
        <v/>
      </c>
      <c r="M103" s="75" t="str">
        <f ca="1">IF($B103="","",_xll.PALO.DATA(Server,Cube,$E103,$F103,$D103,Sel_Submission,"measure",M$13))</f>
        <v/>
      </c>
      <c r="N103" s="14" t="str">
        <f ca="1">IF($B103="","",_xll.PALO.DATA(Server,Cube,$E103,$F103,$D103,Sel_Submission,"measure",N$13))</f>
        <v/>
      </c>
      <c r="AB103" s="44" t="str">
        <f t="shared" ca="1" si="15"/>
        <v/>
      </c>
      <c r="AC103" s="45" t="str">
        <f ca="1"/>
        <v/>
      </c>
      <c r="AD103" s="46" t="str">
        <f ca="1"/>
        <v/>
      </c>
      <c r="AE103" s="31" t="str">
        <f ca="1"/>
        <v/>
      </c>
      <c r="AG103" s="45">
        <f t="shared" ca="1" si="12"/>
        <v>47</v>
      </c>
      <c r="AH103" s="46">
        <f ca="1">IF(AI103&gt;AI102,1,IF(COUNTIF(AH$12:AH102,AH102)&lt;$AB$15*AI103,AH102,IF(AND(AH102=$W$25,COUNTIF(AH$12:AH102,AH102)&gt;=$AB$15*AI103),$W$25,AH102+1)))</f>
        <v>1</v>
      </c>
      <c r="AI103" s="46">
        <f ca="1">IF(COUNTIF(AI$12:AI102,AI102)&lt;$AI$10,AI102,IF(AND(AI102=$R$25,COUNTIF(AI$12:AI102,AI102)&gt;=$AI$10),$R$25,AI102+1))</f>
        <v>10</v>
      </c>
      <c r="AJ103" s="71" t="str">
        <f t="array" aca="1" ref="AJ103" ca="1">INDEX($T$26:$T$86,AI103)</f>
        <v>Ukraine</v>
      </c>
      <c r="AK103" s="71" t="str">
        <f t="shared" ca="1" si="9"/>
        <v>Sales</v>
      </c>
      <c r="AL103" s="46" t="str">
        <f t="shared" ca="1" si="13"/>
        <v/>
      </c>
      <c r="AM103" s="72">
        <f ca="1">IF(AL103="",0,_xll.PALO.DATA(Server,OperationalCube,$AJ103,$AK103,$AL103,$F$8,$B$3,$AM$11))</f>
        <v>0</v>
      </c>
      <c r="AN103" s="72">
        <f ca="1">IF(AM103=0,$AK$10,RANK(AM103,$R$22:$R$322))</f>
        <v>3300</v>
      </c>
      <c r="AO103" s="72">
        <f t="shared" ca="1" si="14"/>
        <v>92</v>
      </c>
      <c r="AP103" s="73">
        <f t="shared" ca="1" si="10"/>
        <v>0.99084173469892667</v>
      </c>
      <c r="AQ103" s="73">
        <f t="shared" ca="1" si="11"/>
        <v>3299.0091582653013</v>
      </c>
      <c r="AR103" s="74">
        <f t="array" aca="1" ref="AR103" ca="1">RANK(AQ103,$AQ$12:$AQ$315,1)</f>
        <v>92</v>
      </c>
    </row>
    <row r="104" spans="2:44" ht="15" customHeight="1">
      <c r="B104" s="9" t="str">
        <f ca="1">IF(COUNT($B$14:B103)=$AM$10,"",B103+1)</f>
        <v/>
      </c>
      <c r="D104" s="13" t="str">
        <f ca="1">IF(B104="","",INDEX($AL$12:$AL$315,MATCH(B104,$AR$12:$AR$315,0)))</f>
        <v/>
      </c>
      <c r="E104" s="14" t="str">
        <f ca="1">IF(B104="","",INDEX($AJ$12:$AJ$315,MATCH(B104,$AR$12:$AR$315,0)))</f>
        <v/>
      </c>
      <c r="F104" s="14" t="str">
        <f ca="1">IF(B104="","",INDEX($AK$12:$AK$315,MATCH(B104,$AR$12:$AR$315,0)))</f>
        <v/>
      </c>
      <c r="G104" s="14" t="str">
        <f ca="1">_xll.PALO.EPARENT(Server,"PP-Topics",H104,1)</f>
        <v/>
      </c>
      <c r="H104" s="14" t="str">
        <f ca="1">_xll.PALO.EPARENT(Server,"PP-Topics",D104,1)</f>
        <v/>
      </c>
      <c r="I104" s="14" t="str">
        <f ca="1">IF($B104="","",_xll.PALO.DATA(Server,Cube,$E104,$F104,$D104,Sel_Submission,"measure",I$13))</f>
        <v/>
      </c>
      <c r="J104" s="14" t="str">
        <f ca="1">IF($B104="","",_xll.PALO.DATA(Server,Cube,$E104,$F104,$D104,Sel_Submission,"measure",J$13))</f>
        <v/>
      </c>
      <c r="K104" s="14" t="str">
        <f ca="1">IF($B104="","",_xll.PALO.DATA(Server,Cube,$E104,$F104,$D104,Sel_Submission,"measure",K$13))</f>
        <v/>
      </c>
      <c r="L104" s="15" t="str">
        <f ca="1">IF($B104="","",_xll.PALO.DATA(Server,Cube,$E104,$F104,$D104,Sel_Submission,"measure",L$13))</f>
        <v/>
      </c>
      <c r="M104" s="75" t="str">
        <f ca="1">IF($B104="","",_xll.PALO.DATA(Server,Cube,$E104,$F104,$D104,Sel_Submission,"measure",M$13))</f>
        <v/>
      </c>
      <c r="N104" s="14" t="str">
        <f ca="1">IF($B104="","",_xll.PALO.DATA(Server,Cube,$E104,$F104,$D104,Sel_Submission,"measure",N$13))</f>
        <v/>
      </c>
      <c r="AB104" s="44" t="str">
        <f t="shared" ca="1" si="15"/>
        <v/>
      </c>
      <c r="AC104" s="45" t="str">
        <f ca="1"/>
        <v/>
      </c>
      <c r="AD104" s="46" t="str">
        <f ca="1"/>
        <v/>
      </c>
      <c r="AE104" s="31" t="str">
        <f ca="1"/>
        <v/>
      </c>
      <c r="AG104" s="45">
        <f t="shared" ca="1" si="12"/>
        <v>48</v>
      </c>
      <c r="AH104" s="46">
        <f ca="1">IF(AI104&gt;AI103,1,IF(COUNTIF(AH$12:AH103,AH103)&lt;$AB$15*AI104,AH103,IF(AND(AH103=$W$25,COUNTIF(AH$12:AH103,AH103)&gt;=$AB$15*AI104),$W$25,AH103+1)))</f>
        <v>1</v>
      </c>
      <c r="AI104" s="46">
        <f ca="1">IF(COUNTIF(AI$12:AI103,AI103)&lt;$AI$10,AI103,IF(AND(AI103=$R$25,COUNTIF(AI$12:AI103,AI103)&gt;=$AI$10),$R$25,AI103+1))</f>
        <v>10</v>
      </c>
      <c r="AJ104" s="71" t="str">
        <f t="array" aca="1" ref="AJ104" ca="1">INDEX($T$26:$T$86,AI104)</f>
        <v>Ukraine</v>
      </c>
      <c r="AK104" s="71" t="str">
        <f t="shared" ca="1" si="9"/>
        <v>Sales</v>
      </c>
      <c r="AL104" s="46" t="str">
        <f t="shared" ca="1" si="13"/>
        <v/>
      </c>
      <c r="AM104" s="72">
        <f ca="1">IF(AL104="",0,_xll.PALO.DATA(Server,OperationalCube,$AJ104,$AK104,$AL104,$F$8,$B$3,$AM$11))</f>
        <v>0</v>
      </c>
      <c r="AN104" s="72">
        <f ca="1">IF(AM104=0,$AK$10,RANK(AM104,$R$22:$R$322))</f>
        <v>3300</v>
      </c>
      <c r="AO104" s="72">
        <f t="shared" ca="1" si="14"/>
        <v>93</v>
      </c>
      <c r="AP104" s="73">
        <f t="shared" ca="1" si="10"/>
        <v>0.99074265052545685</v>
      </c>
      <c r="AQ104" s="73">
        <f t="shared" ca="1" si="11"/>
        <v>3299.0092573494744</v>
      </c>
      <c r="AR104" s="74">
        <f t="array" aca="1" ref="AR104" ca="1">RANK(AQ104,$AQ$12:$AQ$315,1)</f>
        <v>93</v>
      </c>
    </row>
    <row r="105" spans="2:44" ht="15" customHeight="1">
      <c r="B105" s="9" t="str">
        <f ca="1">IF(COUNT($B$14:B104)=$AM$10,"",B104+1)</f>
        <v/>
      </c>
      <c r="D105" s="13" t="str">
        <f ca="1">IF(B105="","",INDEX($AL$12:$AL$315,MATCH(B105,$AR$12:$AR$315,0)))</f>
        <v/>
      </c>
      <c r="E105" s="14" t="str">
        <f ca="1">IF(B105="","",INDEX($AJ$12:$AJ$315,MATCH(B105,$AR$12:$AR$315,0)))</f>
        <v/>
      </c>
      <c r="F105" s="14" t="str">
        <f ca="1">IF(B105="","",INDEX($AK$12:$AK$315,MATCH(B105,$AR$12:$AR$315,0)))</f>
        <v/>
      </c>
      <c r="G105" s="14" t="str">
        <f ca="1">_xll.PALO.EPARENT(Server,"PP-Topics",H105,1)</f>
        <v/>
      </c>
      <c r="H105" s="14" t="str">
        <f ca="1">_xll.PALO.EPARENT(Server,"PP-Topics",D105,1)</f>
        <v/>
      </c>
      <c r="I105" s="14" t="str">
        <f ca="1">IF($B105="","",_xll.PALO.DATA(Server,Cube,$E105,$F105,$D105,Sel_Submission,"measure",I$13))</f>
        <v/>
      </c>
      <c r="J105" s="14" t="str">
        <f ca="1">IF($B105="","",_xll.PALO.DATA(Server,Cube,$E105,$F105,$D105,Sel_Submission,"measure",J$13))</f>
        <v/>
      </c>
      <c r="K105" s="14" t="str">
        <f ca="1">IF($B105="","",_xll.PALO.DATA(Server,Cube,$E105,$F105,$D105,Sel_Submission,"measure",K$13))</f>
        <v/>
      </c>
      <c r="L105" s="15" t="str">
        <f ca="1">IF($B105="","",_xll.PALO.DATA(Server,Cube,$E105,$F105,$D105,Sel_Submission,"measure",L$13))</f>
        <v/>
      </c>
      <c r="M105" s="75" t="str">
        <f ca="1">IF($B105="","",_xll.PALO.DATA(Server,Cube,$E105,$F105,$D105,Sel_Submission,"measure",M$13))</f>
        <v/>
      </c>
      <c r="N105" s="14" t="str">
        <f ca="1">IF($B105="","",_xll.PALO.DATA(Server,Cube,$E105,$F105,$D105,Sel_Submission,"measure",N$13))</f>
        <v/>
      </c>
      <c r="AB105" s="44" t="str">
        <f t="shared" ca="1" si="15"/>
        <v/>
      </c>
      <c r="AC105" s="45" t="str">
        <f ca="1"/>
        <v/>
      </c>
      <c r="AD105" s="46" t="str">
        <f ca="1"/>
        <v/>
      </c>
      <c r="AE105" s="31" t="str">
        <f ca="1"/>
        <v/>
      </c>
      <c r="AG105" s="45">
        <f t="shared" ca="1" si="12"/>
        <v>49</v>
      </c>
      <c r="AH105" s="46">
        <f ca="1">IF(AI105&gt;AI104,1,IF(COUNTIF(AH$12:AH104,AH104)&lt;$AB$15*AI105,AH104,IF(AND(AH104=$W$25,COUNTIF(AH$12:AH104,AH104)&gt;=$AB$15*AI105),$W$25,AH104+1)))</f>
        <v>1</v>
      </c>
      <c r="AI105" s="46">
        <f ca="1">IF(COUNTIF(AI$12:AI104,AI104)&lt;$AI$10,AI104,IF(AND(AI104=$R$25,COUNTIF(AI$12:AI104,AI104)&gt;=$AI$10),$R$25,AI104+1))</f>
        <v>10</v>
      </c>
      <c r="AJ105" s="71" t="str">
        <f t="array" aca="1" ref="AJ105" ca="1">INDEX($T$26:$T$86,AI105)</f>
        <v>Ukraine</v>
      </c>
      <c r="AK105" s="71" t="str">
        <f t="shared" ca="1" si="9"/>
        <v>Sales</v>
      </c>
      <c r="AL105" s="46" t="str">
        <f t="shared" ca="1" si="13"/>
        <v/>
      </c>
      <c r="AM105" s="72">
        <f ca="1">IF(AL105="",0,_xll.PALO.DATA(Server,OperationalCube,$AJ105,$AK105,$AL105,$F$8,$B$3,$AM$11))</f>
        <v>0</v>
      </c>
      <c r="AN105" s="72">
        <f ca="1">IF(AM105=0,$AK$10,RANK(AM105,$R$22:$R$322))</f>
        <v>3300</v>
      </c>
      <c r="AO105" s="72">
        <f t="shared" ca="1" si="14"/>
        <v>94</v>
      </c>
      <c r="AP105" s="73">
        <f t="shared" ca="1" si="10"/>
        <v>0.99064357626040445</v>
      </c>
      <c r="AQ105" s="73">
        <f t="shared" ca="1" si="11"/>
        <v>3299.0093564237395</v>
      </c>
      <c r="AR105" s="74">
        <f t="array" aca="1" ref="AR105" ca="1">RANK(AQ105,$AQ$12:$AQ$315,1)</f>
        <v>94</v>
      </c>
    </row>
    <row r="106" spans="2:44" ht="15" customHeight="1">
      <c r="B106" s="9" t="str">
        <f ca="1">IF(COUNT($B$14:B105)=$AM$10,"",B105+1)</f>
        <v/>
      </c>
      <c r="D106" s="13" t="str">
        <f ca="1">IF(B106="","",INDEX($AL$12:$AL$315,MATCH(B106,$AR$12:$AR$315,0)))</f>
        <v/>
      </c>
      <c r="E106" s="14" t="str">
        <f ca="1">IF(B106="","",INDEX($AJ$12:$AJ$315,MATCH(B106,$AR$12:$AR$315,0)))</f>
        <v/>
      </c>
      <c r="F106" s="14" t="str">
        <f ca="1">IF(B106="","",INDEX($AK$12:$AK$315,MATCH(B106,$AR$12:$AR$315,0)))</f>
        <v/>
      </c>
      <c r="G106" s="14" t="str">
        <f ca="1">_xll.PALO.EPARENT(Server,"PP-Topics",H106,1)</f>
        <v/>
      </c>
      <c r="H106" s="14" t="str">
        <f ca="1">_xll.PALO.EPARENT(Server,"PP-Topics",D106,1)</f>
        <v/>
      </c>
      <c r="I106" s="14" t="str">
        <f ca="1">IF($B106="","",_xll.PALO.DATA(Server,Cube,$E106,$F106,$D106,Sel_Submission,"measure",I$13))</f>
        <v/>
      </c>
      <c r="J106" s="14" t="str">
        <f ca="1">IF($B106="","",_xll.PALO.DATA(Server,Cube,$E106,$F106,$D106,Sel_Submission,"measure",J$13))</f>
        <v/>
      </c>
      <c r="K106" s="14" t="str">
        <f ca="1">IF($B106="","",_xll.PALO.DATA(Server,Cube,$E106,$F106,$D106,Sel_Submission,"measure",K$13))</f>
        <v/>
      </c>
      <c r="L106" s="15" t="str">
        <f ca="1">IF($B106="","",_xll.PALO.DATA(Server,Cube,$E106,$F106,$D106,Sel_Submission,"measure",L$13))</f>
        <v/>
      </c>
      <c r="M106" s="75" t="str">
        <f ca="1">IF($B106="","",_xll.PALO.DATA(Server,Cube,$E106,$F106,$D106,Sel_Submission,"measure",M$13))</f>
        <v/>
      </c>
      <c r="N106" s="14" t="str">
        <f ca="1">IF($B106="","",_xll.PALO.DATA(Server,Cube,$E106,$F106,$D106,Sel_Submission,"measure",N$13))</f>
        <v/>
      </c>
      <c r="AB106" s="44" t="str">
        <f t="shared" ca="1" si="15"/>
        <v/>
      </c>
      <c r="AC106" s="45" t="str">
        <f ca="1"/>
        <v/>
      </c>
      <c r="AD106" s="46" t="str">
        <f ca="1"/>
        <v/>
      </c>
      <c r="AE106" s="31" t="str">
        <f ca="1"/>
        <v/>
      </c>
      <c r="AG106" s="45">
        <f t="shared" ca="1" si="12"/>
        <v>50</v>
      </c>
      <c r="AH106" s="46">
        <f ca="1">IF(AI106&gt;AI105,1,IF(COUNTIF(AH$12:AH105,AH105)&lt;$AB$15*AI106,AH105,IF(AND(AH105=$W$25,COUNTIF(AH$12:AH105,AH105)&gt;=$AB$15*AI106),$W$25,AH105+1)))</f>
        <v>1</v>
      </c>
      <c r="AI106" s="46">
        <f ca="1">IF(COUNTIF(AI$12:AI105,AI105)&lt;$AI$10,AI105,IF(AND(AI105=$R$25,COUNTIF(AI$12:AI105,AI105)&gt;=$AI$10),$R$25,AI105+1))</f>
        <v>10</v>
      </c>
      <c r="AJ106" s="71" t="str">
        <f t="array" aca="1" ref="AJ106" ca="1">INDEX($T$26:$T$86,AI106)</f>
        <v>Ukraine</v>
      </c>
      <c r="AK106" s="71" t="str">
        <f t="shared" ca="1" si="9"/>
        <v>Sales</v>
      </c>
      <c r="AL106" s="46" t="str">
        <f t="shared" ca="1" si="13"/>
        <v/>
      </c>
      <c r="AM106" s="72">
        <f ca="1">IF(AL106="",0,_xll.PALO.DATA(Server,OperationalCube,$AJ106,$AK106,$AL106,$F$8,$B$3,$AM$11))</f>
        <v>0</v>
      </c>
      <c r="AN106" s="72">
        <f ca="1">IF(AM106=0,$AK$10,RANK(AM106,$R$22:$R$322))</f>
        <v>3300</v>
      </c>
      <c r="AO106" s="72">
        <f t="shared" ca="1" si="14"/>
        <v>95</v>
      </c>
      <c r="AP106" s="73">
        <f t="shared" ca="1" si="10"/>
        <v>0.99054451190277837</v>
      </c>
      <c r="AQ106" s="73">
        <f t="shared" ca="1" si="11"/>
        <v>3299.009455488097</v>
      </c>
      <c r="AR106" s="74">
        <f t="array" aca="1" ref="AR106" ca="1">RANK(AQ106,$AQ$12:$AQ$315,1)</f>
        <v>95</v>
      </c>
    </row>
    <row r="107" spans="2:44" ht="15" customHeight="1">
      <c r="B107" s="9" t="str">
        <f ca="1">IF(COUNT($B$14:B106)=$AM$10,"",B106+1)</f>
        <v/>
      </c>
      <c r="D107" s="13" t="str">
        <f ca="1">IF(B107="","",INDEX($AL$12:$AL$315,MATCH(B107,$AR$12:$AR$315,0)))</f>
        <v/>
      </c>
      <c r="E107" s="14" t="str">
        <f ca="1">IF(B107="","",INDEX($AJ$12:$AJ$315,MATCH(B107,$AR$12:$AR$315,0)))</f>
        <v/>
      </c>
      <c r="F107" s="14" t="str">
        <f ca="1">IF(B107="","",INDEX($AK$12:$AK$315,MATCH(B107,$AR$12:$AR$315,0)))</f>
        <v/>
      </c>
      <c r="G107" s="14" t="str">
        <f ca="1">_xll.PALO.EPARENT(Server,"PP-Topics",H107,1)</f>
        <v/>
      </c>
      <c r="H107" s="14" t="str">
        <f ca="1">_xll.PALO.EPARENT(Server,"PP-Topics",D107,1)</f>
        <v/>
      </c>
      <c r="I107" s="14" t="str">
        <f ca="1">IF($B107="","",_xll.PALO.DATA(Server,Cube,$E107,$F107,$D107,Sel_Submission,"measure",I$13))</f>
        <v/>
      </c>
      <c r="J107" s="14" t="str">
        <f ca="1">IF($B107="","",_xll.PALO.DATA(Server,Cube,$E107,$F107,$D107,Sel_Submission,"measure",J$13))</f>
        <v/>
      </c>
      <c r="K107" s="14" t="str">
        <f ca="1">IF($B107="","",_xll.PALO.DATA(Server,Cube,$E107,$F107,$D107,Sel_Submission,"measure",K$13))</f>
        <v/>
      </c>
      <c r="L107" s="15" t="str">
        <f ca="1">IF($B107="","",_xll.PALO.DATA(Server,Cube,$E107,$F107,$D107,Sel_Submission,"measure",L$13))</f>
        <v/>
      </c>
      <c r="M107" s="75" t="str">
        <f ca="1">IF($B107="","",_xll.PALO.DATA(Server,Cube,$E107,$F107,$D107,Sel_Submission,"measure",M$13))</f>
        <v/>
      </c>
      <c r="N107" s="14" t="str">
        <f ca="1">IF($B107="","",_xll.PALO.DATA(Server,Cube,$E107,$F107,$D107,Sel_Submission,"measure",N$13))</f>
        <v/>
      </c>
      <c r="AB107" s="44" t="str">
        <f t="shared" ca="1" si="15"/>
        <v/>
      </c>
      <c r="AC107" s="45" t="str">
        <f ca="1"/>
        <v/>
      </c>
      <c r="AD107" s="46" t="str">
        <f ca="1"/>
        <v/>
      </c>
      <c r="AE107" s="31" t="str">
        <f ca="1"/>
        <v/>
      </c>
      <c r="AG107" s="45">
        <f t="shared" ca="1" si="12"/>
        <v>51</v>
      </c>
      <c r="AH107" s="46">
        <f ca="1">IF(AI107&gt;AI106,1,IF(COUNTIF(AH$12:AH106,AH106)&lt;$AB$15*AI107,AH106,IF(AND(AH106=$W$25,COUNTIF(AH$12:AH106,AH106)&gt;=$AB$15*AI107),$W$25,AH106+1)))</f>
        <v>1</v>
      </c>
      <c r="AI107" s="46">
        <f ca="1">IF(COUNTIF(AI$12:AI106,AI106)&lt;$AI$10,AI106,IF(AND(AI106=$R$25,COUNTIF(AI$12:AI106,AI106)&gt;=$AI$10),$R$25,AI106+1))</f>
        <v>10</v>
      </c>
      <c r="AJ107" s="71" t="str">
        <f t="array" aca="1" ref="AJ107" ca="1">INDEX($T$26:$T$86,AI107)</f>
        <v>Ukraine</v>
      </c>
      <c r="AK107" s="71" t="str">
        <f t="shared" ca="1" si="9"/>
        <v>Sales</v>
      </c>
      <c r="AL107" s="46" t="str">
        <f t="shared" ca="1" si="13"/>
        <v/>
      </c>
      <c r="AM107" s="72">
        <f ca="1">IF(AL107="",0,_xll.PALO.DATA(Server,OperationalCube,$AJ107,$AK107,$AL107,$F$8,$B$3,$AM$11))</f>
        <v>0</v>
      </c>
      <c r="AN107" s="72">
        <f ca="1">IF(AM107=0,$AK$10,RANK(AM107,$R$22:$R$322))</f>
        <v>3300</v>
      </c>
      <c r="AO107" s="72">
        <f t="shared" ca="1" si="14"/>
        <v>96</v>
      </c>
      <c r="AP107" s="73">
        <f t="shared" ca="1" si="10"/>
        <v>0.99044545745158807</v>
      </c>
      <c r="AQ107" s="73">
        <f t="shared" ca="1" si="11"/>
        <v>3299.0095545425484</v>
      </c>
      <c r="AR107" s="74">
        <f t="array" aca="1" ref="AR107" ca="1">RANK(AQ107,$AQ$12:$AQ$315,1)</f>
        <v>96</v>
      </c>
    </row>
    <row r="108" spans="2:44" ht="15" customHeight="1">
      <c r="B108" s="9" t="str">
        <f ca="1">IF(COUNT($B$14:B107)=$AM$10,"",B107+1)</f>
        <v/>
      </c>
      <c r="D108" s="13" t="str">
        <f ca="1">IF(B108="","",INDEX($AL$12:$AL$315,MATCH(B108,$AR$12:$AR$315,0)))</f>
        <v/>
      </c>
      <c r="E108" s="14" t="str">
        <f ca="1">IF(B108="","",INDEX($AJ$12:$AJ$315,MATCH(B108,$AR$12:$AR$315,0)))</f>
        <v/>
      </c>
      <c r="F108" s="14" t="str">
        <f ca="1">IF(B108="","",INDEX($AK$12:$AK$315,MATCH(B108,$AR$12:$AR$315,0)))</f>
        <v/>
      </c>
      <c r="G108" s="14" t="str">
        <f ca="1">_xll.PALO.EPARENT(Server,"PP-Topics",H108,1)</f>
        <v/>
      </c>
      <c r="H108" s="14" t="str">
        <f ca="1">_xll.PALO.EPARENT(Server,"PP-Topics",D108,1)</f>
        <v/>
      </c>
      <c r="I108" s="14" t="str">
        <f ca="1">IF($B108="","",_xll.PALO.DATA(Server,Cube,$E108,$F108,$D108,Sel_Submission,"measure",I$13))</f>
        <v/>
      </c>
      <c r="J108" s="14" t="str">
        <f ca="1">IF($B108="","",_xll.PALO.DATA(Server,Cube,$E108,$F108,$D108,Sel_Submission,"measure",J$13))</f>
        <v/>
      </c>
      <c r="K108" s="14" t="str">
        <f ca="1">IF($B108="","",_xll.PALO.DATA(Server,Cube,$E108,$F108,$D108,Sel_Submission,"measure",K$13))</f>
        <v/>
      </c>
      <c r="L108" s="15" t="str">
        <f ca="1">IF($B108="","",_xll.PALO.DATA(Server,Cube,$E108,$F108,$D108,Sel_Submission,"measure",L$13))</f>
        <v/>
      </c>
      <c r="M108" s="75" t="str">
        <f ca="1">IF($B108="","",_xll.PALO.DATA(Server,Cube,$E108,$F108,$D108,Sel_Submission,"measure",M$13))</f>
        <v/>
      </c>
      <c r="N108" s="14" t="str">
        <f ca="1">IF($B108="","",_xll.PALO.DATA(Server,Cube,$E108,$F108,$D108,Sel_Submission,"measure",N$13))</f>
        <v/>
      </c>
      <c r="AB108" s="44" t="str">
        <f t="shared" ca="1" si="15"/>
        <v/>
      </c>
      <c r="AC108" s="45" t="str">
        <f ca="1"/>
        <v/>
      </c>
      <c r="AD108" s="46" t="str">
        <f ca="1"/>
        <v/>
      </c>
      <c r="AE108" s="31" t="str">
        <f ca="1"/>
        <v/>
      </c>
      <c r="AG108" s="45">
        <f t="shared" ca="1" si="12"/>
        <v>52</v>
      </c>
      <c r="AH108" s="46">
        <f ca="1">IF(AI108&gt;AI107,1,IF(COUNTIF(AH$12:AH107,AH107)&lt;$AB$15*AI108,AH107,IF(AND(AH107=$W$25,COUNTIF(AH$12:AH107,AH107)&gt;=$AB$15*AI108),$W$25,AH107+1)))</f>
        <v>1</v>
      </c>
      <c r="AI108" s="46">
        <f ca="1">IF(COUNTIF(AI$12:AI107,AI107)&lt;$AI$10,AI107,IF(AND(AI107=$R$25,COUNTIF(AI$12:AI107,AI107)&gt;=$AI$10),$R$25,AI107+1))</f>
        <v>10</v>
      </c>
      <c r="AJ108" s="71" t="str">
        <f t="array" aca="1" ref="AJ108" ca="1">INDEX($T$26:$T$86,AI108)</f>
        <v>Ukraine</v>
      </c>
      <c r="AK108" s="71" t="str">
        <f t="shared" ca="1" si="9"/>
        <v>Sales</v>
      </c>
      <c r="AL108" s="46" t="str">
        <f t="shared" ca="1" si="13"/>
        <v/>
      </c>
      <c r="AM108" s="72">
        <f ca="1">IF(AL108="",0,_xll.PALO.DATA(Server,OperationalCube,$AJ108,$AK108,$AL108,$F$8,$B$3,$AM$11))</f>
        <v>0</v>
      </c>
      <c r="AN108" s="72">
        <f ca="1">IF(AM108=0,$AK$10,RANK(AM108,$R$22:$R$322))</f>
        <v>3300</v>
      </c>
      <c r="AO108" s="72">
        <f t="shared" ca="1" si="14"/>
        <v>97</v>
      </c>
      <c r="AP108" s="73">
        <f t="shared" ca="1" si="10"/>
        <v>0.99034641290584291</v>
      </c>
      <c r="AQ108" s="73">
        <f t="shared" ca="1" si="11"/>
        <v>3299.0096535870944</v>
      </c>
      <c r="AR108" s="74">
        <f t="array" aca="1" ref="AR108" ca="1">RANK(AQ108,$AQ$12:$AQ$315,1)</f>
        <v>97</v>
      </c>
    </row>
    <row r="109" spans="2:44" ht="15" customHeight="1">
      <c r="B109" s="9" t="str">
        <f ca="1">IF(COUNT($B$14:B108)=$AM$10,"",B108+1)</f>
        <v/>
      </c>
      <c r="D109" s="13" t="str">
        <f ca="1">IF(B109="","",INDEX($AL$12:$AL$315,MATCH(B109,$AR$12:$AR$315,0)))</f>
        <v/>
      </c>
      <c r="E109" s="14" t="str">
        <f ca="1">IF(B109="","",INDEX($AJ$12:$AJ$315,MATCH(B109,$AR$12:$AR$315,0)))</f>
        <v/>
      </c>
      <c r="F109" s="14" t="str">
        <f ca="1">IF(B109="","",INDEX($AK$12:$AK$315,MATCH(B109,$AR$12:$AR$315,0)))</f>
        <v/>
      </c>
      <c r="G109" s="14" t="str">
        <f ca="1">_xll.PALO.EPARENT(Server,"PP-Topics",H109,1)</f>
        <v/>
      </c>
      <c r="H109" s="14" t="str">
        <f ca="1">_xll.PALO.EPARENT(Server,"PP-Topics",D109,1)</f>
        <v/>
      </c>
      <c r="I109" s="14" t="str">
        <f ca="1">IF($B109="","",_xll.PALO.DATA(Server,Cube,$E109,$F109,$D109,Sel_Submission,"measure",I$13))</f>
        <v/>
      </c>
      <c r="J109" s="14" t="str">
        <f ca="1">IF($B109="","",_xll.PALO.DATA(Server,Cube,$E109,$F109,$D109,Sel_Submission,"measure",J$13))</f>
        <v/>
      </c>
      <c r="K109" s="14" t="str">
        <f ca="1">IF($B109="","",_xll.PALO.DATA(Server,Cube,$E109,$F109,$D109,Sel_Submission,"measure",K$13))</f>
        <v/>
      </c>
      <c r="L109" s="15" t="str">
        <f ca="1">IF($B109="","",_xll.PALO.DATA(Server,Cube,$E109,$F109,$D109,Sel_Submission,"measure",L$13))</f>
        <v/>
      </c>
      <c r="M109" s="75" t="str">
        <f ca="1">IF($B109="","",_xll.PALO.DATA(Server,Cube,$E109,$F109,$D109,Sel_Submission,"measure",M$13))</f>
        <v/>
      </c>
      <c r="N109" s="14" t="str">
        <f ca="1">IF($B109="","",_xll.PALO.DATA(Server,Cube,$E109,$F109,$D109,Sel_Submission,"measure",N$13))</f>
        <v/>
      </c>
      <c r="AB109" s="44" t="str">
        <f t="shared" ca="1" si="15"/>
        <v/>
      </c>
      <c r="AC109" s="45" t="str">
        <f ca="1"/>
        <v/>
      </c>
      <c r="AD109" s="46" t="str">
        <f ca="1"/>
        <v/>
      </c>
      <c r="AE109" s="31" t="str">
        <f ca="1"/>
        <v/>
      </c>
      <c r="AG109" s="45">
        <f t="shared" ca="1" si="12"/>
        <v>53</v>
      </c>
      <c r="AH109" s="46">
        <f ca="1">IF(AI109&gt;AI108,1,IF(COUNTIF(AH$12:AH108,AH108)&lt;$AB$15*AI109,AH108,IF(AND(AH108=$W$25,COUNTIF(AH$12:AH108,AH108)&gt;=$AB$15*AI109),$W$25,AH108+1)))</f>
        <v>1</v>
      </c>
      <c r="AI109" s="46">
        <f ca="1">IF(COUNTIF(AI$12:AI108,AI108)&lt;$AI$10,AI108,IF(AND(AI108=$R$25,COUNTIF(AI$12:AI108,AI108)&gt;=$AI$10),$R$25,AI108+1))</f>
        <v>10</v>
      </c>
      <c r="AJ109" s="71" t="str">
        <f t="array" aca="1" ref="AJ109" ca="1">INDEX($T$26:$T$86,AI109)</f>
        <v>Ukraine</v>
      </c>
      <c r="AK109" s="71" t="str">
        <f t="shared" ca="1" si="9"/>
        <v>Sales</v>
      </c>
      <c r="AL109" s="46" t="str">
        <f t="shared" ca="1" si="13"/>
        <v/>
      </c>
      <c r="AM109" s="72">
        <f ca="1">IF(AL109="",0,_xll.PALO.DATA(Server,OperationalCube,$AJ109,$AK109,$AL109,$F$8,$B$3,$AM$11))</f>
        <v>0</v>
      </c>
      <c r="AN109" s="72">
        <f ca="1">IF(AM109=0,$AK$10,RANK(AM109,$R$22:$R$322))</f>
        <v>3300</v>
      </c>
      <c r="AO109" s="72">
        <f t="shared" ca="1" si="14"/>
        <v>98</v>
      </c>
      <c r="AP109" s="73">
        <f t="shared" ca="1" si="10"/>
        <v>0.99024737826455245</v>
      </c>
      <c r="AQ109" s="73">
        <f t="shared" ca="1" si="11"/>
        <v>3299.0097526217355</v>
      </c>
      <c r="AR109" s="74">
        <f t="array" aca="1" ref="AR109" ca="1">RANK(AQ109,$AQ$12:$AQ$315,1)</f>
        <v>98</v>
      </c>
    </row>
    <row r="110" spans="2:44" ht="15" customHeight="1">
      <c r="B110" s="9" t="str">
        <f ca="1">IF(COUNT($B$14:B109)=$AM$10,"",B109+1)</f>
        <v/>
      </c>
      <c r="D110" s="13" t="str">
        <f ca="1">IF(B110="","",INDEX($AL$12:$AL$315,MATCH(B110,$AR$12:$AR$315,0)))</f>
        <v/>
      </c>
      <c r="E110" s="14" t="str">
        <f ca="1">IF(B110="","",INDEX($AJ$12:$AJ$315,MATCH(B110,$AR$12:$AR$315,0)))</f>
        <v/>
      </c>
      <c r="F110" s="14" t="str">
        <f ca="1">IF(B110="","",INDEX($AK$12:$AK$315,MATCH(B110,$AR$12:$AR$315,0)))</f>
        <v/>
      </c>
      <c r="G110" s="14" t="str">
        <f ca="1">_xll.PALO.EPARENT(Server,"PP-Topics",H110,1)</f>
        <v/>
      </c>
      <c r="H110" s="14" t="str">
        <f ca="1">_xll.PALO.EPARENT(Server,"PP-Topics",D110,1)</f>
        <v/>
      </c>
      <c r="I110" s="14" t="str">
        <f ca="1">IF($B110="","",_xll.PALO.DATA(Server,Cube,$E110,$F110,$D110,Sel_Submission,"measure",I$13))</f>
        <v/>
      </c>
      <c r="J110" s="14" t="str">
        <f ca="1">IF($B110="","",_xll.PALO.DATA(Server,Cube,$E110,$F110,$D110,Sel_Submission,"measure",J$13))</f>
        <v/>
      </c>
      <c r="K110" s="14" t="str">
        <f ca="1">IF($B110="","",_xll.PALO.DATA(Server,Cube,$E110,$F110,$D110,Sel_Submission,"measure",K$13))</f>
        <v/>
      </c>
      <c r="L110" s="15" t="str">
        <f ca="1">IF($B110="","",_xll.PALO.DATA(Server,Cube,$E110,$F110,$D110,Sel_Submission,"measure",L$13))</f>
        <v/>
      </c>
      <c r="M110" s="75" t="str">
        <f ca="1">IF($B110="","",_xll.PALO.DATA(Server,Cube,$E110,$F110,$D110,Sel_Submission,"measure",M$13))</f>
        <v/>
      </c>
      <c r="N110" s="14" t="str">
        <f ca="1">IF($B110="","",_xll.PALO.DATA(Server,Cube,$E110,$F110,$D110,Sel_Submission,"measure",N$13))</f>
        <v/>
      </c>
      <c r="AB110" s="44" t="str">
        <f t="shared" ca="1" si="15"/>
        <v/>
      </c>
      <c r="AC110" s="45" t="str">
        <f ca="1"/>
        <v/>
      </c>
      <c r="AD110" s="46" t="str">
        <f ca="1"/>
        <v/>
      </c>
      <c r="AE110" s="31" t="str">
        <f ca="1"/>
        <v/>
      </c>
      <c r="AG110" s="45">
        <f t="shared" ca="1" si="12"/>
        <v>54</v>
      </c>
      <c r="AH110" s="46">
        <f ca="1">IF(AI110&gt;AI109,1,IF(COUNTIF(AH$12:AH109,AH109)&lt;$AB$15*AI110,AH109,IF(AND(AH109=$W$25,COUNTIF(AH$12:AH109,AH109)&gt;=$AB$15*AI110),$W$25,AH109+1)))</f>
        <v>1</v>
      </c>
      <c r="AI110" s="46">
        <f ca="1">IF(COUNTIF(AI$12:AI109,AI109)&lt;$AI$10,AI109,IF(AND(AI109=$R$25,COUNTIF(AI$12:AI109,AI109)&gt;=$AI$10),$R$25,AI109+1))</f>
        <v>10</v>
      </c>
      <c r="AJ110" s="71" t="str">
        <f t="array" aca="1" ref="AJ110" ca="1">INDEX($T$26:$T$86,AI110)</f>
        <v>Ukraine</v>
      </c>
      <c r="AK110" s="71" t="str">
        <f t="shared" ca="1" si="9"/>
        <v>Sales</v>
      </c>
      <c r="AL110" s="46" t="str">
        <f t="shared" ca="1" si="13"/>
        <v/>
      </c>
      <c r="AM110" s="72">
        <f ca="1">IF(AL110="",0,_xll.PALO.DATA(Server,OperationalCube,$AJ110,$AK110,$AL110,$F$8,$B$3,$AM$11))</f>
        <v>0</v>
      </c>
      <c r="AN110" s="72">
        <f ca="1">IF(AM110=0,$AK$10,RANK(AM110,$R$22:$R$322))</f>
        <v>3300</v>
      </c>
      <c r="AO110" s="72">
        <f t="shared" ca="1" si="14"/>
        <v>99</v>
      </c>
      <c r="AP110" s="73">
        <f t="shared" ca="1" si="10"/>
        <v>0.99014835352672603</v>
      </c>
      <c r="AQ110" s="73">
        <f t="shared" ca="1" si="11"/>
        <v>3299.0098516464732</v>
      </c>
      <c r="AR110" s="74">
        <f t="array" aca="1" ref="AR110" ca="1">RANK(AQ110,$AQ$12:$AQ$315,1)</f>
        <v>99</v>
      </c>
    </row>
    <row r="111" spans="2:44" ht="15" customHeight="1">
      <c r="B111" s="9" t="str">
        <f ca="1">IF(COUNT($B$14:B110)=$AM$10,"",B110+1)</f>
        <v/>
      </c>
      <c r="D111" s="13" t="str">
        <f ca="1">IF(B111="","",INDEX($AL$12:$AL$315,MATCH(B111,$AR$12:$AR$315,0)))</f>
        <v/>
      </c>
      <c r="E111" s="14" t="str">
        <f ca="1">IF(B111="","",INDEX($AJ$12:$AJ$315,MATCH(B111,$AR$12:$AR$315,0)))</f>
        <v/>
      </c>
      <c r="F111" s="14" t="str">
        <f ca="1">IF(B111="","",INDEX($AK$12:$AK$315,MATCH(B111,$AR$12:$AR$315,0)))</f>
        <v/>
      </c>
      <c r="G111" s="14" t="str">
        <f ca="1">_xll.PALO.EPARENT(Server,"PP-Topics",H111,1)</f>
        <v/>
      </c>
      <c r="H111" s="14" t="str">
        <f ca="1">_xll.PALO.EPARENT(Server,"PP-Topics",D111,1)</f>
        <v/>
      </c>
      <c r="I111" s="14" t="str">
        <f ca="1">IF($B111="","",_xll.PALO.DATA(Server,Cube,$E111,$F111,$D111,Sel_Submission,"measure",I$13))</f>
        <v/>
      </c>
      <c r="J111" s="14" t="str">
        <f ca="1">IF($B111="","",_xll.PALO.DATA(Server,Cube,$E111,$F111,$D111,Sel_Submission,"measure",J$13))</f>
        <v/>
      </c>
      <c r="K111" s="14" t="str">
        <f ca="1">IF($B111="","",_xll.PALO.DATA(Server,Cube,$E111,$F111,$D111,Sel_Submission,"measure",K$13))</f>
        <v/>
      </c>
      <c r="L111" s="15" t="str">
        <f ca="1">IF($B111="","",_xll.PALO.DATA(Server,Cube,$E111,$F111,$D111,Sel_Submission,"measure",L$13))</f>
        <v/>
      </c>
      <c r="M111" s="75" t="str">
        <f ca="1">IF($B111="","",_xll.PALO.DATA(Server,Cube,$E111,$F111,$D111,Sel_Submission,"measure",M$13))</f>
        <v/>
      </c>
      <c r="N111" s="14" t="str">
        <f ca="1">IF($B111="","",_xll.PALO.DATA(Server,Cube,$E111,$F111,$D111,Sel_Submission,"measure",N$13))</f>
        <v/>
      </c>
      <c r="AB111" s="44" t="str">
        <f t="shared" ca="1" si="15"/>
        <v/>
      </c>
      <c r="AC111" s="45" t="str">
        <f ca="1"/>
        <v/>
      </c>
      <c r="AD111" s="46" t="str">
        <f ca="1"/>
        <v/>
      </c>
      <c r="AE111" s="31" t="str">
        <f ca="1"/>
        <v/>
      </c>
      <c r="AG111" s="45">
        <f t="shared" ca="1" si="12"/>
        <v>55</v>
      </c>
      <c r="AH111" s="46">
        <f ca="1">IF(AI111&gt;AI110,1,IF(COUNTIF(AH$12:AH110,AH110)&lt;$AB$15*AI111,AH110,IF(AND(AH110=$W$25,COUNTIF(AH$12:AH110,AH110)&gt;=$AB$15*AI111),$W$25,AH110+1)))</f>
        <v>1</v>
      </c>
      <c r="AI111" s="46">
        <f ca="1">IF(COUNTIF(AI$12:AI110,AI110)&lt;$AI$10,AI110,IF(AND(AI110=$R$25,COUNTIF(AI$12:AI110,AI110)&gt;=$AI$10),$R$25,AI110+1))</f>
        <v>10</v>
      </c>
      <c r="AJ111" s="71" t="str">
        <f t="array" aca="1" ref="AJ111" ca="1">INDEX($T$26:$T$86,AI111)</f>
        <v>Ukraine</v>
      </c>
      <c r="AK111" s="71" t="str">
        <f t="shared" ca="1" si="9"/>
        <v>Sales</v>
      </c>
      <c r="AL111" s="46" t="str">
        <f t="shared" ca="1" si="13"/>
        <v/>
      </c>
      <c r="AM111" s="72">
        <f ca="1">IF(AL111="",0,_xll.PALO.DATA(Server,OperationalCube,$AJ111,$AK111,$AL111,$F$8,$B$3,$AM$11))</f>
        <v>0</v>
      </c>
      <c r="AN111" s="72">
        <f ca="1">IF(AM111=0,$AK$10,RANK(AM111,$R$22:$R$322))</f>
        <v>3300</v>
      </c>
      <c r="AO111" s="72">
        <f t="shared" ca="1" si="14"/>
        <v>100</v>
      </c>
      <c r="AP111" s="73">
        <f t="shared" ca="1" si="10"/>
        <v>0.99004933869137335</v>
      </c>
      <c r="AQ111" s="73">
        <f t="shared" ca="1" si="11"/>
        <v>3299.0099506613087</v>
      </c>
      <c r="AR111" s="74">
        <f t="array" aca="1" ref="AR111" ca="1">RANK(AQ111,$AQ$12:$AQ$315,1)</f>
        <v>100</v>
      </c>
    </row>
    <row r="112" spans="2:44" ht="15" customHeight="1">
      <c r="B112" s="9" t="str">
        <f ca="1">IF(COUNT($B$14:B111)=$AM$10,"",B111+1)</f>
        <v/>
      </c>
      <c r="D112" s="13" t="str">
        <f ca="1">IF(B112="","",INDEX($AL$12:$AL$315,MATCH(B112,$AR$12:$AR$315,0)))</f>
        <v/>
      </c>
      <c r="E112" s="14" t="str">
        <f ca="1">IF(B112="","",INDEX($AJ$12:$AJ$315,MATCH(B112,$AR$12:$AR$315,0)))</f>
        <v/>
      </c>
      <c r="F112" s="14" t="str">
        <f ca="1">IF(B112="","",INDEX($AK$12:$AK$315,MATCH(B112,$AR$12:$AR$315,0)))</f>
        <v/>
      </c>
      <c r="G112" s="14" t="str">
        <f ca="1">_xll.PALO.EPARENT(Server,"PP-Topics",H112,1)</f>
        <v/>
      </c>
      <c r="H112" s="14" t="str">
        <f ca="1">_xll.PALO.EPARENT(Server,"PP-Topics",D112,1)</f>
        <v/>
      </c>
      <c r="I112" s="14" t="str">
        <f ca="1">IF($B112="","",_xll.PALO.DATA(Server,Cube,$E112,$F112,$D112,Sel_Submission,"measure",I$13))</f>
        <v/>
      </c>
      <c r="J112" s="14" t="str">
        <f ca="1">IF($B112="","",_xll.PALO.DATA(Server,Cube,$E112,$F112,$D112,Sel_Submission,"measure",J$13))</f>
        <v/>
      </c>
      <c r="K112" s="14" t="str">
        <f ca="1">IF($B112="","",_xll.PALO.DATA(Server,Cube,$E112,$F112,$D112,Sel_Submission,"measure",K$13))</f>
        <v/>
      </c>
      <c r="L112" s="15" t="str">
        <f ca="1">IF($B112="","",_xll.PALO.DATA(Server,Cube,$E112,$F112,$D112,Sel_Submission,"measure",L$13))</f>
        <v/>
      </c>
      <c r="M112" s="75" t="str">
        <f ca="1">IF($B112="","",_xll.PALO.DATA(Server,Cube,$E112,$F112,$D112,Sel_Submission,"measure",M$13))</f>
        <v/>
      </c>
      <c r="N112" s="14" t="str">
        <f ca="1">IF($B112="","",_xll.PALO.DATA(Server,Cube,$E112,$F112,$D112,Sel_Submission,"measure",N$13))</f>
        <v/>
      </c>
      <c r="AB112" s="44" t="str">
        <f t="shared" ca="1" si="15"/>
        <v/>
      </c>
      <c r="AC112" s="45" t="str">
        <f ca="1"/>
        <v/>
      </c>
      <c r="AD112" s="46" t="str">
        <f ca="1"/>
        <v/>
      </c>
      <c r="AE112" s="31" t="str">
        <f ca="1"/>
        <v/>
      </c>
      <c r="AG112" s="45">
        <f t="shared" ca="1" si="12"/>
        <v>56</v>
      </c>
      <c r="AH112" s="46">
        <f ca="1">IF(AI112&gt;AI111,1,IF(COUNTIF(AH$12:AH111,AH111)&lt;$AB$15*AI112,AH111,IF(AND(AH111=$W$25,COUNTIF(AH$12:AH111,AH111)&gt;=$AB$15*AI112),$W$25,AH111+1)))</f>
        <v>1</v>
      </c>
      <c r="AI112" s="46">
        <f ca="1">IF(COUNTIF(AI$12:AI111,AI111)&lt;$AI$10,AI111,IF(AND(AI111=$R$25,COUNTIF(AI$12:AI111,AI111)&gt;=$AI$10),$R$25,AI111+1))</f>
        <v>10</v>
      </c>
      <c r="AJ112" s="71" t="str">
        <f t="array" aca="1" ref="AJ112" ca="1">INDEX($T$26:$T$86,AI112)</f>
        <v>Ukraine</v>
      </c>
      <c r="AK112" s="71" t="str">
        <f t="shared" ca="1" si="9"/>
        <v>Sales</v>
      </c>
      <c r="AL112" s="46" t="str">
        <f t="shared" ca="1" si="13"/>
        <v/>
      </c>
      <c r="AM112" s="72">
        <f ca="1">IF(AL112="",0,_xll.PALO.DATA(Server,OperationalCube,$AJ112,$AK112,$AL112,$F$8,$B$3,$AM$11))</f>
        <v>0</v>
      </c>
      <c r="AN112" s="72">
        <f ca="1">IF(AM112=0,$AK$10,RANK(AM112,$R$22:$R$322))</f>
        <v>3300</v>
      </c>
      <c r="AO112" s="72">
        <f t="shared" ca="1" si="14"/>
        <v>101</v>
      </c>
      <c r="AP112" s="73">
        <f t="shared" ca="1" si="10"/>
        <v>0.9899503337575043</v>
      </c>
      <c r="AQ112" s="73">
        <f t="shared" ca="1" si="11"/>
        <v>3299.0100496662426</v>
      </c>
      <c r="AR112" s="74">
        <f t="array" aca="1" ref="AR112" ca="1">RANK(AQ112,$AQ$12:$AQ$315,1)</f>
        <v>101</v>
      </c>
    </row>
    <row r="113" spans="2:44" ht="15" customHeight="1">
      <c r="B113" s="9" t="str">
        <f ca="1">IF(COUNT($B$14:B112)=$AM$10,"",B112+1)</f>
        <v/>
      </c>
      <c r="D113" s="13" t="str">
        <f ca="1">IF(B113="","",INDEX($AL$12:$AL$315,MATCH(B113,$AR$12:$AR$315,0)))</f>
        <v/>
      </c>
      <c r="E113" s="14" t="str">
        <f ca="1">IF(B113="","",INDEX($AJ$12:$AJ$315,MATCH(B113,$AR$12:$AR$315,0)))</f>
        <v/>
      </c>
      <c r="F113" s="14" t="str">
        <f ca="1">IF(B113="","",INDEX($AK$12:$AK$315,MATCH(B113,$AR$12:$AR$315,0)))</f>
        <v/>
      </c>
      <c r="G113" s="14" t="str">
        <f ca="1">_xll.PALO.EPARENT(Server,"PP-Topics",H113,1)</f>
        <v/>
      </c>
      <c r="H113" s="14" t="str">
        <f ca="1">_xll.PALO.EPARENT(Server,"PP-Topics",D113,1)</f>
        <v/>
      </c>
      <c r="I113" s="14" t="str">
        <f ca="1">IF($B113="","",_xll.PALO.DATA(Server,Cube,$E113,$F113,$D113,Sel_Submission,"measure",I$13))</f>
        <v/>
      </c>
      <c r="J113" s="14" t="str">
        <f ca="1">IF($B113="","",_xll.PALO.DATA(Server,Cube,$E113,$F113,$D113,Sel_Submission,"measure",J$13))</f>
        <v/>
      </c>
      <c r="K113" s="14" t="str">
        <f ca="1">IF($B113="","",_xll.PALO.DATA(Server,Cube,$E113,$F113,$D113,Sel_Submission,"measure",K$13))</f>
        <v/>
      </c>
      <c r="L113" s="15" t="str">
        <f ca="1">IF($B113="","",_xll.PALO.DATA(Server,Cube,$E113,$F113,$D113,Sel_Submission,"measure",L$13))</f>
        <v/>
      </c>
      <c r="M113" s="75" t="str">
        <f ca="1">IF($B113="","",_xll.PALO.DATA(Server,Cube,$E113,$F113,$D113,Sel_Submission,"measure",M$13))</f>
        <v/>
      </c>
      <c r="N113" s="14" t="str">
        <f ca="1">IF($B113="","",_xll.PALO.DATA(Server,Cube,$E113,$F113,$D113,Sel_Submission,"measure",N$13))</f>
        <v/>
      </c>
      <c r="AB113" s="44" t="str">
        <f t="shared" ca="1" si="15"/>
        <v/>
      </c>
      <c r="AC113" s="45" t="str">
        <f ca="1"/>
        <v/>
      </c>
      <c r="AD113" s="46" t="str">
        <f ca="1"/>
        <v/>
      </c>
      <c r="AE113" s="31" t="str">
        <f ca="1"/>
        <v/>
      </c>
      <c r="AG113" s="45">
        <f t="shared" ca="1" si="12"/>
        <v>57</v>
      </c>
      <c r="AH113" s="46">
        <f ca="1">IF(AI113&gt;AI112,1,IF(COUNTIF(AH$12:AH112,AH112)&lt;$AB$15*AI113,AH112,IF(AND(AH112=$W$25,COUNTIF(AH$12:AH112,AH112)&gt;=$AB$15*AI113),$W$25,AH112+1)))</f>
        <v>1</v>
      </c>
      <c r="AI113" s="46">
        <f ca="1">IF(COUNTIF(AI$12:AI112,AI112)&lt;$AI$10,AI112,IF(AND(AI112=$R$25,COUNTIF(AI$12:AI112,AI112)&gt;=$AI$10),$R$25,AI112+1))</f>
        <v>10</v>
      </c>
      <c r="AJ113" s="71" t="str">
        <f t="array" aca="1" ref="AJ113" ca="1">INDEX($T$26:$T$86,AI113)</f>
        <v>Ukraine</v>
      </c>
      <c r="AK113" s="71" t="str">
        <f t="shared" ca="1" si="9"/>
        <v>Sales</v>
      </c>
      <c r="AL113" s="46" t="str">
        <f t="shared" ca="1" si="13"/>
        <v/>
      </c>
      <c r="AM113" s="72">
        <f ca="1">IF(AL113="",0,_xll.PALO.DATA(Server,OperationalCube,$AJ113,$AK113,$AL113,$F$8,$B$3,$AM$11))</f>
        <v>0</v>
      </c>
      <c r="AN113" s="72">
        <f ca="1">IF(AM113=0,$AK$10,RANK(AM113,$R$22:$R$322))</f>
        <v>3300</v>
      </c>
      <c r="AO113" s="72">
        <f t="shared" ca="1" si="14"/>
        <v>102</v>
      </c>
      <c r="AP113" s="73">
        <f t="shared" ca="1" si="10"/>
        <v>0.98985133872412856</v>
      </c>
      <c r="AQ113" s="73">
        <f t="shared" ca="1" si="11"/>
        <v>3299.0101486612757</v>
      </c>
      <c r="AR113" s="74">
        <f t="array" aca="1" ref="AR113" ca="1">RANK(AQ113,$AQ$12:$AQ$315,1)</f>
        <v>102</v>
      </c>
    </row>
    <row r="114" spans="2:44" ht="15" customHeight="1">
      <c r="B114" s="9" t="str">
        <f ca="1">IF(COUNT($B$14:B113)=$AM$10,"",B113+1)</f>
        <v/>
      </c>
      <c r="D114" s="13" t="str">
        <f ca="1">IF(B114="","",INDEX($AL$12:$AL$315,MATCH(B114,$AR$12:$AR$315,0)))</f>
        <v/>
      </c>
      <c r="E114" s="14" t="str">
        <f ca="1">IF(B114="","",INDEX($AJ$12:$AJ$315,MATCH(B114,$AR$12:$AR$315,0)))</f>
        <v/>
      </c>
      <c r="F114" s="14" t="str">
        <f ca="1">IF(B114="","",INDEX($AK$12:$AK$315,MATCH(B114,$AR$12:$AR$315,0)))</f>
        <v/>
      </c>
      <c r="G114" s="14" t="str">
        <f ca="1">_xll.PALO.EPARENT(Server,"PP-Topics",H114,1)</f>
        <v/>
      </c>
      <c r="H114" s="14" t="str">
        <f ca="1">_xll.PALO.EPARENT(Server,"PP-Topics",D114,1)</f>
        <v/>
      </c>
      <c r="I114" s="14" t="str">
        <f ca="1">IF($B114="","",_xll.PALO.DATA(Server,Cube,$E114,$F114,$D114,Sel_Submission,"measure",I$13))</f>
        <v/>
      </c>
      <c r="J114" s="14" t="str">
        <f ca="1">IF($B114="","",_xll.PALO.DATA(Server,Cube,$E114,$F114,$D114,Sel_Submission,"measure",J$13))</f>
        <v/>
      </c>
      <c r="K114" s="14" t="str">
        <f ca="1">IF($B114="","",_xll.PALO.DATA(Server,Cube,$E114,$F114,$D114,Sel_Submission,"measure",K$13))</f>
        <v/>
      </c>
      <c r="L114" s="15" t="str">
        <f ca="1">IF($B114="","",_xll.PALO.DATA(Server,Cube,$E114,$F114,$D114,Sel_Submission,"measure",L$13))</f>
        <v/>
      </c>
      <c r="M114" s="75" t="str">
        <f ca="1">IF($B114="","",_xll.PALO.DATA(Server,Cube,$E114,$F114,$D114,Sel_Submission,"measure",M$13))</f>
        <v/>
      </c>
      <c r="N114" s="14" t="str">
        <f ca="1">IF($B114="","",_xll.PALO.DATA(Server,Cube,$E114,$F114,$D114,Sel_Submission,"measure",N$13))</f>
        <v/>
      </c>
      <c r="AB114" s="44" t="str">
        <f t="shared" ca="1" si="15"/>
        <v/>
      </c>
      <c r="AC114" s="45" t="str">
        <f ca="1"/>
        <v/>
      </c>
      <c r="AD114" s="46" t="str">
        <f ca="1"/>
        <v/>
      </c>
      <c r="AE114" s="31" t="str">
        <f ca="1"/>
        <v/>
      </c>
      <c r="AG114" s="45">
        <f t="shared" ca="1" si="12"/>
        <v>58</v>
      </c>
      <c r="AH114" s="46">
        <f ca="1">IF(AI114&gt;AI113,1,IF(COUNTIF(AH$12:AH113,AH113)&lt;$AB$15*AI114,AH113,IF(AND(AH113=$W$25,COUNTIF(AH$12:AH113,AH113)&gt;=$AB$15*AI114),$W$25,AH113+1)))</f>
        <v>1</v>
      </c>
      <c r="AI114" s="46">
        <f ca="1">IF(COUNTIF(AI$12:AI113,AI113)&lt;$AI$10,AI113,IF(AND(AI113=$R$25,COUNTIF(AI$12:AI113,AI113)&gt;=$AI$10),$R$25,AI113+1))</f>
        <v>10</v>
      </c>
      <c r="AJ114" s="71" t="str">
        <f t="array" aca="1" ref="AJ114" ca="1">INDEX($T$26:$T$86,AI114)</f>
        <v>Ukraine</v>
      </c>
      <c r="AK114" s="71" t="str">
        <f t="shared" ca="1" si="9"/>
        <v>Sales</v>
      </c>
      <c r="AL114" s="46" t="str">
        <f t="shared" ca="1" si="13"/>
        <v/>
      </c>
      <c r="AM114" s="72">
        <f ca="1">IF(AL114="",0,_xll.PALO.DATA(Server,OperationalCube,$AJ114,$AK114,$AL114,$F$8,$B$3,$AM$11))</f>
        <v>0</v>
      </c>
      <c r="AN114" s="72">
        <f ca="1">IF(AM114=0,$AK$10,RANK(AM114,$R$22:$R$322))</f>
        <v>3300</v>
      </c>
      <c r="AO114" s="72">
        <f t="shared" ca="1" si="14"/>
        <v>103</v>
      </c>
      <c r="AP114" s="73">
        <f t="shared" ca="1" si="10"/>
        <v>0.98975235359025615</v>
      </c>
      <c r="AQ114" s="73">
        <f t="shared" ca="1" si="11"/>
        <v>3299.0102476464099</v>
      </c>
      <c r="AR114" s="74">
        <f t="array" aca="1" ref="AR114" ca="1">RANK(AQ114,$AQ$12:$AQ$315,1)</f>
        <v>103</v>
      </c>
    </row>
    <row r="115" spans="2:44" ht="15" customHeight="1">
      <c r="AB115" s="44" t="str">
        <f t="shared" ca="1" si="15"/>
        <v/>
      </c>
      <c r="AC115" s="45" t="str">
        <f ca="1"/>
        <v/>
      </c>
      <c r="AD115" s="46" t="str">
        <f ca="1"/>
        <v/>
      </c>
      <c r="AE115" s="31" t="str">
        <f ca="1"/>
        <v/>
      </c>
      <c r="AG115" s="45">
        <f t="shared" ca="1" si="12"/>
        <v>59</v>
      </c>
      <c r="AH115" s="46">
        <f ca="1">IF(AI115&gt;AI114,1,IF(COUNTIF(AH$12:AH114,AH114)&lt;$AB$15*AI115,AH114,IF(AND(AH114=$W$25,COUNTIF(AH$12:AH114,AH114)&gt;=$AB$15*AI115),$W$25,AH114+1)))</f>
        <v>1</v>
      </c>
      <c r="AI115" s="46">
        <f ca="1">IF(COUNTIF(AI$12:AI114,AI114)&lt;$AI$10,AI114,IF(AND(AI114=$R$25,COUNTIF(AI$12:AI114,AI114)&gt;=$AI$10),$R$25,AI114+1))</f>
        <v>10</v>
      </c>
      <c r="AJ115" s="71" t="str">
        <f t="array" aca="1" ref="AJ115" ca="1">INDEX($T$26:$T$86,AI115)</f>
        <v>Ukraine</v>
      </c>
      <c r="AK115" s="71" t="str">
        <f t="shared" ca="1" si="9"/>
        <v>Sales</v>
      </c>
      <c r="AL115" s="46" t="str">
        <f t="shared" ca="1" si="13"/>
        <v/>
      </c>
      <c r="AM115" s="72">
        <f ca="1">IF(AL115="",0,_xll.PALO.DATA(Server,OperationalCube,$AJ115,$AK115,$AL115,$F$8,$B$3,$AM$11))</f>
        <v>0</v>
      </c>
      <c r="AN115" s="72">
        <f ca="1">IF(AM115=0,$AK$10,RANK(AM115,$R$22:$R$322))</f>
        <v>3300</v>
      </c>
      <c r="AO115" s="72">
        <f t="shared" ca="1" si="14"/>
        <v>104</v>
      </c>
      <c r="AP115" s="73">
        <f t="shared" ca="1" si="10"/>
        <v>0.98965337835489708</v>
      </c>
      <c r="AQ115" s="73">
        <f t="shared" ca="1" si="11"/>
        <v>3299.0103466216451</v>
      </c>
      <c r="AR115" s="74">
        <f t="array" aca="1" ref="AR115" ca="1">RANK(AQ115,$AQ$12:$AQ$315,1)</f>
        <v>104</v>
      </c>
    </row>
    <row r="116" spans="2:44" ht="15" customHeight="1">
      <c r="AB116" s="44" t="str">
        <f t="shared" ca="1" si="15"/>
        <v/>
      </c>
      <c r="AC116" s="45" t="str">
        <f ca="1"/>
        <v/>
      </c>
      <c r="AD116" s="46" t="str">
        <f ca="1"/>
        <v/>
      </c>
      <c r="AE116" s="31" t="str">
        <f ca="1"/>
        <v/>
      </c>
      <c r="AG116" s="45">
        <f t="shared" ca="1" si="12"/>
        <v>60</v>
      </c>
      <c r="AH116" s="46">
        <f ca="1">IF(AI116&gt;AI115,1,IF(COUNTIF(AH$12:AH115,AH115)&lt;$AB$15*AI116,AH115,IF(AND(AH115=$W$25,COUNTIF(AH$12:AH115,AH115)&gt;=$AB$15*AI116),$W$25,AH115+1)))</f>
        <v>1</v>
      </c>
      <c r="AI116" s="46">
        <f ca="1">IF(COUNTIF(AI$12:AI115,AI115)&lt;$AI$10,AI115,IF(AND(AI115=$R$25,COUNTIF(AI$12:AI115,AI115)&gt;=$AI$10),$R$25,AI115+1))</f>
        <v>10</v>
      </c>
      <c r="AJ116" s="71" t="str">
        <f t="array" aca="1" ref="AJ116" ca="1">INDEX($T$26:$T$86,AI116)</f>
        <v>Ukraine</v>
      </c>
      <c r="AK116" s="71" t="str">
        <f t="shared" ca="1" si="9"/>
        <v>Sales</v>
      </c>
      <c r="AL116" s="46" t="str">
        <f t="shared" ca="1" si="13"/>
        <v/>
      </c>
      <c r="AM116" s="72">
        <f ca="1">IF(AL116="",0,_xll.PALO.DATA(Server,OperationalCube,$AJ116,$AK116,$AL116,$F$8,$B$3,$AM$11))</f>
        <v>0</v>
      </c>
      <c r="AN116" s="72">
        <f ca="1">IF(AM116=0,$AK$10,RANK(AM116,$R$22:$R$322))</f>
        <v>3300</v>
      </c>
      <c r="AO116" s="72">
        <f t="shared" ca="1" si="14"/>
        <v>105</v>
      </c>
      <c r="AP116" s="73">
        <f t="shared" ca="1" si="10"/>
        <v>0.9895544130170616</v>
      </c>
      <c r="AQ116" s="73">
        <f t="shared" ca="1" si="11"/>
        <v>3299.0104455869828</v>
      </c>
      <c r="AR116" s="74">
        <f t="array" aca="1" ref="AR116" ca="1">RANK(AQ116,$AQ$12:$AQ$315,1)</f>
        <v>105</v>
      </c>
    </row>
    <row r="117" spans="2:44" ht="15" customHeight="1">
      <c r="AB117" s="44" t="str">
        <f t="shared" ca="1" si="15"/>
        <v/>
      </c>
      <c r="AC117" s="45" t="str">
        <f ca="1"/>
        <v/>
      </c>
      <c r="AD117" s="46" t="str">
        <f ca="1"/>
        <v/>
      </c>
      <c r="AE117" s="31" t="str">
        <f ca="1"/>
        <v/>
      </c>
      <c r="AG117" s="45">
        <f t="shared" ca="1" si="12"/>
        <v>61</v>
      </c>
      <c r="AH117" s="46">
        <f ca="1">IF(AI117&gt;AI116,1,IF(COUNTIF(AH$12:AH116,AH116)&lt;$AB$15*AI117,AH116,IF(AND(AH116=$W$25,COUNTIF(AH$12:AH116,AH116)&gt;=$AB$15*AI117),$W$25,AH116+1)))</f>
        <v>1</v>
      </c>
      <c r="AI117" s="46">
        <f ca="1">IF(COUNTIF(AI$12:AI116,AI116)&lt;$AI$10,AI116,IF(AND(AI116=$R$25,COUNTIF(AI$12:AI116,AI116)&gt;=$AI$10),$R$25,AI116+1))</f>
        <v>10</v>
      </c>
      <c r="AJ117" s="71" t="str">
        <f t="array" aca="1" ref="AJ117" ca="1">INDEX($T$26:$T$86,AI117)</f>
        <v>Ukraine</v>
      </c>
      <c r="AK117" s="71" t="str">
        <f t="shared" ca="1" si="9"/>
        <v>Sales</v>
      </c>
      <c r="AL117" s="46" t="str">
        <f t="shared" ca="1" si="13"/>
        <v/>
      </c>
      <c r="AM117" s="72">
        <f ca="1">IF(AL117="",0,_xll.PALO.DATA(Server,OperationalCube,$AJ117,$AK117,$AL117,$F$8,$B$3,$AM$11))</f>
        <v>0</v>
      </c>
      <c r="AN117" s="72">
        <f ca="1">IF(AM117=0,$AK$10,RANK(AM117,$R$22:$R$322))</f>
        <v>3300</v>
      </c>
      <c r="AO117" s="72">
        <f t="shared" ca="1" si="14"/>
        <v>106</v>
      </c>
      <c r="AP117" s="73">
        <f t="shared" ca="1" si="10"/>
        <v>0.98945545757575992</v>
      </c>
      <c r="AQ117" s="73">
        <f t="shared" ca="1" si="11"/>
        <v>3299.0105445424242</v>
      </c>
      <c r="AR117" s="74">
        <f t="array" aca="1" ref="AR117" ca="1">RANK(AQ117,$AQ$12:$AQ$315,1)</f>
        <v>106</v>
      </c>
    </row>
    <row r="118" spans="2:44" ht="15" customHeight="1">
      <c r="AB118" s="44" t="str">
        <f t="shared" ca="1" si="15"/>
        <v/>
      </c>
      <c r="AC118" s="45" t="str">
        <f ca="1"/>
        <v/>
      </c>
      <c r="AD118" s="46" t="str">
        <f ca="1"/>
        <v/>
      </c>
      <c r="AE118" s="31" t="str">
        <f ca="1"/>
        <v/>
      </c>
      <c r="AG118" s="45">
        <f t="shared" ca="1" si="12"/>
        <v>62</v>
      </c>
      <c r="AH118" s="46">
        <f ca="1">IF(AI118&gt;AI117,1,IF(COUNTIF(AH$12:AH117,AH117)&lt;$AB$15*AI118,AH117,IF(AND(AH117=$W$25,COUNTIF(AH$12:AH117,AH117)&gt;=$AB$15*AI118),$W$25,AH117+1)))</f>
        <v>1</v>
      </c>
      <c r="AI118" s="46">
        <f ca="1">IF(COUNTIF(AI$12:AI117,AI117)&lt;$AI$10,AI117,IF(AND(AI117=$R$25,COUNTIF(AI$12:AI117,AI117)&gt;=$AI$10),$R$25,AI117+1))</f>
        <v>10</v>
      </c>
      <c r="AJ118" s="71" t="str">
        <f t="array" aca="1" ref="AJ118" ca="1">INDEX($T$26:$T$86,AI118)</f>
        <v>Ukraine</v>
      </c>
      <c r="AK118" s="71" t="str">
        <f t="shared" ca="1" si="9"/>
        <v>Sales</v>
      </c>
      <c r="AL118" s="46" t="str">
        <f t="shared" ca="1" si="13"/>
        <v/>
      </c>
      <c r="AM118" s="72">
        <f ca="1">IF(AL118="",0,_xll.PALO.DATA(Server,OperationalCube,$AJ118,$AK118,$AL118,$F$8,$B$3,$AM$11))</f>
        <v>0</v>
      </c>
      <c r="AN118" s="72">
        <f ca="1">IF(AM118=0,$AK$10,RANK(AM118,$R$22:$R$322))</f>
        <v>3300</v>
      </c>
      <c r="AO118" s="72">
        <f t="shared" ca="1" si="14"/>
        <v>107</v>
      </c>
      <c r="AP118" s="73">
        <f t="shared" ca="1" si="10"/>
        <v>0.98935651203000241</v>
      </c>
      <c r="AQ118" s="73">
        <f t="shared" ca="1" si="11"/>
        <v>3299.0106434879699</v>
      </c>
      <c r="AR118" s="74">
        <f t="array" aca="1" ref="AR118" ca="1">RANK(AQ118,$AQ$12:$AQ$315,1)</f>
        <v>107</v>
      </c>
    </row>
    <row r="119" spans="2:44" ht="15" customHeight="1">
      <c r="AB119" s="44" t="str">
        <f t="shared" ca="1" si="15"/>
        <v/>
      </c>
      <c r="AC119" s="45" t="str">
        <f ca="1"/>
        <v/>
      </c>
      <c r="AD119" s="46" t="str">
        <f ca="1"/>
        <v/>
      </c>
      <c r="AE119" s="31" t="str">
        <f ca="1"/>
        <v/>
      </c>
      <c r="AG119" s="45">
        <f t="shared" ca="1" si="12"/>
        <v>63</v>
      </c>
      <c r="AH119" s="46">
        <f ca="1">IF(AI119&gt;AI118,1,IF(COUNTIF(AH$12:AH118,AH118)&lt;$AB$15*AI119,AH118,IF(AND(AH118=$W$25,COUNTIF(AH$12:AH118,AH118)&gt;=$AB$15*AI119),$W$25,AH118+1)))</f>
        <v>1</v>
      </c>
      <c r="AI119" s="46">
        <f ca="1">IF(COUNTIF(AI$12:AI118,AI118)&lt;$AI$10,AI118,IF(AND(AI118=$R$25,COUNTIF(AI$12:AI118,AI118)&gt;=$AI$10),$R$25,AI118+1))</f>
        <v>10</v>
      </c>
      <c r="AJ119" s="71" t="str">
        <f t="array" aca="1" ref="AJ119" ca="1">INDEX($T$26:$T$86,AI119)</f>
        <v>Ukraine</v>
      </c>
      <c r="AK119" s="71" t="str">
        <f t="shared" ca="1" si="9"/>
        <v>Sales</v>
      </c>
      <c r="AL119" s="46" t="str">
        <f t="shared" ca="1" si="13"/>
        <v/>
      </c>
      <c r="AM119" s="72">
        <f ca="1">IF(AL119="",0,_xll.PALO.DATA(Server,OperationalCube,$AJ119,$AK119,$AL119,$F$8,$B$3,$AM$11))</f>
        <v>0</v>
      </c>
      <c r="AN119" s="72">
        <f ca="1">IF(AM119=0,$AK$10,RANK(AM119,$R$22:$R$322))</f>
        <v>3300</v>
      </c>
      <c r="AO119" s="72">
        <f t="shared" ca="1" si="14"/>
        <v>108</v>
      </c>
      <c r="AP119" s="73">
        <f t="shared" ca="1" si="10"/>
        <v>0.98925757637879941</v>
      </c>
      <c r="AQ119" s="73">
        <f t="shared" ca="1" si="11"/>
        <v>3299.0107424236212</v>
      </c>
      <c r="AR119" s="74">
        <f t="array" aca="1" ref="AR119" ca="1">RANK(AQ119,$AQ$12:$AQ$315,1)</f>
        <v>108</v>
      </c>
    </row>
    <row r="120" spans="2:44" ht="15" customHeight="1">
      <c r="AB120" s="44" t="str">
        <f t="shared" ca="1" si="15"/>
        <v/>
      </c>
      <c r="AC120" s="45" t="str">
        <f ca="1"/>
        <v/>
      </c>
      <c r="AD120" s="46" t="str">
        <f ca="1"/>
        <v/>
      </c>
      <c r="AE120" s="31" t="str">
        <f ca="1"/>
        <v/>
      </c>
      <c r="AG120" s="45">
        <f t="shared" ca="1" si="12"/>
        <v>64</v>
      </c>
      <c r="AH120" s="46">
        <f ca="1">IF(AI120&gt;AI119,1,IF(COUNTIF(AH$12:AH119,AH119)&lt;$AB$15*AI120,AH119,IF(AND(AH119=$W$25,COUNTIF(AH$12:AH119,AH119)&gt;=$AB$15*AI120),$W$25,AH119+1)))</f>
        <v>1</v>
      </c>
      <c r="AI120" s="46">
        <f ca="1">IF(COUNTIF(AI$12:AI119,AI119)&lt;$AI$10,AI119,IF(AND(AI119=$R$25,COUNTIF(AI$12:AI119,AI119)&gt;=$AI$10),$R$25,AI119+1))</f>
        <v>10</v>
      </c>
      <c r="AJ120" s="71" t="str">
        <f t="array" aca="1" ref="AJ120" ca="1">INDEX($T$26:$T$86,AI120)</f>
        <v>Ukraine</v>
      </c>
      <c r="AK120" s="71" t="str">
        <f t="shared" ca="1" si="9"/>
        <v>Sales</v>
      </c>
      <c r="AL120" s="46" t="str">
        <f t="shared" ca="1" si="13"/>
        <v/>
      </c>
      <c r="AM120" s="72">
        <f ca="1">IF(AL120="",0,_xll.PALO.DATA(Server,OperationalCube,$AJ120,$AK120,$AL120,$F$8,$B$3,$AM$11))</f>
        <v>0</v>
      </c>
      <c r="AN120" s="72">
        <f ca="1">IF(AM120=0,$AK$10,RANK(AM120,$R$22:$R$322))</f>
        <v>3300</v>
      </c>
      <c r="AO120" s="72">
        <f t="shared" ca="1" si="14"/>
        <v>109</v>
      </c>
      <c r="AP120" s="73">
        <f t="shared" ca="1" si="10"/>
        <v>0.98915865062116159</v>
      </c>
      <c r="AQ120" s="73">
        <f t="shared" ca="1" si="11"/>
        <v>3299.010841349379</v>
      </c>
      <c r="AR120" s="74">
        <f t="array" aca="1" ref="AR120" ca="1">RANK(AQ120,$AQ$12:$AQ$315,1)</f>
        <v>109</v>
      </c>
    </row>
    <row r="121" spans="2:44" ht="15" customHeight="1">
      <c r="AB121" s="44" t="str">
        <f t="shared" ca="1" si="15"/>
        <v/>
      </c>
      <c r="AC121" s="45" t="str">
        <f ca="1"/>
        <v/>
      </c>
      <c r="AD121" s="46" t="str">
        <f ca="1"/>
        <v/>
      </c>
      <c r="AE121" s="31" t="str">
        <f ca="1"/>
        <v/>
      </c>
      <c r="AG121" s="45">
        <f t="shared" ca="1" si="12"/>
        <v>65</v>
      </c>
      <c r="AH121" s="46">
        <f ca="1">IF(AI121&gt;AI120,1,IF(COUNTIF(AH$12:AH120,AH120)&lt;$AB$15*AI121,AH120,IF(AND(AH120=$W$25,COUNTIF(AH$12:AH120,AH120)&gt;=$AB$15*AI121),$W$25,AH120+1)))</f>
        <v>1</v>
      </c>
      <c r="AI121" s="46">
        <f ca="1">IF(COUNTIF(AI$12:AI120,AI120)&lt;$AI$10,AI120,IF(AND(AI120=$R$25,COUNTIF(AI$12:AI120,AI120)&gt;=$AI$10),$R$25,AI120+1))</f>
        <v>10</v>
      </c>
      <c r="AJ121" s="71" t="str">
        <f t="array" aca="1" ref="AJ121" ca="1">INDEX($T$26:$T$86,AI121)</f>
        <v>Ukraine</v>
      </c>
      <c r="AK121" s="71" t="str">
        <f t="shared" ca="1" si="9"/>
        <v>Sales</v>
      </c>
      <c r="AL121" s="46" t="str">
        <f t="shared" ca="1" si="13"/>
        <v/>
      </c>
      <c r="AM121" s="72">
        <f ca="1">IF(AL121="",0,_xll.PALO.DATA(Server,OperationalCube,$AJ121,$AK121,$AL121,$F$8,$B$3,$AM$11))</f>
        <v>0</v>
      </c>
      <c r="AN121" s="72">
        <f ca="1">IF(AM121=0,$AK$10,RANK(AM121,$R$22:$R$322))</f>
        <v>3300</v>
      </c>
      <c r="AO121" s="72">
        <f t="shared" ca="1" si="14"/>
        <v>110</v>
      </c>
      <c r="AP121" s="73">
        <f t="shared" ca="1" si="10"/>
        <v>0.98905973475609954</v>
      </c>
      <c r="AQ121" s="73">
        <f t="shared" ca="1" si="11"/>
        <v>3299.0109402652438</v>
      </c>
      <c r="AR121" s="74">
        <f t="array" aca="1" ref="AR121" ca="1">RANK(AQ121,$AQ$12:$AQ$315,1)</f>
        <v>110</v>
      </c>
    </row>
    <row r="122" spans="2:44" ht="15" customHeight="1">
      <c r="AB122" s="44" t="str">
        <f t="shared" ca="1" si="15"/>
        <v/>
      </c>
      <c r="AC122" s="45" t="str">
        <f ca="1"/>
        <v/>
      </c>
      <c r="AD122" s="46" t="str">
        <f ca="1"/>
        <v/>
      </c>
      <c r="AE122" s="31" t="str">
        <f ca="1"/>
        <v/>
      </c>
      <c r="AG122" s="45">
        <f t="shared" ca="1" si="12"/>
        <v>66</v>
      </c>
      <c r="AH122" s="46">
        <f ca="1">IF(AI122&gt;AI121,1,IF(COUNTIF(AH$12:AH121,AH121)&lt;$AB$15*AI122,AH121,IF(AND(AH121=$W$25,COUNTIF(AH$12:AH121,AH121)&gt;=$AB$15*AI122),$W$25,AH121+1)))</f>
        <v>1</v>
      </c>
      <c r="AI122" s="46">
        <f ca="1">IF(COUNTIF(AI$12:AI121,AI121)&lt;$AI$10,AI121,IF(AND(AI121=$R$25,COUNTIF(AI$12:AI121,AI121)&gt;=$AI$10),$R$25,AI121+1))</f>
        <v>10</v>
      </c>
      <c r="AJ122" s="71" t="str">
        <f t="array" aca="1" ref="AJ122" ca="1">INDEX($T$26:$T$86,AI122)</f>
        <v>Ukraine</v>
      </c>
      <c r="AK122" s="71" t="str">
        <f t="shared" ca="1" si="9"/>
        <v>Sales</v>
      </c>
      <c r="AL122" s="46" t="str">
        <f t="shared" ca="1" si="13"/>
        <v/>
      </c>
      <c r="AM122" s="72">
        <f ca="1">IF(AL122="",0,_xll.PALO.DATA(Server,OperationalCube,$AJ122,$AK122,$AL122,$F$8,$B$3,$AM$11))</f>
        <v>0</v>
      </c>
      <c r="AN122" s="72">
        <f ca="1">IF(AM122=0,$AK$10,RANK(AM122,$R$22:$R$322))</f>
        <v>3300</v>
      </c>
      <c r="AO122" s="72">
        <f t="shared" ca="1" si="14"/>
        <v>111</v>
      </c>
      <c r="AP122" s="73">
        <f t="shared" ca="1" si="10"/>
        <v>0.98896082878262392</v>
      </c>
      <c r="AQ122" s="73">
        <f t="shared" ca="1" si="11"/>
        <v>3299.0110391712174</v>
      </c>
      <c r="AR122" s="74">
        <f t="array" aca="1" ref="AR122" ca="1">RANK(AQ122,$AQ$12:$AQ$315,1)</f>
        <v>111</v>
      </c>
    </row>
    <row r="123" spans="2:44" ht="15" customHeight="1">
      <c r="AB123" s="44" t="str">
        <f t="shared" ca="1" si="15"/>
        <v/>
      </c>
      <c r="AC123" s="45" t="str">
        <f ca="1"/>
        <v/>
      </c>
      <c r="AD123" s="46" t="str">
        <f ca="1"/>
        <v/>
      </c>
      <c r="AE123" s="31" t="str">
        <f ca="1"/>
        <v/>
      </c>
      <c r="AG123" s="45">
        <f t="shared" ca="1" si="12"/>
        <v>67</v>
      </c>
      <c r="AH123" s="46">
        <f ca="1">IF(AI123&gt;AI122,1,IF(COUNTIF(AH$12:AH122,AH122)&lt;$AB$15*AI123,AH122,IF(AND(AH122=$W$25,COUNTIF(AH$12:AH122,AH122)&gt;=$AB$15*AI123),$W$25,AH122+1)))</f>
        <v>1</v>
      </c>
      <c r="AI123" s="46">
        <f ca="1">IF(COUNTIF(AI$12:AI122,AI122)&lt;$AI$10,AI122,IF(AND(AI122=$R$25,COUNTIF(AI$12:AI122,AI122)&gt;=$AI$10),$R$25,AI122+1))</f>
        <v>10</v>
      </c>
      <c r="AJ123" s="71" t="str">
        <f t="array" aca="1" ref="AJ123" ca="1">INDEX($T$26:$T$86,AI123)</f>
        <v>Ukraine</v>
      </c>
      <c r="AK123" s="71" t="str">
        <f t="shared" ca="1" si="9"/>
        <v>Sales</v>
      </c>
      <c r="AL123" s="46" t="str">
        <f t="shared" ca="1" si="13"/>
        <v/>
      </c>
      <c r="AM123" s="72">
        <f ca="1">IF(AL123="",0,_xll.PALO.DATA(Server,OperationalCube,$AJ123,$AK123,$AL123,$F$8,$B$3,$AM$11))</f>
        <v>0</v>
      </c>
      <c r="AN123" s="72">
        <f ca="1">IF(AM123=0,$AK$10,RANK(AM123,$R$22:$R$322))</f>
        <v>3300</v>
      </c>
      <c r="AO123" s="72">
        <f t="shared" ca="1" si="14"/>
        <v>112</v>
      </c>
      <c r="AP123" s="73">
        <f t="shared" ca="1" si="10"/>
        <v>0.98886193269974565</v>
      </c>
      <c r="AQ123" s="73">
        <f t="shared" ca="1" si="11"/>
        <v>3299.0111380673002</v>
      </c>
      <c r="AR123" s="74">
        <f t="array" aca="1" ref="AR123" ca="1">RANK(AQ123,$AQ$12:$AQ$315,1)</f>
        <v>112</v>
      </c>
    </row>
    <row r="124" spans="2:44" ht="15" customHeight="1">
      <c r="AB124" s="44" t="str">
        <f t="shared" ca="1" si="15"/>
        <v/>
      </c>
      <c r="AC124" s="45" t="str">
        <f ca="1"/>
        <v/>
      </c>
      <c r="AD124" s="46" t="str">
        <f ca="1"/>
        <v/>
      </c>
      <c r="AE124" s="31" t="str">
        <f ca="1"/>
        <v/>
      </c>
      <c r="AG124" s="45">
        <f t="shared" ca="1" si="12"/>
        <v>68</v>
      </c>
      <c r="AH124" s="46">
        <f ca="1">IF(AI124&gt;AI123,1,IF(COUNTIF(AH$12:AH123,AH123)&lt;$AB$15*AI124,AH123,IF(AND(AH123=$W$25,COUNTIF(AH$12:AH123,AH123)&gt;=$AB$15*AI124),$W$25,AH123+1)))</f>
        <v>1</v>
      </c>
      <c r="AI124" s="46">
        <f ca="1">IF(COUNTIF(AI$12:AI123,AI123)&lt;$AI$10,AI123,IF(AND(AI123=$R$25,COUNTIF(AI$12:AI123,AI123)&gt;=$AI$10),$R$25,AI123+1))</f>
        <v>10</v>
      </c>
      <c r="AJ124" s="71" t="str">
        <f t="array" aca="1" ref="AJ124" ca="1">INDEX($T$26:$T$86,AI124)</f>
        <v>Ukraine</v>
      </c>
      <c r="AK124" s="71" t="str">
        <f t="shared" ca="1" si="9"/>
        <v>Sales</v>
      </c>
      <c r="AL124" s="46" t="str">
        <f t="shared" ca="1" si="13"/>
        <v/>
      </c>
      <c r="AM124" s="72">
        <f ca="1">IF(AL124="",0,_xll.PALO.DATA(Server,OperationalCube,$AJ124,$AK124,$AL124,$F$8,$B$3,$AM$11))</f>
        <v>0</v>
      </c>
      <c r="AN124" s="72">
        <f ca="1">IF(AM124=0,$AK$10,RANK(AM124,$R$22:$R$322))</f>
        <v>3300</v>
      </c>
      <c r="AO124" s="72">
        <f t="shared" ca="1" si="14"/>
        <v>113</v>
      </c>
      <c r="AP124" s="73">
        <f t="shared" ca="1" si="10"/>
        <v>0.98876304650647573</v>
      </c>
      <c r="AQ124" s="73">
        <f t="shared" ca="1" si="11"/>
        <v>3299.0112369534936</v>
      </c>
      <c r="AR124" s="74">
        <f t="array" aca="1" ref="AR124" ca="1">RANK(AQ124,$AQ$12:$AQ$315,1)</f>
        <v>113</v>
      </c>
    </row>
    <row r="125" spans="2:44" ht="15" customHeight="1">
      <c r="AB125" s="44" t="str">
        <f t="shared" ca="1" si="15"/>
        <v/>
      </c>
      <c r="AC125" s="45" t="str">
        <f ca="1"/>
        <v/>
      </c>
      <c r="AD125" s="46" t="str">
        <f ca="1"/>
        <v/>
      </c>
      <c r="AE125" s="31" t="str">
        <f ca="1"/>
        <v/>
      </c>
      <c r="AG125" s="45">
        <f t="shared" ca="1" si="12"/>
        <v>69</v>
      </c>
      <c r="AH125" s="46">
        <f ca="1">IF(AI125&gt;AI124,1,IF(COUNTIF(AH$12:AH124,AH124)&lt;$AB$15*AI125,AH124,IF(AND(AH124=$W$25,COUNTIF(AH$12:AH124,AH124)&gt;=$AB$15*AI125),$W$25,AH124+1)))</f>
        <v>1</v>
      </c>
      <c r="AI125" s="46">
        <f ca="1">IF(COUNTIF(AI$12:AI124,AI124)&lt;$AI$10,AI124,IF(AND(AI124=$R$25,COUNTIF(AI$12:AI124,AI124)&gt;=$AI$10),$R$25,AI124+1))</f>
        <v>10</v>
      </c>
      <c r="AJ125" s="71" t="str">
        <f t="array" aca="1" ref="AJ125" ca="1">INDEX($T$26:$T$86,AI125)</f>
        <v>Ukraine</v>
      </c>
      <c r="AK125" s="71" t="str">
        <f t="shared" ca="1" si="9"/>
        <v>Sales</v>
      </c>
      <c r="AL125" s="46" t="str">
        <f t="shared" ca="1" si="13"/>
        <v/>
      </c>
      <c r="AM125" s="72">
        <f ca="1">IF(AL125="",0,_xll.PALO.DATA(Server,OperationalCube,$AJ125,$AK125,$AL125,$F$8,$B$3,$AM$11))</f>
        <v>0</v>
      </c>
      <c r="AN125" s="72">
        <f ca="1">IF(AM125=0,$AK$10,RANK(AM125,$R$22:$R$322))</f>
        <v>3300</v>
      </c>
      <c r="AO125" s="72">
        <f t="shared" ca="1" si="14"/>
        <v>114</v>
      </c>
      <c r="AP125" s="73">
        <f t="shared" ca="1" si="10"/>
        <v>0.98866417020182518</v>
      </c>
      <c r="AQ125" s="73">
        <f t="shared" ca="1" si="11"/>
        <v>3299.0113358297981</v>
      </c>
      <c r="AR125" s="74">
        <f t="array" aca="1" ref="AR125" ca="1">RANK(AQ125,$AQ$12:$AQ$315,1)</f>
        <v>114</v>
      </c>
    </row>
    <row r="126" spans="2:44" ht="15" customHeight="1">
      <c r="AB126" s="44" t="str">
        <f t="shared" ca="1" si="15"/>
        <v/>
      </c>
      <c r="AC126" s="45" t="str">
        <f ca="1"/>
        <v/>
      </c>
      <c r="AD126" s="46" t="str">
        <f ca="1"/>
        <v/>
      </c>
      <c r="AE126" s="31" t="str">
        <f ca="1"/>
        <v/>
      </c>
      <c r="AG126" s="45">
        <f t="shared" ca="1" si="12"/>
        <v>70</v>
      </c>
      <c r="AH126" s="46">
        <f ca="1">IF(AI126&gt;AI125,1,IF(COUNTIF(AH$12:AH125,AH125)&lt;$AB$15*AI126,AH125,IF(AND(AH125=$W$25,COUNTIF(AH$12:AH125,AH125)&gt;=$AB$15*AI126),$W$25,AH125+1)))</f>
        <v>1</v>
      </c>
      <c r="AI126" s="46">
        <f ca="1">IF(COUNTIF(AI$12:AI125,AI125)&lt;$AI$10,AI125,IF(AND(AI125=$R$25,COUNTIF(AI$12:AI125,AI125)&gt;=$AI$10),$R$25,AI125+1))</f>
        <v>10</v>
      </c>
      <c r="AJ126" s="71" t="str">
        <f t="array" aca="1" ref="AJ126" ca="1">INDEX($T$26:$T$86,AI126)</f>
        <v>Ukraine</v>
      </c>
      <c r="AK126" s="71" t="str">
        <f t="shared" ca="1" si="9"/>
        <v>Sales</v>
      </c>
      <c r="AL126" s="46" t="str">
        <f t="shared" ca="1" si="13"/>
        <v/>
      </c>
      <c r="AM126" s="72">
        <f ca="1">IF(AL126="",0,_xll.PALO.DATA(Server,OperationalCube,$AJ126,$AK126,$AL126,$F$8,$B$3,$AM$11))</f>
        <v>0</v>
      </c>
      <c r="AN126" s="72">
        <f ca="1">IF(AM126=0,$AK$10,RANK(AM126,$R$22:$R$322))</f>
        <v>3300</v>
      </c>
      <c r="AO126" s="72">
        <f t="shared" ca="1" si="14"/>
        <v>115</v>
      </c>
      <c r="AP126" s="73">
        <f t="shared" ca="1" si="10"/>
        <v>0.98856530378480489</v>
      </c>
      <c r="AQ126" s="73">
        <f t="shared" ca="1" si="11"/>
        <v>3299.011434696215</v>
      </c>
      <c r="AR126" s="74">
        <f t="array" aca="1" ref="AR126" ca="1">RANK(AQ126,$AQ$12:$AQ$315,1)</f>
        <v>115</v>
      </c>
    </row>
    <row r="127" spans="2:44" ht="15" customHeight="1">
      <c r="AB127" s="44" t="str">
        <f t="shared" ca="1" si="15"/>
        <v/>
      </c>
      <c r="AC127" s="45" t="str">
        <f ca="1"/>
        <v/>
      </c>
      <c r="AD127" s="46" t="str">
        <f ca="1"/>
        <v/>
      </c>
      <c r="AE127" s="31" t="str">
        <f ca="1"/>
        <v/>
      </c>
      <c r="AG127" s="45">
        <f t="shared" ca="1" si="12"/>
        <v>71</v>
      </c>
      <c r="AH127" s="46">
        <f ca="1">IF(AI127&gt;AI126,1,IF(COUNTIF(AH$12:AH126,AH126)&lt;$AB$15*AI127,AH126,IF(AND(AH126=$W$25,COUNTIF(AH$12:AH126,AH126)&gt;=$AB$15*AI127),$W$25,AH126+1)))</f>
        <v>1</v>
      </c>
      <c r="AI127" s="46">
        <f ca="1">IF(COUNTIF(AI$12:AI126,AI126)&lt;$AI$10,AI126,IF(AND(AI126=$R$25,COUNTIF(AI$12:AI126,AI126)&gt;=$AI$10),$R$25,AI126+1))</f>
        <v>10</v>
      </c>
      <c r="AJ127" s="71" t="str">
        <f t="array" aca="1" ref="AJ127" ca="1">INDEX($T$26:$T$86,AI127)</f>
        <v>Ukraine</v>
      </c>
      <c r="AK127" s="71" t="str">
        <f t="shared" ca="1" si="9"/>
        <v>Sales</v>
      </c>
      <c r="AL127" s="46" t="str">
        <f t="shared" ca="1" si="13"/>
        <v/>
      </c>
      <c r="AM127" s="72">
        <f ca="1">IF(AL127="",0,_xll.PALO.DATA(Server,OperationalCube,$AJ127,$AK127,$AL127,$F$8,$B$3,$AM$11))</f>
        <v>0</v>
      </c>
      <c r="AN127" s="72">
        <f ca="1">IF(AM127=0,$AK$10,RANK(AM127,$R$22:$R$322))</f>
        <v>3300</v>
      </c>
      <c r="AO127" s="72">
        <f t="shared" ca="1" si="14"/>
        <v>116</v>
      </c>
      <c r="AP127" s="73">
        <f t="shared" ca="1" si="10"/>
        <v>0.98846644725442645</v>
      </c>
      <c r="AQ127" s="73">
        <f t="shared" ca="1" si="11"/>
        <v>3299.0115335527457</v>
      </c>
      <c r="AR127" s="74">
        <f t="array" aca="1" ref="AR127" ca="1">RANK(AQ127,$AQ$12:$AQ$315,1)</f>
        <v>116</v>
      </c>
    </row>
    <row r="128" spans="2:44" ht="15" customHeight="1">
      <c r="AB128" s="44" t="str">
        <f t="shared" ca="1" si="15"/>
        <v/>
      </c>
      <c r="AC128" s="45" t="str">
        <f ca="1"/>
        <v/>
      </c>
      <c r="AD128" s="46" t="str">
        <f ca="1"/>
        <v/>
      </c>
      <c r="AE128" s="31" t="str">
        <f ca="1"/>
        <v/>
      </c>
      <c r="AG128" s="45">
        <f t="shared" ca="1" si="12"/>
        <v>72</v>
      </c>
      <c r="AH128" s="46">
        <f ca="1">IF(AI128&gt;AI127,1,IF(COUNTIF(AH$12:AH127,AH127)&lt;$AB$15*AI128,AH127,IF(AND(AH127=$W$25,COUNTIF(AH$12:AH127,AH127)&gt;=$AB$15*AI128),$W$25,AH127+1)))</f>
        <v>1</v>
      </c>
      <c r="AI128" s="46">
        <f ca="1">IF(COUNTIF(AI$12:AI127,AI127)&lt;$AI$10,AI127,IF(AND(AI127=$R$25,COUNTIF(AI$12:AI127,AI127)&gt;=$AI$10),$R$25,AI127+1))</f>
        <v>10</v>
      </c>
      <c r="AJ128" s="71" t="str">
        <f t="array" aca="1" ref="AJ128" ca="1">INDEX($T$26:$T$86,AI128)</f>
        <v>Ukraine</v>
      </c>
      <c r="AK128" s="71" t="str">
        <f t="shared" ca="1" si="9"/>
        <v>Sales</v>
      </c>
      <c r="AL128" s="46" t="str">
        <f t="shared" ca="1" si="13"/>
        <v/>
      </c>
      <c r="AM128" s="72">
        <f ca="1">IF(AL128="",0,_xll.PALO.DATA(Server,OperationalCube,$AJ128,$AK128,$AL128,$F$8,$B$3,$AM$11))</f>
        <v>0</v>
      </c>
      <c r="AN128" s="72">
        <f ca="1">IF(AM128=0,$AK$10,RANK(AM128,$R$22:$R$322))</f>
        <v>3300</v>
      </c>
      <c r="AO128" s="72">
        <f t="shared" ca="1" si="14"/>
        <v>117</v>
      </c>
      <c r="AP128" s="73">
        <f t="shared" ca="1" si="10"/>
        <v>0.98836760060970119</v>
      </c>
      <c r="AQ128" s="73">
        <f t="shared" ca="1" si="11"/>
        <v>3299.0116323993902</v>
      </c>
      <c r="AR128" s="74">
        <f t="array" aca="1" ref="AR128" ca="1">RANK(AQ128,$AQ$12:$AQ$315,1)</f>
        <v>117</v>
      </c>
    </row>
    <row r="129" spans="28:44" ht="15" customHeight="1">
      <c r="AB129" s="44" t="str">
        <f t="shared" ca="1" si="15"/>
        <v/>
      </c>
      <c r="AC129" s="45" t="str">
        <f ca="1"/>
        <v/>
      </c>
      <c r="AD129" s="46" t="str">
        <f ca="1"/>
        <v/>
      </c>
      <c r="AE129" s="31" t="str">
        <f ca="1"/>
        <v/>
      </c>
      <c r="AG129" s="45">
        <f t="shared" ca="1" si="12"/>
        <v>73</v>
      </c>
      <c r="AH129" s="46">
        <f ca="1">IF(AI129&gt;AI128,1,IF(COUNTIF(AH$12:AH128,AH128)&lt;$AB$15*AI129,AH128,IF(AND(AH128=$W$25,COUNTIF(AH$12:AH128,AH128)&gt;=$AB$15*AI129),$W$25,AH128+1)))</f>
        <v>1</v>
      </c>
      <c r="AI129" s="46">
        <f ca="1">IF(COUNTIF(AI$12:AI128,AI128)&lt;$AI$10,AI128,IF(AND(AI128=$R$25,COUNTIF(AI$12:AI128,AI128)&gt;=$AI$10),$R$25,AI128+1))</f>
        <v>10</v>
      </c>
      <c r="AJ129" s="71" t="str">
        <f t="array" aca="1" ref="AJ129" ca="1">INDEX($T$26:$T$86,AI129)</f>
        <v>Ukraine</v>
      </c>
      <c r="AK129" s="71" t="str">
        <f t="shared" ca="1" si="9"/>
        <v>Sales</v>
      </c>
      <c r="AL129" s="46" t="str">
        <f t="shared" ca="1" si="13"/>
        <v/>
      </c>
      <c r="AM129" s="72">
        <f ca="1">IF(AL129="",0,_xll.PALO.DATA(Server,OperationalCube,$AJ129,$AK129,$AL129,$F$8,$B$3,$AM$11))</f>
        <v>0</v>
      </c>
      <c r="AN129" s="72">
        <f ca="1">IF(AM129=0,$AK$10,RANK(AM129,$R$22:$R$322))</f>
        <v>3300</v>
      </c>
      <c r="AO129" s="72">
        <f t="shared" ca="1" si="14"/>
        <v>118</v>
      </c>
      <c r="AP129" s="73">
        <f t="shared" ca="1" si="10"/>
        <v>0.98826876384964013</v>
      </c>
      <c r="AQ129" s="73">
        <f t="shared" ca="1" si="11"/>
        <v>3299.0117312361504</v>
      </c>
      <c r="AR129" s="74">
        <f t="array" aca="1" ref="AR129" ca="1">RANK(AQ129,$AQ$12:$AQ$315,1)</f>
        <v>118</v>
      </c>
    </row>
    <row r="130" spans="28:44" ht="15" customHeight="1">
      <c r="AB130" s="44" t="str">
        <f t="shared" ca="1" si="15"/>
        <v/>
      </c>
      <c r="AC130" s="45" t="str">
        <f ca="1"/>
        <v/>
      </c>
      <c r="AD130" s="46" t="str">
        <f ca="1"/>
        <v/>
      </c>
      <c r="AE130" s="31" t="str">
        <f ca="1"/>
        <v/>
      </c>
      <c r="AG130" s="45">
        <f t="shared" ca="1" si="12"/>
        <v>74</v>
      </c>
      <c r="AH130" s="46">
        <f ca="1">IF(AI130&gt;AI129,1,IF(COUNTIF(AH$12:AH129,AH129)&lt;$AB$15*AI130,AH129,IF(AND(AH129=$W$25,COUNTIF(AH$12:AH129,AH129)&gt;=$AB$15*AI130),$W$25,AH129+1)))</f>
        <v>1</v>
      </c>
      <c r="AI130" s="46">
        <f ca="1">IF(COUNTIF(AI$12:AI129,AI129)&lt;$AI$10,AI129,IF(AND(AI129=$R$25,COUNTIF(AI$12:AI129,AI129)&gt;=$AI$10),$R$25,AI129+1))</f>
        <v>10</v>
      </c>
      <c r="AJ130" s="71" t="str">
        <f t="array" aca="1" ref="AJ130" ca="1">INDEX($T$26:$T$86,AI130)</f>
        <v>Ukraine</v>
      </c>
      <c r="AK130" s="71" t="str">
        <f t="shared" ca="1" si="9"/>
        <v>Sales</v>
      </c>
      <c r="AL130" s="46" t="str">
        <f t="shared" ca="1" si="13"/>
        <v/>
      </c>
      <c r="AM130" s="72">
        <f ca="1">IF(AL130="",0,_xll.PALO.DATA(Server,OperationalCube,$AJ130,$AK130,$AL130,$F$8,$B$3,$AM$11))</f>
        <v>0</v>
      </c>
      <c r="AN130" s="72">
        <f ca="1">IF(AM130=0,$AK$10,RANK(AM130,$R$22:$R$322))</f>
        <v>3300</v>
      </c>
      <c r="AO130" s="72">
        <f t="shared" ca="1" si="14"/>
        <v>119</v>
      </c>
      <c r="AP130" s="73">
        <f t="shared" ca="1" si="10"/>
        <v>0.98816993697325517</v>
      </c>
      <c r="AQ130" s="73">
        <f t="shared" ca="1" si="11"/>
        <v>3299.0118300630265</v>
      </c>
      <c r="AR130" s="74">
        <f t="array" aca="1" ref="AR130" ca="1">RANK(AQ130,$AQ$12:$AQ$315,1)</f>
        <v>119</v>
      </c>
    </row>
    <row r="131" spans="28:44" ht="15" customHeight="1">
      <c r="AB131" s="44" t="str">
        <f t="shared" ca="1" si="15"/>
        <v/>
      </c>
      <c r="AC131" s="45" t="str">
        <f ca="1"/>
        <v/>
      </c>
      <c r="AD131" s="46" t="str">
        <f ca="1"/>
        <v/>
      </c>
      <c r="AE131" s="31" t="str">
        <f ca="1"/>
        <v/>
      </c>
      <c r="AG131" s="45">
        <f t="shared" ca="1" si="12"/>
        <v>75</v>
      </c>
      <c r="AH131" s="46">
        <f ca="1">IF(AI131&gt;AI130,1,IF(COUNTIF(AH$12:AH130,AH130)&lt;$AB$15*AI131,AH130,IF(AND(AH130=$W$25,COUNTIF(AH$12:AH130,AH130)&gt;=$AB$15*AI131),$W$25,AH130+1)))</f>
        <v>1</v>
      </c>
      <c r="AI131" s="46">
        <f ca="1">IF(COUNTIF(AI$12:AI130,AI130)&lt;$AI$10,AI130,IF(AND(AI130=$R$25,COUNTIF(AI$12:AI130,AI130)&gt;=$AI$10),$R$25,AI130+1))</f>
        <v>10</v>
      </c>
      <c r="AJ131" s="71" t="str">
        <f t="array" aca="1" ref="AJ131" ca="1">INDEX($T$26:$T$86,AI131)</f>
        <v>Ukraine</v>
      </c>
      <c r="AK131" s="71" t="str">
        <f t="shared" ca="1" si="9"/>
        <v>Sales</v>
      </c>
      <c r="AL131" s="46" t="str">
        <f t="shared" ca="1" si="13"/>
        <v/>
      </c>
      <c r="AM131" s="72">
        <f ca="1">IF(AL131="",0,_xll.PALO.DATA(Server,OperationalCube,$AJ131,$AK131,$AL131,$F$8,$B$3,$AM$11))</f>
        <v>0</v>
      </c>
      <c r="AN131" s="72">
        <f ca="1">IF(AM131=0,$AK$10,RANK(AM131,$R$22:$R$322))</f>
        <v>3300</v>
      </c>
      <c r="AO131" s="72">
        <f t="shared" ca="1" si="14"/>
        <v>120</v>
      </c>
      <c r="AP131" s="73">
        <f t="shared" ca="1" si="10"/>
        <v>0.98807111997955788</v>
      </c>
      <c r="AQ131" s="73">
        <f t="shared" ca="1" si="11"/>
        <v>3299.0119288800206</v>
      </c>
      <c r="AR131" s="74">
        <f t="array" aca="1" ref="AR131" ca="1">RANK(AQ131,$AQ$12:$AQ$315,1)</f>
        <v>120</v>
      </c>
    </row>
    <row r="132" spans="28:44" ht="15" customHeight="1">
      <c r="AB132" s="44" t="str">
        <f t="shared" ca="1" si="15"/>
        <v/>
      </c>
      <c r="AC132" s="45" t="str">
        <f ca="1"/>
        <v/>
      </c>
      <c r="AD132" s="46" t="str">
        <f ca="1"/>
        <v/>
      </c>
      <c r="AE132" s="31" t="str">
        <f ca="1"/>
        <v/>
      </c>
      <c r="AG132" s="45">
        <f t="shared" ca="1" si="12"/>
        <v>76</v>
      </c>
      <c r="AH132" s="46">
        <f ca="1">IF(AI132&gt;AI131,1,IF(COUNTIF(AH$12:AH131,AH131)&lt;$AB$15*AI132,AH131,IF(AND(AH131=$W$25,COUNTIF(AH$12:AH131,AH131)&gt;=$AB$15*AI132),$W$25,AH131+1)))</f>
        <v>1</v>
      </c>
      <c r="AI132" s="46">
        <f ca="1">IF(COUNTIF(AI$12:AI131,AI131)&lt;$AI$10,AI131,IF(AND(AI131=$R$25,COUNTIF(AI$12:AI131,AI131)&gt;=$AI$10),$R$25,AI131+1))</f>
        <v>10</v>
      </c>
      <c r="AJ132" s="71" t="str">
        <f t="array" aca="1" ref="AJ132" ca="1">INDEX($T$26:$T$86,AI132)</f>
        <v>Ukraine</v>
      </c>
      <c r="AK132" s="71" t="str">
        <f t="shared" ca="1" si="9"/>
        <v>Sales</v>
      </c>
      <c r="AL132" s="46" t="str">
        <f t="shared" ca="1" si="13"/>
        <v/>
      </c>
      <c r="AM132" s="72">
        <f ca="1">IF(AL132="",0,_xll.PALO.DATA(Server,OperationalCube,$AJ132,$AK132,$AL132,$F$8,$B$3,$AM$11))</f>
        <v>0</v>
      </c>
      <c r="AN132" s="72">
        <f ca="1">IF(AM132=0,$AK$10,RANK(AM132,$R$22:$R$322))</f>
        <v>3300</v>
      </c>
      <c r="AO132" s="72">
        <f t="shared" ca="1" si="14"/>
        <v>121</v>
      </c>
      <c r="AP132" s="73">
        <f t="shared" ca="1" si="10"/>
        <v>0.98797231286755993</v>
      </c>
      <c r="AQ132" s="73">
        <f t="shared" ca="1" si="11"/>
        <v>3299.0120276871326</v>
      </c>
      <c r="AR132" s="74">
        <f t="array" aca="1" ref="AR132" ca="1">RANK(AQ132,$AQ$12:$AQ$315,1)</f>
        <v>121</v>
      </c>
    </row>
    <row r="133" spans="28:44" ht="15" customHeight="1">
      <c r="AB133" s="44" t="str">
        <f t="shared" ca="1" si="15"/>
        <v/>
      </c>
      <c r="AC133" s="45" t="str">
        <f ca="1"/>
        <v/>
      </c>
      <c r="AD133" s="46" t="str">
        <f ca="1"/>
        <v/>
      </c>
      <c r="AE133" s="31" t="str">
        <f ca="1"/>
        <v/>
      </c>
      <c r="AG133" s="45">
        <f t="shared" ca="1" si="12"/>
        <v>77</v>
      </c>
      <c r="AH133" s="46">
        <f ca="1">IF(AI133&gt;AI132,1,IF(COUNTIF(AH$12:AH132,AH132)&lt;$AB$15*AI133,AH132,IF(AND(AH132=$W$25,COUNTIF(AH$12:AH132,AH132)&gt;=$AB$15*AI133),$W$25,AH132+1)))</f>
        <v>1</v>
      </c>
      <c r="AI133" s="46">
        <f ca="1">IF(COUNTIF(AI$12:AI132,AI132)&lt;$AI$10,AI132,IF(AND(AI132=$R$25,COUNTIF(AI$12:AI132,AI132)&gt;=$AI$10),$R$25,AI132+1))</f>
        <v>10</v>
      </c>
      <c r="AJ133" s="71" t="str">
        <f t="array" aca="1" ref="AJ133" ca="1">INDEX($T$26:$T$86,AI133)</f>
        <v>Ukraine</v>
      </c>
      <c r="AK133" s="71" t="str">
        <f t="shared" ca="1" si="9"/>
        <v>Sales</v>
      </c>
      <c r="AL133" s="46" t="str">
        <f t="shared" ca="1" si="13"/>
        <v/>
      </c>
      <c r="AM133" s="72">
        <f ca="1">IF(AL133="",0,_xll.PALO.DATA(Server,OperationalCube,$AJ133,$AK133,$AL133,$F$8,$B$3,$AM$11))</f>
        <v>0</v>
      </c>
      <c r="AN133" s="72">
        <f ca="1">IF(AM133=0,$AK$10,RANK(AM133,$R$22:$R$322))</f>
        <v>3300</v>
      </c>
      <c r="AO133" s="72">
        <f t="shared" ca="1" si="14"/>
        <v>122</v>
      </c>
      <c r="AP133" s="73">
        <f t="shared" ca="1" si="10"/>
        <v>0.98787351563627324</v>
      </c>
      <c r="AQ133" s="73">
        <f t="shared" ca="1" si="11"/>
        <v>3299.0121264843638</v>
      </c>
      <c r="AR133" s="74">
        <f t="array" aca="1" ref="AR133" ca="1">RANK(AQ133,$AQ$12:$AQ$315,1)</f>
        <v>122</v>
      </c>
    </row>
    <row r="134" spans="28:44" ht="15" customHeight="1">
      <c r="AB134" s="44" t="str">
        <f t="shared" ca="1" si="15"/>
        <v/>
      </c>
      <c r="AC134" s="45" t="str">
        <f ca="1"/>
        <v/>
      </c>
      <c r="AD134" s="46" t="str">
        <f ca="1"/>
        <v/>
      </c>
      <c r="AE134" s="31" t="str">
        <f ca="1"/>
        <v/>
      </c>
      <c r="AG134" s="45">
        <f t="shared" ca="1" si="12"/>
        <v>78</v>
      </c>
      <c r="AH134" s="46">
        <f ca="1">IF(AI134&gt;AI133,1,IF(COUNTIF(AH$12:AH133,AH133)&lt;$AB$15*AI134,AH133,IF(AND(AH133=$W$25,COUNTIF(AH$12:AH133,AH133)&gt;=$AB$15*AI134),$W$25,AH133+1)))</f>
        <v>1</v>
      </c>
      <c r="AI134" s="46">
        <f ca="1">IF(COUNTIF(AI$12:AI133,AI133)&lt;$AI$10,AI133,IF(AND(AI133=$R$25,COUNTIF(AI$12:AI133,AI133)&gt;=$AI$10),$R$25,AI133+1))</f>
        <v>10</v>
      </c>
      <c r="AJ134" s="71" t="str">
        <f t="array" aca="1" ref="AJ134" ca="1">INDEX($T$26:$T$86,AI134)</f>
        <v>Ukraine</v>
      </c>
      <c r="AK134" s="71" t="str">
        <f t="shared" ca="1" si="9"/>
        <v>Sales</v>
      </c>
      <c r="AL134" s="46" t="str">
        <f t="shared" ca="1" si="13"/>
        <v/>
      </c>
      <c r="AM134" s="72">
        <f ca="1">IF(AL134="",0,_xll.PALO.DATA(Server,OperationalCube,$AJ134,$AK134,$AL134,$F$8,$B$3,$AM$11))</f>
        <v>0</v>
      </c>
      <c r="AN134" s="72">
        <f ca="1">IF(AM134=0,$AK$10,RANK(AM134,$R$22:$R$322))</f>
        <v>3300</v>
      </c>
      <c r="AO134" s="72">
        <f t="shared" ca="1" si="14"/>
        <v>123</v>
      </c>
      <c r="AP134" s="73">
        <f t="shared" ca="1" si="10"/>
        <v>0.98777472828470958</v>
      </c>
      <c r="AQ134" s="73">
        <f t="shared" ca="1" si="11"/>
        <v>3299.0122252717151</v>
      </c>
      <c r="AR134" s="74">
        <f t="array" aca="1" ref="AR134" ca="1">RANK(AQ134,$AQ$12:$AQ$315,1)</f>
        <v>123</v>
      </c>
    </row>
    <row r="135" spans="28:44" ht="15" customHeight="1">
      <c r="AB135" s="44" t="str">
        <f t="shared" ca="1" si="15"/>
        <v/>
      </c>
      <c r="AC135" s="45" t="str">
        <f ca="1"/>
        <v/>
      </c>
      <c r="AD135" s="46" t="str">
        <f ca="1"/>
        <v/>
      </c>
      <c r="AE135" s="31" t="str">
        <f ca="1"/>
        <v/>
      </c>
      <c r="AG135" s="45">
        <f t="shared" ca="1" si="12"/>
        <v>79</v>
      </c>
      <c r="AH135" s="46">
        <f ca="1">IF(AI135&gt;AI134,1,IF(COUNTIF(AH$12:AH134,AH134)&lt;$AB$15*AI135,AH134,IF(AND(AH134=$W$25,COUNTIF(AH$12:AH134,AH134)&gt;=$AB$15*AI135),$W$25,AH134+1)))</f>
        <v>1</v>
      </c>
      <c r="AI135" s="46">
        <f ca="1">IF(COUNTIF(AI$12:AI134,AI134)&lt;$AI$10,AI134,IF(AND(AI134=$R$25,COUNTIF(AI$12:AI134,AI134)&gt;=$AI$10),$R$25,AI134+1))</f>
        <v>10</v>
      </c>
      <c r="AJ135" s="71" t="str">
        <f t="array" aca="1" ref="AJ135" ca="1">INDEX($T$26:$T$86,AI135)</f>
        <v>Ukraine</v>
      </c>
      <c r="AK135" s="71" t="str">
        <f t="shared" ca="1" si="9"/>
        <v>Sales</v>
      </c>
      <c r="AL135" s="46" t="str">
        <f t="shared" ca="1" si="13"/>
        <v/>
      </c>
      <c r="AM135" s="72">
        <f ca="1">IF(AL135="",0,_xll.PALO.DATA(Server,OperationalCube,$AJ135,$AK135,$AL135,$F$8,$B$3,$AM$11))</f>
        <v>0</v>
      </c>
      <c r="AN135" s="72">
        <f ca="1">IF(AM135=0,$AK$10,RANK(AM135,$R$22:$R$322))</f>
        <v>3300</v>
      </c>
      <c r="AO135" s="72">
        <f t="shared" ca="1" si="14"/>
        <v>124</v>
      </c>
      <c r="AP135" s="73">
        <f t="shared" ca="1" si="10"/>
        <v>0.98767595081188109</v>
      </c>
      <c r="AQ135" s="73">
        <f t="shared" ca="1" si="11"/>
        <v>3299.012324049188</v>
      </c>
      <c r="AR135" s="74">
        <f t="array" aca="1" ref="AR135" ca="1">RANK(AQ135,$AQ$12:$AQ$315,1)</f>
        <v>124</v>
      </c>
    </row>
    <row r="136" spans="28:44" ht="15" customHeight="1">
      <c r="AB136" s="44" t="str">
        <f t="shared" ca="1" si="15"/>
        <v/>
      </c>
      <c r="AC136" s="45" t="str">
        <f ca="1"/>
        <v/>
      </c>
      <c r="AD136" s="46" t="str">
        <f ca="1"/>
        <v/>
      </c>
      <c r="AE136" s="31" t="str">
        <f ca="1"/>
        <v/>
      </c>
      <c r="AG136" s="45">
        <f t="shared" ca="1" si="12"/>
        <v>80</v>
      </c>
      <c r="AH136" s="46">
        <f ca="1">IF(AI136&gt;AI135,1,IF(COUNTIF(AH$12:AH135,AH135)&lt;$AB$15*AI136,AH135,IF(AND(AH135=$W$25,COUNTIF(AH$12:AH135,AH135)&gt;=$AB$15*AI136),$W$25,AH135+1)))</f>
        <v>1</v>
      </c>
      <c r="AI136" s="46">
        <f ca="1">IF(COUNTIF(AI$12:AI135,AI135)&lt;$AI$10,AI135,IF(AND(AI135=$R$25,COUNTIF(AI$12:AI135,AI135)&gt;=$AI$10),$R$25,AI135+1))</f>
        <v>10</v>
      </c>
      <c r="AJ136" s="71" t="str">
        <f t="array" aca="1" ref="AJ136" ca="1">INDEX($T$26:$T$86,AI136)</f>
        <v>Ukraine</v>
      </c>
      <c r="AK136" s="71" t="str">
        <f t="shared" ca="1" si="9"/>
        <v>Sales</v>
      </c>
      <c r="AL136" s="46" t="str">
        <f t="shared" ca="1" si="13"/>
        <v/>
      </c>
      <c r="AM136" s="72">
        <f ca="1">IF(AL136="",0,_xll.PALO.DATA(Server,OperationalCube,$AJ136,$AK136,$AL136,$F$8,$B$3,$AM$11))</f>
        <v>0</v>
      </c>
      <c r="AN136" s="72">
        <f ca="1">IF(AM136=0,$AK$10,RANK(AM136,$R$22:$R$322))</f>
        <v>3300</v>
      </c>
      <c r="AO136" s="72">
        <f t="shared" ca="1" si="14"/>
        <v>125</v>
      </c>
      <c r="AP136" s="73">
        <f t="shared" ca="1" si="10"/>
        <v>0.98757718321679999</v>
      </c>
      <c r="AQ136" s="73">
        <f t="shared" ca="1" si="11"/>
        <v>3299.0124228167833</v>
      </c>
      <c r="AR136" s="74">
        <f t="array" aca="1" ref="AR136" ca="1">RANK(AQ136,$AQ$12:$AQ$315,1)</f>
        <v>125</v>
      </c>
    </row>
    <row r="137" spans="28:44" ht="15" customHeight="1">
      <c r="AB137" s="44" t="str">
        <f t="shared" ca="1" si="15"/>
        <v/>
      </c>
      <c r="AC137" s="45" t="str">
        <f ca="1"/>
        <v/>
      </c>
      <c r="AD137" s="46" t="str">
        <f ca="1"/>
        <v/>
      </c>
      <c r="AE137" s="31" t="str">
        <f ca="1"/>
        <v/>
      </c>
      <c r="AG137" s="45">
        <f t="shared" ca="1" si="12"/>
        <v>81</v>
      </c>
      <c r="AH137" s="46">
        <f ca="1">IF(AI137&gt;AI136,1,IF(COUNTIF(AH$12:AH136,AH136)&lt;$AB$15*AI137,AH136,IF(AND(AH136=$W$25,COUNTIF(AH$12:AH136,AH136)&gt;=$AB$15*AI137),$W$25,AH136+1)))</f>
        <v>1</v>
      </c>
      <c r="AI137" s="46">
        <f ca="1">IF(COUNTIF(AI$12:AI136,AI136)&lt;$AI$10,AI136,IF(AND(AI136=$R$25,COUNTIF(AI$12:AI136,AI136)&gt;=$AI$10),$R$25,AI136+1))</f>
        <v>10</v>
      </c>
      <c r="AJ137" s="71" t="str">
        <f t="array" aca="1" ref="AJ137" ca="1">INDEX($T$26:$T$86,AI137)</f>
        <v>Ukraine</v>
      </c>
      <c r="AK137" s="71" t="str">
        <f t="shared" ca="1" si="9"/>
        <v>Sales</v>
      </c>
      <c r="AL137" s="46" t="str">
        <f t="shared" ca="1" si="13"/>
        <v/>
      </c>
      <c r="AM137" s="72">
        <f ca="1">IF(AL137="",0,_xll.PALO.DATA(Server,OperationalCube,$AJ137,$AK137,$AL137,$F$8,$B$3,$AM$11))</f>
        <v>0</v>
      </c>
      <c r="AN137" s="72">
        <f ca="1">IF(AM137=0,$AK$10,RANK(AM137,$R$22:$R$322))</f>
        <v>3300</v>
      </c>
      <c r="AO137" s="72">
        <f t="shared" ca="1" si="14"/>
        <v>126</v>
      </c>
      <c r="AP137" s="73">
        <f t="shared" ca="1" si="10"/>
        <v>0.98747842549847853</v>
      </c>
      <c r="AQ137" s="73">
        <f t="shared" ca="1" si="11"/>
        <v>3299.0125215745015</v>
      </c>
      <c r="AR137" s="74">
        <f t="array" aca="1" ref="AR137" ca="1">RANK(AQ137,$AQ$12:$AQ$315,1)</f>
        <v>126</v>
      </c>
    </row>
    <row r="138" spans="28:44" ht="15" customHeight="1">
      <c r="AB138" s="44" t="str">
        <f t="shared" ca="1" si="15"/>
        <v/>
      </c>
      <c r="AC138" s="45" t="str">
        <f ca="1"/>
        <v/>
      </c>
      <c r="AD138" s="46" t="str">
        <f ca="1"/>
        <v/>
      </c>
      <c r="AE138" s="31" t="str">
        <f ca="1"/>
        <v/>
      </c>
      <c r="AG138" s="45">
        <f t="shared" ca="1" si="12"/>
        <v>82</v>
      </c>
      <c r="AH138" s="46">
        <f ca="1">IF(AI138&gt;AI137,1,IF(COUNTIF(AH$12:AH137,AH137)&lt;$AB$15*AI138,AH137,IF(AND(AH137=$W$25,COUNTIF(AH$12:AH137,AH137)&gt;=$AB$15*AI138),$W$25,AH137+1)))</f>
        <v>1</v>
      </c>
      <c r="AI138" s="46">
        <f ca="1">IF(COUNTIF(AI$12:AI137,AI137)&lt;$AI$10,AI137,IF(AND(AI137=$R$25,COUNTIF(AI$12:AI137,AI137)&gt;=$AI$10),$R$25,AI137+1))</f>
        <v>10</v>
      </c>
      <c r="AJ138" s="71" t="str">
        <f t="array" aca="1" ref="AJ138" ca="1">INDEX($T$26:$T$86,AI138)</f>
        <v>Ukraine</v>
      </c>
      <c r="AK138" s="71" t="str">
        <f t="shared" ca="1" si="9"/>
        <v>Sales</v>
      </c>
      <c r="AL138" s="46" t="str">
        <f t="shared" ca="1" si="13"/>
        <v/>
      </c>
      <c r="AM138" s="72">
        <f ca="1">IF(AL138="",0,_xll.PALO.DATA(Server,OperationalCube,$AJ138,$AK138,$AL138,$F$8,$B$3,$AM$11))</f>
        <v>0</v>
      </c>
      <c r="AN138" s="72">
        <f ca="1">IF(AM138=0,$AK$10,RANK(AM138,$R$22:$R$322))</f>
        <v>3300</v>
      </c>
      <c r="AO138" s="72">
        <f t="shared" ca="1" si="14"/>
        <v>127</v>
      </c>
      <c r="AP138" s="73">
        <f t="shared" ca="1" si="10"/>
        <v>0.9873796776559286</v>
      </c>
      <c r="AQ138" s="73">
        <f t="shared" ca="1" si="11"/>
        <v>3299.012620322344</v>
      </c>
      <c r="AR138" s="74">
        <f t="array" aca="1" ref="AR138" ca="1">RANK(AQ138,$AQ$12:$AQ$315,1)</f>
        <v>127</v>
      </c>
    </row>
    <row r="139" spans="28:44" ht="15" customHeight="1">
      <c r="AB139" s="44" t="str">
        <f t="shared" ca="1" si="15"/>
        <v/>
      </c>
      <c r="AC139" s="45" t="str">
        <f ca="1"/>
        <v/>
      </c>
      <c r="AD139" s="46" t="str">
        <f ca="1"/>
        <v/>
      </c>
      <c r="AE139" s="31" t="str">
        <f ca="1"/>
        <v/>
      </c>
      <c r="AG139" s="45">
        <f t="shared" ca="1" si="12"/>
        <v>83</v>
      </c>
      <c r="AH139" s="46">
        <f ca="1">IF(AI139&gt;AI138,1,IF(COUNTIF(AH$12:AH138,AH138)&lt;$AB$15*AI139,AH138,IF(AND(AH138=$W$25,COUNTIF(AH$12:AH138,AH138)&gt;=$AB$15*AI139),$W$25,AH138+1)))</f>
        <v>1</v>
      </c>
      <c r="AI139" s="46">
        <f ca="1">IF(COUNTIF(AI$12:AI138,AI138)&lt;$AI$10,AI138,IF(AND(AI138=$R$25,COUNTIF(AI$12:AI138,AI138)&gt;=$AI$10),$R$25,AI138+1))</f>
        <v>10</v>
      </c>
      <c r="AJ139" s="71" t="str">
        <f t="array" aca="1" ref="AJ139" ca="1">INDEX($T$26:$T$86,AI139)</f>
        <v>Ukraine</v>
      </c>
      <c r="AK139" s="71" t="str">
        <f t="shared" ca="1" si="9"/>
        <v>Sales</v>
      </c>
      <c r="AL139" s="46" t="str">
        <f t="shared" ca="1" si="13"/>
        <v/>
      </c>
      <c r="AM139" s="72">
        <f ca="1">IF(AL139="",0,_xll.PALO.DATA(Server,OperationalCube,$AJ139,$AK139,$AL139,$F$8,$B$3,$AM$11))</f>
        <v>0</v>
      </c>
      <c r="AN139" s="72">
        <f ca="1">IF(AM139=0,$AK$10,RANK(AM139,$R$22:$R$322))</f>
        <v>3300</v>
      </c>
      <c r="AO139" s="72">
        <f t="shared" ca="1" si="14"/>
        <v>128</v>
      </c>
      <c r="AP139" s="73">
        <f t="shared" ca="1" si="10"/>
        <v>0.987280939688163</v>
      </c>
      <c r="AQ139" s="73">
        <f t="shared" ca="1" si="11"/>
        <v>3299.0127190603116</v>
      </c>
      <c r="AR139" s="74">
        <f t="array" aca="1" ref="AR139" ca="1">RANK(AQ139,$AQ$12:$AQ$315,1)</f>
        <v>128</v>
      </c>
    </row>
    <row r="140" spans="28:44" ht="15" customHeight="1">
      <c r="AB140" s="44" t="str">
        <f t="shared" ca="1" si="15"/>
        <v/>
      </c>
      <c r="AC140" s="45" t="str">
        <f ca="1"/>
        <v/>
      </c>
      <c r="AD140" s="46" t="str">
        <f ca="1"/>
        <v/>
      </c>
      <c r="AE140" s="31" t="str">
        <f ca="1"/>
        <v/>
      </c>
      <c r="AG140" s="45">
        <f t="shared" ca="1" si="12"/>
        <v>84</v>
      </c>
      <c r="AH140" s="46">
        <f ca="1">IF(AI140&gt;AI139,1,IF(COUNTIF(AH$12:AH139,AH139)&lt;$AB$15*AI140,AH139,IF(AND(AH139=$W$25,COUNTIF(AH$12:AH139,AH139)&gt;=$AB$15*AI140),$W$25,AH139+1)))</f>
        <v>1</v>
      </c>
      <c r="AI140" s="46">
        <f ca="1">IF(COUNTIF(AI$12:AI139,AI139)&lt;$AI$10,AI139,IF(AND(AI139=$R$25,COUNTIF(AI$12:AI139,AI139)&gt;=$AI$10),$R$25,AI139+1))</f>
        <v>10</v>
      </c>
      <c r="AJ140" s="71" t="str">
        <f t="array" aca="1" ref="AJ140" ca="1">INDEX($T$26:$T$86,AI140)</f>
        <v>Ukraine</v>
      </c>
      <c r="AK140" s="71" t="str">
        <f t="shared" ca="1" si="9"/>
        <v>Sales</v>
      </c>
      <c r="AL140" s="46" t="str">
        <f t="shared" ca="1" si="13"/>
        <v/>
      </c>
      <c r="AM140" s="72">
        <f ca="1">IF(AL140="",0,_xll.PALO.DATA(Server,OperationalCube,$AJ140,$AK140,$AL140,$F$8,$B$3,$AM$11))</f>
        <v>0</v>
      </c>
      <c r="AN140" s="72">
        <f ca="1">IF(AM140=0,$AK$10,RANK(AM140,$R$22:$R$322))</f>
        <v>3300</v>
      </c>
      <c r="AO140" s="72">
        <f t="shared" ca="1" si="14"/>
        <v>129</v>
      </c>
      <c r="AP140" s="73">
        <f t="shared" ca="1" si="10"/>
        <v>0.98718221159419417</v>
      </c>
      <c r="AQ140" s="73">
        <f t="shared" ca="1" si="11"/>
        <v>3299.0128177884058</v>
      </c>
      <c r="AR140" s="74">
        <f t="array" aca="1" ref="AR140" ca="1">RANK(AQ140,$AQ$12:$AQ$315,1)</f>
        <v>129</v>
      </c>
    </row>
    <row r="141" spans="28:44" ht="15" customHeight="1">
      <c r="AB141" s="44" t="str">
        <f t="shared" ca="1" si="15"/>
        <v/>
      </c>
      <c r="AC141" s="45" t="str">
        <f ca="1"/>
        <v/>
      </c>
      <c r="AD141" s="46" t="str">
        <f ca="1"/>
        <v/>
      </c>
      <c r="AE141" s="31" t="str">
        <f ca="1"/>
        <v/>
      </c>
      <c r="AG141" s="45">
        <f t="shared" ca="1" si="12"/>
        <v>85</v>
      </c>
      <c r="AH141" s="46">
        <f ca="1">IF(AI141&gt;AI140,1,IF(COUNTIF(AH$12:AH140,AH140)&lt;$AB$15*AI141,AH140,IF(AND(AH140=$W$25,COUNTIF(AH$12:AH140,AH140)&gt;=$AB$15*AI141),$W$25,AH140+1)))</f>
        <v>1</v>
      </c>
      <c r="AI141" s="46">
        <f ca="1">IF(COUNTIF(AI$12:AI140,AI140)&lt;$AI$10,AI140,IF(AND(AI140=$R$25,COUNTIF(AI$12:AI140,AI140)&gt;=$AI$10),$R$25,AI140+1))</f>
        <v>10</v>
      </c>
      <c r="AJ141" s="71" t="str">
        <f t="array" aca="1" ref="AJ141" ca="1">INDEX($T$26:$T$86,AI141)</f>
        <v>Ukraine</v>
      </c>
      <c r="AK141" s="71" t="str">
        <f t="shared" ref="AK141:AK204" ca="1" si="16">INDEX($Y$26:$Y$86,AH141)</f>
        <v>Sales</v>
      </c>
      <c r="AL141" s="46" t="str">
        <f t="shared" ca="1" si="13"/>
        <v/>
      </c>
      <c r="AM141" s="72">
        <f ca="1">IF(AL141="",0,_xll.PALO.DATA(Server,OperationalCube,$AJ141,$AK141,$AL141,$F$8,$B$3,$AM$11))</f>
        <v>0</v>
      </c>
      <c r="AN141" s="72">
        <f ca="1">IF(AM141=0,$AK$10,RANK(AM141,$R$22:$R$322))</f>
        <v>3300</v>
      </c>
      <c r="AO141" s="72">
        <f t="shared" ca="1" si="14"/>
        <v>130</v>
      </c>
      <c r="AP141" s="73">
        <f t="shared" ref="AP141:AP204" ca="1" si="17">POWER(0.9999,AO141)</f>
        <v>0.9870834933730348</v>
      </c>
      <c r="AQ141" s="73">
        <f t="shared" ref="AQ141:AQ204" ca="1" si="18">AN141-AP141</f>
        <v>3299.0129165066269</v>
      </c>
      <c r="AR141" s="74">
        <f t="array" aca="1" ref="AR141" ca="1">RANK(AQ141,$AQ$12:$AQ$315,1)</f>
        <v>130</v>
      </c>
    </row>
    <row r="142" spans="28:44" ht="15" customHeight="1">
      <c r="AB142" s="44" t="str">
        <f t="shared" ca="1" si="15"/>
        <v/>
      </c>
      <c r="AC142" s="45" t="str">
        <f ca="1"/>
        <v/>
      </c>
      <c r="AD142" s="46" t="str">
        <f ca="1"/>
        <v/>
      </c>
      <c r="AE142" s="31" t="str">
        <f ca="1"/>
        <v/>
      </c>
      <c r="AG142" s="45">
        <f t="shared" ref="AG142:AG205" ca="1" si="19">IF($W$25=1,IF(AI142=AI141,AG141+1,1),IF(AH142=AH141,AG141+1,1))</f>
        <v>86</v>
      </c>
      <c r="AH142" s="46">
        <f ca="1">IF(AI142&gt;AI141,1,IF(COUNTIF(AH$12:AH141,AH141)&lt;$AB$15*AI142,AH141,IF(AND(AH141=$W$25,COUNTIF(AH$12:AH141,AH141)&gt;=$AB$15*AI142),$W$25,AH141+1)))</f>
        <v>1</v>
      </c>
      <c r="AI142" s="46">
        <f ca="1">IF(COUNTIF(AI$12:AI141,AI141)&lt;$AI$10,AI141,IF(AND(AI141=$R$25,COUNTIF(AI$12:AI141,AI141)&gt;=$AI$10),$R$25,AI141+1))</f>
        <v>10</v>
      </c>
      <c r="AJ142" s="71" t="str">
        <f t="array" aca="1" ref="AJ142" ca="1">INDEX($T$26:$T$86,AI142)</f>
        <v>Ukraine</v>
      </c>
      <c r="AK142" s="71" t="str">
        <f t="shared" ca="1" si="16"/>
        <v>Sales</v>
      </c>
      <c r="AL142" s="46" t="str">
        <f t="shared" ref="AL142:AL205" ca="1" si="20">IF(AG142&gt;$AB$15,"",INDEX($AD$16:$AD$315,AG142))</f>
        <v/>
      </c>
      <c r="AM142" s="72">
        <f ca="1">IF(AL142="",0,_xll.PALO.DATA(Server,OperationalCube,$AJ142,$AK142,$AL142,$F$8,$B$3,$AM$11))</f>
        <v>0</v>
      </c>
      <c r="AN142" s="72">
        <f ca="1">IF(AM142=0,$AK$10,RANK(AM142,$R$22:$R$322))</f>
        <v>3300</v>
      </c>
      <c r="AO142" s="72">
        <f t="shared" ref="AO142:AO205" ca="1" si="21">AO141+1</f>
        <v>131</v>
      </c>
      <c r="AP142" s="73">
        <f t="shared" ca="1" si="17"/>
        <v>0.98698478502369758</v>
      </c>
      <c r="AQ142" s="73">
        <f t="shared" ca="1" si="18"/>
        <v>3299.0130152149763</v>
      </c>
      <c r="AR142" s="74">
        <f t="array" aca="1" ref="AR142" ca="1">RANK(AQ142,$AQ$12:$AQ$315,1)</f>
        <v>131</v>
      </c>
    </row>
    <row r="143" spans="28:44" ht="15" customHeight="1">
      <c r="AB143" s="44" t="str">
        <f t="shared" ca="1" si="15"/>
        <v/>
      </c>
      <c r="AC143" s="45" t="str">
        <f ca="1"/>
        <v/>
      </c>
      <c r="AD143" s="46" t="str">
        <f ca="1"/>
        <v/>
      </c>
      <c r="AE143" s="31" t="str">
        <f ca="1"/>
        <v/>
      </c>
      <c r="AG143" s="45">
        <f t="shared" ca="1" si="19"/>
        <v>87</v>
      </c>
      <c r="AH143" s="46">
        <f ca="1">IF(AI143&gt;AI142,1,IF(COUNTIF(AH$12:AH142,AH142)&lt;$AB$15*AI143,AH142,IF(AND(AH142=$W$25,COUNTIF(AH$12:AH142,AH142)&gt;=$AB$15*AI143),$W$25,AH142+1)))</f>
        <v>1</v>
      </c>
      <c r="AI143" s="46">
        <f ca="1">IF(COUNTIF(AI$12:AI142,AI142)&lt;$AI$10,AI142,IF(AND(AI142=$R$25,COUNTIF(AI$12:AI142,AI142)&gt;=$AI$10),$R$25,AI142+1))</f>
        <v>10</v>
      </c>
      <c r="AJ143" s="71" t="str">
        <f t="array" aca="1" ref="AJ143" ca="1">INDEX($T$26:$T$86,AI143)</f>
        <v>Ukraine</v>
      </c>
      <c r="AK143" s="71" t="str">
        <f t="shared" ca="1" si="16"/>
        <v>Sales</v>
      </c>
      <c r="AL143" s="46" t="str">
        <f t="shared" ca="1" si="20"/>
        <v/>
      </c>
      <c r="AM143" s="72">
        <f ca="1">IF(AL143="",0,_xll.PALO.DATA(Server,OperationalCube,$AJ143,$AK143,$AL143,$F$8,$B$3,$AM$11))</f>
        <v>0</v>
      </c>
      <c r="AN143" s="72">
        <f ca="1">IF(AM143=0,$AK$10,RANK(AM143,$R$22:$R$322))</f>
        <v>3300</v>
      </c>
      <c r="AO143" s="72">
        <f t="shared" ca="1" si="21"/>
        <v>132</v>
      </c>
      <c r="AP143" s="73">
        <f t="shared" ca="1" si="17"/>
        <v>0.98688608654519516</v>
      </c>
      <c r="AQ143" s="73">
        <f t="shared" ca="1" si="18"/>
        <v>3299.0131139134546</v>
      </c>
      <c r="AR143" s="74">
        <f t="array" aca="1" ref="AR143" ca="1">RANK(AQ143,$AQ$12:$AQ$315,1)</f>
        <v>132</v>
      </c>
    </row>
    <row r="144" spans="28:44" ht="15" customHeight="1">
      <c r="AB144" s="44" t="str">
        <f t="shared" ca="1" si="15"/>
        <v/>
      </c>
      <c r="AC144" s="45" t="str">
        <f ca="1"/>
        <v/>
      </c>
      <c r="AD144" s="46" t="str">
        <f ca="1"/>
        <v/>
      </c>
      <c r="AE144" s="31" t="str">
        <f ca="1"/>
        <v/>
      </c>
      <c r="AG144" s="45">
        <f t="shared" ca="1" si="19"/>
        <v>88</v>
      </c>
      <c r="AH144" s="46">
        <f ca="1">IF(AI144&gt;AI143,1,IF(COUNTIF(AH$12:AH143,AH143)&lt;$AB$15*AI144,AH143,IF(AND(AH143=$W$25,COUNTIF(AH$12:AH143,AH143)&gt;=$AB$15*AI144),$W$25,AH143+1)))</f>
        <v>1</v>
      </c>
      <c r="AI144" s="46">
        <f ca="1">IF(COUNTIF(AI$12:AI143,AI143)&lt;$AI$10,AI143,IF(AND(AI143=$R$25,COUNTIF(AI$12:AI143,AI143)&gt;=$AI$10),$R$25,AI143+1))</f>
        <v>10</v>
      </c>
      <c r="AJ144" s="71" t="str">
        <f t="array" aca="1" ref="AJ144" ca="1">INDEX($T$26:$T$86,AI144)</f>
        <v>Ukraine</v>
      </c>
      <c r="AK144" s="71" t="str">
        <f t="shared" ca="1" si="16"/>
        <v>Sales</v>
      </c>
      <c r="AL144" s="46" t="str">
        <f t="shared" ca="1" si="20"/>
        <v/>
      </c>
      <c r="AM144" s="72">
        <f ca="1">IF(AL144="",0,_xll.PALO.DATA(Server,OperationalCube,$AJ144,$AK144,$AL144,$F$8,$B$3,$AM$11))</f>
        <v>0</v>
      </c>
      <c r="AN144" s="72">
        <f ca="1">IF(AM144=0,$AK$10,RANK(AM144,$R$22:$R$322))</f>
        <v>3300</v>
      </c>
      <c r="AO144" s="72">
        <f t="shared" ca="1" si="21"/>
        <v>133</v>
      </c>
      <c r="AP144" s="73">
        <f t="shared" ca="1" si="17"/>
        <v>0.98678739793654069</v>
      </c>
      <c r="AQ144" s="73">
        <f t="shared" ca="1" si="18"/>
        <v>3299.0132126020635</v>
      </c>
      <c r="AR144" s="74">
        <f t="array" aca="1" ref="AR144" ca="1">RANK(AQ144,$AQ$12:$AQ$315,1)</f>
        <v>133</v>
      </c>
    </row>
    <row r="145" spans="28:44" ht="15" customHeight="1">
      <c r="AB145" s="44" t="str">
        <f t="shared" ref="AB145:AB208" ca="1" si="22">IF(NOT(AD145=""),AB144+1,"")</f>
        <v/>
      </c>
      <c r="AC145" s="45" t="str">
        <f ca="1"/>
        <v/>
      </c>
      <c r="AD145" s="46" t="str">
        <f ca="1"/>
        <v/>
      </c>
      <c r="AE145" s="31" t="str">
        <f ca="1"/>
        <v/>
      </c>
      <c r="AG145" s="45">
        <f t="shared" ca="1" si="19"/>
        <v>89</v>
      </c>
      <c r="AH145" s="46">
        <f ca="1">IF(AI145&gt;AI144,1,IF(COUNTIF(AH$12:AH144,AH144)&lt;$AB$15*AI145,AH144,IF(AND(AH144=$W$25,COUNTIF(AH$12:AH144,AH144)&gt;=$AB$15*AI145),$W$25,AH144+1)))</f>
        <v>1</v>
      </c>
      <c r="AI145" s="46">
        <f ca="1">IF(COUNTIF(AI$12:AI144,AI144)&lt;$AI$10,AI144,IF(AND(AI144=$R$25,COUNTIF(AI$12:AI144,AI144)&gt;=$AI$10),$R$25,AI144+1))</f>
        <v>10</v>
      </c>
      <c r="AJ145" s="71" t="str">
        <f t="array" aca="1" ref="AJ145" ca="1">INDEX($T$26:$T$86,AI145)</f>
        <v>Ukraine</v>
      </c>
      <c r="AK145" s="71" t="str">
        <f t="shared" ca="1" si="16"/>
        <v>Sales</v>
      </c>
      <c r="AL145" s="46" t="str">
        <f t="shared" ca="1" si="20"/>
        <v/>
      </c>
      <c r="AM145" s="72">
        <f ca="1">IF(AL145="",0,_xll.PALO.DATA(Server,OperationalCube,$AJ145,$AK145,$AL145,$F$8,$B$3,$AM$11))</f>
        <v>0</v>
      </c>
      <c r="AN145" s="72">
        <f ca="1">IF(AM145=0,$AK$10,RANK(AM145,$R$22:$R$322))</f>
        <v>3300</v>
      </c>
      <c r="AO145" s="72">
        <f t="shared" ca="1" si="21"/>
        <v>134</v>
      </c>
      <c r="AP145" s="73">
        <f t="shared" ca="1" si="17"/>
        <v>0.98668871919674717</v>
      </c>
      <c r="AQ145" s="73">
        <f t="shared" ca="1" si="18"/>
        <v>3299.0133112808035</v>
      </c>
      <c r="AR145" s="74">
        <f t="array" aca="1" ref="AR145" ca="1">RANK(AQ145,$AQ$12:$AQ$315,1)</f>
        <v>134</v>
      </c>
    </row>
    <row r="146" spans="28:44" ht="15" customHeight="1">
      <c r="AB146" s="44" t="str">
        <f t="shared" ca="1" si="22"/>
        <v/>
      </c>
      <c r="AC146" s="45" t="str">
        <f ca="1"/>
        <v/>
      </c>
      <c r="AD146" s="46" t="str">
        <f ca="1"/>
        <v/>
      </c>
      <c r="AE146" s="31" t="str">
        <f ca="1"/>
        <v/>
      </c>
      <c r="AG146" s="45">
        <f t="shared" ca="1" si="19"/>
        <v>90</v>
      </c>
      <c r="AH146" s="46">
        <f ca="1">IF(AI146&gt;AI145,1,IF(COUNTIF(AH$12:AH145,AH145)&lt;$AB$15*AI146,AH145,IF(AND(AH145=$W$25,COUNTIF(AH$12:AH145,AH145)&gt;=$AB$15*AI146),$W$25,AH145+1)))</f>
        <v>1</v>
      </c>
      <c r="AI146" s="46">
        <f ca="1">IF(COUNTIF(AI$12:AI145,AI145)&lt;$AI$10,AI145,IF(AND(AI145=$R$25,COUNTIF(AI$12:AI145,AI145)&gt;=$AI$10),$R$25,AI145+1))</f>
        <v>10</v>
      </c>
      <c r="AJ146" s="71" t="str">
        <f t="array" aca="1" ref="AJ146" ca="1">INDEX($T$26:$T$86,AI146)</f>
        <v>Ukraine</v>
      </c>
      <c r="AK146" s="71" t="str">
        <f t="shared" ca="1" si="16"/>
        <v>Sales</v>
      </c>
      <c r="AL146" s="46" t="str">
        <f t="shared" ca="1" si="20"/>
        <v/>
      </c>
      <c r="AM146" s="72">
        <f ca="1">IF(AL146="",0,_xll.PALO.DATA(Server,OperationalCube,$AJ146,$AK146,$AL146,$F$8,$B$3,$AM$11))</f>
        <v>0</v>
      </c>
      <c r="AN146" s="72">
        <f ca="1">IF(AM146=0,$AK$10,RANK(AM146,$R$22:$R$322))</f>
        <v>3300</v>
      </c>
      <c r="AO146" s="72">
        <f t="shared" ca="1" si="21"/>
        <v>135</v>
      </c>
      <c r="AP146" s="73">
        <f t="shared" ca="1" si="17"/>
        <v>0.98659005032482738</v>
      </c>
      <c r="AQ146" s="73">
        <f t="shared" ca="1" si="18"/>
        <v>3299.013409949675</v>
      </c>
      <c r="AR146" s="74">
        <f t="array" aca="1" ref="AR146" ca="1">RANK(AQ146,$AQ$12:$AQ$315,1)</f>
        <v>135</v>
      </c>
    </row>
    <row r="147" spans="28:44" ht="15" customHeight="1">
      <c r="AB147" s="44" t="str">
        <f t="shared" ca="1" si="22"/>
        <v/>
      </c>
      <c r="AC147" s="45" t="str">
        <f ca="1"/>
        <v/>
      </c>
      <c r="AD147" s="46" t="str">
        <f ca="1"/>
        <v/>
      </c>
      <c r="AE147" s="31" t="str">
        <f ca="1"/>
        <v/>
      </c>
      <c r="AG147" s="45">
        <f t="shared" ca="1" si="19"/>
        <v>91</v>
      </c>
      <c r="AH147" s="46">
        <f ca="1">IF(AI147&gt;AI146,1,IF(COUNTIF(AH$12:AH146,AH146)&lt;$AB$15*AI147,AH146,IF(AND(AH146=$W$25,COUNTIF(AH$12:AH146,AH146)&gt;=$AB$15*AI147),$W$25,AH146+1)))</f>
        <v>1</v>
      </c>
      <c r="AI147" s="46">
        <f ca="1">IF(COUNTIF(AI$12:AI146,AI146)&lt;$AI$10,AI146,IF(AND(AI146=$R$25,COUNTIF(AI$12:AI146,AI146)&gt;=$AI$10),$R$25,AI146+1))</f>
        <v>10</v>
      </c>
      <c r="AJ147" s="71" t="str">
        <f t="array" aca="1" ref="AJ147" ca="1">INDEX($T$26:$T$86,AI147)</f>
        <v>Ukraine</v>
      </c>
      <c r="AK147" s="71" t="str">
        <f t="shared" ca="1" si="16"/>
        <v>Sales</v>
      </c>
      <c r="AL147" s="46" t="str">
        <f t="shared" ca="1" si="20"/>
        <v/>
      </c>
      <c r="AM147" s="72">
        <f ca="1">IF(AL147="",0,_xll.PALO.DATA(Server,OperationalCube,$AJ147,$AK147,$AL147,$F$8,$B$3,$AM$11))</f>
        <v>0</v>
      </c>
      <c r="AN147" s="72">
        <f ca="1">IF(AM147=0,$AK$10,RANK(AM147,$R$22:$R$322))</f>
        <v>3300</v>
      </c>
      <c r="AO147" s="72">
        <f t="shared" ca="1" si="21"/>
        <v>136</v>
      </c>
      <c r="AP147" s="73">
        <f t="shared" ca="1" si="17"/>
        <v>0.98649139131979491</v>
      </c>
      <c r="AQ147" s="73">
        <f t="shared" ca="1" si="18"/>
        <v>3299.0135086086802</v>
      </c>
      <c r="AR147" s="74">
        <f t="array" aca="1" ref="AR147" ca="1">RANK(AQ147,$AQ$12:$AQ$315,1)</f>
        <v>136</v>
      </c>
    </row>
    <row r="148" spans="28:44" ht="15" customHeight="1">
      <c r="AB148" s="44" t="str">
        <f t="shared" ca="1" si="22"/>
        <v/>
      </c>
      <c r="AC148" s="45" t="str">
        <f ca="1"/>
        <v/>
      </c>
      <c r="AD148" s="46" t="str">
        <f ca="1"/>
        <v/>
      </c>
      <c r="AE148" s="31" t="str">
        <f ca="1"/>
        <v/>
      </c>
      <c r="AG148" s="45">
        <f t="shared" ca="1" si="19"/>
        <v>92</v>
      </c>
      <c r="AH148" s="46">
        <f ca="1">IF(AI148&gt;AI147,1,IF(COUNTIF(AH$12:AH147,AH147)&lt;$AB$15*AI148,AH147,IF(AND(AH147=$W$25,COUNTIF(AH$12:AH147,AH147)&gt;=$AB$15*AI148),$W$25,AH147+1)))</f>
        <v>1</v>
      </c>
      <c r="AI148" s="46">
        <f ca="1">IF(COUNTIF(AI$12:AI147,AI147)&lt;$AI$10,AI147,IF(AND(AI147=$R$25,COUNTIF(AI$12:AI147,AI147)&gt;=$AI$10),$R$25,AI147+1))</f>
        <v>10</v>
      </c>
      <c r="AJ148" s="71" t="str">
        <f t="array" aca="1" ref="AJ148" ca="1">INDEX($T$26:$T$86,AI148)</f>
        <v>Ukraine</v>
      </c>
      <c r="AK148" s="71" t="str">
        <f t="shared" ca="1" si="16"/>
        <v>Sales</v>
      </c>
      <c r="AL148" s="46" t="str">
        <f t="shared" ca="1" si="20"/>
        <v/>
      </c>
      <c r="AM148" s="72">
        <f ca="1">IF(AL148="",0,_xll.PALO.DATA(Server,OperationalCube,$AJ148,$AK148,$AL148,$F$8,$B$3,$AM$11))</f>
        <v>0</v>
      </c>
      <c r="AN148" s="72">
        <f ca="1">IF(AM148=0,$AK$10,RANK(AM148,$R$22:$R$322))</f>
        <v>3300</v>
      </c>
      <c r="AO148" s="72">
        <f t="shared" ca="1" si="21"/>
        <v>137</v>
      </c>
      <c r="AP148" s="73">
        <f t="shared" ca="1" si="17"/>
        <v>0.98639274218066297</v>
      </c>
      <c r="AQ148" s="73">
        <f t="shared" ca="1" si="18"/>
        <v>3299.0136072578193</v>
      </c>
      <c r="AR148" s="74">
        <f t="array" aca="1" ref="AR148" ca="1">RANK(AQ148,$AQ$12:$AQ$315,1)</f>
        <v>137</v>
      </c>
    </row>
    <row r="149" spans="28:44" ht="15" customHeight="1">
      <c r="AB149" s="44" t="str">
        <f t="shared" ca="1" si="22"/>
        <v/>
      </c>
      <c r="AC149" s="45" t="str">
        <f ca="1"/>
        <v/>
      </c>
      <c r="AD149" s="46" t="str">
        <f ca="1"/>
        <v/>
      </c>
      <c r="AE149" s="31" t="str">
        <f ca="1"/>
        <v/>
      </c>
      <c r="AG149" s="45">
        <f t="shared" ca="1" si="19"/>
        <v>93</v>
      </c>
      <c r="AH149" s="46">
        <f ca="1">IF(AI149&gt;AI148,1,IF(COUNTIF(AH$12:AH148,AH148)&lt;$AB$15*AI149,AH148,IF(AND(AH148=$W$25,COUNTIF(AH$12:AH148,AH148)&gt;=$AB$15*AI149),$W$25,AH148+1)))</f>
        <v>1</v>
      </c>
      <c r="AI149" s="46">
        <f ca="1">IF(COUNTIF(AI$12:AI148,AI148)&lt;$AI$10,AI148,IF(AND(AI148=$R$25,COUNTIF(AI$12:AI148,AI148)&gt;=$AI$10),$R$25,AI148+1))</f>
        <v>10</v>
      </c>
      <c r="AJ149" s="71" t="str">
        <f t="array" aca="1" ref="AJ149" ca="1">INDEX($T$26:$T$86,AI149)</f>
        <v>Ukraine</v>
      </c>
      <c r="AK149" s="71" t="str">
        <f t="shared" ca="1" si="16"/>
        <v>Sales</v>
      </c>
      <c r="AL149" s="46" t="str">
        <f t="shared" ca="1" si="20"/>
        <v/>
      </c>
      <c r="AM149" s="72">
        <f ca="1">IF(AL149="",0,_xll.PALO.DATA(Server,OperationalCube,$AJ149,$AK149,$AL149,$F$8,$B$3,$AM$11))</f>
        <v>0</v>
      </c>
      <c r="AN149" s="72">
        <f ca="1">IF(AM149=0,$AK$10,RANK(AM149,$R$22:$R$322))</f>
        <v>3300</v>
      </c>
      <c r="AO149" s="72">
        <f t="shared" ca="1" si="21"/>
        <v>138</v>
      </c>
      <c r="AP149" s="73">
        <f t="shared" ca="1" si="17"/>
        <v>0.98629410290644492</v>
      </c>
      <c r="AQ149" s="73">
        <f t="shared" ca="1" si="18"/>
        <v>3299.0137058970936</v>
      </c>
      <c r="AR149" s="74">
        <f t="array" aca="1" ref="AR149" ca="1">RANK(AQ149,$AQ$12:$AQ$315,1)</f>
        <v>138</v>
      </c>
    </row>
    <row r="150" spans="28:44" ht="15" customHeight="1">
      <c r="AB150" s="44" t="str">
        <f t="shared" ca="1" si="22"/>
        <v/>
      </c>
      <c r="AC150" s="45" t="str">
        <f ca="1"/>
        <v/>
      </c>
      <c r="AD150" s="46" t="str">
        <f ca="1"/>
        <v/>
      </c>
      <c r="AE150" s="31" t="str">
        <f ca="1"/>
        <v/>
      </c>
      <c r="AG150" s="45">
        <f t="shared" ca="1" si="19"/>
        <v>94</v>
      </c>
      <c r="AH150" s="46">
        <f ca="1">IF(AI150&gt;AI149,1,IF(COUNTIF(AH$12:AH149,AH149)&lt;$AB$15*AI150,AH149,IF(AND(AH149=$W$25,COUNTIF(AH$12:AH149,AH149)&gt;=$AB$15*AI150),$W$25,AH149+1)))</f>
        <v>1</v>
      </c>
      <c r="AI150" s="46">
        <f ca="1">IF(COUNTIF(AI$12:AI149,AI149)&lt;$AI$10,AI149,IF(AND(AI149=$R$25,COUNTIF(AI$12:AI149,AI149)&gt;=$AI$10),$R$25,AI149+1))</f>
        <v>10</v>
      </c>
      <c r="AJ150" s="71" t="str">
        <f t="array" aca="1" ref="AJ150" ca="1">INDEX($T$26:$T$86,AI150)</f>
        <v>Ukraine</v>
      </c>
      <c r="AK150" s="71" t="str">
        <f t="shared" ca="1" si="16"/>
        <v>Sales</v>
      </c>
      <c r="AL150" s="46" t="str">
        <f t="shared" ca="1" si="20"/>
        <v/>
      </c>
      <c r="AM150" s="72">
        <f ca="1">IF(AL150="",0,_xll.PALO.DATA(Server,OperationalCube,$AJ150,$AK150,$AL150,$F$8,$B$3,$AM$11))</f>
        <v>0</v>
      </c>
      <c r="AN150" s="72">
        <f ca="1">IF(AM150=0,$AK$10,RANK(AM150,$R$22:$R$322))</f>
        <v>3300</v>
      </c>
      <c r="AO150" s="72">
        <f t="shared" ca="1" si="21"/>
        <v>139</v>
      </c>
      <c r="AP150" s="73">
        <f t="shared" ca="1" si="17"/>
        <v>0.98619547349615433</v>
      </c>
      <c r="AQ150" s="73">
        <f t="shared" ca="1" si="18"/>
        <v>3299.0138045265039</v>
      </c>
      <c r="AR150" s="74">
        <f t="array" aca="1" ref="AR150" ca="1">RANK(AQ150,$AQ$12:$AQ$315,1)</f>
        <v>139</v>
      </c>
    </row>
    <row r="151" spans="28:44" ht="15" customHeight="1">
      <c r="AB151" s="44" t="str">
        <f t="shared" ca="1" si="22"/>
        <v/>
      </c>
      <c r="AC151" s="45" t="str">
        <f ca="1"/>
        <v/>
      </c>
      <c r="AD151" s="46" t="str">
        <f ca="1"/>
        <v/>
      </c>
      <c r="AE151" s="31" t="str">
        <f ca="1"/>
        <v/>
      </c>
      <c r="AG151" s="45">
        <f t="shared" ca="1" si="19"/>
        <v>95</v>
      </c>
      <c r="AH151" s="46">
        <f ca="1">IF(AI151&gt;AI150,1,IF(COUNTIF(AH$12:AH150,AH150)&lt;$AB$15*AI151,AH150,IF(AND(AH150=$W$25,COUNTIF(AH$12:AH150,AH150)&gt;=$AB$15*AI151),$W$25,AH150+1)))</f>
        <v>1</v>
      </c>
      <c r="AI151" s="46">
        <f ca="1">IF(COUNTIF(AI$12:AI150,AI150)&lt;$AI$10,AI150,IF(AND(AI150=$R$25,COUNTIF(AI$12:AI150,AI150)&gt;=$AI$10),$R$25,AI150+1))</f>
        <v>10</v>
      </c>
      <c r="AJ151" s="71" t="str">
        <f t="array" aca="1" ref="AJ151" ca="1">INDEX($T$26:$T$86,AI151)</f>
        <v>Ukraine</v>
      </c>
      <c r="AK151" s="71" t="str">
        <f t="shared" ca="1" si="16"/>
        <v>Sales</v>
      </c>
      <c r="AL151" s="46" t="str">
        <f t="shared" ca="1" si="20"/>
        <v/>
      </c>
      <c r="AM151" s="72">
        <f ca="1">IF(AL151="",0,_xll.PALO.DATA(Server,OperationalCube,$AJ151,$AK151,$AL151,$F$8,$B$3,$AM$11))</f>
        <v>0</v>
      </c>
      <c r="AN151" s="72">
        <f ca="1">IF(AM151=0,$AK$10,RANK(AM151,$R$22:$R$322))</f>
        <v>3300</v>
      </c>
      <c r="AO151" s="72">
        <f t="shared" ca="1" si="21"/>
        <v>140</v>
      </c>
      <c r="AP151" s="73">
        <f t="shared" ca="1" si="17"/>
        <v>0.98609685394880464</v>
      </c>
      <c r="AQ151" s="73">
        <f t="shared" ca="1" si="18"/>
        <v>3299.0139031460512</v>
      </c>
      <c r="AR151" s="74">
        <f t="array" aca="1" ref="AR151" ca="1">RANK(AQ151,$AQ$12:$AQ$315,1)</f>
        <v>140</v>
      </c>
    </row>
    <row r="152" spans="28:44" ht="15" customHeight="1">
      <c r="AB152" s="44" t="str">
        <f t="shared" ca="1" si="22"/>
        <v/>
      </c>
      <c r="AC152" s="45" t="str">
        <f ca="1"/>
        <v/>
      </c>
      <c r="AD152" s="46" t="str">
        <f ca="1"/>
        <v/>
      </c>
      <c r="AE152" s="31" t="str">
        <f ca="1"/>
        <v/>
      </c>
      <c r="AG152" s="45">
        <f t="shared" ca="1" si="19"/>
        <v>96</v>
      </c>
      <c r="AH152" s="46">
        <f ca="1">IF(AI152&gt;AI151,1,IF(COUNTIF(AH$12:AH151,AH151)&lt;$AB$15*AI152,AH151,IF(AND(AH151=$W$25,COUNTIF(AH$12:AH151,AH151)&gt;=$AB$15*AI152),$W$25,AH151+1)))</f>
        <v>1</v>
      </c>
      <c r="AI152" s="46">
        <f ca="1">IF(COUNTIF(AI$12:AI151,AI151)&lt;$AI$10,AI151,IF(AND(AI151=$R$25,COUNTIF(AI$12:AI151,AI151)&gt;=$AI$10),$R$25,AI151+1))</f>
        <v>10</v>
      </c>
      <c r="AJ152" s="71" t="str">
        <f t="array" aca="1" ref="AJ152" ca="1">INDEX($T$26:$T$86,AI152)</f>
        <v>Ukraine</v>
      </c>
      <c r="AK152" s="71" t="str">
        <f t="shared" ca="1" si="16"/>
        <v>Sales</v>
      </c>
      <c r="AL152" s="46" t="str">
        <f t="shared" ca="1" si="20"/>
        <v/>
      </c>
      <c r="AM152" s="72">
        <f ca="1">IF(AL152="",0,_xll.PALO.DATA(Server,OperationalCube,$AJ152,$AK152,$AL152,$F$8,$B$3,$AM$11))</f>
        <v>0</v>
      </c>
      <c r="AN152" s="72">
        <f ca="1">IF(AM152=0,$AK$10,RANK(AM152,$R$22:$R$322))</f>
        <v>3300</v>
      </c>
      <c r="AO152" s="72">
        <f t="shared" ca="1" si="21"/>
        <v>141</v>
      </c>
      <c r="AP152" s="73">
        <f t="shared" ca="1" si="17"/>
        <v>0.98599824426340987</v>
      </c>
      <c r="AQ152" s="73">
        <f t="shared" ca="1" si="18"/>
        <v>3299.0140017557364</v>
      </c>
      <c r="AR152" s="74">
        <f t="array" aca="1" ref="AR152" ca="1">RANK(AQ152,$AQ$12:$AQ$315,1)</f>
        <v>141</v>
      </c>
    </row>
    <row r="153" spans="28:44" ht="15" customHeight="1">
      <c r="AB153" s="44" t="str">
        <f t="shared" ca="1" si="22"/>
        <v/>
      </c>
      <c r="AC153" s="45" t="str">
        <f ca="1"/>
        <v/>
      </c>
      <c r="AD153" s="46" t="str">
        <f ca="1"/>
        <v/>
      </c>
      <c r="AE153" s="31" t="str">
        <f ca="1"/>
        <v/>
      </c>
      <c r="AG153" s="45">
        <f t="shared" ca="1" si="19"/>
        <v>97</v>
      </c>
      <c r="AH153" s="46">
        <f ca="1">IF(AI153&gt;AI152,1,IF(COUNTIF(AH$12:AH152,AH152)&lt;$AB$15*AI153,AH152,IF(AND(AH152=$W$25,COUNTIF(AH$12:AH152,AH152)&gt;=$AB$15*AI153),$W$25,AH152+1)))</f>
        <v>1</v>
      </c>
      <c r="AI153" s="46">
        <f ca="1">IF(COUNTIF(AI$12:AI152,AI152)&lt;$AI$10,AI152,IF(AND(AI152=$R$25,COUNTIF(AI$12:AI152,AI152)&gt;=$AI$10),$R$25,AI152+1))</f>
        <v>10</v>
      </c>
      <c r="AJ153" s="71" t="str">
        <f t="array" aca="1" ref="AJ153" ca="1">INDEX($T$26:$T$86,AI153)</f>
        <v>Ukraine</v>
      </c>
      <c r="AK153" s="71" t="str">
        <f t="shared" ca="1" si="16"/>
        <v>Sales</v>
      </c>
      <c r="AL153" s="46" t="str">
        <f t="shared" ca="1" si="20"/>
        <v/>
      </c>
      <c r="AM153" s="72">
        <f ca="1">IF(AL153="",0,_xll.PALO.DATA(Server,OperationalCube,$AJ153,$AK153,$AL153,$F$8,$B$3,$AM$11))</f>
        <v>0</v>
      </c>
      <c r="AN153" s="72">
        <f ca="1">IF(AM153=0,$AK$10,RANK(AM153,$R$22:$R$322))</f>
        <v>3300</v>
      </c>
      <c r="AO153" s="72">
        <f t="shared" ca="1" si="21"/>
        <v>142</v>
      </c>
      <c r="AP153" s="73">
        <f t="shared" ca="1" si="17"/>
        <v>0.98589964443898359</v>
      </c>
      <c r="AQ153" s="73">
        <f t="shared" ca="1" si="18"/>
        <v>3299.0141003555609</v>
      </c>
      <c r="AR153" s="74">
        <f t="array" aca="1" ref="AR153" ca="1">RANK(AQ153,$AQ$12:$AQ$315,1)</f>
        <v>142</v>
      </c>
    </row>
    <row r="154" spans="28:44" ht="15" customHeight="1">
      <c r="AB154" s="44" t="str">
        <f t="shared" ca="1" si="22"/>
        <v/>
      </c>
      <c r="AC154" s="45" t="str">
        <f ca="1"/>
        <v/>
      </c>
      <c r="AD154" s="46" t="str">
        <f ca="1"/>
        <v/>
      </c>
      <c r="AE154" s="31" t="str">
        <f ca="1"/>
        <v/>
      </c>
      <c r="AG154" s="45">
        <f t="shared" ca="1" si="19"/>
        <v>98</v>
      </c>
      <c r="AH154" s="46">
        <f ca="1">IF(AI154&gt;AI153,1,IF(COUNTIF(AH$12:AH153,AH153)&lt;$AB$15*AI154,AH153,IF(AND(AH153=$W$25,COUNTIF(AH$12:AH153,AH153)&gt;=$AB$15*AI154),$W$25,AH153+1)))</f>
        <v>1</v>
      </c>
      <c r="AI154" s="46">
        <f ca="1">IF(COUNTIF(AI$12:AI153,AI153)&lt;$AI$10,AI153,IF(AND(AI153=$R$25,COUNTIF(AI$12:AI153,AI153)&gt;=$AI$10),$R$25,AI153+1))</f>
        <v>10</v>
      </c>
      <c r="AJ154" s="71" t="str">
        <f t="array" aca="1" ref="AJ154" ca="1">INDEX($T$26:$T$86,AI154)</f>
        <v>Ukraine</v>
      </c>
      <c r="AK154" s="71" t="str">
        <f t="shared" ca="1" si="16"/>
        <v>Sales</v>
      </c>
      <c r="AL154" s="46" t="str">
        <f t="shared" ca="1" si="20"/>
        <v/>
      </c>
      <c r="AM154" s="72">
        <f ca="1">IF(AL154="",0,_xll.PALO.DATA(Server,OperationalCube,$AJ154,$AK154,$AL154,$F$8,$B$3,$AM$11))</f>
        <v>0</v>
      </c>
      <c r="AN154" s="72">
        <f ca="1">IF(AM154=0,$AK$10,RANK(AM154,$R$22:$R$322))</f>
        <v>3300</v>
      </c>
      <c r="AO154" s="72">
        <f t="shared" ca="1" si="21"/>
        <v>143</v>
      </c>
      <c r="AP154" s="73">
        <f t="shared" ca="1" si="17"/>
        <v>0.9858010544745397</v>
      </c>
      <c r="AQ154" s="73">
        <f t="shared" ca="1" si="18"/>
        <v>3299.0141989455255</v>
      </c>
      <c r="AR154" s="74">
        <f t="array" aca="1" ref="AR154" ca="1">RANK(AQ154,$AQ$12:$AQ$315,1)</f>
        <v>143</v>
      </c>
    </row>
    <row r="155" spans="28:44" ht="15" customHeight="1">
      <c r="AB155" s="44" t="str">
        <f t="shared" ca="1" si="22"/>
        <v/>
      </c>
      <c r="AC155" s="45" t="str">
        <f ca="1"/>
        <v/>
      </c>
      <c r="AD155" s="46" t="str">
        <f ca="1"/>
        <v/>
      </c>
      <c r="AE155" s="31" t="str">
        <f ca="1"/>
        <v/>
      </c>
      <c r="AG155" s="45">
        <f t="shared" ca="1" si="19"/>
        <v>99</v>
      </c>
      <c r="AH155" s="46">
        <f ca="1">IF(AI155&gt;AI154,1,IF(COUNTIF(AH$12:AH154,AH154)&lt;$AB$15*AI155,AH154,IF(AND(AH154=$W$25,COUNTIF(AH$12:AH154,AH154)&gt;=$AB$15*AI155),$W$25,AH154+1)))</f>
        <v>1</v>
      </c>
      <c r="AI155" s="46">
        <f ca="1">IF(COUNTIF(AI$12:AI154,AI154)&lt;$AI$10,AI154,IF(AND(AI154=$R$25,COUNTIF(AI$12:AI154,AI154)&gt;=$AI$10),$R$25,AI154+1))</f>
        <v>10</v>
      </c>
      <c r="AJ155" s="71" t="str">
        <f t="array" aca="1" ref="AJ155" ca="1">INDEX($T$26:$T$86,AI155)</f>
        <v>Ukraine</v>
      </c>
      <c r="AK155" s="71" t="str">
        <f t="shared" ca="1" si="16"/>
        <v>Sales</v>
      </c>
      <c r="AL155" s="46" t="str">
        <f t="shared" ca="1" si="20"/>
        <v/>
      </c>
      <c r="AM155" s="72">
        <f ca="1">IF(AL155="",0,_xll.PALO.DATA(Server,OperationalCube,$AJ155,$AK155,$AL155,$F$8,$B$3,$AM$11))</f>
        <v>0</v>
      </c>
      <c r="AN155" s="72">
        <f ca="1">IF(AM155=0,$AK$10,RANK(AM155,$R$22:$R$322))</f>
        <v>3300</v>
      </c>
      <c r="AO155" s="72">
        <f t="shared" ca="1" si="21"/>
        <v>144</v>
      </c>
      <c r="AP155" s="73">
        <f t="shared" ca="1" si="17"/>
        <v>0.98570247436909231</v>
      </c>
      <c r="AQ155" s="73">
        <f t="shared" ca="1" si="18"/>
        <v>3299.0142975256308</v>
      </c>
      <c r="AR155" s="74">
        <f t="array" aca="1" ref="AR155" ca="1">RANK(AQ155,$AQ$12:$AQ$315,1)</f>
        <v>144</v>
      </c>
    </row>
    <row r="156" spans="28:44" ht="15" customHeight="1">
      <c r="AB156" s="44" t="str">
        <f t="shared" ca="1" si="22"/>
        <v/>
      </c>
      <c r="AC156" s="45" t="str">
        <f ca="1"/>
        <v/>
      </c>
      <c r="AD156" s="46" t="str">
        <f ca="1"/>
        <v/>
      </c>
      <c r="AE156" s="31" t="str">
        <f ca="1"/>
        <v/>
      </c>
      <c r="AG156" s="45">
        <f t="shared" ca="1" si="19"/>
        <v>100</v>
      </c>
      <c r="AH156" s="46">
        <f ca="1">IF(AI156&gt;AI155,1,IF(COUNTIF(AH$12:AH155,AH155)&lt;$AB$15*AI156,AH155,IF(AND(AH155=$W$25,COUNTIF(AH$12:AH155,AH155)&gt;=$AB$15*AI156),$W$25,AH155+1)))</f>
        <v>1</v>
      </c>
      <c r="AI156" s="46">
        <f ca="1">IF(COUNTIF(AI$12:AI155,AI155)&lt;$AI$10,AI155,IF(AND(AI155=$R$25,COUNTIF(AI$12:AI155,AI155)&gt;=$AI$10),$R$25,AI155+1))</f>
        <v>10</v>
      </c>
      <c r="AJ156" s="71" t="str">
        <f t="array" aca="1" ref="AJ156" ca="1">INDEX($T$26:$T$86,AI156)</f>
        <v>Ukraine</v>
      </c>
      <c r="AK156" s="71" t="str">
        <f t="shared" ca="1" si="16"/>
        <v>Sales</v>
      </c>
      <c r="AL156" s="46" t="str">
        <f t="shared" ca="1" si="20"/>
        <v/>
      </c>
      <c r="AM156" s="72">
        <f ca="1">IF(AL156="",0,_xll.PALO.DATA(Server,OperationalCube,$AJ156,$AK156,$AL156,$F$8,$B$3,$AM$11))</f>
        <v>0</v>
      </c>
      <c r="AN156" s="72">
        <f ca="1">IF(AM156=0,$AK$10,RANK(AM156,$R$22:$R$322))</f>
        <v>3300</v>
      </c>
      <c r="AO156" s="72">
        <f t="shared" ca="1" si="21"/>
        <v>145</v>
      </c>
      <c r="AP156" s="73">
        <f t="shared" ca="1" si="17"/>
        <v>0.98560390412165533</v>
      </c>
      <c r="AQ156" s="73">
        <f t="shared" ca="1" si="18"/>
        <v>3299.0143960958785</v>
      </c>
      <c r="AR156" s="74">
        <f t="array" aca="1" ref="AR156" ca="1">RANK(AQ156,$AQ$12:$AQ$315,1)</f>
        <v>145</v>
      </c>
    </row>
    <row r="157" spans="28:44" ht="15" customHeight="1">
      <c r="AB157" s="44" t="str">
        <f t="shared" ca="1" si="22"/>
        <v/>
      </c>
      <c r="AC157" s="45" t="str">
        <f ca="1"/>
        <v/>
      </c>
      <c r="AD157" s="46" t="str">
        <f ca="1"/>
        <v/>
      </c>
      <c r="AE157" s="31" t="str">
        <f ca="1"/>
        <v/>
      </c>
      <c r="AG157" s="45">
        <f t="shared" ca="1" si="19"/>
        <v>101</v>
      </c>
      <c r="AH157" s="46">
        <f ca="1">IF(AI157&gt;AI156,1,IF(COUNTIF(AH$12:AH156,AH156)&lt;$AB$15*AI157,AH156,IF(AND(AH156=$W$25,COUNTIF(AH$12:AH156,AH156)&gt;=$AB$15*AI157),$W$25,AH156+1)))</f>
        <v>1</v>
      </c>
      <c r="AI157" s="46">
        <f ca="1">IF(COUNTIF(AI$12:AI156,AI156)&lt;$AI$10,AI156,IF(AND(AI156=$R$25,COUNTIF(AI$12:AI156,AI156)&gt;=$AI$10),$R$25,AI156+1))</f>
        <v>10</v>
      </c>
      <c r="AJ157" s="71" t="str">
        <f t="array" aca="1" ref="AJ157" ca="1">INDEX($T$26:$T$86,AI157)</f>
        <v>Ukraine</v>
      </c>
      <c r="AK157" s="71" t="str">
        <f t="shared" ca="1" si="16"/>
        <v>Sales</v>
      </c>
      <c r="AL157" s="46" t="str">
        <f t="shared" ca="1" si="20"/>
        <v/>
      </c>
      <c r="AM157" s="72">
        <f ca="1">IF(AL157="",0,_xll.PALO.DATA(Server,OperationalCube,$AJ157,$AK157,$AL157,$F$8,$B$3,$AM$11))</f>
        <v>0</v>
      </c>
      <c r="AN157" s="72">
        <f ca="1">IF(AM157=0,$AK$10,RANK(AM157,$R$22:$R$322))</f>
        <v>3300</v>
      </c>
      <c r="AO157" s="72">
        <f t="shared" ca="1" si="21"/>
        <v>146</v>
      </c>
      <c r="AP157" s="73">
        <f t="shared" ca="1" si="17"/>
        <v>0.98550534373124321</v>
      </c>
      <c r="AQ157" s="73">
        <f t="shared" ca="1" si="18"/>
        <v>3299.0144946562687</v>
      </c>
      <c r="AR157" s="74">
        <f t="array" aca="1" ref="AR157" ca="1">RANK(AQ157,$AQ$12:$AQ$315,1)</f>
        <v>146</v>
      </c>
    </row>
    <row r="158" spans="28:44" ht="15" customHeight="1">
      <c r="AB158" s="44" t="str">
        <f t="shared" ca="1" si="22"/>
        <v/>
      </c>
      <c r="AC158" s="45" t="str">
        <f ca="1"/>
        <v/>
      </c>
      <c r="AD158" s="46" t="str">
        <f ca="1"/>
        <v/>
      </c>
      <c r="AE158" s="31" t="str">
        <f ca="1"/>
        <v/>
      </c>
      <c r="AG158" s="45">
        <f t="shared" ca="1" si="19"/>
        <v>102</v>
      </c>
      <c r="AH158" s="46">
        <f ca="1">IF(AI158&gt;AI157,1,IF(COUNTIF(AH$12:AH157,AH157)&lt;$AB$15*AI158,AH157,IF(AND(AH157=$W$25,COUNTIF(AH$12:AH157,AH157)&gt;=$AB$15*AI158),$W$25,AH157+1)))</f>
        <v>1</v>
      </c>
      <c r="AI158" s="46">
        <f ca="1">IF(COUNTIF(AI$12:AI157,AI157)&lt;$AI$10,AI157,IF(AND(AI157=$R$25,COUNTIF(AI$12:AI157,AI157)&gt;=$AI$10),$R$25,AI157+1))</f>
        <v>10</v>
      </c>
      <c r="AJ158" s="71" t="str">
        <f t="array" aca="1" ref="AJ158" ca="1">INDEX($T$26:$T$86,AI158)</f>
        <v>Ukraine</v>
      </c>
      <c r="AK158" s="71" t="str">
        <f t="shared" ca="1" si="16"/>
        <v>Sales</v>
      </c>
      <c r="AL158" s="46" t="str">
        <f t="shared" ca="1" si="20"/>
        <v/>
      </c>
      <c r="AM158" s="72">
        <f ca="1">IF(AL158="",0,_xll.PALO.DATA(Server,OperationalCube,$AJ158,$AK158,$AL158,$F$8,$B$3,$AM$11))</f>
        <v>0</v>
      </c>
      <c r="AN158" s="72">
        <f ca="1">IF(AM158=0,$AK$10,RANK(AM158,$R$22:$R$322))</f>
        <v>3300</v>
      </c>
      <c r="AO158" s="72">
        <f t="shared" ca="1" si="21"/>
        <v>147</v>
      </c>
      <c r="AP158" s="73">
        <f t="shared" ca="1" si="17"/>
        <v>0.98540679319687019</v>
      </c>
      <c r="AQ158" s="73">
        <f t="shared" ca="1" si="18"/>
        <v>3299.0145932068031</v>
      </c>
      <c r="AR158" s="74">
        <f t="array" aca="1" ref="AR158" ca="1">RANK(AQ158,$AQ$12:$AQ$315,1)</f>
        <v>147</v>
      </c>
    </row>
    <row r="159" spans="28:44" ht="15" customHeight="1">
      <c r="AB159" s="44" t="str">
        <f t="shared" ca="1" si="22"/>
        <v/>
      </c>
      <c r="AC159" s="45" t="str">
        <f ca="1"/>
        <v/>
      </c>
      <c r="AD159" s="46" t="str">
        <f ca="1"/>
        <v/>
      </c>
      <c r="AE159" s="31" t="str">
        <f ca="1"/>
        <v/>
      </c>
      <c r="AG159" s="45">
        <f t="shared" ca="1" si="19"/>
        <v>103</v>
      </c>
      <c r="AH159" s="46">
        <f ca="1">IF(AI159&gt;AI158,1,IF(COUNTIF(AH$12:AH158,AH158)&lt;$AB$15*AI159,AH158,IF(AND(AH158=$W$25,COUNTIF(AH$12:AH158,AH158)&gt;=$AB$15*AI159),$W$25,AH158+1)))</f>
        <v>1</v>
      </c>
      <c r="AI159" s="46">
        <f ca="1">IF(COUNTIF(AI$12:AI158,AI158)&lt;$AI$10,AI158,IF(AND(AI158=$R$25,COUNTIF(AI$12:AI158,AI158)&gt;=$AI$10),$R$25,AI158+1))</f>
        <v>10</v>
      </c>
      <c r="AJ159" s="71" t="str">
        <f t="array" aca="1" ref="AJ159" ca="1">INDEX($T$26:$T$86,AI159)</f>
        <v>Ukraine</v>
      </c>
      <c r="AK159" s="71" t="str">
        <f t="shared" ca="1" si="16"/>
        <v>Sales</v>
      </c>
      <c r="AL159" s="46" t="str">
        <f t="shared" ca="1" si="20"/>
        <v/>
      </c>
      <c r="AM159" s="72">
        <f ca="1">IF(AL159="",0,_xll.PALO.DATA(Server,OperationalCube,$AJ159,$AK159,$AL159,$F$8,$B$3,$AM$11))</f>
        <v>0</v>
      </c>
      <c r="AN159" s="72">
        <f ca="1">IF(AM159=0,$AK$10,RANK(AM159,$R$22:$R$322))</f>
        <v>3300</v>
      </c>
      <c r="AO159" s="72">
        <f t="shared" ca="1" si="21"/>
        <v>148</v>
      </c>
      <c r="AP159" s="73">
        <f t="shared" ca="1" si="17"/>
        <v>0.9853082525175505</v>
      </c>
      <c r="AQ159" s="73">
        <f t="shared" ca="1" si="18"/>
        <v>3299.0146917474826</v>
      </c>
      <c r="AR159" s="74">
        <f t="array" aca="1" ref="AR159" ca="1">RANK(AQ159,$AQ$12:$AQ$315,1)</f>
        <v>148</v>
      </c>
    </row>
    <row r="160" spans="28:44" ht="15" customHeight="1">
      <c r="AB160" s="44" t="str">
        <f t="shared" ca="1" si="22"/>
        <v/>
      </c>
      <c r="AC160" s="45" t="str">
        <f ca="1"/>
        <v/>
      </c>
      <c r="AD160" s="46" t="str">
        <f ca="1"/>
        <v/>
      </c>
      <c r="AE160" s="31" t="str">
        <f ca="1"/>
        <v/>
      </c>
      <c r="AG160" s="45">
        <f t="shared" ca="1" si="19"/>
        <v>104</v>
      </c>
      <c r="AH160" s="46">
        <f ca="1">IF(AI160&gt;AI159,1,IF(COUNTIF(AH$12:AH159,AH159)&lt;$AB$15*AI160,AH159,IF(AND(AH159=$W$25,COUNTIF(AH$12:AH159,AH159)&gt;=$AB$15*AI160),$W$25,AH159+1)))</f>
        <v>1</v>
      </c>
      <c r="AI160" s="46">
        <f ca="1">IF(COUNTIF(AI$12:AI159,AI159)&lt;$AI$10,AI159,IF(AND(AI159=$R$25,COUNTIF(AI$12:AI159,AI159)&gt;=$AI$10),$R$25,AI159+1))</f>
        <v>10</v>
      </c>
      <c r="AJ160" s="71" t="str">
        <f t="array" aca="1" ref="AJ160" ca="1">INDEX($T$26:$T$86,AI160)</f>
        <v>Ukraine</v>
      </c>
      <c r="AK160" s="71" t="str">
        <f t="shared" ca="1" si="16"/>
        <v>Sales</v>
      </c>
      <c r="AL160" s="46" t="str">
        <f t="shared" ca="1" si="20"/>
        <v/>
      </c>
      <c r="AM160" s="72">
        <f ca="1">IF(AL160="",0,_xll.PALO.DATA(Server,OperationalCube,$AJ160,$AK160,$AL160,$F$8,$B$3,$AM$11))</f>
        <v>0</v>
      </c>
      <c r="AN160" s="72">
        <f ca="1">IF(AM160=0,$AK$10,RANK(AM160,$R$22:$R$322))</f>
        <v>3300</v>
      </c>
      <c r="AO160" s="72">
        <f t="shared" ca="1" si="21"/>
        <v>149</v>
      </c>
      <c r="AP160" s="73">
        <f t="shared" ca="1" si="17"/>
        <v>0.98520972169229881</v>
      </c>
      <c r="AQ160" s="73">
        <f t="shared" ca="1" si="18"/>
        <v>3299.0147902783078</v>
      </c>
      <c r="AR160" s="74">
        <f t="array" aca="1" ref="AR160" ca="1">RANK(AQ160,$AQ$12:$AQ$315,1)</f>
        <v>149</v>
      </c>
    </row>
    <row r="161" spans="28:44" ht="15" customHeight="1">
      <c r="AB161" s="44" t="str">
        <f t="shared" ca="1" si="22"/>
        <v/>
      </c>
      <c r="AC161" s="45" t="str">
        <f ca="1"/>
        <v/>
      </c>
      <c r="AD161" s="46" t="str">
        <f ca="1"/>
        <v/>
      </c>
      <c r="AE161" s="31" t="str">
        <f ca="1"/>
        <v/>
      </c>
      <c r="AG161" s="45">
        <f t="shared" ca="1" si="19"/>
        <v>105</v>
      </c>
      <c r="AH161" s="46">
        <f ca="1">IF(AI161&gt;AI160,1,IF(COUNTIF(AH$12:AH160,AH160)&lt;$AB$15*AI161,AH160,IF(AND(AH160=$W$25,COUNTIF(AH$12:AH160,AH160)&gt;=$AB$15*AI161),$W$25,AH160+1)))</f>
        <v>1</v>
      </c>
      <c r="AI161" s="46">
        <f ca="1">IF(COUNTIF(AI$12:AI160,AI160)&lt;$AI$10,AI160,IF(AND(AI160=$R$25,COUNTIF(AI$12:AI160,AI160)&gt;=$AI$10),$R$25,AI160+1))</f>
        <v>10</v>
      </c>
      <c r="AJ161" s="71" t="str">
        <f t="array" aca="1" ref="AJ161" ca="1">INDEX($T$26:$T$86,AI161)</f>
        <v>Ukraine</v>
      </c>
      <c r="AK161" s="71" t="str">
        <f t="shared" ca="1" si="16"/>
        <v>Sales</v>
      </c>
      <c r="AL161" s="46" t="str">
        <f t="shared" ca="1" si="20"/>
        <v/>
      </c>
      <c r="AM161" s="72">
        <f ca="1">IF(AL161="",0,_xll.PALO.DATA(Server,OperationalCube,$AJ161,$AK161,$AL161,$F$8,$B$3,$AM$11))</f>
        <v>0</v>
      </c>
      <c r="AN161" s="72">
        <f ca="1">IF(AM161=0,$AK$10,RANK(AM161,$R$22:$R$322))</f>
        <v>3300</v>
      </c>
      <c r="AO161" s="72">
        <f t="shared" ca="1" si="21"/>
        <v>150</v>
      </c>
      <c r="AP161" s="73">
        <f t="shared" ca="1" si="17"/>
        <v>0.98511120072012959</v>
      </c>
      <c r="AQ161" s="73">
        <f t="shared" ca="1" si="18"/>
        <v>3299.01488879928</v>
      </c>
      <c r="AR161" s="74">
        <f t="array" aca="1" ref="AR161" ca="1">RANK(AQ161,$AQ$12:$AQ$315,1)</f>
        <v>150</v>
      </c>
    </row>
    <row r="162" spans="28:44" ht="15" customHeight="1">
      <c r="AB162" s="44" t="str">
        <f t="shared" ca="1" si="22"/>
        <v/>
      </c>
      <c r="AC162" s="45" t="str">
        <f ca="1"/>
        <v/>
      </c>
      <c r="AD162" s="46" t="str">
        <f ca="1"/>
        <v/>
      </c>
      <c r="AE162" s="31" t="str">
        <f ca="1"/>
        <v/>
      </c>
      <c r="AG162" s="45">
        <f t="shared" ca="1" si="19"/>
        <v>106</v>
      </c>
      <c r="AH162" s="46">
        <f ca="1">IF(AI162&gt;AI161,1,IF(COUNTIF(AH$12:AH161,AH161)&lt;$AB$15*AI162,AH161,IF(AND(AH161=$W$25,COUNTIF(AH$12:AH161,AH161)&gt;=$AB$15*AI162),$W$25,AH161+1)))</f>
        <v>1</v>
      </c>
      <c r="AI162" s="46">
        <f ca="1">IF(COUNTIF(AI$12:AI161,AI161)&lt;$AI$10,AI161,IF(AND(AI161=$R$25,COUNTIF(AI$12:AI161,AI161)&gt;=$AI$10),$R$25,AI161+1))</f>
        <v>10</v>
      </c>
      <c r="AJ162" s="71" t="str">
        <f t="array" aca="1" ref="AJ162" ca="1">INDEX($T$26:$T$86,AI162)</f>
        <v>Ukraine</v>
      </c>
      <c r="AK162" s="71" t="str">
        <f t="shared" ca="1" si="16"/>
        <v>Sales</v>
      </c>
      <c r="AL162" s="46" t="str">
        <f t="shared" ca="1" si="20"/>
        <v/>
      </c>
      <c r="AM162" s="72">
        <f ca="1">IF(AL162="",0,_xll.PALO.DATA(Server,OperationalCube,$AJ162,$AK162,$AL162,$F$8,$B$3,$AM$11))</f>
        <v>0</v>
      </c>
      <c r="AN162" s="72">
        <f ca="1">IF(AM162=0,$AK$10,RANK(AM162,$R$22:$R$322))</f>
        <v>3300</v>
      </c>
      <c r="AO162" s="72">
        <f t="shared" ca="1" si="21"/>
        <v>151</v>
      </c>
      <c r="AP162" s="73">
        <f t="shared" ca="1" si="17"/>
        <v>0.9850126896000575</v>
      </c>
      <c r="AQ162" s="73">
        <f t="shared" ca="1" si="18"/>
        <v>3299.0149873104001</v>
      </c>
      <c r="AR162" s="74">
        <f t="array" aca="1" ref="AR162" ca="1">RANK(AQ162,$AQ$12:$AQ$315,1)</f>
        <v>151</v>
      </c>
    </row>
    <row r="163" spans="28:44" ht="15" customHeight="1">
      <c r="AB163" s="44" t="str">
        <f t="shared" ca="1" si="22"/>
        <v/>
      </c>
      <c r="AC163" s="45" t="str">
        <f ca="1"/>
        <v/>
      </c>
      <c r="AD163" s="46" t="str">
        <f ca="1"/>
        <v/>
      </c>
      <c r="AE163" s="31" t="str">
        <f ca="1"/>
        <v/>
      </c>
      <c r="AG163" s="45">
        <f t="shared" ca="1" si="19"/>
        <v>107</v>
      </c>
      <c r="AH163" s="46">
        <f ca="1">IF(AI163&gt;AI162,1,IF(COUNTIF(AH$12:AH162,AH162)&lt;$AB$15*AI163,AH162,IF(AND(AH162=$W$25,COUNTIF(AH$12:AH162,AH162)&gt;=$AB$15*AI163),$W$25,AH162+1)))</f>
        <v>1</v>
      </c>
      <c r="AI163" s="46">
        <f ca="1">IF(COUNTIF(AI$12:AI162,AI162)&lt;$AI$10,AI162,IF(AND(AI162=$R$25,COUNTIF(AI$12:AI162,AI162)&gt;=$AI$10),$R$25,AI162+1))</f>
        <v>10</v>
      </c>
      <c r="AJ163" s="71" t="str">
        <f t="array" aca="1" ref="AJ163" ca="1">INDEX($T$26:$T$86,AI163)</f>
        <v>Ukraine</v>
      </c>
      <c r="AK163" s="71" t="str">
        <f t="shared" ca="1" si="16"/>
        <v>Sales</v>
      </c>
      <c r="AL163" s="46" t="str">
        <f t="shared" ca="1" si="20"/>
        <v/>
      </c>
      <c r="AM163" s="72">
        <f ca="1">IF(AL163="",0,_xll.PALO.DATA(Server,OperationalCube,$AJ163,$AK163,$AL163,$F$8,$B$3,$AM$11))</f>
        <v>0</v>
      </c>
      <c r="AN163" s="72">
        <f ca="1">IF(AM163=0,$AK$10,RANK(AM163,$R$22:$R$322))</f>
        <v>3300</v>
      </c>
      <c r="AO163" s="72">
        <f t="shared" ca="1" si="21"/>
        <v>152</v>
      </c>
      <c r="AP163" s="73">
        <f t="shared" ca="1" si="17"/>
        <v>0.98491418833109756</v>
      </c>
      <c r="AQ163" s="73">
        <f t="shared" ca="1" si="18"/>
        <v>3299.015085811669</v>
      </c>
      <c r="AR163" s="74">
        <f t="array" aca="1" ref="AR163" ca="1">RANK(AQ163,$AQ$12:$AQ$315,1)</f>
        <v>152</v>
      </c>
    </row>
    <row r="164" spans="28:44" ht="15" customHeight="1">
      <c r="AB164" s="44" t="str">
        <f t="shared" ca="1" si="22"/>
        <v/>
      </c>
      <c r="AC164" s="45" t="str">
        <f ca="1"/>
        <v/>
      </c>
      <c r="AD164" s="46" t="str">
        <f ca="1"/>
        <v/>
      </c>
      <c r="AE164" s="31" t="str">
        <f ca="1"/>
        <v/>
      </c>
      <c r="AG164" s="45">
        <f t="shared" ca="1" si="19"/>
        <v>108</v>
      </c>
      <c r="AH164" s="46">
        <f ca="1">IF(AI164&gt;AI163,1,IF(COUNTIF(AH$12:AH163,AH163)&lt;$AB$15*AI164,AH163,IF(AND(AH163=$W$25,COUNTIF(AH$12:AH163,AH163)&gt;=$AB$15*AI164),$W$25,AH163+1)))</f>
        <v>1</v>
      </c>
      <c r="AI164" s="46">
        <f ca="1">IF(COUNTIF(AI$12:AI163,AI163)&lt;$AI$10,AI163,IF(AND(AI163=$R$25,COUNTIF(AI$12:AI163,AI163)&gt;=$AI$10),$R$25,AI163+1))</f>
        <v>10</v>
      </c>
      <c r="AJ164" s="71" t="str">
        <f t="array" aca="1" ref="AJ164" ca="1">INDEX($T$26:$T$86,AI164)</f>
        <v>Ukraine</v>
      </c>
      <c r="AK164" s="71" t="str">
        <f t="shared" ca="1" si="16"/>
        <v>Sales</v>
      </c>
      <c r="AL164" s="46" t="str">
        <f t="shared" ca="1" si="20"/>
        <v/>
      </c>
      <c r="AM164" s="72">
        <f ca="1">IF(AL164="",0,_xll.PALO.DATA(Server,OperationalCube,$AJ164,$AK164,$AL164,$F$8,$B$3,$AM$11))</f>
        <v>0</v>
      </c>
      <c r="AN164" s="72">
        <f ca="1">IF(AM164=0,$AK$10,RANK(AM164,$R$22:$R$322))</f>
        <v>3300</v>
      </c>
      <c r="AO164" s="72">
        <f t="shared" ca="1" si="21"/>
        <v>153</v>
      </c>
      <c r="AP164" s="73">
        <f t="shared" ca="1" si="17"/>
        <v>0.98481569691226445</v>
      </c>
      <c r="AQ164" s="73">
        <f t="shared" ca="1" si="18"/>
        <v>3299.0151843030876</v>
      </c>
      <c r="AR164" s="74">
        <f t="array" aca="1" ref="AR164" ca="1">RANK(AQ164,$AQ$12:$AQ$315,1)</f>
        <v>153</v>
      </c>
    </row>
    <row r="165" spans="28:44" ht="15" customHeight="1">
      <c r="AB165" s="44" t="str">
        <f t="shared" ca="1" si="22"/>
        <v/>
      </c>
      <c r="AC165" s="45" t="str">
        <f ca="1"/>
        <v/>
      </c>
      <c r="AD165" s="46" t="str">
        <f ca="1"/>
        <v/>
      </c>
      <c r="AE165" s="31" t="str">
        <f ca="1"/>
        <v/>
      </c>
      <c r="AG165" s="45">
        <f t="shared" ca="1" si="19"/>
        <v>109</v>
      </c>
      <c r="AH165" s="46">
        <f ca="1">IF(AI165&gt;AI164,1,IF(COUNTIF(AH$12:AH164,AH164)&lt;$AB$15*AI165,AH164,IF(AND(AH164=$W$25,COUNTIF(AH$12:AH164,AH164)&gt;=$AB$15*AI165),$W$25,AH164+1)))</f>
        <v>1</v>
      </c>
      <c r="AI165" s="46">
        <f ca="1">IF(COUNTIF(AI$12:AI164,AI164)&lt;$AI$10,AI164,IF(AND(AI164=$R$25,COUNTIF(AI$12:AI164,AI164)&gt;=$AI$10),$R$25,AI164+1))</f>
        <v>10</v>
      </c>
      <c r="AJ165" s="71" t="str">
        <f t="array" aca="1" ref="AJ165" ca="1">INDEX($T$26:$T$86,AI165)</f>
        <v>Ukraine</v>
      </c>
      <c r="AK165" s="71" t="str">
        <f t="shared" ca="1" si="16"/>
        <v>Sales</v>
      </c>
      <c r="AL165" s="46" t="str">
        <f t="shared" ca="1" si="20"/>
        <v/>
      </c>
      <c r="AM165" s="72">
        <f ca="1">IF(AL165="",0,_xll.PALO.DATA(Server,OperationalCube,$AJ165,$AK165,$AL165,$F$8,$B$3,$AM$11))</f>
        <v>0</v>
      </c>
      <c r="AN165" s="72">
        <f ca="1">IF(AM165=0,$AK$10,RANK(AM165,$R$22:$R$322))</f>
        <v>3300</v>
      </c>
      <c r="AO165" s="72">
        <f t="shared" ca="1" si="21"/>
        <v>154</v>
      </c>
      <c r="AP165" s="73">
        <f t="shared" ca="1" si="17"/>
        <v>0.98471721534257328</v>
      </c>
      <c r="AQ165" s="73">
        <f t="shared" ca="1" si="18"/>
        <v>3299.0152827846573</v>
      </c>
      <c r="AR165" s="74">
        <f t="array" aca="1" ref="AR165" ca="1">RANK(AQ165,$AQ$12:$AQ$315,1)</f>
        <v>154</v>
      </c>
    </row>
    <row r="166" spans="28:44" ht="15" customHeight="1">
      <c r="AB166" s="44" t="str">
        <f t="shared" ca="1" si="22"/>
        <v/>
      </c>
      <c r="AC166" s="45" t="str">
        <f ca="1"/>
        <v/>
      </c>
      <c r="AD166" s="46" t="str">
        <f ca="1"/>
        <v/>
      </c>
      <c r="AE166" s="31" t="str">
        <f ca="1"/>
        <v/>
      </c>
      <c r="AG166" s="45">
        <f t="shared" ca="1" si="19"/>
        <v>110</v>
      </c>
      <c r="AH166" s="46">
        <f ca="1">IF(AI166&gt;AI165,1,IF(COUNTIF(AH$12:AH165,AH165)&lt;$AB$15*AI166,AH165,IF(AND(AH165=$W$25,COUNTIF(AH$12:AH165,AH165)&gt;=$AB$15*AI166),$W$25,AH165+1)))</f>
        <v>1</v>
      </c>
      <c r="AI166" s="46">
        <f ca="1">IF(COUNTIF(AI$12:AI165,AI165)&lt;$AI$10,AI165,IF(AND(AI165=$R$25,COUNTIF(AI$12:AI165,AI165)&gt;=$AI$10),$R$25,AI165+1))</f>
        <v>10</v>
      </c>
      <c r="AJ166" s="71" t="str">
        <f t="array" aca="1" ref="AJ166" ca="1">INDEX($T$26:$T$86,AI166)</f>
        <v>Ukraine</v>
      </c>
      <c r="AK166" s="71" t="str">
        <f t="shared" ca="1" si="16"/>
        <v>Sales</v>
      </c>
      <c r="AL166" s="46" t="str">
        <f t="shared" ca="1" si="20"/>
        <v/>
      </c>
      <c r="AM166" s="72">
        <f ca="1">IF(AL166="",0,_xll.PALO.DATA(Server,OperationalCube,$AJ166,$AK166,$AL166,$F$8,$B$3,$AM$11))</f>
        <v>0</v>
      </c>
      <c r="AN166" s="72">
        <f ca="1">IF(AM166=0,$AK$10,RANK(AM166,$R$22:$R$322))</f>
        <v>3300</v>
      </c>
      <c r="AO166" s="72">
        <f t="shared" ca="1" si="21"/>
        <v>155</v>
      </c>
      <c r="AP166" s="73">
        <f t="shared" ca="1" si="17"/>
        <v>0.98461874362103907</v>
      </c>
      <c r="AQ166" s="73">
        <f t="shared" ca="1" si="18"/>
        <v>3299.015381256379</v>
      </c>
      <c r="AR166" s="74">
        <f t="array" aca="1" ref="AR166" ca="1">RANK(AQ166,$AQ$12:$AQ$315,1)</f>
        <v>155</v>
      </c>
    </row>
    <row r="167" spans="28:44" ht="15" customHeight="1">
      <c r="AB167" s="44" t="str">
        <f t="shared" ca="1" si="22"/>
        <v/>
      </c>
      <c r="AC167" s="45" t="str">
        <f ca="1"/>
        <v/>
      </c>
      <c r="AD167" s="46" t="str">
        <f ca="1"/>
        <v/>
      </c>
      <c r="AE167" s="31" t="str">
        <f ca="1"/>
        <v/>
      </c>
      <c r="AG167" s="45">
        <f t="shared" ca="1" si="19"/>
        <v>111</v>
      </c>
      <c r="AH167" s="46">
        <f ca="1">IF(AI167&gt;AI166,1,IF(COUNTIF(AH$12:AH166,AH166)&lt;$AB$15*AI167,AH166,IF(AND(AH166=$W$25,COUNTIF(AH$12:AH166,AH166)&gt;=$AB$15*AI167),$W$25,AH166+1)))</f>
        <v>1</v>
      </c>
      <c r="AI167" s="46">
        <f ca="1">IF(COUNTIF(AI$12:AI166,AI166)&lt;$AI$10,AI166,IF(AND(AI166=$R$25,COUNTIF(AI$12:AI166,AI166)&gt;=$AI$10),$R$25,AI166+1))</f>
        <v>10</v>
      </c>
      <c r="AJ167" s="71" t="str">
        <f t="array" aca="1" ref="AJ167" ca="1">INDEX($T$26:$T$86,AI167)</f>
        <v>Ukraine</v>
      </c>
      <c r="AK167" s="71" t="str">
        <f t="shared" ca="1" si="16"/>
        <v>Sales</v>
      </c>
      <c r="AL167" s="46" t="str">
        <f t="shared" ca="1" si="20"/>
        <v/>
      </c>
      <c r="AM167" s="72">
        <f ca="1">IF(AL167="",0,_xll.PALO.DATA(Server,OperationalCube,$AJ167,$AK167,$AL167,$F$8,$B$3,$AM$11))</f>
        <v>0</v>
      </c>
      <c r="AN167" s="72">
        <f ca="1">IF(AM167=0,$AK$10,RANK(AM167,$R$22:$R$322))</f>
        <v>3300</v>
      </c>
      <c r="AO167" s="72">
        <f t="shared" ca="1" si="21"/>
        <v>156</v>
      </c>
      <c r="AP167" s="73">
        <f t="shared" ca="1" si="17"/>
        <v>0.98452028174667683</v>
      </c>
      <c r="AQ167" s="73">
        <f t="shared" ca="1" si="18"/>
        <v>3299.0154797182531</v>
      </c>
      <c r="AR167" s="74">
        <f t="array" aca="1" ref="AR167" ca="1">RANK(AQ167,$AQ$12:$AQ$315,1)</f>
        <v>156</v>
      </c>
    </row>
    <row r="168" spans="28:44" ht="15" customHeight="1">
      <c r="AB168" s="44" t="str">
        <f t="shared" ca="1" si="22"/>
        <v/>
      </c>
      <c r="AC168" s="45" t="str">
        <f ca="1"/>
        <v/>
      </c>
      <c r="AD168" s="46" t="str">
        <f ca="1"/>
        <v/>
      </c>
      <c r="AE168" s="31" t="str">
        <f ca="1"/>
        <v/>
      </c>
      <c r="AG168" s="45">
        <f t="shared" ca="1" si="19"/>
        <v>112</v>
      </c>
      <c r="AH168" s="46">
        <f ca="1">IF(AI168&gt;AI167,1,IF(COUNTIF(AH$12:AH167,AH167)&lt;$AB$15*AI168,AH167,IF(AND(AH167=$W$25,COUNTIF(AH$12:AH167,AH167)&gt;=$AB$15*AI168),$W$25,AH167+1)))</f>
        <v>1</v>
      </c>
      <c r="AI168" s="46">
        <f ca="1">IF(COUNTIF(AI$12:AI167,AI167)&lt;$AI$10,AI167,IF(AND(AI167=$R$25,COUNTIF(AI$12:AI167,AI167)&gt;=$AI$10),$R$25,AI167+1))</f>
        <v>10</v>
      </c>
      <c r="AJ168" s="71" t="str">
        <f t="array" aca="1" ref="AJ168" ca="1">INDEX($T$26:$T$86,AI168)</f>
        <v>Ukraine</v>
      </c>
      <c r="AK168" s="71" t="str">
        <f t="shared" ca="1" si="16"/>
        <v>Sales</v>
      </c>
      <c r="AL168" s="46" t="str">
        <f t="shared" ca="1" si="20"/>
        <v/>
      </c>
      <c r="AM168" s="72">
        <f ca="1">IF(AL168="",0,_xll.PALO.DATA(Server,OperationalCube,$AJ168,$AK168,$AL168,$F$8,$B$3,$AM$11))</f>
        <v>0</v>
      </c>
      <c r="AN168" s="72">
        <f ca="1">IF(AM168=0,$AK$10,RANK(AM168,$R$22:$R$322))</f>
        <v>3300</v>
      </c>
      <c r="AO168" s="72">
        <f t="shared" ca="1" si="21"/>
        <v>157</v>
      </c>
      <c r="AP168" s="73">
        <f t="shared" ca="1" si="17"/>
        <v>0.98442182971850234</v>
      </c>
      <c r="AQ168" s="73">
        <f t="shared" ca="1" si="18"/>
        <v>3299.0155781702815</v>
      </c>
      <c r="AR168" s="74">
        <f t="array" aca="1" ref="AR168" ca="1">RANK(AQ168,$AQ$12:$AQ$315,1)</f>
        <v>157</v>
      </c>
    </row>
    <row r="169" spans="28:44" ht="15" customHeight="1">
      <c r="AB169" s="44" t="str">
        <f t="shared" ca="1" si="22"/>
        <v/>
      </c>
      <c r="AC169" s="45" t="str">
        <f ca="1"/>
        <v/>
      </c>
      <c r="AD169" s="46" t="str">
        <f ca="1"/>
        <v/>
      </c>
      <c r="AE169" s="31" t="str">
        <f ca="1"/>
        <v/>
      </c>
      <c r="AG169" s="45">
        <f t="shared" ca="1" si="19"/>
        <v>113</v>
      </c>
      <c r="AH169" s="46">
        <f ca="1">IF(AI169&gt;AI168,1,IF(COUNTIF(AH$12:AH168,AH168)&lt;$AB$15*AI169,AH168,IF(AND(AH168=$W$25,COUNTIF(AH$12:AH168,AH168)&gt;=$AB$15*AI169),$W$25,AH168+1)))</f>
        <v>1</v>
      </c>
      <c r="AI169" s="46">
        <f ca="1">IF(COUNTIF(AI$12:AI168,AI168)&lt;$AI$10,AI168,IF(AND(AI168=$R$25,COUNTIF(AI$12:AI168,AI168)&gt;=$AI$10),$R$25,AI168+1))</f>
        <v>10</v>
      </c>
      <c r="AJ169" s="71" t="str">
        <f t="array" aca="1" ref="AJ169" ca="1">INDEX($T$26:$T$86,AI169)</f>
        <v>Ukraine</v>
      </c>
      <c r="AK169" s="71" t="str">
        <f t="shared" ca="1" si="16"/>
        <v>Sales</v>
      </c>
      <c r="AL169" s="46" t="str">
        <f t="shared" ca="1" si="20"/>
        <v/>
      </c>
      <c r="AM169" s="72">
        <f ca="1">IF(AL169="",0,_xll.PALO.DATA(Server,OperationalCube,$AJ169,$AK169,$AL169,$F$8,$B$3,$AM$11))</f>
        <v>0</v>
      </c>
      <c r="AN169" s="72">
        <f ca="1">IF(AM169=0,$AK$10,RANK(AM169,$R$22:$R$322))</f>
        <v>3300</v>
      </c>
      <c r="AO169" s="72">
        <f t="shared" ca="1" si="21"/>
        <v>158</v>
      </c>
      <c r="AP169" s="73">
        <f t="shared" ca="1" si="17"/>
        <v>0.98432338753553061</v>
      </c>
      <c r="AQ169" s="73">
        <f t="shared" ca="1" si="18"/>
        <v>3299.0156766124646</v>
      </c>
      <c r="AR169" s="74">
        <f t="array" aca="1" ref="AR169" ca="1">RANK(AQ169,$AQ$12:$AQ$315,1)</f>
        <v>158</v>
      </c>
    </row>
    <row r="170" spans="28:44" ht="15" customHeight="1">
      <c r="AB170" s="44" t="str">
        <f t="shared" ca="1" si="22"/>
        <v/>
      </c>
      <c r="AC170" s="45" t="str">
        <f ca="1"/>
        <v/>
      </c>
      <c r="AD170" s="46" t="str">
        <f ca="1"/>
        <v/>
      </c>
      <c r="AE170" s="31" t="str">
        <f ca="1"/>
        <v/>
      </c>
      <c r="AG170" s="45">
        <f t="shared" ca="1" si="19"/>
        <v>114</v>
      </c>
      <c r="AH170" s="46">
        <f ca="1">IF(AI170&gt;AI169,1,IF(COUNTIF(AH$12:AH169,AH169)&lt;$AB$15*AI170,AH169,IF(AND(AH169=$W$25,COUNTIF(AH$12:AH169,AH169)&gt;=$AB$15*AI170),$W$25,AH169+1)))</f>
        <v>1</v>
      </c>
      <c r="AI170" s="46">
        <f ca="1">IF(COUNTIF(AI$12:AI169,AI169)&lt;$AI$10,AI169,IF(AND(AI169=$R$25,COUNTIF(AI$12:AI169,AI169)&gt;=$AI$10),$R$25,AI169+1))</f>
        <v>10</v>
      </c>
      <c r="AJ170" s="71" t="str">
        <f t="array" aca="1" ref="AJ170" ca="1">INDEX($T$26:$T$86,AI170)</f>
        <v>Ukraine</v>
      </c>
      <c r="AK170" s="71" t="str">
        <f t="shared" ca="1" si="16"/>
        <v>Sales</v>
      </c>
      <c r="AL170" s="46" t="str">
        <f t="shared" ca="1" si="20"/>
        <v/>
      </c>
      <c r="AM170" s="72">
        <f ca="1">IF(AL170="",0,_xll.PALO.DATA(Server,OperationalCube,$AJ170,$AK170,$AL170,$F$8,$B$3,$AM$11))</f>
        <v>0</v>
      </c>
      <c r="AN170" s="72">
        <f ca="1">IF(AM170=0,$AK$10,RANK(AM170,$R$22:$R$322))</f>
        <v>3300</v>
      </c>
      <c r="AO170" s="72">
        <f t="shared" ca="1" si="21"/>
        <v>159</v>
      </c>
      <c r="AP170" s="73">
        <f t="shared" ca="1" si="17"/>
        <v>0.984224955196777</v>
      </c>
      <c r="AQ170" s="73">
        <f t="shared" ca="1" si="18"/>
        <v>3299.0157750448034</v>
      </c>
      <c r="AR170" s="74">
        <f t="array" aca="1" ref="AR170" ca="1">RANK(AQ170,$AQ$12:$AQ$315,1)</f>
        <v>159</v>
      </c>
    </row>
    <row r="171" spans="28:44" ht="15" customHeight="1">
      <c r="AB171" s="44" t="str">
        <f t="shared" ca="1" si="22"/>
        <v/>
      </c>
      <c r="AC171" s="45" t="str">
        <f ca="1"/>
        <v/>
      </c>
      <c r="AD171" s="46" t="str">
        <f ca="1"/>
        <v/>
      </c>
      <c r="AE171" s="31" t="str">
        <f ca="1"/>
        <v/>
      </c>
      <c r="AG171" s="45">
        <f t="shared" ca="1" si="19"/>
        <v>115</v>
      </c>
      <c r="AH171" s="46">
        <f ca="1">IF(AI171&gt;AI170,1,IF(COUNTIF(AH$12:AH170,AH170)&lt;$AB$15*AI171,AH170,IF(AND(AH170=$W$25,COUNTIF(AH$12:AH170,AH170)&gt;=$AB$15*AI171),$W$25,AH170+1)))</f>
        <v>1</v>
      </c>
      <c r="AI171" s="46">
        <f ca="1">IF(COUNTIF(AI$12:AI170,AI170)&lt;$AI$10,AI170,IF(AND(AI170=$R$25,COUNTIF(AI$12:AI170,AI170)&gt;=$AI$10),$R$25,AI170+1))</f>
        <v>10</v>
      </c>
      <c r="AJ171" s="71" t="str">
        <f t="array" aca="1" ref="AJ171" ca="1">INDEX($T$26:$T$86,AI171)</f>
        <v>Ukraine</v>
      </c>
      <c r="AK171" s="71" t="str">
        <f t="shared" ca="1" si="16"/>
        <v>Sales</v>
      </c>
      <c r="AL171" s="46" t="str">
        <f t="shared" ca="1" si="20"/>
        <v/>
      </c>
      <c r="AM171" s="72">
        <f ca="1">IF(AL171="",0,_xll.PALO.DATA(Server,OperationalCube,$AJ171,$AK171,$AL171,$F$8,$B$3,$AM$11))</f>
        <v>0</v>
      </c>
      <c r="AN171" s="72">
        <f ca="1">IF(AM171=0,$AK$10,RANK(AM171,$R$22:$R$322))</f>
        <v>3300</v>
      </c>
      <c r="AO171" s="72">
        <f t="shared" ca="1" si="21"/>
        <v>160</v>
      </c>
      <c r="AP171" s="73">
        <f t="shared" ca="1" si="17"/>
        <v>0.98412653270125738</v>
      </c>
      <c r="AQ171" s="73">
        <f t="shared" ca="1" si="18"/>
        <v>3299.0158734672987</v>
      </c>
      <c r="AR171" s="74">
        <f t="array" aca="1" ref="AR171" ca="1">RANK(AQ171,$AQ$12:$AQ$315,1)</f>
        <v>160</v>
      </c>
    </row>
    <row r="172" spans="28:44" ht="15" customHeight="1">
      <c r="AB172" s="44" t="str">
        <f t="shared" ca="1" si="22"/>
        <v/>
      </c>
      <c r="AC172" s="45" t="str">
        <f ca="1"/>
        <v/>
      </c>
      <c r="AD172" s="46" t="str">
        <f ca="1"/>
        <v/>
      </c>
      <c r="AE172" s="31" t="str">
        <f ca="1"/>
        <v/>
      </c>
      <c r="AG172" s="45">
        <f t="shared" ca="1" si="19"/>
        <v>116</v>
      </c>
      <c r="AH172" s="46">
        <f ca="1">IF(AI172&gt;AI171,1,IF(COUNTIF(AH$12:AH171,AH171)&lt;$AB$15*AI172,AH171,IF(AND(AH171=$W$25,COUNTIF(AH$12:AH171,AH171)&gt;=$AB$15*AI172),$W$25,AH171+1)))</f>
        <v>1</v>
      </c>
      <c r="AI172" s="46">
        <f ca="1">IF(COUNTIF(AI$12:AI171,AI171)&lt;$AI$10,AI171,IF(AND(AI171=$R$25,COUNTIF(AI$12:AI171,AI171)&gt;=$AI$10),$R$25,AI171+1))</f>
        <v>10</v>
      </c>
      <c r="AJ172" s="71" t="str">
        <f t="array" aca="1" ref="AJ172" ca="1">INDEX($T$26:$T$86,AI172)</f>
        <v>Ukraine</v>
      </c>
      <c r="AK172" s="71" t="str">
        <f t="shared" ca="1" si="16"/>
        <v>Sales</v>
      </c>
      <c r="AL172" s="46" t="str">
        <f t="shared" ca="1" si="20"/>
        <v/>
      </c>
      <c r="AM172" s="72">
        <f ca="1">IF(AL172="",0,_xll.PALO.DATA(Server,OperationalCube,$AJ172,$AK172,$AL172,$F$8,$B$3,$AM$11))</f>
        <v>0</v>
      </c>
      <c r="AN172" s="72">
        <f ca="1">IF(AM172=0,$AK$10,RANK(AM172,$R$22:$R$322))</f>
        <v>3300</v>
      </c>
      <c r="AO172" s="72">
        <f t="shared" ca="1" si="21"/>
        <v>161</v>
      </c>
      <c r="AP172" s="73">
        <f t="shared" ca="1" si="17"/>
        <v>0.98402812004798723</v>
      </c>
      <c r="AQ172" s="73">
        <f t="shared" ca="1" si="18"/>
        <v>3299.0159718799518</v>
      </c>
      <c r="AR172" s="74">
        <f t="array" aca="1" ref="AR172" ca="1">RANK(AQ172,$AQ$12:$AQ$315,1)</f>
        <v>161</v>
      </c>
    </row>
    <row r="173" spans="28:44" ht="15" customHeight="1">
      <c r="AB173" s="44" t="str">
        <f t="shared" ca="1" si="22"/>
        <v/>
      </c>
      <c r="AC173" s="45" t="str">
        <f ca="1"/>
        <v/>
      </c>
      <c r="AD173" s="46" t="str">
        <f ca="1"/>
        <v/>
      </c>
      <c r="AE173" s="31" t="str">
        <f ca="1"/>
        <v/>
      </c>
      <c r="AG173" s="45">
        <f t="shared" ca="1" si="19"/>
        <v>117</v>
      </c>
      <c r="AH173" s="46">
        <f ca="1">IF(AI173&gt;AI172,1,IF(COUNTIF(AH$12:AH172,AH172)&lt;$AB$15*AI173,AH172,IF(AND(AH172=$W$25,COUNTIF(AH$12:AH172,AH172)&gt;=$AB$15*AI173),$W$25,AH172+1)))</f>
        <v>1</v>
      </c>
      <c r="AI173" s="46">
        <f ca="1">IF(COUNTIF(AI$12:AI172,AI172)&lt;$AI$10,AI172,IF(AND(AI172=$R$25,COUNTIF(AI$12:AI172,AI172)&gt;=$AI$10),$R$25,AI172+1))</f>
        <v>10</v>
      </c>
      <c r="AJ173" s="71" t="str">
        <f t="array" aca="1" ref="AJ173" ca="1">INDEX($T$26:$T$86,AI173)</f>
        <v>Ukraine</v>
      </c>
      <c r="AK173" s="71" t="str">
        <f t="shared" ca="1" si="16"/>
        <v>Sales</v>
      </c>
      <c r="AL173" s="46" t="str">
        <f t="shared" ca="1" si="20"/>
        <v/>
      </c>
      <c r="AM173" s="72">
        <f ca="1">IF(AL173="",0,_xll.PALO.DATA(Server,OperationalCube,$AJ173,$AK173,$AL173,$F$8,$B$3,$AM$11))</f>
        <v>0</v>
      </c>
      <c r="AN173" s="72">
        <f ca="1">IF(AM173=0,$AK$10,RANK(AM173,$R$22:$R$322))</f>
        <v>3300</v>
      </c>
      <c r="AO173" s="72">
        <f t="shared" ca="1" si="21"/>
        <v>162</v>
      </c>
      <c r="AP173" s="73">
        <f t="shared" ca="1" si="17"/>
        <v>0.98392971723598244</v>
      </c>
      <c r="AQ173" s="73">
        <f t="shared" ca="1" si="18"/>
        <v>3299.0160702827638</v>
      </c>
      <c r="AR173" s="74">
        <f t="array" aca="1" ref="AR173" ca="1">RANK(AQ173,$AQ$12:$AQ$315,1)</f>
        <v>162</v>
      </c>
    </row>
    <row r="174" spans="28:44" ht="15" customHeight="1">
      <c r="AB174" s="44" t="str">
        <f t="shared" ca="1" si="22"/>
        <v/>
      </c>
      <c r="AC174" s="45" t="str">
        <f ca="1"/>
        <v/>
      </c>
      <c r="AD174" s="46" t="str">
        <f ca="1"/>
        <v/>
      </c>
      <c r="AE174" s="31" t="str">
        <f ca="1"/>
        <v/>
      </c>
      <c r="AG174" s="45">
        <f t="shared" ca="1" si="19"/>
        <v>118</v>
      </c>
      <c r="AH174" s="46">
        <f ca="1">IF(AI174&gt;AI173,1,IF(COUNTIF(AH$12:AH173,AH173)&lt;$AB$15*AI174,AH173,IF(AND(AH173=$W$25,COUNTIF(AH$12:AH173,AH173)&gt;=$AB$15*AI174),$W$25,AH173+1)))</f>
        <v>1</v>
      </c>
      <c r="AI174" s="46">
        <f ca="1">IF(COUNTIF(AI$12:AI173,AI173)&lt;$AI$10,AI173,IF(AND(AI173=$R$25,COUNTIF(AI$12:AI173,AI173)&gt;=$AI$10),$R$25,AI173+1))</f>
        <v>10</v>
      </c>
      <c r="AJ174" s="71" t="str">
        <f t="array" aca="1" ref="AJ174" ca="1">INDEX($T$26:$T$86,AI174)</f>
        <v>Ukraine</v>
      </c>
      <c r="AK174" s="71" t="str">
        <f t="shared" ca="1" si="16"/>
        <v>Sales</v>
      </c>
      <c r="AL174" s="46" t="str">
        <f t="shared" ca="1" si="20"/>
        <v/>
      </c>
      <c r="AM174" s="72">
        <f ca="1">IF(AL174="",0,_xll.PALO.DATA(Server,OperationalCube,$AJ174,$AK174,$AL174,$F$8,$B$3,$AM$11))</f>
        <v>0</v>
      </c>
      <c r="AN174" s="72">
        <f ca="1">IF(AM174=0,$AK$10,RANK(AM174,$R$22:$R$322))</f>
        <v>3300</v>
      </c>
      <c r="AO174" s="72">
        <f t="shared" ca="1" si="21"/>
        <v>163</v>
      </c>
      <c r="AP174" s="73">
        <f t="shared" ca="1" si="17"/>
        <v>0.9838313242642589</v>
      </c>
      <c r="AQ174" s="73">
        <f t="shared" ca="1" si="18"/>
        <v>3299.0161686757356</v>
      </c>
      <c r="AR174" s="74">
        <f t="array" aca="1" ref="AR174" ca="1">RANK(AQ174,$AQ$12:$AQ$315,1)</f>
        <v>163</v>
      </c>
    </row>
    <row r="175" spans="28:44" ht="15" customHeight="1">
      <c r="AB175" s="44" t="str">
        <f t="shared" ca="1" si="22"/>
        <v/>
      </c>
      <c r="AC175" s="45" t="str">
        <f ca="1"/>
        <v/>
      </c>
      <c r="AD175" s="46" t="str">
        <f ca="1"/>
        <v/>
      </c>
      <c r="AE175" s="31" t="str">
        <f ca="1"/>
        <v/>
      </c>
      <c r="AG175" s="45">
        <f t="shared" ca="1" si="19"/>
        <v>119</v>
      </c>
      <c r="AH175" s="46">
        <f ca="1">IF(AI175&gt;AI174,1,IF(COUNTIF(AH$12:AH174,AH174)&lt;$AB$15*AI175,AH174,IF(AND(AH174=$W$25,COUNTIF(AH$12:AH174,AH174)&gt;=$AB$15*AI175),$W$25,AH174+1)))</f>
        <v>1</v>
      </c>
      <c r="AI175" s="46">
        <f ca="1">IF(COUNTIF(AI$12:AI174,AI174)&lt;$AI$10,AI174,IF(AND(AI174=$R$25,COUNTIF(AI$12:AI174,AI174)&gt;=$AI$10),$R$25,AI174+1))</f>
        <v>10</v>
      </c>
      <c r="AJ175" s="71" t="str">
        <f t="array" aca="1" ref="AJ175" ca="1">INDEX($T$26:$T$86,AI175)</f>
        <v>Ukraine</v>
      </c>
      <c r="AK175" s="71" t="str">
        <f t="shared" ca="1" si="16"/>
        <v>Sales</v>
      </c>
      <c r="AL175" s="46" t="str">
        <f t="shared" ca="1" si="20"/>
        <v/>
      </c>
      <c r="AM175" s="72">
        <f ca="1">IF(AL175="",0,_xll.PALO.DATA(Server,OperationalCube,$AJ175,$AK175,$AL175,$F$8,$B$3,$AM$11))</f>
        <v>0</v>
      </c>
      <c r="AN175" s="72">
        <f ca="1">IF(AM175=0,$AK$10,RANK(AM175,$R$22:$R$322))</f>
        <v>3300</v>
      </c>
      <c r="AO175" s="72">
        <f t="shared" ca="1" si="21"/>
        <v>164</v>
      </c>
      <c r="AP175" s="73">
        <f t="shared" ca="1" si="17"/>
        <v>0.98373294113183252</v>
      </c>
      <c r="AQ175" s="73">
        <f t="shared" ca="1" si="18"/>
        <v>3299.0162670588684</v>
      </c>
      <c r="AR175" s="74">
        <f t="array" aca="1" ref="AR175" ca="1">RANK(AQ175,$AQ$12:$AQ$315,1)</f>
        <v>164</v>
      </c>
    </row>
    <row r="176" spans="28:44" ht="15" customHeight="1">
      <c r="AB176" s="44" t="str">
        <f t="shared" ca="1" si="22"/>
        <v/>
      </c>
      <c r="AC176" s="45" t="str">
        <f ca="1"/>
        <v/>
      </c>
      <c r="AD176" s="46" t="str">
        <f ca="1"/>
        <v/>
      </c>
      <c r="AE176" s="31" t="str">
        <f ca="1"/>
        <v/>
      </c>
      <c r="AG176" s="45">
        <f t="shared" ca="1" si="19"/>
        <v>120</v>
      </c>
      <c r="AH176" s="46">
        <f ca="1">IF(AI176&gt;AI175,1,IF(COUNTIF(AH$12:AH175,AH175)&lt;$AB$15*AI176,AH175,IF(AND(AH175=$W$25,COUNTIF(AH$12:AH175,AH175)&gt;=$AB$15*AI176),$W$25,AH175+1)))</f>
        <v>1</v>
      </c>
      <c r="AI176" s="46">
        <f ca="1">IF(COUNTIF(AI$12:AI175,AI175)&lt;$AI$10,AI175,IF(AND(AI175=$R$25,COUNTIF(AI$12:AI175,AI175)&gt;=$AI$10),$R$25,AI175+1))</f>
        <v>10</v>
      </c>
      <c r="AJ176" s="71" t="str">
        <f t="array" aca="1" ref="AJ176" ca="1">INDEX($T$26:$T$86,AI176)</f>
        <v>Ukraine</v>
      </c>
      <c r="AK176" s="71" t="str">
        <f t="shared" ca="1" si="16"/>
        <v>Sales</v>
      </c>
      <c r="AL176" s="46" t="str">
        <f t="shared" ca="1" si="20"/>
        <v/>
      </c>
      <c r="AM176" s="72">
        <f ca="1">IF(AL176="",0,_xll.PALO.DATA(Server,OperationalCube,$AJ176,$AK176,$AL176,$F$8,$B$3,$AM$11))</f>
        <v>0</v>
      </c>
      <c r="AN176" s="72">
        <f ca="1">IF(AM176=0,$AK$10,RANK(AM176,$R$22:$R$322))</f>
        <v>3300</v>
      </c>
      <c r="AO176" s="72">
        <f t="shared" ca="1" si="21"/>
        <v>165</v>
      </c>
      <c r="AP176" s="73">
        <f t="shared" ca="1" si="17"/>
        <v>0.9836345678377193</v>
      </c>
      <c r="AQ176" s="73">
        <f t="shared" ca="1" si="18"/>
        <v>3299.0163654321623</v>
      </c>
      <c r="AR176" s="74">
        <f t="array" aca="1" ref="AR176" ca="1">RANK(AQ176,$AQ$12:$AQ$315,1)</f>
        <v>165</v>
      </c>
    </row>
    <row r="177" spans="28:44" ht="15" customHeight="1">
      <c r="AB177" s="44" t="str">
        <f t="shared" ca="1" si="22"/>
        <v/>
      </c>
      <c r="AC177" s="45" t="str">
        <f ca="1"/>
        <v/>
      </c>
      <c r="AD177" s="46" t="str">
        <f ca="1"/>
        <v/>
      </c>
      <c r="AE177" s="31" t="str">
        <f ca="1"/>
        <v/>
      </c>
      <c r="AG177" s="45">
        <f t="shared" ca="1" si="19"/>
        <v>121</v>
      </c>
      <c r="AH177" s="46">
        <f ca="1">IF(AI177&gt;AI176,1,IF(COUNTIF(AH$12:AH176,AH176)&lt;$AB$15*AI177,AH176,IF(AND(AH176=$W$25,COUNTIF(AH$12:AH176,AH176)&gt;=$AB$15*AI177),$W$25,AH176+1)))</f>
        <v>1</v>
      </c>
      <c r="AI177" s="46">
        <f ca="1">IF(COUNTIF(AI$12:AI176,AI176)&lt;$AI$10,AI176,IF(AND(AI176=$R$25,COUNTIF(AI$12:AI176,AI176)&gt;=$AI$10),$R$25,AI176+1))</f>
        <v>10</v>
      </c>
      <c r="AJ177" s="71" t="str">
        <f t="array" aca="1" ref="AJ177" ca="1">INDEX($T$26:$T$86,AI177)</f>
        <v>Ukraine</v>
      </c>
      <c r="AK177" s="71" t="str">
        <f t="shared" ca="1" si="16"/>
        <v>Sales</v>
      </c>
      <c r="AL177" s="46" t="str">
        <f t="shared" ca="1" si="20"/>
        <v/>
      </c>
      <c r="AM177" s="72">
        <f ca="1">IF(AL177="",0,_xll.PALO.DATA(Server,OperationalCube,$AJ177,$AK177,$AL177,$F$8,$B$3,$AM$11))</f>
        <v>0</v>
      </c>
      <c r="AN177" s="72">
        <f ca="1">IF(AM177=0,$AK$10,RANK(AM177,$R$22:$R$322))</f>
        <v>3300</v>
      </c>
      <c r="AO177" s="72">
        <f t="shared" ca="1" si="21"/>
        <v>166</v>
      </c>
      <c r="AP177" s="73">
        <f t="shared" ca="1" si="17"/>
        <v>0.9835362043809357</v>
      </c>
      <c r="AQ177" s="73">
        <f t="shared" ca="1" si="18"/>
        <v>3299.0164637956191</v>
      </c>
      <c r="AR177" s="74">
        <f t="array" aca="1" ref="AR177" ca="1">RANK(AQ177,$AQ$12:$AQ$315,1)</f>
        <v>166</v>
      </c>
    </row>
    <row r="178" spans="28:44" ht="15" customHeight="1">
      <c r="AB178" s="44" t="str">
        <f t="shared" ca="1" si="22"/>
        <v/>
      </c>
      <c r="AC178" s="45" t="str">
        <f ca="1"/>
        <v/>
      </c>
      <c r="AD178" s="46" t="str">
        <f ca="1"/>
        <v/>
      </c>
      <c r="AE178" s="31" t="str">
        <f ca="1"/>
        <v/>
      </c>
      <c r="AG178" s="45">
        <f t="shared" ca="1" si="19"/>
        <v>122</v>
      </c>
      <c r="AH178" s="46">
        <f ca="1">IF(AI178&gt;AI177,1,IF(COUNTIF(AH$12:AH177,AH177)&lt;$AB$15*AI178,AH177,IF(AND(AH177=$W$25,COUNTIF(AH$12:AH177,AH177)&gt;=$AB$15*AI178),$W$25,AH177+1)))</f>
        <v>1</v>
      </c>
      <c r="AI178" s="46">
        <f ca="1">IF(COUNTIF(AI$12:AI177,AI177)&lt;$AI$10,AI177,IF(AND(AI177=$R$25,COUNTIF(AI$12:AI177,AI177)&gt;=$AI$10),$R$25,AI177+1))</f>
        <v>10</v>
      </c>
      <c r="AJ178" s="71" t="str">
        <f t="array" aca="1" ref="AJ178" ca="1">INDEX($T$26:$T$86,AI178)</f>
        <v>Ukraine</v>
      </c>
      <c r="AK178" s="71" t="str">
        <f t="shared" ca="1" si="16"/>
        <v>Sales</v>
      </c>
      <c r="AL178" s="46" t="str">
        <f t="shared" ca="1" si="20"/>
        <v/>
      </c>
      <c r="AM178" s="72">
        <f ca="1">IF(AL178="",0,_xll.PALO.DATA(Server,OperationalCube,$AJ178,$AK178,$AL178,$F$8,$B$3,$AM$11))</f>
        <v>0</v>
      </c>
      <c r="AN178" s="72">
        <f ca="1">IF(AM178=0,$AK$10,RANK(AM178,$R$22:$R$322))</f>
        <v>3300</v>
      </c>
      <c r="AO178" s="72">
        <f t="shared" ca="1" si="21"/>
        <v>167</v>
      </c>
      <c r="AP178" s="73">
        <f t="shared" ca="1" si="17"/>
        <v>0.9834378507604975</v>
      </c>
      <c r="AQ178" s="73">
        <f t="shared" ca="1" si="18"/>
        <v>3299.0165621492397</v>
      </c>
      <c r="AR178" s="74">
        <f t="array" aca="1" ref="AR178" ca="1">RANK(AQ178,$AQ$12:$AQ$315,1)</f>
        <v>167</v>
      </c>
    </row>
    <row r="179" spans="28:44" ht="15" customHeight="1">
      <c r="AB179" s="44" t="str">
        <f t="shared" ca="1" si="22"/>
        <v/>
      </c>
      <c r="AC179" s="45" t="str">
        <f ca="1"/>
        <v/>
      </c>
      <c r="AD179" s="46" t="str">
        <f ca="1"/>
        <v/>
      </c>
      <c r="AE179" s="31" t="str">
        <f ca="1"/>
        <v/>
      </c>
      <c r="AG179" s="45">
        <f t="shared" ca="1" si="19"/>
        <v>123</v>
      </c>
      <c r="AH179" s="46">
        <f ca="1">IF(AI179&gt;AI178,1,IF(COUNTIF(AH$12:AH178,AH178)&lt;$AB$15*AI179,AH178,IF(AND(AH178=$W$25,COUNTIF(AH$12:AH178,AH178)&gt;=$AB$15*AI179),$W$25,AH178+1)))</f>
        <v>1</v>
      </c>
      <c r="AI179" s="46">
        <f ca="1">IF(COUNTIF(AI$12:AI178,AI178)&lt;$AI$10,AI178,IF(AND(AI178=$R$25,COUNTIF(AI$12:AI178,AI178)&gt;=$AI$10),$R$25,AI178+1))</f>
        <v>10</v>
      </c>
      <c r="AJ179" s="71" t="str">
        <f t="array" aca="1" ref="AJ179" ca="1">INDEX($T$26:$T$86,AI179)</f>
        <v>Ukraine</v>
      </c>
      <c r="AK179" s="71" t="str">
        <f t="shared" ca="1" si="16"/>
        <v>Sales</v>
      </c>
      <c r="AL179" s="46" t="str">
        <f t="shared" ca="1" si="20"/>
        <v/>
      </c>
      <c r="AM179" s="72">
        <f ca="1">IF(AL179="",0,_xll.PALO.DATA(Server,OperationalCube,$AJ179,$AK179,$AL179,$F$8,$B$3,$AM$11))</f>
        <v>0</v>
      </c>
      <c r="AN179" s="72">
        <f ca="1">IF(AM179=0,$AK$10,RANK(AM179,$R$22:$R$322))</f>
        <v>3300</v>
      </c>
      <c r="AO179" s="72">
        <f t="shared" ca="1" si="21"/>
        <v>168</v>
      </c>
      <c r="AP179" s="73">
        <f t="shared" ca="1" si="17"/>
        <v>0.9833395069754215</v>
      </c>
      <c r="AQ179" s="73">
        <f t="shared" ca="1" si="18"/>
        <v>3299.0166604930246</v>
      </c>
      <c r="AR179" s="74">
        <f t="array" aca="1" ref="AR179" ca="1">RANK(AQ179,$AQ$12:$AQ$315,1)</f>
        <v>168</v>
      </c>
    </row>
    <row r="180" spans="28:44" ht="15" customHeight="1">
      <c r="AB180" s="44" t="str">
        <f t="shared" ca="1" si="22"/>
        <v/>
      </c>
      <c r="AC180" s="45" t="str">
        <f ca="1"/>
        <v/>
      </c>
      <c r="AD180" s="46" t="str">
        <f ca="1"/>
        <v/>
      </c>
      <c r="AE180" s="31" t="str">
        <f ca="1"/>
        <v/>
      </c>
      <c r="AG180" s="45">
        <f t="shared" ca="1" si="19"/>
        <v>124</v>
      </c>
      <c r="AH180" s="46">
        <f ca="1">IF(AI180&gt;AI179,1,IF(COUNTIF(AH$12:AH179,AH179)&lt;$AB$15*AI180,AH179,IF(AND(AH179=$W$25,COUNTIF(AH$12:AH179,AH179)&gt;=$AB$15*AI180),$W$25,AH179+1)))</f>
        <v>1</v>
      </c>
      <c r="AI180" s="46">
        <f ca="1">IF(COUNTIF(AI$12:AI179,AI179)&lt;$AI$10,AI179,IF(AND(AI179=$R$25,COUNTIF(AI$12:AI179,AI179)&gt;=$AI$10),$R$25,AI179+1))</f>
        <v>10</v>
      </c>
      <c r="AJ180" s="71" t="str">
        <f t="array" aca="1" ref="AJ180" ca="1">INDEX($T$26:$T$86,AI180)</f>
        <v>Ukraine</v>
      </c>
      <c r="AK180" s="71" t="str">
        <f t="shared" ca="1" si="16"/>
        <v>Sales</v>
      </c>
      <c r="AL180" s="46" t="str">
        <f t="shared" ca="1" si="20"/>
        <v/>
      </c>
      <c r="AM180" s="72">
        <f ca="1">IF(AL180="",0,_xll.PALO.DATA(Server,OperationalCube,$AJ180,$AK180,$AL180,$F$8,$B$3,$AM$11))</f>
        <v>0</v>
      </c>
      <c r="AN180" s="72">
        <f ca="1">IF(AM180=0,$AK$10,RANK(AM180,$R$22:$R$322))</f>
        <v>3300</v>
      </c>
      <c r="AO180" s="72">
        <f t="shared" ca="1" si="21"/>
        <v>169</v>
      </c>
      <c r="AP180" s="73">
        <f t="shared" ca="1" si="17"/>
        <v>0.98324117302472391</v>
      </c>
      <c r="AQ180" s="73">
        <f t="shared" ca="1" si="18"/>
        <v>3299.0167588269751</v>
      </c>
      <c r="AR180" s="74">
        <f t="array" aca="1" ref="AR180" ca="1">RANK(AQ180,$AQ$12:$AQ$315,1)</f>
        <v>169</v>
      </c>
    </row>
    <row r="181" spans="28:44" ht="15" customHeight="1">
      <c r="AB181" s="44" t="str">
        <f t="shared" ca="1" si="22"/>
        <v/>
      </c>
      <c r="AC181" s="45" t="str">
        <f ca="1"/>
        <v/>
      </c>
      <c r="AD181" s="46" t="str">
        <f ca="1"/>
        <v/>
      </c>
      <c r="AE181" s="31" t="str">
        <f ca="1"/>
        <v/>
      </c>
      <c r="AG181" s="45">
        <f t="shared" ca="1" si="19"/>
        <v>125</v>
      </c>
      <c r="AH181" s="46">
        <f ca="1">IF(AI181&gt;AI180,1,IF(COUNTIF(AH$12:AH180,AH180)&lt;$AB$15*AI181,AH180,IF(AND(AH180=$W$25,COUNTIF(AH$12:AH180,AH180)&gt;=$AB$15*AI181),$W$25,AH180+1)))</f>
        <v>1</v>
      </c>
      <c r="AI181" s="46">
        <f ca="1">IF(COUNTIF(AI$12:AI180,AI180)&lt;$AI$10,AI180,IF(AND(AI180=$R$25,COUNTIF(AI$12:AI180,AI180)&gt;=$AI$10),$R$25,AI180+1))</f>
        <v>10</v>
      </c>
      <c r="AJ181" s="71" t="str">
        <f t="array" aca="1" ref="AJ181" ca="1">INDEX($T$26:$T$86,AI181)</f>
        <v>Ukraine</v>
      </c>
      <c r="AK181" s="71" t="str">
        <f t="shared" ca="1" si="16"/>
        <v>Sales</v>
      </c>
      <c r="AL181" s="46" t="str">
        <f t="shared" ca="1" si="20"/>
        <v/>
      </c>
      <c r="AM181" s="72">
        <f ca="1">IF(AL181="",0,_xll.PALO.DATA(Server,OperationalCube,$AJ181,$AK181,$AL181,$F$8,$B$3,$AM$11))</f>
        <v>0</v>
      </c>
      <c r="AN181" s="72">
        <f ca="1">IF(AM181=0,$AK$10,RANK(AM181,$R$22:$R$322))</f>
        <v>3300</v>
      </c>
      <c r="AO181" s="72">
        <f t="shared" ca="1" si="21"/>
        <v>170</v>
      </c>
      <c r="AP181" s="73">
        <f t="shared" ca="1" si="17"/>
        <v>0.98314284890742154</v>
      </c>
      <c r="AQ181" s="73">
        <f t="shared" ca="1" si="18"/>
        <v>3299.0168571510926</v>
      </c>
      <c r="AR181" s="74">
        <f t="array" aca="1" ref="AR181" ca="1">RANK(AQ181,$AQ$12:$AQ$315,1)</f>
        <v>170</v>
      </c>
    </row>
    <row r="182" spans="28:44" ht="15" customHeight="1">
      <c r="AB182" s="44" t="str">
        <f t="shared" ca="1" si="22"/>
        <v/>
      </c>
      <c r="AC182" s="45" t="str">
        <f ca="1"/>
        <v/>
      </c>
      <c r="AD182" s="46" t="str">
        <f ca="1"/>
        <v/>
      </c>
      <c r="AE182" s="31" t="str">
        <f ca="1"/>
        <v/>
      </c>
      <c r="AG182" s="45">
        <f t="shared" ca="1" si="19"/>
        <v>126</v>
      </c>
      <c r="AH182" s="46">
        <f ca="1">IF(AI182&gt;AI181,1,IF(COUNTIF(AH$12:AH181,AH181)&lt;$AB$15*AI182,AH181,IF(AND(AH181=$W$25,COUNTIF(AH$12:AH181,AH181)&gt;=$AB$15*AI182),$W$25,AH181+1)))</f>
        <v>1</v>
      </c>
      <c r="AI182" s="46">
        <f ca="1">IF(COUNTIF(AI$12:AI181,AI181)&lt;$AI$10,AI181,IF(AND(AI181=$R$25,COUNTIF(AI$12:AI181,AI181)&gt;=$AI$10),$R$25,AI181+1))</f>
        <v>10</v>
      </c>
      <c r="AJ182" s="71" t="str">
        <f t="array" aca="1" ref="AJ182" ca="1">INDEX($T$26:$T$86,AI182)</f>
        <v>Ukraine</v>
      </c>
      <c r="AK182" s="71" t="str">
        <f t="shared" ca="1" si="16"/>
        <v>Sales</v>
      </c>
      <c r="AL182" s="46" t="str">
        <f t="shared" ca="1" si="20"/>
        <v/>
      </c>
      <c r="AM182" s="72">
        <f ca="1">IF(AL182="",0,_xll.PALO.DATA(Server,OperationalCube,$AJ182,$AK182,$AL182,$F$8,$B$3,$AM$11))</f>
        <v>0</v>
      </c>
      <c r="AN182" s="72">
        <f ca="1">IF(AM182=0,$AK$10,RANK(AM182,$R$22:$R$322))</f>
        <v>3300</v>
      </c>
      <c r="AO182" s="72">
        <f t="shared" ca="1" si="21"/>
        <v>171</v>
      </c>
      <c r="AP182" s="73">
        <f t="shared" ca="1" si="17"/>
        <v>0.98304453462253083</v>
      </c>
      <c r="AQ182" s="73">
        <f t="shared" ca="1" si="18"/>
        <v>3299.0169554653776</v>
      </c>
      <c r="AR182" s="74">
        <f t="array" aca="1" ref="AR182" ca="1">RANK(AQ182,$AQ$12:$AQ$315,1)</f>
        <v>171</v>
      </c>
    </row>
    <row r="183" spans="28:44" ht="15" customHeight="1">
      <c r="AB183" s="44" t="str">
        <f t="shared" ca="1" si="22"/>
        <v/>
      </c>
      <c r="AC183" s="45" t="str">
        <f ca="1"/>
        <v/>
      </c>
      <c r="AD183" s="46" t="str">
        <f ca="1"/>
        <v/>
      </c>
      <c r="AE183" s="31" t="str">
        <f ca="1"/>
        <v/>
      </c>
      <c r="AG183" s="45">
        <f t="shared" ca="1" si="19"/>
        <v>127</v>
      </c>
      <c r="AH183" s="46">
        <f ca="1">IF(AI183&gt;AI182,1,IF(COUNTIF(AH$12:AH182,AH182)&lt;$AB$15*AI183,AH182,IF(AND(AH182=$W$25,COUNTIF(AH$12:AH182,AH182)&gt;=$AB$15*AI183),$W$25,AH182+1)))</f>
        <v>1</v>
      </c>
      <c r="AI183" s="46">
        <f ca="1">IF(COUNTIF(AI$12:AI182,AI182)&lt;$AI$10,AI182,IF(AND(AI182=$R$25,COUNTIF(AI$12:AI182,AI182)&gt;=$AI$10),$R$25,AI182+1))</f>
        <v>10</v>
      </c>
      <c r="AJ183" s="71" t="str">
        <f t="array" aca="1" ref="AJ183" ca="1">INDEX($T$26:$T$86,AI183)</f>
        <v>Ukraine</v>
      </c>
      <c r="AK183" s="71" t="str">
        <f t="shared" ca="1" si="16"/>
        <v>Sales</v>
      </c>
      <c r="AL183" s="46" t="str">
        <f t="shared" ca="1" si="20"/>
        <v/>
      </c>
      <c r="AM183" s="72">
        <f ca="1">IF(AL183="",0,_xll.PALO.DATA(Server,OperationalCube,$AJ183,$AK183,$AL183,$F$8,$B$3,$AM$11))</f>
        <v>0</v>
      </c>
      <c r="AN183" s="72">
        <f ca="1">IF(AM183=0,$AK$10,RANK(AM183,$R$22:$R$322))</f>
        <v>3300</v>
      </c>
      <c r="AO183" s="72">
        <f t="shared" ca="1" si="21"/>
        <v>172</v>
      </c>
      <c r="AP183" s="73">
        <f t="shared" ca="1" si="17"/>
        <v>0.98294623016906857</v>
      </c>
      <c r="AQ183" s="73">
        <f t="shared" ca="1" si="18"/>
        <v>3299.0170537698309</v>
      </c>
      <c r="AR183" s="74">
        <f t="array" aca="1" ref="AR183" ca="1">RANK(AQ183,$AQ$12:$AQ$315,1)</f>
        <v>172</v>
      </c>
    </row>
    <row r="184" spans="28:44" ht="15" customHeight="1">
      <c r="AB184" s="44" t="str">
        <f t="shared" ca="1" si="22"/>
        <v/>
      </c>
      <c r="AC184" s="45" t="str">
        <f ca="1"/>
        <v/>
      </c>
      <c r="AD184" s="46" t="str">
        <f ca="1"/>
        <v/>
      </c>
      <c r="AE184" s="31" t="str">
        <f ca="1"/>
        <v/>
      </c>
      <c r="AG184" s="45">
        <f t="shared" ca="1" si="19"/>
        <v>128</v>
      </c>
      <c r="AH184" s="46">
        <f ca="1">IF(AI184&gt;AI183,1,IF(COUNTIF(AH$12:AH183,AH183)&lt;$AB$15*AI184,AH183,IF(AND(AH183=$W$25,COUNTIF(AH$12:AH183,AH183)&gt;=$AB$15*AI184),$W$25,AH183+1)))</f>
        <v>1</v>
      </c>
      <c r="AI184" s="46">
        <f ca="1">IF(COUNTIF(AI$12:AI183,AI183)&lt;$AI$10,AI183,IF(AND(AI183=$R$25,COUNTIF(AI$12:AI183,AI183)&gt;=$AI$10),$R$25,AI183+1))</f>
        <v>10</v>
      </c>
      <c r="AJ184" s="71" t="str">
        <f t="array" aca="1" ref="AJ184" ca="1">INDEX($T$26:$T$86,AI184)</f>
        <v>Ukraine</v>
      </c>
      <c r="AK184" s="71" t="str">
        <f t="shared" ca="1" si="16"/>
        <v>Sales</v>
      </c>
      <c r="AL184" s="46" t="str">
        <f t="shared" ca="1" si="20"/>
        <v/>
      </c>
      <c r="AM184" s="72">
        <f ca="1">IF(AL184="",0,_xll.PALO.DATA(Server,OperationalCube,$AJ184,$AK184,$AL184,$F$8,$B$3,$AM$11))</f>
        <v>0</v>
      </c>
      <c r="AN184" s="72">
        <f ca="1">IF(AM184=0,$AK$10,RANK(AM184,$R$22:$R$322))</f>
        <v>3300</v>
      </c>
      <c r="AO184" s="72">
        <f t="shared" ca="1" si="21"/>
        <v>173</v>
      </c>
      <c r="AP184" s="73">
        <f t="shared" ca="1" si="17"/>
        <v>0.98284793554605165</v>
      </c>
      <c r="AQ184" s="73">
        <f t="shared" ca="1" si="18"/>
        <v>3299.017152064454</v>
      </c>
      <c r="AR184" s="74">
        <f t="array" aca="1" ref="AR184" ca="1">RANK(AQ184,$AQ$12:$AQ$315,1)</f>
        <v>173</v>
      </c>
    </row>
    <row r="185" spans="28:44" ht="15" customHeight="1">
      <c r="AB185" s="44" t="str">
        <f t="shared" ca="1" si="22"/>
        <v/>
      </c>
      <c r="AC185" s="45" t="str">
        <f ca="1"/>
        <v/>
      </c>
      <c r="AD185" s="46" t="str">
        <f ca="1"/>
        <v/>
      </c>
      <c r="AE185" s="31" t="str">
        <f ca="1"/>
        <v/>
      </c>
      <c r="AG185" s="45">
        <f t="shared" ca="1" si="19"/>
        <v>129</v>
      </c>
      <c r="AH185" s="46">
        <f ca="1">IF(AI185&gt;AI184,1,IF(COUNTIF(AH$12:AH184,AH184)&lt;$AB$15*AI185,AH184,IF(AND(AH184=$W$25,COUNTIF(AH$12:AH184,AH184)&gt;=$AB$15*AI185),$W$25,AH184+1)))</f>
        <v>1</v>
      </c>
      <c r="AI185" s="46">
        <f ca="1">IF(COUNTIF(AI$12:AI184,AI184)&lt;$AI$10,AI184,IF(AND(AI184=$R$25,COUNTIF(AI$12:AI184,AI184)&gt;=$AI$10),$R$25,AI184+1))</f>
        <v>10</v>
      </c>
      <c r="AJ185" s="71" t="str">
        <f t="array" aca="1" ref="AJ185" ca="1">INDEX($T$26:$T$86,AI185)</f>
        <v>Ukraine</v>
      </c>
      <c r="AK185" s="71" t="str">
        <f t="shared" ca="1" si="16"/>
        <v>Sales</v>
      </c>
      <c r="AL185" s="46" t="str">
        <f t="shared" ca="1" si="20"/>
        <v/>
      </c>
      <c r="AM185" s="72">
        <f ca="1">IF(AL185="",0,_xll.PALO.DATA(Server,OperationalCube,$AJ185,$AK185,$AL185,$F$8,$B$3,$AM$11))</f>
        <v>0</v>
      </c>
      <c r="AN185" s="72">
        <f ca="1">IF(AM185=0,$AK$10,RANK(AM185,$R$22:$R$322))</f>
        <v>3300</v>
      </c>
      <c r="AO185" s="72">
        <f t="shared" ca="1" si="21"/>
        <v>174</v>
      </c>
      <c r="AP185" s="73">
        <f t="shared" ca="1" si="17"/>
        <v>0.98274965075249721</v>
      </c>
      <c r="AQ185" s="73">
        <f t="shared" ca="1" si="18"/>
        <v>3299.0172503492477</v>
      </c>
      <c r="AR185" s="74">
        <f t="array" aca="1" ref="AR185" ca="1">RANK(AQ185,$AQ$12:$AQ$315,1)</f>
        <v>174</v>
      </c>
    </row>
    <row r="186" spans="28:44" ht="15" customHeight="1">
      <c r="AB186" s="44" t="str">
        <f t="shared" ca="1" si="22"/>
        <v/>
      </c>
      <c r="AC186" s="45" t="str">
        <f ca="1"/>
        <v/>
      </c>
      <c r="AD186" s="46" t="str">
        <f ca="1"/>
        <v/>
      </c>
      <c r="AE186" s="31" t="str">
        <f ca="1"/>
        <v/>
      </c>
      <c r="AG186" s="45">
        <f t="shared" ca="1" si="19"/>
        <v>130</v>
      </c>
      <c r="AH186" s="46">
        <f ca="1">IF(AI186&gt;AI185,1,IF(COUNTIF(AH$12:AH185,AH185)&lt;$AB$15*AI186,AH185,IF(AND(AH185=$W$25,COUNTIF(AH$12:AH185,AH185)&gt;=$AB$15*AI186),$W$25,AH185+1)))</f>
        <v>1</v>
      </c>
      <c r="AI186" s="46">
        <f ca="1">IF(COUNTIF(AI$12:AI185,AI185)&lt;$AI$10,AI185,IF(AND(AI185=$R$25,COUNTIF(AI$12:AI185,AI185)&gt;=$AI$10),$R$25,AI185+1))</f>
        <v>10</v>
      </c>
      <c r="AJ186" s="71" t="str">
        <f t="array" aca="1" ref="AJ186" ca="1">INDEX($T$26:$T$86,AI186)</f>
        <v>Ukraine</v>
      </c>
      <c r="AK186" s="71" t="str">
        <f t="shared" ca="1" si="16"/>
        <v>Sales</v>
      </c>
      <c r="AL186" s="46" t="str">
        <f t="shared" ca="1" si="20"/>
        <v/>
      </c>
      <c r="AM186" s="72">
        <f ca="1">IF(AL186="",0,_xll.PALO.DATA(Server,OperationalCube,$AJ186,$AK186,$AL186,$F$8,$B$3,$AM$11))</f>
        <v>0</v>
      </c>
      <c r="AN186" s="72">
        <f ca="1">IF(AM186=0,$AK$10,RANK(AM186,$R$22:$R$322))</f>
        <v>3300</v>
      </c>
      <c r="AO186" s="72">
        <f t="shared" ca="1" si="21"/>
        <v>175</v>
      </c>
      <c r="AP186" s="73">
        <f t="shared" ca="1" si="17"/>
        <v>0.9826513757874219</v>
      </c>
      <c r="AQ186" s="73">
        <f t="shared" ca="1" si="18"/>
        <v>3299.0173486242124</v>
      </c>
      <c r="AR186" s="74">
        <f t="array" aca="1" ref="AR186" ca="1">RANK(AQ186,$AQ$12:$AQ$315,1)</f>
        <v>175</v>
      </c>
    </row>
    <row r="187" spans="28:44" ht="15" customHeight="1">
      <c r="AB187" s="44" t="str">
        <f t="shared" ca="1" si="22"/>
        <v/>
      </c>
      <c r="AC187" s="45" t="str">
        <f ca="1"/>
        <v/>
      </c>
      <c r="AD187" s="46" t="str">
        <f ca="1"/>
        <v/>
      </c>
      <c r="AE187" s="31" t="str">
        <f ca="1"/>
        <v/>
      </c>
      <c r="AG187" s="45">
        <f t="shared" ca="1" si="19"/>
        <v>131</v>
      </c>
      <c r="AH187" s="46">
        <f ca="1">IF(AI187&gt;AI186,1,IF(COUNTIF(AH$12:AH186,AH186)&lt;$AB$15*AI187,AH186,IF(AND(AH186=$W$25,COUNTIF(AH$12:AH186,AH186)&gt;=$AB$15*AI187),$W$25,AH186+1)))</f>
        <v>1</v>
      </c>
      <c r="AI187" s="46">
        <f ca="1">IF(COUNTIF(AI$12:AI186,AI186)&lt;$AI$10,AI186,IF(AND(AI186=$R$25,COUNTIF(AI$12:AI186,AI186)&gt;=$AI$10),$R$25,AI186+1))</f>
        <v>10</v>
      </c>
      <c r="AJ187" s="71" t="str">
        <f t="array" aca="1" ref="AJ187" ca="1">INDEX($T$26:$T$86,AI187)</f>
        <v>Ukraine</v>
      </c>
      <c r="AK187" s="71" t="str">
        <f t="shared" ca="1" si="16"/>
        <v>Sales</v>
      </c>
      <c r="AL187" s="46" t="str">
        <f t="shared" ca="1" si="20"/>
        <v/>
      </c>
      <c r="AM187" s="72">
        <f ca="1">IF(AL187="",0,_xll.PALO.DATA(Server,OperationalCube,$AJ187,$AK187,$AL187,$F$8,$B$3,$AM$11))</f>
        <v>0</v>
      </c>
      <c r="AN187" s="72">
        <f ca="1">IF(AM187=0,$AK$10,RANK(AM187,$R$22:$R$322))</f>
        <v>3300</v>
      </c>
      <c r="AO187" s="72">
        <f t="shared" ca="1" si="21"/>
        <v>176</v>
      </c>
      <c r="AP187" s="73">
        <f t="shared" ca="1" si="17"/>
        <v>0.98255311064984319</v>
      </c>
      <c r="AQ187" s="73">
        <f t="shared" ca="1" si="18"/>
        <v>3299.0174468893501</v>
      </c>
      <c r="AR187" s="74">
        <f t="array" aca="1" ref="AR187" ca="1">RANK(AQ187,$AQ$12:$AQ$315,1)</f>
        <v>176</v>
      </c>
    </row>
    <row r="188" spans="28:44" ht="15" customHeight="1">
      <c r="AB188" s="44" t="str">
        <f t="shared" ca="1" si="22"/>
        <v/>
      </c>
      <c r="AC188" s="45" t="str">
        <f ca="1"/>
        <v/>
      </c>
      <c r="AD188" s="46" t="str">
        <f ca="1"/>
        <v/>
      </c>
      <c r="AE188" s="31" t="str">
        <f ca="1"/>
        <v/>
      </c>
      <c r="AG188" s="45">
        <f t="shared" ca="1" si="19"/>
        <v>132</v>
      </c>
      <c r="AH188" s="46">
        <f ca="1">IF(AI188&gt;AI187,1,IF(COUNTIF(AH$12:AH187,AH187)&lt;$AB$15*AI188,AH187,IF(AND(AH187=$W$25,COUNTIF(AH$12:AH187,AH187)&gt;=$AB$15*AI188),$W$25,AH187+1)))</f>
        <v>1</v>
      </c>
      <c r="AI188" s="46">
        <f ca="1">IF(COUNTIF(AI$12:AI187,AI187)&lt;$AI$10,AI187,IF(AND(AI187=$R$25,COUNTIF(AI$12:AI187,AI187)&gt;=$AI$10),$R$25,AI187+1))</f>
        <v>10</v>
      </c>
      <c r="AJ188" s="71" t="str">
        <f t="array" aca="1" ref="AJ188" ca="1">INDEX($T$26:$T$86,AI188)</f>
        <v>Ukraine</v>
      </c>
      <c r="AK188" s="71" t="str">
        <f t="shared" ca="1" si="16"/>
        <v>Sales</v>
      </c>
      <c r="AL188" s="46" t="str">
        <f t="shared" ca="1" si="20"/>
        <v/>
      </c>
      <c r="AM188" s="72">
        <f ca="1">IF(AL188="",0,_xll.PALO.DATA(Server,OperationalCube,$AJ188,$AK188,$AL188,$F$8,$B$3,$AM$11))</f>
        <v>0</v>
      </c>
      <c r="AN188" s="72">
        <f ca="1">IF(AM188=0,$AK$10,RANK(AM188,$R$22:$R$322))</f>
        <v>3300</v>
      </c>
      <c r="AO188" s="72">
        <f t="shared" ca="1" si="21"/>
        <v>177</v>
      </c>
      <c r="AP188" s="73">
        <f t="shared" ca="1" si="17"/>
        <v>0.98245485533877819</v>
      </c>
      <c r="AQ188" s="73">
        <f t="shared" ca="1" si="18"/>
        <v>3299.0175451446612</v>
      </c>
      <c r="AR188" s="74">
        <f t="array" aca="1" ref="AR188" ca="1">RANK(AQ188,$AQ$12:$AQ$315,1)</f>
        <v>177</v>
      </c>
    </row>
    <row r="189" spans="28:44" ht="15" customHeight="1">
      <c r="AB189" s="44" t="str">
        <f t="shared" ca="1" si="22"/>
        <v/>
      </c>
      <c r="AC189" s="45" t="str">
        <f ca="1"/>
        <v/>
      </c>
      <c r="AD189" s="46" t="str">
        <f ca="1"/>
        <v/>
      </c>
      <c r="AE189" s="31" t="str">
        <f ca="1"/>
        <v/>
      </c>
      <c r="AG189" s="45">
        <f t="shared" ca="1" si="19"/>
        <v>133</v>
      </c>
      <c r="AH189" s="46">
        <f ca="1">IF(AI189&gt;AI188,1,IF(COUNTIF(AH$12:AH188,AH188)&lt;$AB$15*AI189,AH188,IF(AND(AH188=$W$25,COUNTIF(AH$12:AH188,AH188)&gt;=$AB$15*AI189),$W$25,AH188+1)))</f>
        <v>1</v>
      </c>
      <c r="AI189" s="46">
        <f ca="1">IF(COUNTIF(AI$12:AI188,AI188)&lt;$AI$10,AI188,IF(AND(AI188=$R$25,COUNTIF(AI$12:AI188,AI188)&gt;=$AI$10),$R$25,AI188+1))</f>
        <v>10</v>
      </c>
      <c r="AJ189" s="71" t="str">
        <f t="array" aca="1" ref="AJ189" ca="1">INDEX($T$26:$T$86,AI189)</f>
        <v>Ukraine</v>
      </c>
      <c r="AK189" s="71" t="str">
        <f t="shared" ca="1" si="16"/>
        <v>Sales</v>
      </c>
      <c r="AL189" s="46" t="str">
        <f t="shared" ca="1" si="20"/>
        <v/>
      </c>
      <c r="AM189" s="72">
        <f ca="1">IF(AL189="",0,_xll.PALO.DATA(Server,OperationalCube,$AJ189,$AK189,$AL189,$F$8,$B$3,$AM$11))</f>
        <v>0</v>
      </c>
      <c r="AN189" s="72">
        <f ca="1">IF(AM189=0,$AK$10,RANK(AM189,$R$22:$R$322))</f>
        <v>3300</v>
      </c>
      <c r="AO189" s="72">
        <f t="shared" ca="1" si="21"/>
        <v>178</v>
      </c>
      <c r="AP189" s="73">
        <f t="shared" ca="1" si="17"/>
        <v>0.98235660985324436</v>
      </c>
      <c r="AQ189" s="73">
        <f t="shared" ca="1" si="18"/>
        <v>3299.0176433901465</v>
      </c>
      <c r="AR189" s="74">
        <f t="array" aca="1" ref="AR189" ca="1">RANK(AQ189,$AQ$12:$AQ$315,1)</f>
        <v>178</v>
      </c>
    </row>
    <row r="190" spans="28:44" ht="15" customHeight="1">
      <c r="AB190" s="44" t="str">
        <f t="shared" ca="1" si="22"/>
        <v/>
      </c>
      <c r="AC190" s="45" t="str">
        <f ca="1"/>
        <v/>
      </c>
      <c r="AD190" s="46" t="str">
        <f ca="1"/>
        <v/>
      </c>
      <c r="AE190" s="31" t="str">
        <f ca="1"/>
        <v/>
      </c>
      <c r="AG190" s="45">
        <f t="shared" ca="1" si="19"/>
        <v>134</v>
      </c>
      <c r="AH190" s="46">
        <f ca="1">IF(AI190&gt;AI189,1,IF(COUNTIF(AH$12:AH189,AH189)&lt;$AB$15*AI190,AH189,IF(AND(AH189=$W$25,COUNTIF(AH$12:AH189,AH189)&gt;=$AB$15*AI190),$W$25,AH189+1)))</f>
        <v>1</v>
      </c>
      <c r="AI190" s="46">
        <f ca="1">IF(COUNTIF(AI$12:AI189,AI189)&lt;$AI$10,AI189,IF(AND(AI189=$R$25,COUNTIF(AI$12:AI189,AI189)&gt;=$AI$10),$R$25,AI189+1))</f>
        <v>10</v>
      </c>
      <c r="AJ190" s="71" t="str">
        <f t="array" aca="1" ref="AJ190" ca="1">INDEX($T$26:$T$86,AI190)</f>
        <v>Ukraine</v>
      </c>
      <c r="AK190" s="71" t="str">
        <f t="shared" ca="1" si="16"/>
        <v>Sales</v>
      </c>
      <c r="AL190" s="46" t="str">
        <f t="shared" ca="1" si="20"/>
        <v/>
      </c>
      <c r="AM190" s="72">
        <f ca="1">IF(AL190="",0,_xll.PALO.DATA(Server,OperationalCube,$AJ190,$AK190,$AL190,$F$8,$B$3,$AM$11))</f>
        <v>0</v>
      </c>
      <c r="AN190" s="72">
        <f ca="1">IF(AM190=0,$AK$10,RANK(AM190,$R$22:$R$322))</f>
        <v>3300</v>
      </c>
      <c r="AO190" s="72">
        <f t="shared" ca="1" si="21"/>
        <v>179</v>
      </c>
      <c r="AP190" s="73">
        <f t="shared" ca="1" si="17"/>
        <v>0.98225837419225903</v>
      </c>
      <c r="AQ190" s="73">
        <f t="shared" ca="1" si="18"/>
        <v>3299.017741625808</v>
      </c>
      <c r="AR190" s="74">
        <f t="array" aca="1" ref="AR190" ca="1">RANK(AQ190,$AQ$12:$AQ$315,1)</f>
        <v>179</v>
      </c>
    </row>
    <row r="191" spans="28:44" ht="15" customHeight="1">
      <c r="AB191" s="44" t="str">
        <f t="shared" ca="1" si="22"/>
        <v/>
      </c>
      <c r="AC191" s="45" t="str">
        <f ca="1"/>
        <v/>
      </c>
      <c r="AD191" s="46" t="str">
        <f ca="1"/>
        <v/>
      </c>
      <c r="AE191" s="31" t="str">
        <f ca="1"/>
        <v/>
      </c>
      <c r="AG191" s="45">
        <f t="shared" ca="1" si="19"/>
        <v>135</v>
      </c>
      <c r="AH191" s="46">
        <f ca="1">IF(AI191&gt;AI190,1,IF(COUNTIF(AH$12:AH190,AH190)&lt;$AB$15*AI191,AH190,IF(AND(AH190=$W$25,COUNTIF(AH$12:AH190,AH190)&gt;=$AB$15*AI191),$W$25,AH190+1)))</f>
        <v>1</v>
      </c>
      <c r="AI191" s="46">
        <f ca="1">IF(COUNTIF(AI$12:AI190,AI190)&lt;$AI$10,AI190,IF(AND(AI190=$R$25,COUNTIF(AI$12:AI190,AI190)&gt;=$AI$10),$R$25,AI190+1))</f>
        <v>10</v>
      </c>
      <c r="AJ191" s="71" t="str">
        <f t="array" aca="1" ref="AJ191" ca="1">INDEX($T$26:$T$86,AI191)</f>
        <v>Ukraine</v>
      </c>
      <c r="AK191" s="71" t="str">
        <f t="shared" ca="1" si="16"/>
        <v>Sales</v>
      </c>
      <c r="AL191" s="46" t="str">
        <f t="shared" ca="1" si="20"/>
        <v/>
      </c>
      <c r="AM191" s="72">
        <f ca="1">IF(AL191="",0,_xll.PALO.DATA(Server,OperationalCube,$AJ191,$AK191,$AL191,$F$8,$B$3,$AM$11))</f>
        <v>0</v>
      </c>
      <c r="AN191" s="72">
        <f ca="1">IF(AM191=0,$AK$10,RANK(AM191,$R$22:$R$322))</f>
        <v>3300</v>
      </c>
      <c r="AO191" s="72">
        <f t="shared" ca="1" si="21"/>
        <v>180</v>
      </c>
      <c r="AP191" s="73">
        <f t="shared" ca="1" si="17"/>
        <v>0.98216014835483978</v>
      </c>
      <c r="AQ191" s="73">
        <f t="shared" ca="1" si="18"/>
        <v>3299.017839851645</v>
      </c>
      <c r="AR191" s="74">
        <f t="array" aca="1" ref="AR191" ca="1">RANK(AQ191,$AQ$12:$AQ$315,1)</f>
        <v>180</v>
      </c>
    </row>
    <row r="192" spans="28:44" ht="15" customHeight="1">
      <c r="AB192" s="44" t="str">
        <f t="shared" ca="1" si="22"/>
        <v/>
      </c>
      <c r="AC192" s="45" t="str">
        <f ca="1"/>
        <v/>
      </c>
      <c r="AD192" s="46" t="str">
        <f ca="1"/>
        <v/>
      </c>
      <c r="AE192" s="31" t="str">
        <f ca="1"/>
        <v/>
      </c>
      <c r="AG192" s="45">
        <f t="shared" ca="1" si="19"/>
        <v>136</v>
      </c>
      <c r="AH192" s="46">
        <f ca="1">IF(AI192&gt;AI191,1,IF(COUNTIF(AH$12:AH191,AH191)&lt;$AB$15*AI192,AH191,IF(AND(AH191=$W$25,COUNTIF(AH$12:AH191,AH191)&gt;=$AB$15*AI192),$W$25,AH191+1)))</f>
        <v>1</v>
      </c>
      <c r="AI192" s="46">
        <f ca="1">IF(COUNTIF(AI$12:AI191,AI191)&lt;$AI$10,AI191,IF(AND(AI191=$R$25,COUNTIF(AI$12:AI191,AI191)&gt;=$AI$10),$R$25,AI191+1))</f>
        <v>10</v>
      </c>
      <c r="AJ192" s="71" t="str">
        <f t="array" aca="1" ref="AJ192" ca="1">INDEX($T$26:$T$86,AI192)</f>
        <v>Ukraine</v>
      </c>
      <c r="AK192" s="71" t="str">
        <f t="shared" ca="1" si="16"/>
        <v>Sales</v>
      </c>
      <c r="AL192" s="46" t="str">
        <f t="shared" ca="1" si="20"/>
        <v/>
      </c>
      <c r="AM192" s="72">
        <f ca="1">IF(AL192="",0,_xll.PALO.DATA(Server,OperationalCube,$AJ192,$AK192,$AL192,$F$8,$B$3,$AM$11))</f>
        <v>0</v>
      </c>
      <c r="AN192" s="72">
        <f ca="1">IF(AM192=0,$AK$10,RANK(AM192,$R$22:$R$322))</f>
        <v>3300</v>
      </c>
      <c r="AO192" s="72">
        <f t="shared" ca="1" si="21"/>
        <v>181</v>
      </c>
      <c r="AP192" s="73">
        <f t="shared" ca="1" si="17"/>
        <v>0.9820619323400045</v>
      </c>
      <c r="AQ192" s="73">
        <f t="shared" ca="1" si="18"/>
        <v>3299.01793806766</v>
      </c>
      <c r="AR192" s="74">
        <f t="array" aca="1" ref="AR192" ca="1">RANK(AQ192,$AQ$12:$AQ$315,1)</f>
        <v>181</v>
      </c>
    </row>
    <row r="193" spans="28:44" ht="15" customHeight="1">
      <c r="AB193" s="44" t="str">
        <f t="shared" ca="1" si="22"/>
        <v/>
      </c>
      <c r="AC193" s="45" t="str">
        <f ca="1"/>
        <v/>
      </c>
      <c r="AD193" s="46" t="str">
        <f ca="1"/>
        <v/>
      </c>
      <c r="AE193" s="31" t="str">
        <f ca="1"/>
        <v/>
      </c>
      <c r="AG193" s="45">
        <f t="shared" ca="1" si="19"/>
        <v>137</v>
      </c>
      <c r="AH193" s="46">
        <f ca="1">IF(AI193&gt;AI192,1,IF(COUNTIF(AH$12:AH192,AH192)&lt;$AB$15*AI193,AH192,IF(AND(AH192=$W$25,COUNTIF(AH$12:AH192,AH192)&gt;=$AB$15*AI193),$W$25,AH192+1)))</f>
        <v>1</v>
      </c>
      <c r="AI193" s="46">
        <f ca="1">IF(COUNTIF(AI$12:AI192,AI192)&lt;$AI$10,AI192,IF(AND(AI192=$R$25,COUNTIF(AI$12:AI192,AI192)&gt;=$AI$10),$R$25,AI192+1))</f>
        <v>10</v>
      </c>
      <c r="AJ193" s="71" t="str">
        <f t="array" aca="1" ref="AJ193" ca="1">INDEX($T$26:$T$86,AI193)</f>
        <v>Ukraine</v>
      </c>
      <c r="AK193" s="71" t="str">
        <f t="shared" ca="1" si="16"/>
        <v>Sales</v>
      </c>
      <c r="AL193" s="46" t="str">
        <f t="shared" ca="1" si="20"/>
        <v/>
      </c>
      <c r="AM193" s="72">
        <f ca="1">IF(AL193="",0,_xll.PALO.DATA(Server,OperationalCube,$AJ193,$AK193,$AL193,$F$8,$B$3,$AM$11))</f>
        <v>0</v>
      </c>
      <c r="AN193" s="72">
        <f ca="1">IF(AM193=0,$AK$10,RANK(AM193,$R$22:$R$322))</f>
        <v>3300</v>
      </c>
      <c r="AO193" s="72">
        <f t="shared" ca="1" si="21"/>
        <v>182</v>
      </c>
      <c r="AP193" s="73">
        <f t="shared" ca="1" si="17"/>
        <v>0.98196372614677041</v>
      </c>
      <c r="AQ193" s="73">
        <f t="shared" ca="1" si="18"/>
        <v>3299.0180362738533</v>
      </c>
      <c r="AR193" s="74">
        <f t="array" aca="1" ref="AR193" ca="1">RANK(AQ193,$AQ$12:$AQ$315,1)</f>
        <v>182</v>
      </c>
    </row>
    <row r="194" spans="28:44" ht="15" customHeight="1">
      <c r="AB194" s="44" t="str">
        <f t="shared" ca="1" si="22"/>
        <v/>
      </c>
      <c r="AC194" s="45" t="str">
        <f ca="1"/>
        <v/>
      </c>
      <c r="AD194" s="46" t="str">
        <f ca="1"/>
        <v/>
      </c>
      <c r="AE194" s="31" t="str">
        <f ca="1"/>
        <v/>
      </c>
      <c r="AG194" s="45">
        <f t="shared" ca="1" si="19"/>
        <v>138</v>
      </c>
      <c r="AH194" s="46">
        <f ca="1">IF(AI194&gt;AI193,1,IF(COUNTIF(AH$12:AH193,AH193)&lt;$AB$15*AI194,AH193,IF(AND(AH193=$W$25,COUNTIF(AH$12:AH193,AH193)&gt;=$AB$15*AI194),$W$25,AH193+1)))</f>
        <v>1</v>
      </c>
      <c r="AI194" s="46">
        <f ca="1">IF(COUNTIF(AI$12:AI193,AI193)&lt;$AI$10,AI193,IF(AND(AI193=$R$25,COUNTIF(AI$12:AI193,AI193)&gt;=$AI$10),$R$25,AI193+1))</f>
        <v>10</v>
      </c>
      <c r="AJ194" s="71" t="str">
        <f t="array" aca="1" ref="AJ194" ca="1">INDEX($T$26:$T$86,AI194)</f>
        <v>Ukraine</v>
      </c>
      <c r="AK194" s="71" t="str">
        <f t="shared" ca="1" si="16"/>
        <v>Sales</v>
      </c>
      <c r="AL194" s="46" t="str">
        <f t="shared" ca="1" si="20"/>
        <v/>
      </c>
      <c r="AM194" s="72">
        <f ca="1">IF(AL194="",0,_xll.PALO.DATA(Server,OperationalCube,$AJ194,$AK194,$AL194,$F$8,$B$3,$AM$11))</f>
        <v>0</v>
      </c>
      <c r="AN194" s="72">
        <f ca="1">IF(AM194=0,$AK$10,RANK(AM194,$R$22:$R$322))</f>
        <v>3300</v>
      </c>
      <c r="AO194" s="72">
        <f t="shared" ca="1" si="21"/>
        <v>183</v>
      </c>
      <c r="AP194" s="73">
        <f t="shared" ca="1" si="17"/>
        <v>0.98186552977415575</v>
      </c>
      <c r="AQ194" s="73">
        <f t="shared" ca="1" si="18"/>
        <v>3299.018134470226</v>
      </c>
      <c r="AR194" s="74">
        <f t="array" aca="1" ref="AR194" ca="1">RANK(AQ194,$AQ$12:$AQ$315,1)</f>
        <v>183</v>
      </c>
    </row>
    <row r="195" spans="28:44" ht="15" customHeight="1">
      <c r="AB195" s="44" t="str">
        <f t="shared" ca="1" si="22"/>
        <v/>
      </c>
      <c r="AC195" s="45" t="str">
        <f ca="1"/>
        <v/>
      </c>
      <c r="AD195" s="46" t="str">
        <f ca="1"/>
        <v/>
      </c>
      <c r="AE195" s="31" t="str">
        <f ca="1"/>
        <v/>
      </c>
      <c r="AG195" s="45">
        <f t="shared" ca="1" si="19"/>
        <v>139</v>
      </c>
      <c r="AH195" s="46">
        <f ca="1">IF(AI195&gt;AI194,1,IF(COUNTIF(AH$12:AH194,AH194)&lt;$AB$15*AI195,AH194,IF(AND(AH194=$W$25,COUNTIF(AH$12:AH194,AH194)&gt;=$AB$15*AI195),$W$25,AH194+1)))</f>
        <v>1</v>
      </c>
      <c r="AI195" s="46">
        <f ca="1">IF(COUNTIF(AI$12:AI194,AI194)&lt;$AI$10,AI194,IF(AND(AI194=$R$25,COUNTIF(AI$12:AI194,AI194)&gt;=$AI$10),$R$25,AI194+1))</f>
        <v>10</v>
      </c>
      <c r="AJ195" s="71" t="str">
        <f t="array" aca="1" ref="AJ195" ca="1">INDEX($T$26:$T$86,AI195)</f>
        <v>Ukraine</v>
      </c>
      <c r="AK195" s="71" t="str">
        <f t="shared" ca="1" si="16"/>
        <v>Sales</v>
      </c>
      <c r="AL195" s="46" t="str">
        <f t="shared" ca="1" si="20"/>
        <v/>
      </c>
      <c r="AM195" s="72">
        <f ca="1">IF(AL195="",0,_xll.PALO.DATA(Server,OperationalCube,$AJ195,$AK195,$AL195,$F$8,$B$3,$AM$11))</f>
        <v>0</v>
      </c>
      <c r="AN195" s="72">
        <f ca="1">IF(AM195=0,$AK$10,RANK(AM195,$R$22:$R$322))</f>
        <v>3300</v>
      </c>
      <c r="AO195" s="72">
        <f t="shared" ca="1" si="21"/>
        <v>184</v>
      </c>
      <c r="AP195" s="73">
        <f t="shared" ca="1" si="17"/>
        <v>0.98176734322117831</v>
      </c>
      <c r="AQ195" s="73">
        <f t="shared" ca="1" si="18"/>
        <v>3299.0182326567788</v>
      </c>
      <c r="AR195" s="74">
        <f t="array" aca="1" ref="AR195" ca="1">RANK(AQ195,$AQ$12:$AQ$315,1)</f>
        <v>184</v>
      </c>
    </row>
    <row r="196" spans="28:44" ht="15" customHeight="1">
      <c r="AB196" s="44" t="str">
        <f t="shared" ca="1" si="22"/>
        <v/>
      </c>
      <c r="AC196" s="45" t="str">
        <f ca="1"/>
        <v/>
      </c>
      <c r="AD196" s="46" t="str">
        <f ca="1"/>
        <v/>
      </c>
      <c r="AE196" s="31" t="str">
        <f ca="1"/>
        <v/>
      </c>
      <c r="AG196" s="45">
        <f t="shared" ca="1" si="19"/>
        <v>140</v>
      </c>
      <c r="AH196" s="46">
        <f ca="1">IF(AI196&gt;AI195,1,IF(COUNTIF(AH$12:AH195,AH195)&lt;$AB$15*AI196,AH195,IF(AND(AH195=$W$25,COUNTIF(AH$12:AH195,AH195)&gt;=$AB$15*AI196),$W$25,AH195+1)))</f>
        <v>1</v>
      </c>
      <c r="AI196" s="46">
        <f ca="1">IF(COUNTIF(AI$12:AI195,AI195)&lt;$AI$10,AI195,IF(AND(AI195=$R$25,COUNTIF(AI$12:AI195,AI195)&gt;=$AI$10),$R$25,AI195+1))</f>
        <v>10</v>
      </c>
      <c r="AJ196" s="71" t="str">
        <f t="array" aca="1" ref="AJ196" ca="1">INDEX($T$26:$T$86,AI196)</f>
        <v>Ukraine</v>
      </c>
      <c r="AK196" s="71" t="str">
        <f t="shared" ca="1" si="16"/>
        <v>Sales</v>
      </c>
      <c r="AL196" s="46" t="str">
        <f t="shared" ca="1" si="20"/>
        <v/>
      </c>
      <c r="AM196" s="72">
        <f ca="1">IF(AL196="",0,_xll.PALO.DATA(Server,OperationalCube,$AJ196,$AK196,$AL196,$F$8,$B$3,$AM$11))</f>
        <v>0</v>
      </c>
      <c r="AN196" s="72">
        <f ca="1">IF(AM196=0,$AK$10,RANK(AM196,$R$22:$R$322))</f>
        <v>3300</v>
      </c>
      <c r="AO196" s="72">
        <f t="shared" ca="1" si="21"/>
        <v>185</v>
      </c>
      <c r="AP196" s="73">
        <f t="shared" ca="1" si="17"/>
        <v>0.9816691664868562</v>
      </c>
      <c r="AQ196" s="73">
        <f t="shared" ca="1" si="18"/>
        <v>3299.0183308335131</v>
      </c>
      <c r="AR196" s="74">
        <f t="array" aca="1" ref="AR196" ca="1">RANK(AQ196,$AQ$12:$AQ$315,1)</f>
        <v>185</v>
      </c>
    </row>
    <row r="197" spans="28:44" ht="15" customHeight="1">
      <c r="AB197" s="44" t="str">
        <f t="shared" ca="1" si="22"/>
        <v/>
      </c>
      <c r="AC197" s="45" t="str">
        <f ca="1"/>
        <v/>
      </c>
      <c r="AD197" s="46" t="str">
        <f ca="1"/>
        <v/>
      </c>
      <c r="AE197" s="31" t="str">
        <f ca="1"/>
        <v/>
      </c>
      <c r="AG197" s="45">
        <f t="shared" ca="1" si="19"/>
        <v>141</v>
      </c>
      <c r="AH197" s="46">
        <f ca="1">IF(AI197&gt;AI196,1,IF(COUNTIF(AH$12:AH196,AH196)&lt;$AB$15*AI197,AH196,IF(AND(AH196=$W$25,COUNTIF(AH$12:AH196,AH196)&gt;=$AB$15*AI197),$W$25,AH196+1)))</f>
        <v>1</v>
      </c>
      <c r="AI197" s="46">
        <f ca="1">IF(COUNTIF(AI$12:AI196,AI196)&lt;$AI$10,AI196,IF(AND(AI196=$R$25,COUNTIF(AI$12:AI196,AI196)&gt;=$AI$10),$R$25,AI196+1))</f>
        <v>10</v>
      </c>
      <c r="AJ197" s="71" t="str">
        <f t="array" aca="1" ref="AJ197" ca="1">INDEX($T$26:$T$86,AI197)</f>
        <v>Ukraine</v>
      </c>
      <c r="AK197" s="71" t="str">
        <f t="shared" ca="1" si="16"/>
        <v>Sales</v>
      </c>
      <c r="AL197" s="46" t="str">
        <f t="shared" ca="1" si="20"/>
        <v/>
      </c>
      <c r="AM197" s="72">
        <f ca="1">IF(AL197="",0,_xll.PALO.DATA(Server,OperationalCube,$AJ197,$AK197,$AL197,$F$8,$B$3,$AM$11))</f>
        <v>0</v>
      </c>
      <c r="AN197" s="72">
        <f ca="1">IF(AM197=0,$AK$10,RANK(AM197,$R$22:$R$322))</f>
        <v>3300</v>
      </c>
      <c r="AO197" s="72">
        <f t="shared" ca="1" si="21"/>
        <v>186</v>
      </c>
      <c r="AP197" s="73">
        <f t="shared" ca="1" si="17"/>
        <v>0.98157099957020766</v>
      </c>
      <c r="AQ197" s="73">
        <f t="shared" ca="1" si="18"/>
        <v>3299.0184290004299</v>
      </c>
      <c r="AR197" s="74">
        <f t="array" aca="1" ref="AR197" ca="1">RANK(AQ197,$AQ$12:$AQ$315,1)</f>
        <v>186</v>
      </c>
    </row>
    <row r="198" spans="28:44" ht="15" customHeight="1">
      <c r="AB198" s="44" t="str">
        <f t="shared" ca="1" si="22"/>
        <v/>
      </c>
      <c r="AC198" s="45" t="str">
        <f ca="1"/>
        <v/>
      </c>
      <c r="AD198" s="46" t="str">
        <f ca="1"/>
        <v/>
      </c>
      <c r="AE198" s="31" t="str">
        <f ca="1"/>
        <v/>
      </c>
      <c r="AG198" s="45">
        <f t="shared" ca="1" si="19"/>
        <v>142</v>
      </c>
      <c r="AH198" s="46">
        <f ca="1">IF(AI198&gt;AI197,1,IF(COUNTIF(AH$12:AH197,AH197)&lt;$AB$15*AI198,AH197,IF(AND(AH197=$W$25,COUNTIF(AH$12:AH197,AH197)&gt;=$AB$15*AI198),$W$25,AH197+1)))</f>
        <v>1</v>
      </c>
      <c r="AI198" s="46">
        <f ca="1">IF(COUNTIF(AI$12:AI197,AI197)&lt;$AI$10,AI197,IF(AND(AI197=$R$25,COUNTIF(AI$12:AI197,AI197)&gt;=$AI$10),$R$25,AI197+1))</f>
        <v>10</v>
      </c>
      <c r="AJ198" s="71" t="str">
        <f t="array" aca="1" ref="AJ198" ca="1">INDEX($T$26:$T$86,AI198)</f>
        <v>Ukraine</v>
      </c>
      <c r="AK198" s="71" t="str">
        <f t="shared" ca="1" si="16"/>
        <v>Sales</v>
      </c>
      <c r="AL198" s="46" t="str">
        <f t="shared" ca="1" si="20"/>
        <v/>
      </c>
      <c r="AM198" s="72">
        <f ca="1">IF(AL198="",0,_xll.PALO.DATA(Server,OperationalCube,$AJ198,$AK198,$AL198,$F$8,$B$3,$AM$11))</f>
        <v>0</v>
      </c>
      <c r="AN198" s="72">
        <f ca="1">IF(AM198=0,$AK$10,RANK(AM198,$R$22:$R$322))</f>
        <v>3300</v>
      </c>
      <c r="AO198" s="72">
        <f t="shared" ca="1" si="21"/>
        <v>187</v>
      </c>
      <c r="AP198" s="73">
        <f t="shared" ca="1" si="17"/>
        <v>0.98147284247025057</v>
      </c>
      <c r="AQ198" s="73">
        <f t="shared" ca="1" si="18"/>
        <v>3299.0185271575297</v>
      </c>
      <c r="AR198" s="74">
        <f t="array" aca="1" ref="AR198" ca="1">RANK(AQ198,$AQ$12:$AQ$315,1)</f>
        <v>187</v>
      </c>
    </row>
    <row r="199" spans="28:44" ht="15" customHeight="1">
      <c r="AB199" s="44" t="str">
        <f t="shared" ca="1" si="22"/>
        <v/>
      </c>
      <c r="AC199" s="45" t="str">
        <f ca="1"/>
        <v/>
      </c>
      <c r="AD199" s="46" t="str">
        <f ca="1"/>
        <v/>
      </c>
      <c r="AE199" s="31" t="str">
        <f ca="1"/>
        <v/>
      </c>
      <c r="AG199" s="45">
        <f t="shared" ca="1" si="19"/>
        <v>143</v>
      </c>
      <c r="AH199" s="46">
        <f ca="1">IF(AI199&gt;AI198,1,IF(COUNTIF(AH$12:AH198,AH198)&lt;$AB$15*AI199,AH198,IF(AND(AH198=$W$25,COUNTIF(AH$12:AH198,AH198)&gt;=$AB$15*AI199),$W$25,AH198+1)))</f>
        <v>1</v>
      </c>
      <c r="AI199" s="46">
        <f ca="1">IF(COUNTIF(AI$12:AI198,AI198)&lt;$AI$10,AI198,IF(AND(AI198=$R$25,COUNTIF(AI$12:AI198,AI198)&gt;=$AI$10),$R$25,AI198+1))</f>
        <v>10</v>
      </c>
      <c r="AJ199" s="71" t="str">
        <f t="array" aca="1" ref="AJ199" ca="1">INDEX($T$26:$T$86,AI199)</f>
        <v>Ukraine</v>
      </c>
      <c r="AK199" s="71" t="str">
        <f t="shared" ca="1" si="16"/>
        <v>Sales</v>
      </c>
      <c r="AL199" s="46" t="str">
        <f t="shared" ca="1" si="20"/>
        <v/>
      </c>
      <c r="AM199" s="72">
        <f ca="1">IF(AL199="",0,_xll.PALO.DATA(Server,OperationalCube,$AJ199,$AK199,$AL199,$F$8,$B$3,$AM$11))</f>
        <v>0</v>
      </c>
      <c r="AN199" s="72">
        <f ca="1">IF(AM199=0,$AK$10,RANK(AM199,$R$22:$R$322))</f>
        <v>3300</v>
      </c>
      <c r="AO199" s="72">
        <f t="shared" ca="1" si="21"/>
        <v>188</v>
      </c>
      <c r="AP199" s="73">
        <f t="shared" ca="1" si="17"/>
        <v>0.98137469518600351</v>
      </c>
      <c r="AQ199" s="73">
        <f t="shared" ca="1" si="18"/>
        <v>3299.0186253048141</v>
      </c>
      <c r="AR199" s="74">
        <f t="array" aca="1" ref="AR199" ca="1">RANK(AQ199,$AQ$12:$AQ$315,1)</f>
        <v>188</v>
      </c>
    </row>
    <row r="200" spans="28:44" ht="15" customHeight="1">
      <c r="AB200" s="44" t="str">
        <f t="shared" ca="1" si="22"/>
        <v/>
      </c>
      <c r="AC200" s="45" t="str">
        <f ca="1"/>
        <v/>
      </c>
      <c r="AD200" s="46" t="str">
        <f ca="1"/>
        <v/>
      </c>
      <c r="AE200" s="31" t="str">
        <f ca="1"/>
        <v/>
      </c>
      <c r="AG200" s="45">
        <f t="shared" ca="1" si="19"/>
        <v>144</v>
      </c>
      <c r="AH200" s="46">
        <f ca="1">IF(AI200&gt;AI199,1,IF(COUNTIF(AH$12:AH199,AH199)&lt;$AB$15*AI200,AH199,IF(AND(AH199=$W$25,COUNTIF(AH$12:AH199,AH199)&gt;=$AB$15*AI200),$W$25,AH199+1)))</f>
        <v>1</v>
      </c>
      <c r="AI200" s="46">
        <f ca="1">IF(COUNTIF(AI$12:AI199,AI199)&lt;$AI$10,AI199,IF(AND(AI199=$R$25,COUNTIF(AI$12:AI199,AI199)&gt;=$AI$10),$R$25,AI199+1))</f>
        <v>10</v>
      </c>
      <c r="AJ200" s="71" t="str">
        <f t="array" aca="1" ref="AJ200" ca="1">INDEX($T$26:$T$86,AI200)</f>
        <v>Ukraine</v>
      </c>
      <c r="AK200" s="71" t="str">
        <f t="shared" ca="1" si="16"/>
        <v>Sales</v>
      </c>
      <c r="AL200" s="46" t="str">
        <f t="shared" ca="1" si="20"/>
        <v/>
      </c>
      <c r="AM200" s="72">
        <f ca="1">IF(AL200="",0,_xll.PALO.DATA(Server,OperationalCube,$AJ200,$AK200,$AL200,$F$8,$B$3,$AM$11))</f>
        <v>0</v>
      </c>
      <c r="AN200" s="72">
        <f ca="1">IF(AM200=0,$AK$10,RANK(AM200,$R$22:$R$322))</f>
        <v>3300</v>
      </c>
      <c r="AO200" s="72">
        <f t="shared" ca="1" si="21"/>
        <v>189</v>
      </c>
      <c r="AP200" s="73">
        <f t="shared" ca="1" si="17"/>
        <v>0.98127655771648503</v>
      </c>
      <c r="AQ200" s="73">
        <f t="shared" ca="1" si="18"/>
        <v>3299.0187234422833</v>
      </c>
      <c r="AR200" s="74">
        <f t="array" aca="1" ref="AR200" ca="1">RANK(AQ200,$AQ$12:$AQ$315,1)</f>
        <v>189</v>
      </c>
    </row>
    <row r="201" spans="28:44" ht="15" customHeight="1">
      <c r="AB201" s="44" t="str">
        <f t="shared" ca="1" si="22"/>
        <v/>
      </c>
      <c r="AC201" s="45" t="str">
        <f ca="1"/>
        <v/>
      </c>
      <c r="AD201" s="46" t="str">
        <f ca="1"/>
        <v/>
      </c>
      <c r="AE201" s="31" t="str">
        <f ca="1"/>
        <v/>
      </c>
      <c r="AG201" s="45">
        <f t="shared" ca="1" si="19"/>
        <v>145</v>
      </c>
      <c r="AH201" s="46">
        <f ca="1">IF(AI201&gt;AI200,1,IF(COUNTIF(AH$12:AH200,AH200)&lt;$AB$15*AI201,AH200,IF(AND(AH200=$W$25,COUNTIF(AH$12:AH200,AH200)&gt;=$AB$15*AI201),$W$25,AH200+1)))</f>
        <v>1</v>
      </c>
      <c r="AI201" s="46">
        <f ca="1">IF(COUNTIF(AI$12:AI200,AI200)&lt;$AI$10,AI200,IF(AND(AI200=$R$25,COUNTIF(AI$12:AI200,AI200)&gt;=$AI$10),$R$25,AI200+1))</f>
        <v>10</v>
      </c>
      <c r="AJ201" s="71" t="str">
        <f t="array" aca="1" ref="AJ201" ca="1">INDEX($T$26:$T$86,AI201)</f>
        <v>Ukraine</v>
      </c>
      <c r="AK201" s="71" t="str">
        <f t="shared" ca="1" si="16"/>
        <v>Sales</v>
      </c>
      <c r="AL201" s="46" t="str">
        <f t="shared" ca="1" si="20"/>
        <v/>
      </c>
      <c r="AM201" s="72">
        <f ca="1">IF(AL201="",0,_xll.PALO.DATA(Server,OperationalCube,$AJ201,$AK201,$AL201,$F$8,$B$3,$AM$11))</f>
        <v>0</v>
      </c>
      <c r="AN201" s="72">
        <f ca="1">IF(AM201=0,$AK$10,RANK(AM201,$R$22:$R$322))</f>
        <v>3300</v>
      </c>
      <c r="AO201" s="72">
        <f t="shared" ca="1" si="21"/>
        <v>190</v>
      </c>
      <c r="AP201" s="73">
        <f t="shared" ca="1" si="17"/>
        <v>0.98117843006071359</v>
      </c>
      <c r="AQ201" s="73">
        <f t="shared" ca="1" si="18"/>
        <v>3299.0188215699391</v>
      </c>
      <c r="AR201" s="74">
        <f t="array" aca="1" ref="AR201" ca="1">RANK(AQ201,$AQ$12:$AQ$315,1)</f>
        <v>190</v>
      </c>
    </row>
    <row r="202" spans="28:44" ht="15" customHeight="1">
      <c r="AB202" s="44" t="str">
        <f t="shared" ca="1" si="22"/>
        <v/>
      </c>
      <c r="AC202" s="45" t="str">
        <f ca="1"/>
        <v/>
      </c>
      <c r="AD202" s="46" t="str">
        <f ca="1"/>
        <v/>
      </c>
      <c r="AE202" s="31" t="str">
        <f ca="1"/>
        <v/>
      </c>
      <c r="AG202" s="45">
        <f t="shared" ca="1" si="19"/>
        <v>146</v>
      </c>
      <c r="AH202" s="46">
        <f ca="1">IF(AI202&gt;AI201,1,IF(COUNTIF(AH$12:AH201,AH201)&lt;$AB$15*AI202,AH201,IF(AND(AH201=$W$25,COUNTIF(AH$12:AH201,AH201)&gt;=$AB$15*AI202),$W$25,AH201+1)))</f>
        <v>1</v>
      </c>
      <c r="AI202" s="46">
        <f ca="1">IF(COUNTIF(AI$12:AI201,AI201)&lt;$AI$10,AI201,IF(AND(AI201=$R$25,COUNTIF(AI$12:AI201,AI201)&gt;=$AI$10),$R$25,AI201+1))</f>
        <v>10</v>
      </c>
      <c r="AJ202" s="71" t="str">
        <f t="array" aca="1" ref="AJ202" ca="1">INDEX($T$26:$T$86,AI202)</f>
        <v>Ukraine</v>
      </c>
      <c r="AK202" s="71" t="str">
        <f t="shared" ca="1" si="16"/>
        <v>Sales</v>
      </c>
      <c r="AL202" s="46" t="str">
        <f t="shared" ca="1" si="20"/>
        <v/>
      </c>
      <c r="AM202" s="72">
        <f ca="1">IF(AL202="",0,_xll.PALO.DATA(Server,OperationalCube,$AJ202,$AK202,$AL202,$F$8,$B$3,$AM$11))</f>
        <v>0</v>
      </c>
      <c r="AN202" s="72">
        <f ca="1">IF(AM202=0,$AK$10,RANK(AM202,$R$22:$R$322))</f>
        <v>3300</v>
      </c>
      <c r="AO202" s="72">
        <f t="shared" ca="1" si="21"/>
        <v>191</v>
      </c>
      <c r="AP202" s="73">
        <f t="shared" ca="1" si="17"/>
        <v>0.98108031221770742</v>
      </c>
      <c r="AQ202" s="73">
        <f t="shared" ca="1" si="18"/>
        <v>3299.0189196877823</v>
      </c>
      <c r="AR202" s="74">
        <f t="array" aca="1" ref="AR202" ca="1">RANK(AQ202,$AQ$12:$AQ$315,1)</f>
        <v>191</v>
      </c>
    </row>
    <row r="203" spans="28:44" ht="15" customHeight="1">
      <c r="AB203" s="44" t="str">
        <f t="shared" ca="1" si="22"/>
        <v/>
      </c>
      <c r="AC203" s="45" t="str">
        <f ca="1"/>
        <v/>
      </c>
      <c r="AD203" s="46" t="str">
        <f ca="1"/>
        <v/>
      </c>
      <c r="AE203" s="31" t="str">
        <f ca="1"/>
        <v/>
      </c>
      <c r="AG203" s="45">
        <f t="shared" ca="1" si="19"/>
        <v>147</v>
      </c>
      <c r="AH203" s="46">
        <f ca="1">IF(AI203&gt;AI202,1,IF(COUNTIF(AH$12:AH202,AH202)&lt;$AB$15*AI203,AH202,IF(AND(AH202=$W$25,COUNTIF(AH$12:AH202,AH202)&gt;=$AB$15*AI203),$W$25,AH202+1)))</f>
        <v>1</v>
      </c>
      <c r="AI203" s="46">
        <f ca="1">IF(COUNTIF(AI$12:AI202,AI202)&lt;$AI$10,AI202,IF(AND(AI202=$R$25,COUNTIF(AI$12:AI202,AI202)&gt;=$AI$10),$R$25,AI202+1))</f>
        <v>10</v>
      </c>
      <c r="AJ203" s="71" t="str">
        <f t="array" aca="1" ref="AJ203" ca="1">INDEX($T$26:$T$86,AI203)</f>
        <v>Ukraine</v>
      </c>
      <c r="AK203" s="71" t="str">
        <f t="shared" ca="1" si="16"/>
        <v>Sales</v>
      </c>
      <c r="AL203" s="46" t="str">
        <f t="shared" ca="1" si="20"/>
        <v/>
      </c>
      <c r="AM203" s="72">
        <f ca="1">IF(AL203="",0,_xll.PALO.DATA(Server,OperationalCube,$AJ203,$AK203,$AL203,$F$8,$B$3,$AM$11))</f>
        <v>0</v>
      </c>
      <c r="AN203" s="72">
        <f ca="1">IF(AM203=0,$AK$10,RANK(AM203,$R$22:$R$322))</f>
        <v>3300</v>
      </c>
      <c r="AO203" s="72">
        <f t="shared" ca="1" si="21"/>
        <v>192</v>
      </c>
      <c r="AP203" s="73">
        <f t="shared" ca="1" si="17"/>
        <v>0.98098220418648563</v>
      </c>
      <c r="AQ203" s="73">
        <f t="shared" ca="1" si="18"/>
        <v>3299.0190177958134</v>
      </c>
      <c r="AR203" s="74">
        <f t="array" aca="1" ref="AR203" ca="1">RANK(AQ203,$AQ$12:$AQ$315,1)</f>
        <v>192</v>
      </c>
    </row>
    <row r="204" spans="28:44" ht="15" customHeight="1">
      <c r="AB204" s="44" t="str">
        <f t="shared" ca="1" si="22"/>
        <v/>
      </c>
      <c r="AC204" s="45" t="str">
        <f ca="1"/>
        <v/>
      </c>
      <c r="AD204" s="46" t="str">
        <f ca="1"/>
        <v/>
      </c>
      <c r="AE204" s="31" t="str">
        <f ca="1"/>
        <v/>
      </c>
      <c r="AG204" s="45">
        <f t="shared" ca="1" si="19"/>
        <v>148</v>
      </c>
      <c r="AH204" s="46">
        <f ca="1">IF(AI204&gt;AI203,1,IF(COUNTIF(AH$12:AH203,AH203)&lt;$AB$15*AI204,AH203,IF(AND(AH203=$W$25,COUNTIF(AH$12:AH203,AH203)&gt;=$AB$15*AI204),$W$25,AH203+1)))</f>
        <v>1</v>
      </c>
      <c r="AI204" s="46">
        <f ca="1">IF(COUNTIF(AI$12:AI203,AI203)&lt;$AI$10,AI203,IF(AND(AI203=$R$25,COUNTIF(AI$12:AI203,AI203)&gt;=$AI$10),$R$25,AI203+1))</f>
        <v>10</v>
      </c>
      <c r="AJ204" s="71" t="str">
        <f t="array" aca="1" ref="AJ204" ca="1">INDEX($T$26:$T$86,AI204)</f>
        <v>Ukraine</v>
      </c>
      <c r="AK204" s="71" t="str">
        <f t="shared" ca="1" si="16"/>
        <v>Sales</v>
      </c>
      <c r="AL204" s="46" t="str">
        <f t="shared" ca="1" si="20"/>
        <v/>
      </c>
      <c r="AM204" s="72">
        <f ca="1">IF(AL204="",0,_xll.PALO.DATA(Server,OperationalCube,$AJ204,$AK204,$AL204,$F$8,$B$3,$AM$11))</f>
        <v>0</v>
      </c>
      <c r="AN204" s="72">
        <f ca="1">IF(AM204=0,$AK$10,RANK(AM204,$R$22:$R$322))</f>
        <v>3300</v>
      </c>
      <c r="AO204" s="72">
        <f t="shared" ca="1" si="21"/>
        <v>193</v>
      </c>
      <c r="AP204" s="73">
        <f t="shared" ca="1" si="17"/>
        <v>0.98088410596606701</v>
      </c>
      <c r="AQ204" s="73">
        <f t="shared" ca="1" si="18"/>
        <v>3299.0191158940338</v>
      </c>
      <c r="AR204" s="74">
        <f t="array" aca="1" ref="AR204" ca="1">RANK(AQ204,$AQ$12:$AQ$315,1)</f>
        <v>193</v>
      </c>
    </row>
    <row r="205" spans="28:44" ht="15" customHeight="1">
      <c r="AB205" s="44" t="str">
        <f t="shared" ca="1" si="22"/>
        <v/>
      </c>
      <c r="AC205" s="45" t="str">
        <f ca="1"/>
        <v/>
      </c>
      <c r="AD205" s="46" t="str">
        <f ca="1"/>
        <v/>
      </c>
      <c r="AE205" s="31" t="str">
        <f ca="1"/>
        <v/>
      </c>
      <c r="AG205" s="45">
        <f t="shared" ca="1" si="19"/>
        <v>149</v>
      </c>
      <c r="AH205" s="46">
        <f ca="1">IF(AI205&gt;AI204,1,IF(COUNTIF(AH$12:AH204,AH204)&lt;$AB$15*AI205,AH204,IF(AND(AH204=$W$25,COUNTIF(AH$12:AH204,AH204)&gt;=$AB$15*AI205),$W$25,AH204+1)))</f>
        <v>1</v>
      </c>
      <c r="AI205" s="46">
        <f ca="1">IF(COUNTIF(AI$12:AI204,AI204)&lt;$AI$10,AI204,IF(AND(AI204=$R$25,COUNTIF(AI$12:AI204,AI204)&gt;=$AI$10),$R$25,AI204+1))</f>
        <v>10</v>
      </c>
      <c r="AJ205" s="71" t="str">
        <f t="array" aca="1" ref="AJ205" ca="1">INDEX($T$26:$T$86,AI205)</f>
        <v>Ukraine</v>
      </c>
      <c r="AK205" s="71" t="str">
        <f t="shared" ref="AK205:AK268" ca="1" si="23">INDEX($Y$26:$Y$86,AH205)</f>
        <v>Sales</v>
      </c>
      <c r="AL205" s="46" t="str">
        <f t="shared" ca="1" si="20"/>
        <v/>
      </c>
      <c r="AM205" s="72">
        <f ca="1">IF(AL205="",0,_xll.PALO.DATA(Server,OperationalCube,$AJ205,$AK205,$AL205,$F$8,$B$3,$AM$11))</f>
        <v>0</v>
      </c>
      <c r="AN205" s="72">
        <f ca="1">IF(AM205=0,$AK$10,RANK(AM205,$R$22:$R$322))</f>
        <v>3300</v>
      </c>
      <c r="AO205" s="72">
        <f t="shared" ca="1" si="21"/>
        <v>194</v>
      </c>
      <c r="AP205" s="73">
        <f t="shared" ref="AP205:AP268" ca="1" si="24">POWER(0.9999,AO205)</f>
        <v>0.98078601755547046</v>
      </c>
      <c r="AQ205" s="73">
        <f t="shared" ref="AQ205:AQ268" ca="1" si="25">AN205-AP205</f>
        <v>3299.0192139824444</v>
      </c>
      <c r="AR205" s="74">
        <f t="array" aca="1" ref="AR205" ca="1">RANK(AQ205,$AQ$12:$AQ$315,1)</f>
        <v>194</v>
      </c>
    </row>
    <row r="206" spans="28:44" ht="15" customHeight="1">
      <c r="AB206" s="44" t="str">
        <f t="shared" ca="1" si="22"/>
        <v/>
      </c>
      <c r="AC206" s="45" t="str">
        <f ca="1"/>
        <v/>
      </c>
      <c r="AD206" s="46" t="str">
        <f ca="1"/>
        <v/>
      </c>
      <c r="AE206" s="31" t="str">
        <f ca="1"/>
        <v/>
      </c>
      <c r="AG206" s="45">
        <f t="shared" ref="AG206:AG269" ca="1" si="26">IF($W$25=1,IF(AI206=AI205,AG205+1,1),IF(AH206=AH205,AG205+1,1))</f>
        <v>150</v>
      </c>
      <c r="AH206" s="46">
        <f ca="1">IF(AI206&gt;AI205,1,IF(COUNTIF(AH$12:AH205,AH205)&lt;$AB$15*AI206,AH205,IF(AND(AH205=$W$25,COUNTIF(AH$12:AH205,AH205)&gt;=$AB$15*AI206),$W$25,AH205+1)))</f>
        <v>1</v>
      </c>
      <c r="AI206" s="46">
        <f ca="1">IF(COUNTIF(AI$12:AI205,AI205)&lt;$AI$10,AI205,IF(AND(AI205=$R$25,COUNTIF(AI$12:AI205,AI205)&gt;=$AI$10),$R$25,AI205+1))</f>
        <v>10</v>
      </c>
      <c r="AJ206" s="71" t="str">
        <f t="array" aca="1" ref="AJ206" ca="1">INDEX($T$26:$T$86,AI206)</f>
        <v>Ukraine</v>
      </c>
      <c r="AK206" s="71" t="str">
        <f t="shared" ca="1" si="23"/>
        <v>Sales</v>
      </c>
      <c r="AL206" s="46" t="str">
        <f t="shared" ref="AL206:AL269" ca="1" si="27">IF(AG206&gt;$AB$15,"",INDEX($AD$16:$AD$315,AG206))</f>
        <v/>
      </c>
      <c r="AM206" s="72">
        <f ca="1">IF(AL206="",0,_xll.PALO.DATA(Server,OperationalCube,$AJ206,$AK206,$AL206,$F$8,$B$3,$AM$11))</f>
        <v>0</v>
      </c>
      <c r="AN206" s="72">
        <f ca="1">IF(AM206=0,$AK$10,RANK(AM206,$R$22:$R$322))</f>
        <v>3300</v>
      </c>
      <c r="AO206" s="72">
        <f t="shared" ref="AO206:AO269" ca="1" si="28">AO205+1</f>
        <v>195</v>
      </c>
      <c r="AP206" s="73">
        <f t="shared" ca="1" si="24"/>
        <v>0.98068793895371498</v>
      </c>
      <c r="AQ206" s="73">
        <f t="shared" ca="1" si="25"/>
        <v>3299.0193120610461</v>
      </c>
      <c r="AR206" s="74">
        <f t="array" aca="1" ref="AR206" ca="1">RANK(AQ206,$AQ$12:$AQ$315,1)</f>
        <v>195</v>
      </c>
    </row>
    <row r="207" spans="28:44" ht="15" customHeight="1">
      <c r="AB207" s="44" t="str">
        <f t="shared" ca="1" si="22"/>
        <v/>
      </c>
      <c r="AC207" s="45" t="str">
        <f ca="1"/>
        <v/>
      </c>
      <c r="AD207" s="46" t="str">
        <f ca="1"/>
        <v/>
      </c>
      <c r="AE207" s="31" t="str">
        <f ca="1"/>
        <v/>
      </c>
      <c r="AG207" s="45">
        <f t="shared" ca="1" si="26"/>
        <v>151</v>
      </c>
      <c r="AH207" s="46">
        <f ca="1">IF(AI207&gt;AI206,1,IF(COUNTIF(AH$12:AH206,AH206)&lt;$AB$15*AI207,AH206,IF(AND(AH206=$W$25,COUNTIF(AH$12:AH206,AH206)&gt;=$AB$15*AI207),$W$25,AH206+1)))</f>
        <v>1</v>
      </c>
      <c r="AI207" s="46">
        <f ca="1">IF(COUNTIF(AI$12:AI206,AI206)&lt;$AI$10,AI206,IF(AND(AI206=$R$25,COUNTIF(AI$12:AI206,AI206)&gt;=$AI$10),$R$25,AI206+1))</f>
        <v>10</v>
      </c>
      <c r="AJ207" s="71" t="str">
        <f t="array" aca="1" ref="AJ207" ca="1">INDEX($T$26:$T$86,AI207)</f>
        <v>Ukraine</v>
      </c>
      <c r="AK207" s="71" t="str">
        <f t="shared" ca="1" si="23"/>
        <v>Sales</v>
      </c>
      <c r="AL207" s="46" t="str">
        <f t="shared" ca="1" si="27"/>
        <v/>
      </c>
      <c r="AM207" s="72">
        <f ca="1">IF(AL207="",0,_xll.PALO.DATA(Server,OperationalCube,$AJ207,$AK207,$AL207,$F$8,$B$3,$AM$11))</f>
        <v>0</v>
      </c>
      <c r="AN207" s="72">
        <f ca="1">IF(AM207=0,$AK$10,RANK(AM207,$R$22:$R$322))</f>
        <v>3300</v>
      </c>
      <c r="AO207" s="72">
        <f t="shared" ca="1" si="28"/>
        <v>196</v>
      </c>
      <c r="AP207" s="73">
        <f t="shared" ca="1" si="24"/>
        <v>0.98058987015981958</v>
      </c>
      <c r="AQ207" s="73">
        <f t="shared" ca="1" si="25"/>
        <v>3299.0194101298403</v>
      </c>
      <c r="AR207" s="74">
        <f t="array" aca="1" ref="AR207" ca="1">RANK(AQ207,$AQ$12:$AQ$315,1)</f>
        <v>196</v>
      </c>
    </row>
    <row r="208" spans="28:44" ht="15" customHeight="1">
      <c r="AB208" s="44" t="str">
        <f t="shared" ca="1" si="22"/>
        <v/>
      </c>
      <c r="AC208" s="45" t="str">
        <f ca="1"/>
        <v/>
      </c>
      <c r="AD208" s="46" t="str">
        <f ca="1"/>
        <v/>
      </c>
      <c r="AE208" s="31" t="str">
        <f ca="1"/>
        <v/>
      </c>
      <c r="AG208" s="45">
        <f t="shared" ca="1" si="26"/>
        <v>152</v>
      </c>
      <c r="AH208" s="46">
        <f ca="1">IF(AI208&gt;AI207,1,IF(COUNTIF(AH$12:AH207,AH207)&lt;$AB$15*AI208,AH207,IF(AND(AH207=$W$25,COUNTIF(AH$12:AH207,AH207)&gt;=$AB$15*AI208),$W$25,AH207+1)))</f>
        <v>1</v>
      </c>
      <c r="AI208" s="46">
        <f ca="1">IF(COUNTIF(AI$12:AI207,AI207)&lt;$AI$10,AI207,IF(AND(AI207=$R$25,COUNTIF(AI$12:AI207,AI207)&gt;=$AI$10),$R$25,AI207+1))</f>
        <v>10</v>
      </c>
      <c r="AJ208" s="71" t="str">
        <f t="array" aca="1" ref="AJ208" ca="1">INDEX($T$26:$T$86,AI208)</f>
        <v>Ukraine</v>
      </c>
      <c r="AK208" s="71" t="str">
        <f t="shared" ca="1" si="23"/>
        <v>Sales</v>
      </c>
      <c r="AL208" s="46" t="str">
        <f t="shared" ca="1" si="27"/>
        <v/>
      </c>
      <c r="AM208" s="72">
        <f ca="1">IF(AL208="",0,_xll.PALO.DATA(Server,OperationalCube,$AJ208,$AK208,$AL208,$F$8,$B$3,$AM$11))</f>
        <v>0</v>
      </c>
      <c r="AN208" s="72">
        <f ca="1">IF(AM208=0,$AK$10,RANK(AM208,$R$22:$R$322))</f>
        <v>3300</v>
      </c>
      <c r="AO208" s="72">
        <f t="shared" ca="1" si="28"/>
        <v>197</v>
      </c>
      <c r="AP208" s="73">
        <f t="shared" ca="1" si="24"/>
        <v>0.98049181117280371</v>
      </c>
      <c r="AQ208" s="73">
        <f t="shared" ca="1" si="25"/>
        <v>3299.0195081888273</v>
      </c>
      <c r="AR208" s="74">
        <f t="array" aca="1" ref="AR208" ca="1">RANK(AQ208,$AQ$12:$AQ$315,1)</f>
        <v>197</v>
      </c>
    </row>
    <row r="209" spans="28:44" ht="15" customHeight="1">
      <c r="AB209" s="44" t="str">
        <f t="shared" ref="AB209:AB272" ca="1" si="29">IF(NOT(AD209=""),AB208+1,"")</f>
        <v/>
      </c>
      <c r="AC209" s="45" t="str">
        <f ca="1"/>
        <v/>
      </c>
      <c r="AD209" s="46" t="str">
        <f ca="1"/>
        <v/>
      </c>
      <c r="AE209" s="31" t="str">
        <f ca="1"/>
        <v/>
      </c>
      <c r="AG209" s="45">
        <f t="shared" ca="1" si="26"/>
        <v>153</v>
      </c>
      <c r="AH209" s="46">
        <f ca="1">IF(AI209&gt;AI208,1,IF(COUNTIF(AH$12:AH208,AH208)&lt;$AB$15*AI209,AH208,IF(AND(AH208=$W$25,COUNTIF(AH$12:AH208,AH208)&gt;=$AB$15*AI209),$W$25,AH208+1)))</f>
        <v>1</v>
      </c>
      <c r="AI209" s="46">
        <f ca="1">IF(COUNTIF(AI$12:AI208,AI208)&lt;$AI$10,AI208,IF(AND(AI208=$R$25,COUNTIF(AI$12:AI208,AI208)&gt;=$AI$10),$R$25,AI208+1))</f>
        <v>10</v>
      </c>
      <c r="AJ209" s="71" t="str">
        <f t="array" aca="1" ref="AJ209" ca="1">INDEX($T$26:$T$86,AI209)</f>
        <v>Ukraine</v>
      </c>
      <c r="AK209" s="71" t="str">
        <f t="shared" ca="1" si="23"/>
        <v>Sales</v>
      </c>
      <c r="AL209" s="46" t="str">
        <f t="shared" ca="1" si="27"/>
        <v/>
      </c>
      <c r="AM209" s="72">
        <f ca="1">IF(AL209="",0,_xll.PALO.DATA(Server,OperationalCube,$AJ209,$AK209,$AL209,$F$8,$B$3,$AM$11))</f>
        <v>0</v>
      </c>
      <c r="AN209" s="72">
        <f ca="1">IF(AM209=0,$AK$10,RANK(AM209,$R$22:$R$322))</f>
        <v>3300</v>
      </c>
      <c r="AO209" s="72">
        <f t="shared" ca="1" si="28"/>
        <v>198</v>
      </c>
      <c r="AP209" s="73">
        <f t="shared" ca="1" si="24"/>
        <v>0.98039376199168637</v>
      </c>
      <c r="AQ209" s="73">
        <f t="shared" ca="1" si="25"/>
        <v>3299.0196062380082</v>
      </c>
      <c r="AR209" s="74">
        <f t="array" aca="1" ref="AR209" ca="1">RANK(AQ209,$AQ$12:$AQ$315,1)</f>
        <v>198</v>
      </c>
    </row>
    <row r="210" spans="28:44" ht="15" customHeight="1">
      <c r="AB210" s="44" t="str">
        <f t="shared" ca="1" si="29"/>
        <v/>
      </c>
      <c r="AC210" s="45" t="str">
        <f ca="1"/>
        <v/>
      </c>
      <c r="AD210" s="46" t="str">
        <f ca="1"/>
        <v/>
      </c>
      <c r="AE210" s="31" t="str">
        <f ca="1"/>
        <v/>
      </c>
      <c r="AG210" s="45">
        <f t="shared" ca="1" si="26"/>
        <v>154</v>
      </c>
      <c r="AH210" s="46">
        <f ca="1">IF(AI210&gt;AI209,1,IF(COUNTIF(AH$12:AH209,AH209)&lt;$AB$15*AI210,AH209,IF(AND(AH209=$W$25,COUNTIF(AH$12:AH209,AH209)&gt;=$AB$15*AI210),$W$25,AH209+1)))</f>
        <v>1</v>
      </c>
      <c r="AI210" s="46">
        <f ca="1">IF(COUNTIF(AI$12:AI209,AI209)&lt;$AI$10,AI209,IF(AND(AI209=$R$25,COUNTIF(AI$12:AI209,AI209)&gt;=$AI$10),$R$25,AI209+1))</f>
        <v>10</v>
      </c>
      <c r="AJ210" s="71" t="str">
        <f t="array" aca="1" ref="AJ210" ca="1">INDEX($T$26:$T$86,AI210)</f>
        <v>Ukraine</v>
      </c>
      <c r="AK210" s="71" t="str">
        <f t="shared" ca="1" si="23"/>
        <v>Sales</v>
      </c>
      <c r="AL210" s="46" t="str">
        <f t="shared" ca="1" si="27"/>
        <v/>
      </c>
      <c r="AM210" s="72">
        <f ca="1">IF(AL210="",0,_xll.PALO.DATA(Server,OperationalCube,$AJ210,$AK210,$AL210,$F$8,$B$3,$AM$11))</f>
        <v>0</v>
      </c>
      <c r="AN210" s="72">
        <f ca="1">IF(AM210=0,$AK$10,RANK(AM210,$R$22:$R$322))</f>
        <v>3300</v>
      </c>
      <c r="AO210" s="72">
        <f t="shared" ca="1" si="28"/>
        <v>199</v>
      </c>
      <c r="AP210" s="73">
        <f t="shared" ca="1" si="24"/>
        <v>0.98029572261548725</v>
      </c>
      <c r="AQ210" s="73">
        <f t="shared" ca="1" si="25"/>
        <v>3299.0197042773843</v>
      </c>
      <c r="AR210" s="74">
        <f t="array" aca="1" ref="AR210" ca="1">RANK(AQ210,$AQ$12:$AQ$315,1)</f>
        <v>199</v>
      </c>
    </row>
    <row r="211" spans="28:44" ht="15" customHeight="1">
      <c r="AB211" s="44" t="str">
        <f t="shared" ca="1" si="29"/>
        <v/>
      </c>
      <c r="AC211" s="45" t="str">
        <f ca="1"/>
        <v/>
      </c>
      <c r="AD211" s="46" t="str">
        <f ca="1"/>
        <v/>
      </c>
      <c r="AE211" s="31" t="str">
        <f ca="1"/>
        <v/>
      </c>
      <c r="AG211" s="45">
        <f t="shared" ca="1" si="26"/>
        <v>155</v>
      </c>
      <c r="AH211" s="46">
        <f ca="1">IF(AI211&gt;AI210,1,IF(COUNTIF(AH$12:AH210,AH210)&lt;$AB$15*AI211,AH210,IF(AND(AH210=$W$25,COUNTIF(AH$12:AH210,AH210)&gt;=$AB$15*AI211),$W$25,AH210+1)))</f>
        <v>1</v>
      </c>
      <c r="AI211" s="46">
        <f ca="1">IF(COUNTIF(AI$12:AI210,AI210)&lt;$AI$10,AI210,IF(AND(AI210=$R$25,COUNTIF(AI$12:AI210,AI210)&gt;=$AI$10),$R$25,AI210+1))</f>
        <v>10</v>
      </c>
      <c r="AJ211" s="71" t="str">
        <f t="array" aca="1" ref="AJ211" ca="1">INDEX($T$26:$T$86,AI211)</f>
        <v>Ukraine</v>
      </c>
      <c r="AK211" s="71" t="str">
        <f t="shared" ca="1" si="23"/>
        <v>Sales</v>
      </c>
      <c r="AL211" s="46" t="str">
        <f t="shared" ca="1" si="27"/>
        <v/>
      </c>
      <c r="AM211" s="72">
        <f ca="1">IF(AL211="",0,_xll.PALO.DATA(Server,OperationalCube,$AJ211,$AK211,$AL211,$F$8,$B$3,$AM$11))</f>
        <v>0</v>
      </c>
      <c r="AN211" s="72">
        <f ca="1">IF(AM211=0,$AK$10,RANK(AM211,$R$22:$R$322))</f>
        <v>3300</v>
      </c>
      <c r="AO211" s="72">
        <f t="shared" ca="1" si="28"/>
        <v>200</v>
      </c>
      <c r="AP211" s="73">
        <f t="shared" ca="1" si="24"/>
        <v>0.98019769304322568</v>
      </c>
      <c r="AQ211" s="73">
        <f t="shared" ca="1" si="25"/>
        <v>3299.019802306957</v>
      </c>
      <c r="AR211" s="74">
        <f t="array" aca="1" ref="AR211" ca="1">RANK(AQ211,$AQ$12:$AQ$315,1)</f>
        <v>200</v>
      </c>
    </row>
    <row r="212" spans="28:44" ht="15" customHeight="1">
      <c r="AB212" s="44" t="str">
        <f t="shared" ca="1" si="29"/>
        <v/>
      </c>
      <c r="AC212" s="45" t="str">
        <f ca="1"/>
        <v/>
      </c>
      <c r="AD212" s="46" t="str">
        <f ca="1"/>
        <v/>
      </c>
      <c r="AE212" s="31" t="str">
        <f ca="1"/>
        <v/>
      </c>
      <c r="AG212" s="45">
        <f t="shared" ca="1" si="26"/>
        <v>156</v>
      </c>
      <c r="AH212" s="46">
        <f ca="1">IF(AI212&gt;AI211,1,IF(COUNTIF(AH$12:AH211,AH211)&lt;$AB$15*AI212,AH211,IF(AND(AH211=$W$25,COUNTIF(AH$12:AH211,AH211)&gt;=$AB$15*AI212),$W$25,AH211+1)))</f>
        <v>1</v>
      </c>
      <c r="AI212" s="46">
        <f ca="1">IF(COUNTIF(AI$12:AI211,AI211)&lt;$AI$10,AI211,IF(AND(AI211=$R$25,COUNTIF(AI$12:AI211,AI211)&gt;=$AI$10),$R$25,AI211+1))</f>
        <v>10</v>
      </c>
      <c r="AJ212" s="71" t="str">
        <f t="array" aca="1" ref="AJ212" ca="1">INDEX($T$26:$T$86,AI212)</f>
        <v>Ukraine</v>
      </c>
      <c r="AK212" s="71" t="str">
        <f t="shared" ca="1" si="23"/>
        <v>Sales</v>
      </c>
      <c r="AL212" s="46" t="str">
        <f t="shared" ca="1" si="27"/>
        <v/>
      </c>
      <c r="AM212" s="72">
        <f ca="1">IF(AL212="",0,_xll.PALO.DATA(Server,OperationalCube,$AJ212,$AK212,$AL212,$F$8,$B$3,$AM$11))</f>
        <v>0</v>
      </c>
      <c r="AN212" s="72">
        <f ca="1">IF(AM212=0,$AK$10,RANK(AM212,$R$22:$R$322))</f>
        <v>3300</v>
      </c>
      <c r="AO212" s="72">
        <f t="shared" ca="1" si="28"/>
        <v>201</v>
      </c>
      <c r="AP212" s="73">
        <f t="shared" ca="1" si="24"/>
        <v>0.98009967327392133</v>
      </c>
      <c r="AQ212" s="73">
        <f t="shared" ca="1" si="25"/>
        <v>3299.0199003267262</v>
      </c>
      <c r="AR212" s="74">
        <f t="array" aca="1" ref="AR212" ca="1">RANK(AQ212,$AQ$12:$AQ$315,1)</f>
        <v>201</v>
      </c>
    </row>
    <row r="213" spans="28:44" ht="15" customHeight="1">
      <c r="AB213" s="44" t="str">
        <f t="shared" ca="1" si="29"/>
        <v/>
      </c>
      <c r="AC213" s="45" t="str">
        <f ca="1"/>
        <v/>
      </c>
      <c r="AD213" s="46" t="str">
        <f ca="1"/>
        <v/>
      </c>
      <c r="AE213" s="31" t="str">
        <f ca="1"/>
        <v/>
      </c>
      <c r="AG213" s="45">
        <f t="shared" ca="1" si="26"/>
        <v>157</v>
      </c>
      <c r="AH213" s="46">
        <f ca="1">IF(AI213&gt;AI212,1,IF(COUNTIF(AH$12:AH212,AH212)&lt;$AB$15*AI213,AH212,IF(AND(AH212=$W$25,COUNTIF(AH$12:AH212,AH212)&gt;=$AB$15*AI213),$W$25,AH212+1)))</f>
        <v>1</v>
      </c>
      <c r="AI213" s="46">
        <f ca="1">IF(COUNTIF(AI$12:AI212,AI212)&lt;$AI$10,AI212,IF(AND(AI212=$R$25,COUNTIF(AI$12:AI212,AI212)&gt;=$AI$10),$R$25,AI212+1))</f>
        <v>10</v>
      </c>
      <c r="AJ213" s="71" t="str">
        <f t="array" aca="1" ref="AJ213" ca="1">INDEX($T$26:$T$86,AI213)</f>
        <v>Ukraine</v>
      </c>
      <c r="AK213" s="71" t="str">
        <f t="shared" ca="1" si="23"/>
        <v>Sales</v>
      </c>
      <c r="AL213" s="46" t="str">
        <f t="shared" ca="1" si="27"/>
        <v/>
      </c>
      <c r="AM213" s="72">
        <f ca="1">IF(AL213="",0,_xll.PALO.DATA(Server,OperationalCube,$AJ213,$AK213,$AL213,$F$8,$B$3,$AM$11))</f>
        <v>0</v>
      </c>
      <c r="AN213" s="72">
        <f ca="1">IF(AM213=0,$AK$10,RANK(AM213,$R$22:$R$322))</f>
        <v>3300</v>
      </c>
      <c r="AO213" s="72">
        <f t="shared" ca="1" si="28"/>
        <v>202</v>
      </c>
      <c r="AP213" s="73">
        <f t="shared" ca="1" si="24"/>
        <v>0.980001663306594</v>
      </c>
      <c r="AQ213" s="73">
        <f t="shared" ca="1" si="25"/>
        <v>3299.0199983366933</v>
      </c>
      <c r="AR213" s="74">
        <f t="array" aca="1" ref="AR213" ca="1">RANK(AQ213,$AQ$12:$AQ$315,1)</f>
        <v>202</v>
      </c>
    </row>
    <row r="214" spans="28:44" ht="15" customHeight="1">
      <c r="AB214" s="44" t="str">
        <f t="shared" ca="1" si="29"/>
        <v/>
      </c>
      <c r="AC214" s="45" t="str">
        <f ca="1"/>
        <v/>
      </c>
      <c r="AD214" s="46" t="str">
        <f ca="1"/>
        <v/>
      </c>
      <c r="AE214" s="31" t="str">
        <f ca="1"/>
        <v/>
      </c>
      <c r="AG214" s="45">
        <f t="shared" ca="1" si="26"/>
        <v>158</v>
      </c>
      <c r="AH214" s="46">
        <f ca="1">IF(AI214&gt;AI213,1,IF(COUNTIF(AH$12:AH213,AH213)&lt;$AB$15*AI214,AH213,IF(AND(AH213=$W$25,COUNTIF(AH$12:AH213,AH213)&gt;=$AB$15*AI214),$W$25,AH213+1)))</f>
        <v>1</v>
      </c>
      <c r="AI214" s="46">
        <f ca="1">IF(COUNTIF(AI$12:AI213,AI213)&lt;$AI$10,AI213,IF(AND(AI213=$R$25,COUNTIF(AI$12:AI213,AI213)&gt;=$AI$10),$R$25,AI213+1))</f>
        <v>10</v>
      </c>
      <c r="AJ214" s="71" t="str">
        <f t="array" aca="1" ref="AJ214" ca="1">INDEX($T$26:$T$86,AI214)</f>
        <v>Ukraine</v>
      </c>
      <c r="AK214" s="71" t="str">
        <f t="shared" ca="1" si="23"/>
        <v>Sales</v>
      </c>
      <c r="AL214" s="46" t="str">
        <f t="shared" ca="1" si="27"/>
        <v/>
      </c>
      <c r="AM214" s="72">
        <f ca="1">IF(AL214="",0,_xll.PALO.DATA(Server,OperationalCube,$AJ214,$AK214,$AL214,$F$8,$B$3,$AM$11))</f>
        <v>0</v>
      </c>
      <c r="AN214" s="72">
        <f ca="1">IF(AM214=0,$AK$10,RANK(AM214,$R$22:$R$322))</f>
        <v>3300</v>
      </c>
      <c r="AO214" s="72">
        <f t="shared" ca="1" si="28"/>
        <v>203</v>
      </c>
      <c r="AP214" s="73">
        <f t="shared" ca="1" si="24"/>
        <v>0.97990366314026345</v>
      </c>
      <c r="AQ214" s="73">
        <f t="shared" ca="1" si="25"/>
        <v>3299.0200963368598</v>
      </c>
      <c r="AR214" s="74">
        <f t="array" aca="1" ref="AR214" ca="1">RANK(AQ214,$AQ$12:$AQ$315,1)</f>
        <v>203</v>
      </c>
    </row>
    <row r="215" spans="28:44" ht="15" customHeight="1">
      <c r="AB215" s="44" t="str">
        <f t="shared" ca="1" si="29"/>
        <v/>
      </c>
      <c r="AC215" s="45" t="str">
        <f ca="1"/>
        <v/>
      </c>
      <c r="AD215" s="46" t="str">
        <f ca="1"/>
        <v/>
      </c>
      <c r="AE215" s="31" t="str">
        <f ca="1"/>
        <v/>
      </c>
      <c r="AG215" s="45">
        <f t="shared" ca="1" si="26"/>
        <v>159</v>
      </c>
      <c r="AH215" s="46">
        <f ca="1">IF(AI215&gt;AI214,1,IF(COUNTIF(AH$12:AH214,AH214)&lt;$AB$15*AI215,AH214,IF(AND(AH214=$W$25,COUNTIF(AH$12:AH214,AH214)&gt;=$AB$15*AI215),$W$25,AH214+1)))</f>
        <v>1</v>
      </c>
      <c r="AI215" s="46">
        <f ca="1">IF(COUNTIF(AI$12:AI214,AI214)&lt;$AI$10,AI214,IF(AND(AI214=$R$25,COUNTIF(AI$12:AI214,AI214)&gt;=$AI$10),$R$25,AI214+1))</f>
        <v>10</v>
      </c>
      <c r="AJ215" s="71" t="str">
        <f t="array" aca="1" ref="AJ215" ca="1">INDEX($T$26:$T$86,AI215)</f>
        <v>Ukraine</v>
      </c>
      <c r="AK215" s="71" t="str">
        <f t="shared" ca="1" si="23"/>
        <v>Sales</v>
      </c>
      <c r="AL215" s="46" t="str">
        <f t="shared" ca="1" si="27"/>
        <v/>
      </c>
      <c r="AM215" s="72">
        <f ca="1">IF(AL215="",0,_xll.PALO.DATA(Server,OperationalCube,$AJ215,$AK215,$AL215,$F$8,$B$3,$AM$11))</f>
        <v>0</v>
      </c>
      <c r="AN215" s="72">
        <f ca="1">IF(AM215=0,$AK$10,RANK(AM215,$R$22:$R$322))</f>
        <v>3300</v>
      </c>
      <c r="AO215" s="72">
        <f t="shared" ca="1" si="28"/>
        <v>204</v>
      </c>
      <c r="AP215" s="73">
        <f t="shared" ca="1" si="24"/>
        <v>0.97980567277394937</v>
      </c>
      <c r="AQ215" s="73">
        <f t="shared" ca="1" si="25"/>
        <v>3299.0201943272259</v>
      </c>
      <c r="AR215" s="74">
        <f t="array" aca="1" ref="AR215" ca="1">RANK(AQ215,$AQ$12:$AQ$315,1)</f>
        <v>204</v>
      </c>
    </row>
    <row r="216" spans="28:44" ht="15" customHeight="1">
      <c r="AB216" s="44" t="str">
        <f t="shared" ca="1" si="29"/>
        <v/>
      </c>
      <c r="AC216" s="45" t="str">
        <f ca="1"/>
        <v/>
      </c>
      <c r="AD216" s="46" t="str">
        <f ca="1"/>
        <v/>
      </c>
      <c r="AE216" s="31" t="str">
        <f ca="1"/>
        <v/>
      </c>
      <c r="AG216" s="45">
        <f t="shared" ca="1" si="26"/>
        <v>160</v>
      </c>
      <c r="AH216" s="46">
        <f ca="1">IF(AI216&gt;AI215,1,IF(COUNTIF(AH$12:AH215,AH215)&lt;$AB$15*AI216,AH215,IF(AND(AH215=$W$25,COUNTIF(AH$12:AH215,AH215)&gt;=$AB$15*AI216),$W$25,AH215+1)))</f>
        <v>1</v>
      </c>
      <c r="AI216" s="46">
        <f ca="1">IF(COUNTIF(AI$12:AI215,AI215)&lt;$AI$10,AI215,IF(AND(AI215=$R$25,COUNTIF(AI$12:AI215,AI215)&gt;=$AI$10),$R$25,AI215+1))</f>
        <v>10</v>
      </c>
      <c r="AJ216" s="71" t="str">
        <f t="array" aca="1" ref="AJ216" ca="1">INDEX($T$26:$T$86,AI216)</f>
        <v>Ukraine</v>
      </c>
      <c r="AK216" s="71" t="str">
        <f t="shared" ca="1" si="23"/>
        <v>Sales</v>
      </c>
      <c r="AL216" s="46" t="str">
        <f t="shared" ca="1" si="27"/>
        <v/>
      </c>
      <c r="AM216" s="72">
        <f ca="1">IF(AL216="",0,_xll.PALO.DATA(Server,OperationalCube,$AJ216,$AK216,$AL216,$F$8,$B$3,$AM$11))</f>
        <v>0</v>
      </c>
      <c r="AN216" s="72">
        <f ca="1">IF(AM216=0,$AK$10,RANK(AM216,$R$22:$R$322))</f>
        <v>3300</v>
      </c>
      <c r="AO216" s="72">
        <f t="shared" ca="1" si="28"/>
        <v>205</v>
      </c>
      <c r="AP216" s="73">
        <f t="shared" ca="1" si="24"/>
        <v>0.97970769220667198</v>
      </c>
      <c r="AQ216" s="73">
        <f t="shared" ca="1" si="25"/>
        <v>3299.0202923077932</v>
      </c>
      <c r="AR216" s="74">
        <f t="array" aca="1" ref="AR216" ca="1">RANK(AQ216,$AQ$12:$AQ$315,1)</f>
        <v>205</v>
      </c>
    </row>
    <row r="217" spans="28:44" ht="15" customHeight="1">
      <c r="AB217" s="44" t="str">
        <f t="shared" ca="1" si="29"/>
        <v/>
      </c>
      <c r="AC217" s="45" t="str">
        <f ca="1"/>
        <v/>
      </c>
      <c r="AD217" s="46" t="str">
        <f ca="1"/>
        <v/>
      </c>
      <c r="AE217" s="31" t="str">
        <f ca="1"/>
        <v/>
      </c>
      <c r="AG217" s="45">
        <f t="shared" ca="1" si="26"/>
        <v>161</v>
      </c>
      <c r="AH217" s="46">
        <f ca="1">IF(AI217&gt;AI216,1,IF(COUNTIF(AH$12:AH216,AH216)&lt;$AB$15*AI217,AH216,IF(AND(AH216=$W$25,COUNTIF(AH$12:AH216,AH216)&gt;=$AB$15*AI217),$W$25,AH216+1)))</f>
        <v>1</v>
      </c>
      <c r="AI217" s="46">
        <f ca="1">IF(COUNTIF(AI$12:AI216,AI216)&lt;$AI$10,AI216,IF(AND(AI216=$R$25,COUNTIF(AI$12:AI216,AI216)&gt;=$AI$10),$R$25,AI216+1))</f>
        <v>10</v>
      </c>
      <c r="AJ217" s="71" t="str">
        <f t="array" aca="1" ref="AJ217" ca="1">INDEX($T$26:$T$86,AI217)</f>
        <v>Ukraine</v>
      </c>
      <c r="AK217" s="71" t="str">
        <f t="shared" ca="1" si="23"/>
        <v>Sales</v>
      </c>
      <c r="AL217" s="46" t="str">
        <f t="shared" ca="1" si="27"/>
        <v/>
      </c>
      <c r="AM217" s="72">
        <f ca="1">IF(AL217="",0,_xll.PALO.DATA(Server,OperationalCube,$AJ217,$AK217,$AL217,$F$8,$B$3,$AM$11))</f>
        <v>0</v>
      </c>
      <c r="AN217" s="72">
        <f ca="1">IF(AM217=0,$AK$10,RANK(AM217,$R$22:$R$322))</f>
        <v>3300</v>
      </c>
      <c r="AO217" s="72">
        <f t="shared" ca="1" si="28"/>
        <v>206</v>
      </c>
      <c r="AP217" s="73">
        <f t="shared" ca="1" si="24"/>
        <v>0.9796097214374514</v>
      </c>
      <c r="AQ217" s="73">
        <f t="shared" ca="1" si="25"/>
        <v>3299.0203902785624</v>
      </c>
      <c r="AR217" s="74">
        <f t="array" aca="1" ref="AR217" ca="1">RANK(AQ217,$AQ$12:$AQ$315,1)</f>
        <v>206</v>
      </c>
    </row>
    <row r="218" spans="28:44" ht="15" customHeight="1">
      <c r="AB218" s="44" t="str">
        <f t="shared" ca="1" si="29"/>
        <v/>
      </c>
      <c r="AC218" s="45" t="str">
        <f ca="1"/>
        <v/>
      </c>
      <c r="AD218" s="46" t="str">
        <f ca="1"/>
        <v/>
      </c>
      <c r="AE218" s="31" t="str">
        <f ca="1"/>
        <v/>
      </c>
      <c r="AG218" s="45">
        <f t="shared" ca="1" si="26"/>
        <v>162</v>
      </c>
      <c r="AH218" s="46">
        <f ca="1">IF(AI218&gt;AI217,1,IF(COUNTIF(AH$12:AH217,AH217)&lt;$AB$15*AI218,AH217,IF(AND(AH217=$W$25,COUNTIF(AH$12:AH217,AH217)&gt;=$AB$15*AI218),$W$25,AH217+1)))</f>
        <v>1</v>
      </c>
      <c r="AI218" s="46">
        <f ca="1">IF(COUNTIF(AI$12:AI217,AI217)&lt;$AI$10,AI217,IF(AND(AI217=$R$25,COUNTIF(AI$12:AI217,AI217)&gt;=$AI$10),$R$25,AI217+1))</f>
        <v>10</v>
      </c>
      <c r="AJ218" s="71" t="str">
        <f t="array" aca="1" ref="AJ218" ca="1">INDEX($T$26:$T$86,AI218)</f>
        <v>Ukraine</v>
      </c>
      <c r="AK218" s="71" t="str">
        <f t="shared" ca="1" si="23"/>
        <v>Sales</v>
      </c>
      <c r="AL218" s="46" t="str">
        <f t="shared" ca="1" si="27"/>
        <v/>
      </c>
      <c r="AM218" s="72">
        <f ca="1">IF(AL218="",0,_xll.PALO.DATA(Server,OperationalCube,$AJ218,$AK218,$AL218,$F$8,$B$3,$AM$11))</f>
        <v>0</v>
      </c>
      <c r="AN218" s="72">
        <f ca="1">IF(AM218=0,$AK$10,RANK(AM218,$R$22:$R$322))</f>
        <v>3300</v>
      </c>
      <c r="AO218" s="72">
        <f t="shared" ca="1" si="28"/>
        <v>207</v>
      </c>
      <c r="AP218" s="73">
        <f t="shared" ca="1" si="24"/>
        <v>0.97951176046530763</v>
      </c>
      <c r="AQ218" s="73">
        <f t="shared" ca="1" si="25"/>
        <v>3299.0204882395346</v>
      </c>
      <c r="AR218" s="74">
        <f t="array" aca="1" ref="AR218" ca="1">RANK(AQ218,$AQ$12:$AQ$315,1)</f>
        <v>207</v>
      </c>
    </row>
    <row r="219" spans="28:44" ht="15" customHeight="1">
      <c r="AB219" s="44" t="str">
        <f t="shared" ca="1" si="29"/>
        <v/>
      </c>
      <c r="AC219" s="45" t="str">
        <f ca="1"/>
        <v/>
      </c>
      <c r="AD219" s="46" t="str">
        <f ca="1"/>
        <v/>
      </c>
      <c r="AE219" s="31" t="str">
        <f ca="1"/>
        <v/>
      </c>
      <c r="AG219" s="45">
        <f t="shared" ca="1" si="26"/>
        <v>163</v>
      </c>
      <c r="AH219" s="46">
        <f ca="1">IF(AI219&gt;AI218,1,IF(COUNTIF(AH$12:AH218,AH218)&lt;$AB$15*AI219,AH218,IF(AND(AH218=$W$25,COUNTIF(AH$12:AH218,AH218)&gt;=$AB$15*AI219),$W$25,AH218+1)))</f>
        <v>1</v>
      </c>
      <c r="AI219" s="46">
        <f ca="1">IF(COUNTIF(AI$12:AI218,AI218)&lt;$AI$10,AI218,IF(AND(AI218=$R$25,COUNTIF(AI$12:AI218,AI218)&gt;=$AI$10),$R$25,AI218+1))</f>
        <v>10</v>
      </c>
      <c r="AJ219" s="71" t="str">
        <f t="array" aca="1" ref="AJ219" ca="1">INDEX($T$26:$T$86,AI219)</f>
        <v>Ukraine</v>
      </c>
      <c r="AK219" s="71" t="str">
        <f t="shared" ca="1" si="23"/>
        <v>Sales</v>
      </c>
      <c r="AL219" s="46" t="str">
        <f t="shared" ca="1" si="27"/>
        <v/>
      </c>
      <c r="AM219" s="72">
        <f ca="1">IF(AL219="",0,_xll.PALO.DATA(Server,OperationalCube,$AJ219,$AK219,$AL219,$F$8,$B$3,$AM$11))</f>
        <v>0</v>
      </c>
      <c r="AN219" s="72">
        <f ca="1">IF(AM219=0,$AK$10,RANK(AM219,$R$22:$R$322))</f>
        <v>3300</v>
      </c>
      <c r="AO219" s="72">
        <f t="shared" ca="1" si="28"/>
        <v>208</v>
      </c>
      <c r="AP219" s="73">
        <f t="shared" ca="1" si="24"/>
        <v>0.97941380928926114</v>
      </c>
      <c r="AQ219" s="73">
        <f t="shared" ca="1" si="25"/>
        <v>3299.0205861907107</v>
      </c>
      <c r="AR219" s="74">
        <f t="array" aca="1" ref="AR219" ca="1">RANK(AQ219,$AQ$12:$AQ$315,1)</f>
        <v>208</v>
      </c>
    </row>
    <row r="220" spans="28:44" ht="15" customHeight="1">
      <c r="AB220" s="44" t="str">
        <f t="shared" ca="1" si="29"/>
        <v/>
      </c>
      <c r="AC220" s="45" t="str">
        <f ca="1"/>
        <v/>
      </c>
      <c r="AD220" s="46" t="str">
        <f ca="1"/>
        <v/>
      </c>
      <c r="AE220" s="31" t="str">
        <f ca="1"/>
        <v/>
      </c>
      <c r="AG220" s="45">
        <f t="shared" ca="1" si="26"/>
        <v>164</v>
      </c>
      <c r="AH220" s="46">
        <f ca="1">IF(AI220&gt;AI219,1,IF(COUNTIF(AH$12:AH219,AH219)&lt;$AB$15*AI220,AH219,IF(AND(AH219=$W$25,COUNTIF(AH$12:AH219,AH219)&gt;=$AB$15*AI220),$W$25,AH219+1)))</f>
        <v>1</v>
      </c>
      <c r="AI220" s="46">
        <f ca="1">IF(COUNTIF(AI$12:AI219,AI219)&lt;$AI$10,AI219,IF(AND(AI219=$R$25,COUNTIF(AI$12:AI219,AI219)&gt;=$AI$10),$R$25,AI219+1))</f>
        <v>10</v>
      </c>
      <c r="AJ220" s="71" t="str">
        <f t="array" aca="1" ref="AJ220" ca="1">INDEX($T$26:$T$86,AI220)</f>
        <v>Ukraine</v>
      </c>
      <c r="AK220" s="71" t="str">
        <f t="shared" ca="1" si="23"/>
        <v>Sales</v>
      </c>
      <c r="AL220" s="46" t="str">
        <f t="shared" ca="1" si="27"/>
        <v/>
      </c>
      <c r="AM220" s="72">
        <f ca="1">IF(AL220="",0,_xll.PALO.DATA(Server,OperationalCube,$AJ220,$AK220,$AL220,$F$8,$B$3,$AM$11))</f>
        <v>0</v>
      </c>
      <c r="AN220" s="72">
        <f ca="1">IF(AM220=0,$AK$10,RANK(AM220,$R$22:$R$322))</f>
        <v>3300</v>
      </c>
      <c r="AO220" s="72">
        <f t="shared" ca="1" si="28"/>
        <v>209</v>
      </c>
      <c r="AP220" s="73">
        <f t="shared" ca="1" si="24"/>
        <v>0.97931586790833225</v>
      </c>
      <c r="AQ220" s="73">
        <f t="shared" ca="1" si="25"/>
        <v>3299.0206841320914</v>
      </c>
      <c r="AR220" s="74">
        <f t="array" aca="1" ref="AR220" ca="1">RANK(AQ220,$AQ$12:$AQ$315,1)</f>
        <v>209</v>
      </c>
    </row>
    <row r="221" spans="28:44" ht="15" customHeight="1">
      <c r="AB221" s="44" t="str">
        <f t="shared" ca="1" si="29"/>
        <v/>
      </c>
      <c r="AC221" s="45" t="str">
        <f ca="1"/>
        <v/>
      </c>
      <c r="AD221" s="46" t="str">
        <f ca="1"/>
        <v/>
      </c>
      <c r="AE221" s="31" t="str">
        <f ca="1"/>
        <v/>
      </c>
      <c r="AG221" s="45">
        <f t="shared" ca="1" si="26"/>
        <v>165</v>
      </c>
      <c r="AH221" s="46">
        <f ca="1">IF(AI221&gt;AI220,1,IF(COUNTIF(AH$12:AH220,AH220)&lt;$AB$15*AI221,AH220,IF(AND(AH220=$W$25,COUNTIF(AH$12:AH220,AH220)&gt;=$AB$15*AI221),$W$25,AH220+1)))</f>
        <v>1</v>
      </c>
      <c r="AI221" s="46">
        <f ca="1">IF(COUNTIF(AI$12:AI220,AI220)&lt;$AI$10,AI220,IF(AND(AI220=$R$25,COUNTIF(AI$12:AI220,AI220)&gt;=$AI$10),$R$25,AI220+1))</f>
        <v>10</v>
      </c>
      <c r="AJ221" s="71" t="str">
        <f t="array" aca="1" ref="AJ221" ca="1">INDEX($T$26:$T$86,AI221)</f>
        <v>Ukraine</v>
      </c>
      <c r="AK221" s="71" t="str">
        <f t="shared" ca="1" si="23"/>
        <v>Sales</v>
      </c>
      <c r="AL221" s="46" t="str">
        <f t="shared" ca="1" si="27"/>
        <v/>
      </c>
      <c r="AM221" s="72">
        <f ca="1">IF(AL221="",0,_xll.PALO.DATA(Server,OperationalCube,$AJ221,$AK221,$AL221,$F$8,$B$3,$AM$11))</f>
        <v>0</v>
      </c>
      <c r="AN221" s="72">
        <f ca="1">IF(AM221=0,$AK$10,RANK(AM221,$R$22:$R$322))</f>
        <v>3300</v>
      </c>
      <c r="AO221" s="72">
        <f t="shared" ca="1" si="28"/>
        <v>210</v>
      </c>
      <c r="AP221" s="73">
        <f t="shared" ca="1" si="24"/>
        <v>0.97921793632154142</v>
      </c>
      <c r="AQ221" s="73">
        <f t="shared" ca="1" si="25"/>
        <v>3299.0207820636783</v>
      </c>
      <c r="AR221" s="74">
        <f t="array" aca="1" ref="AR221" ca="1">RANK(AQ221,$AQ$12:$AQ$315,1)</f>
        <v>210</v>
      </c>
    </row>
    <row r="222" spans="28:44" ht="15" customHeight="1">
      <c r="AB222" s="44" t="str">
        <f t="shared" ca="1" si="29"/>
        <v/>
      </c>
      <c r="AC222" s="45" t="str">
        <f ca="1"/>
        <v/>
      </c>
      <c r="AD222" s="46" t="str">
        <f ca="1"/>
        <v/>
      </c>
      <c r="AE222" s="31" t="str">
        <f ca="1"/>
        <v/>
      </c>
      <c r="AG222" s="45">
        <f t="shared" ca="1" si="26"/>
        <v>166</v>
      </c>
      <c r="AH222" s="46">
        <f ca="1">IF(AI222&gt;AI221,1,IF(COUNTIF(AH$12:AH221,AH221)&lt;$AB$15*AI222,AH221,IF(AND(AH221=$W$25,COUNTIF(AH$12:AH221,AH221)&gt;=$AB$15*AI222),$W$25,AH221+1)))</f>
        <v>1</v>
      </c>
      <c r="AI222" s="46">
        <f ca="1">IF(COUNTIF(AI$12:AI221,AI221)&lt;$AI$10,AI221,IF(AND(AI221=$R$25,COUNTIF(AI$12:AI221,AI221)&gt;=$AI$10),$R$25,AI221+1))</f>
        <v>10</v>
      </c>
      <c r="AJ222" s="71" t="str">
        <f t="array" aca="1" ref="AJ222" ca="1">INDEX($T$26:$T$86,AI222)</f>
        <v>Ukraine</v>
      </c>
      <c r="AK222" s="71" t="str">
        <f t="shared" ca="1" si="23"/>
        <v>Sales</v>
      </c>
      <c r="AL222" s="46" t="str">
        <f t="shared" ca="1" si="27"/>
        <v/>
      </c>
      <c r="AM222" s="72">
        <f ca="1">IF(AL222="",0,_xll.PALO.DATA(Server,OperationalCube,$AJ222,$AK222,$AL222,$F$8,$B$3,$AM$11))</f>
        <v>0</v>
      </c>
      <c r="AN222" s="72">
        <f ca="1">IF(AM222=0,$AK$10,RANK(AM222,$R$22:$R$322))</f>
        <v>3300</v>
      </c>
      <c r="AO222" s="72">
        <f t="shared" ca="1" si="28"/>
        <v>211</v>
      </c>
      <c r="AP222" s="73">
        <f t="shared" ca="1" si="24"/>
        <v>0.97912001452790931</v>
      </c>
      <c r="AQ222" s="73">
        <f t="shared" ca="1" si="25"/>
        <v>3299.0208799854722</v>
      </c>
      <c r="AR222" s="74">
        <f t="array" aca="1" ref="AR222" ca="1">RANK(AQ222,$AQ$12:$AQ$315,1)</f>
        <v>211</v>
      </c>
    </row>
    <row r="223" spans="28:44" ht="15" customHeight="1">
      <c r="AB223" s="44" t="str">
        <f t="shared" ca="1" si="29"/>
        <v/>
      </c>
      <c r="AC223" s="45" t="str">
        <f ca="1"/>
        <v/>
      </c>
      <c r="AD223" s="46" t="str">
        <f ca="1"/>
        <v/>
      </c>
      <c r="AE223" s="31" t="str">
        <f ca="1"/>
        <v/>
      </c>
      <c r="AG223" s="45">
        <f t="shared" ca="1" si="26"/>
        <v>167</v>
      </c>
      <c r="AH223" s="46">
        <f ca="1">IF(AI223&gt;AI222,1,IF(COUNTIF(AH$12:AH222,AH222)&lt;$AB$15*AI223,AH222,IF(AND(AH222=$W$25,COUNTIF(AH$12:AH222,AH222)&gt;=$AB$15*AI223),$W$25,AH222+1)))</f>
        <v>1</v>
      </c>
      <c r="AI223" s="46">
        <f ca="1">IF(COUNTIF(AI$12:AI222,AI222)&lt;$AI$10,AI222,IF(AND(AI222=$R$25,COUNTIF(AI$12:AI222,AI222)&gt;=$AI$10),$R$25,AI222+1))</f>
        <v>10</v>
      </c>
      <c r="AJ223" s="71" t="str">
        <f t="array" aca="1" ref="AJ223" ca="1">INDEX($T$26:$T$86,AI223)</f>
        <v>Ukraine</v>
      </c>
      <c r="AK223" s="71" t="str">
        <f t="shared" ca="1" si="23"/>
        <v>Sales</v>
      </c>
      <c r="AL223" s="46" t="str">
        <f t="shared" ca="1" si="27"/>
        <v/>
      </c>
      <c r="AM223" s="72">
        <f ca="1">IF(AL223="",0,_xll.PALO.DATA(Server,OperationalCube,$AJ223,$AK223,$AL223,$F$8,$B$3,$AM$11))</f>
        <v>0</v>
      </c>
      <c r="AN223" s="72">
        <f ca="1">IF(AM223=0,$AK$10,RANK(AM223,$R$22:$R$322))</f>
        <v>3300</v>
      </c>
      <c r="AO223" s="72">
        <f t="shared" ca="1" si="28"/>
        <v>212</v>
      </c>
      <c r="AP223" s="73">
        <f t="shared" ca="1" si="24"/>
        <v>0.97902210252645649</v>
      </c>
      <c r="AQ223" s="73">
        <f t="shared" ca="1" si="25"/>
        <v>3299.0209778974736</v>
      </c>
      <c r="AR223" s="74">
        <f t="array" aca="1" ref="AR223" ca="1">RANK(AQ223,$AQ$12:$AQ$315,1)</f>
        <v>212</v>
      </c>
    </row>
    <row r="224" spans="28:44" ht="15" customHeight="1">
      <c r="AB224" s="44" t="str">
        <f t="shared" ca="1" si="29"/>
        <v/>
      </c>
      <c r="AC224" s="45" t="str">
        <f ca="1"/>
        <v/>
      </c>
      <c r="AD224" s="46" t="str">
        <f ca="1"/>
        <v/>
      </c>
      <c r="AE224" s="31" t="str">
        <f ca="1"/>
        <v/>
      </c>
      <c r="AG224" s="45">
        <f t="shared" ca="1" si="26"/>
        <v>168</v>
      </c>
      <c r="AH224" s="46">
        <f ca="1">IF(AI224&gt;AI223,1,IF(COUNTIF(AH$12:AH223,AH223)&lt;$AB$15*AI224,AH223,IF(AND(AH223=$W$25,COUNTIF(AH$12:AH223,AH223)&gt;=$AB$15*AI224),$W$25,AH223+1)))</f>
        <v>1</v>
      </c>
      <c r="AI224" s="46">
        <f ca="1">IF(COUNTIF(AI$12:AI223,AI223)&lt;$AI$10,AI223,IF(AND(AI223=$R$25,COUNTIF(AI$12:AI223,AI223)&gt;=$AI$10),$R$25,AI223+1))</f>
        <v>10</v>
      </c>
      <c r="AJ224" s="71" t="str">
        <f t="array" aca="1" ref="AJ224" ca="1">INDEX($T$26:$T$86,AI224)</f>
        <v>Ukraine</v>
      </c>
      <c r="AK224" s="71" t="str">
        <f t="shared" ca="1" si="23"/>
        <v>Sales</v>
      </c>
      <c r="AL224" s="46" t="str">
        <f t="shared" ca="1" si="27"/>
        <v/>
      </c>
      <c r="AM224" s="72">
        <f ca="1">IF(AL224="",0,_xll.PALO.DATA(Server,OperationalCube,$AJ224,$AK224,$AL224,$F$8,$B$3,$AM$11))</f>
        <v>0</v>
      </c>
      <c r="AN224" s="72">
        <f ca="1">IF(AM224=0,$AK$10,RANK(AM224,$R$22:$R$322))</f>
        <v>3300</v>
      </c>
      <c r="AO224" s="72">
        <f t="shared" ca="1" si="28"/>
        <v>213</v>
      </c>
      <c r="AP224" s="73">
        <f t="shared" ca="1" si="24"/>
        <v>0.97892420031620397</v>
      </c>
      <c r="AQ224" s="73">
        <f t="shared" ca="1" si="25"/>
        <v>3299.0210757996838</v>
      </c>
      <c r="AR224" s="74">
        <f t="array" aca="1" ref="AR224" ca="1">RANK(AQ224,$AQ$12:$AQ$315,1)</f>
        <v>213</v>
      </c>
    </row>
    <row r="225" spans="28:44" ht="15" customHeight="1">
      <c r="AB225" s="44" t="str">
        <f t="shared" ca="1" si="29"/>
        <v/>
      </c>
      <c r="AC225" s="45" t="str">
        <f ca="1"/>
        <v/>
      </c>
      <c r="AD225" s="46" t="str">
        <f ca="1"/>
        <v/>
      </c>
      <c r="AE225" s="31" t="str">
        <f ca="1"/>
        <v/>
      </c>
      <c r="AG225" s="45">
        <f t="shared" ca="1" si="26"/>
        <v>169</v>
      </c>
      <c r="AH225" s="46">
        <f ca="1">IF(AI225&gt;AI224,1,IF(COUNTIF(AH$12:AH224,AH224)&lt;$AB$15*AI225,AH224,IF(AND(AH224=$W$25,COUNTIF(AH$12:AH224,AH224)&gt;=$AB$15*AI225),$W$25,AH224+1)))</f>
        <v>1</v>
      </c>
      <c r="AI225" s="46">
        <f ca="1">IF(COUNTIF(AI$12:AI224,AI224)&lt;$AI$10,AI224,IF(AND(AI224=$R$25,COUNTIF(AI$12:AI224,AI224)&gt;=$AI$10),$R$25,AI224+1))</f>
        <v>10</v>
      </c>
      <c r="AJ225" s="71" t="str">
        <f t="array" aca="1" ref="AJ225" ca="1">INDEX($T$26:$T$86,AI225)</f>
        <v>Ukraine</v>
      </c>
      <c r="AK225" s="71" t="str">
        <f t="shared" ca="1" si="23"/>
        <v>Sales</v>
      </c>
      <c r="AL225" s="46" t="str">
        <f t="shared" ca="1" si="27"/>
        <v/>
      </c>
      <c r="AM225" s="72">
        <f ca="1">IF(AL225="",0,_xll.PALO.DATA(Server,OperationalCube,$AJ225,$AK225,$AL225,$F$8,$B$3,$AM$11))</f>
        <v>0</v>
      </c>
      <c r="AN225" s="72">
        <f ca="1">IF(AM225=0,$AK$10,RANK(AM225,$R$22:$R$322))</f>
        <v>3300</v>
      </c>
      <c r="AO225" s="72">
        <f t="shared" ca="1" si="28"/>
        <v>214</v>
      </c>
      <c r="AP225" s="73">
        <f t="shared" ca="1" si="24"/>
        <v>0.97882630789617242</v>
      </c>
      <c r="AQ225" s="73">
        <f t="shared" ca="1" si="25"/>
        <v>3299.0211736921037</v>
      </c>
      <c r="AR225" s="74">
        <f t="array" aca="1" ref="AR225" ca="1">RANK(AQ225,$AQ$12:$AQ$315,1)</f>
        <v>214</v>
      </c>
    </row>
    <row r="226" spans="28:44" ht="15" customHeight="1">
      <c r="AB226" s="44" t="str">
        <f t="shared" ca="1" si="29"/>
        <v/>
      </c>
      <c r="AC226" s="45" t="str">
        <f ca="1"/>
        <v/>
      </c>
      <c r="AD226" s="46" t="str">
        <f ca="1"/>
        <v/>
      </c>
      <c r="AE226" s="31" t="str">
        <f ca="1"/>
        <v/>
      </c>
      <c r="AG226" s="45">
        <f t="shared" ca="1" si="26"/>
        <v>170</v>
      </c>
      <c r="AH226" s="46">
        <f ca="1">IF(AI226&gt;AI225,1,IF(COUNTIF(AH$12:AH225,AH225)&lt;$AB$15*AI226,AH225,IF(AND(AH225=$W$25,COUNTIF(AH$12:AH225,AH225)&gt;=$AB$15*AI226),$W$25,AH225+1)))</f>
        <v>1</v>
      </c>
      <c r="AI226" s="46">
        <f ca="1">IF(COUNTIF(AI$12:AI225,AI225)&lt;$AI$10,AI225,IF(AND(AI225=$R$25,COUNTIF(AI$12:AI225,AI225)&gt;=$AI$10),$R$25,AI225+1))</f>
        <v>10</v>
      </c>
      <c r="AJ226" s="71" t="str">
        <f t="array" aca="1" ref="AJ226" ca="1">INDEX($T$26:$T$86,AI226)</f>
        <v>Ukraine</v>
      </c>
      <c r="AK226" s="71" t="str">
        <f t="shared" ca="1" si="23"/>
        <v>Sales</v>
      </c>
      <c r="AL226" s="46" t="str">
        <f t="shared" ca="1" si="27"/>
        <v/>
      </c>
      <c r="AM226" s="72">
        <f ca="1">IF(AL226="",0,_xll.PALO.DATA(Server,OperationalCube,$AJ226,$AK226,$AL226,$F$8,$B$3,$AM$11))</f>
        <v>0</v>
      </c>
      <c r="AN226" s="72">
        <f ca="1">IF(AM226=0,$AK$10,RANK(AM226,$R$22:$R$322))</f>
        <v>3300</v>
      </c>
      <c r="AO226" s="72">
        <f t="shared" ca="1" si="28"/>
        <v>215</v>
      </c>
      <c r="AP226" s="73">
        <f t="shared" ca="1" si="24"/>
        <v>0.97872842526538273</v>
      </c>
      <c r="AQ226" s="73">
        <f t="shared" ca="1" si="25"/>
        <v>3299.0212715747348</v>
      </c>
      <c r="AR226" s="74">
        <f t="array" aca="1" ref="AR226" ca="1">RANK(AQ226,$AQ$12:$AQ$315,1)</f>
        <v>215</v>
      </c>
    </row>
    <row r="227" spans="28:44" ht="15" customHeight="1">
      <c r="AB227" s="44" t="str">
        <f t="shared" ca="1" si="29"/>
        <v/>
      </c>
      <c r="AC227" s="45" t="str">
        <f ca="1"/>
        <v/>
      </c>
      <c r="AD227" s="46" t="str">
        <f ca="1"/>
        <v/>
      </c>
      <c r="AE227" s="31" t="str">
        <f ca="1"/>
        <v/>
      </c>
      <c r="AG227" s="45">
        <f t="shared" ca="1" si="26"/>
        <v>171</v>
      </c>
      <c r="AH227" s="46">
        <f ca="1">IF(AI227&gt;AI226,1,IF(COUNTIF(AH$12:AH226,AH226)&lt;$AB$15*AI227,AH226,IF(AND(AH226=$W$25,COUNTIF(AH$12:AH226,AH226)&gt;=$AB$15*AI227),$W$25,AH226+1)))</f>
        <v>1</v>
      </c>
      <c r="AI227" s="46">
        <f ca="1">IF(COUNTIF(AI$12:AI226,AI226)&lt;$AI$10,AI226,IF(AND(AI226=$R$25,COUNTIF(AI$12:AI226,AI226)&gt;=$AI$10),$R$25,AI226+1))</f>
        <v>10</v>
      </c>
      <c r="AJ227" s="71" t="str">
        <f t="array" aca="1" ref="AJ227" ca="1">INDEX($T$26:$T$86,AI227)</f>
        <v>Ukraine</v>
      </c>
      <c r="AK227" s="71" t="str">
        <f t="shared" ca="1" si="23"/>
        <v>Sales</v>
      </c>
      <c r="AL227" s="46" t="str">
        <f t="shared" ca="1" si="27"/>
        <v/>
      </c>
      <c r="AM227" s="72">
        <f ca="1">IF(AL227="",0,_xll.PALO.DATA(Server,OperationalCube,$AJ227,$AK227,$AL227,$F$8,$B$3,$AM$11))</f>
        <v>0</v>
      </c>
      <c r="AN227" s="72">
        <f ca="1">IF(AM227=0,$AK$10,RANK(AM227,$R$22:$R$322))</f>
        <v>3300</v>
      </c>
      <c r="AO227" s="72">
        <f t="shared" ca="1" si="28"/>
        <v>216</v>
      </c>
      <c r="AP227" s="73">
        <f t="shared" ca="1" si="24"/>
        <v>0.97863055242285624</v>
      </c>
      <c r="AQ227" s="73">
        <f t="shared" ca="1" si="25"/>
        <v>3299.0213694475769</v>
      </c>
      <c r="AR227" s="74">
        <f t="array" aca="1" ref="AR227" ca="1">RANK(AQ227,$AQ$12:$AQ$315,1)</f>
        <v>216</v>
      </c>
    </row>
    <row r="228" spans="28:44" ht="15" customHeight="1">
      <c r="AB228" s="44" t="str">
        <f t="shared" ca="1" si="29"/>
        <v/>
      </c>
      <c r="AC228" s="45" t="str">
        <f ca="1"/>
        <v/>
      </c>
      <c r="AD228" s="46" t="str">
        <f ca="1"/>
        <v/>
      </c>
      <c r="AE228" s="31" t="str">
        <f ca="1"/>
        <v/>
      </c>
      <c r="AG228" s="45">
        <f t="shared" ca="1" si="26"/>
        <v>172</v>
      </c>
      <c r="AH228" s="46">
        <f ca="1">IF(AI228&gt;AI227,1,IF(COUNTIF(AH$12:AH227,AH227)&lt;$AB$15*AI228,AH227,IF(AND(AH227=$W$25,COUNTIF(AH$12:AH227,AH227)&gt;=$AB$15*AI228),$W$25,AH227+1)))</f>
        <v>1</v>
      </c>
      <c r="AI228" s="46">
        <f ca="1">IF(COUNTIF(AI$12:AI227,AI227)&lt;$AI$10,AI227,IF(AND(AI227=$R$25,COUNTIF(AI$12:AI227,AI227)&gt;=$AI$10),$R$25,AI227+1))</f>
        <v>10</v>
      </c>
      <c r="AJ228" s="71" t="str">
        <f t="array" aca="1" ref="AJ228" ca="1">INDEX($T$26:$T$86,AI228)</f>
        <v>Ukraine</v>
      </c>
      <c r="AK228" s="71" t="str">
        <f t="shared" ca="1" si="23"/>
        <v>Sales</v>
      </c>
      <c r="AL228" s="46" t="str">
        <f t="shared" ca="1" si="27"/>
        <v/>
      </c>
      <c r="AM228" s="72">
        <f ca="1">IF(AL228="",0,_xll.PALO.DATA(Server,OperationalCube,$AJ228,$AK228,$AL228,$F$8,$B$3,$AM$11))</f>
        <v>0</v>
      </c>
      <c r="AN228" s="72">
        <f ca="1">IF(AM228=0,$AK$10,RANK(AM228,$R$22:$R$322))</f>
        <v>3300</v>
      </c>
      <c r="AO228" s="72">
        <f t="shared" ca="1" si="28"/>
        <v>217</v>
      </c>
      <c r="AP228" s="73">
        <f t="shared" ca="1" si="24"/>
        <v>0.97853268936761395</v>
      </c>
      <c r="AQ228" s="73">
        <f t="shared" ca="1" si="25"/>
        <v>3299.0214673106325</v>
      </c>
      <c r="AR228" s="74">
        <f t="array" aca="1" ref="AR228" ca="1">RANK(AQ228,$AQ$12:$AQ$315,1)</f>
        <v>217</v>
      </c>
    </row>
    <row r="229" spans="28:44" ht="15" customHeight="1">
      <c r="AB229" s="44" t="str">
        <f t="shared" ca="1" si="29"/>
        <v/>
      </c>
      <c r="AC229" s="45" t="str">
        <f ca="1"/>
        <v/>
      </c>
      <c r="AD229" s="46" t="str">
        <f ca="1"/>
        <v/>
      </c>
      <c r="AE229" s="31" t="str">
        <f ca="1"/>
        <v/>
      </c>
      <c r="AG229" s="45">
        <f t="shared" ca="1" si="26"/>
        <v>173</v>
      </c>
      <c r="AH229" s="46">
        <f ca="1">IF(AI229&gt;AI228,1,IF(COUNTIF(AH$12:AH228,AH228)&lt;$AB$15*AI229,AH228,IF(AND(AH228=$W$25,COUNTIF(AH$12:AH228,AH228)&gt;=$AB$15*AI229),$W$25,AH228+1)))</f>
        <v>1</v>
      </c>
      <c r="AI229" s="46">
        <f ca="1">IF(COUNTIF(AI$12:AI228,AI228)&lt;$AI$10,AI228,IF(AND(AI228=$R$25,COUNTIF(AI$12:AI228,AI228)&gt;=$AI$10),$R$25,AI228+1))</f>
        <v>10</v>
      </c>
      <c r="AJ229" s="71" t="str">
        <f t="array" aca="1" ref="AJ229" ca="1">INDEX($T$26:$T$86,AI229)</f>
        <v>Ukraine</v>
      </c>
      <c r="AK229" s="71" t="str">
        <f t="shared" ca="1" si="23"/>
        <v>Sales</v>
      </c>
      <c r="AL229" s="46" t="str">
        <f t="shared" ca="1" si="27"/>
        <v/>
      </c>
      <c r="AM229" s="72">
        <f ca="1">IF(AL229="",0,_xll.PALO.DATA(Server,OperationalCube,$AJ229,$AK229,$AL229,$F$8,$B$3,$AM$11))</f>
        <v>0</v>
      </c>
      <c r="AN229" s="72">
        <f ca="1">IF(AM229=0,$AK$10,RANK(AM229,$R$22:$R$322))</f>
        <v>3300</v>
      </c>
      <c r="AO229" s="72">
        <f t="shared" ca="1" si="28"/>
        <v>218</v>
      </c>
      <c r="AP229" s="73">
        <f t="shared" ca="1" si="24"/>
        <v>0.97843483609867721</v>
      </c>
      <c r="AQ229" s="73">
        <f t="shared" ca="1" si="25"/>
        <v>3299.0215651639014</v>
      </c>
      <c r="AR229" s="74">
        <f t="array" aca="1" ref="AR229" ca="1">RANK(AQ229,$AQ$12:$AQ$315,1)</f>
        <v>218</v>
      </c>
    </row>
    <row r="230" spans="28:44" ht="15" customHeight="1">
      <c r="AB230" s="44" t="str">
        <f t="shared" ca="1" si="29"/>
        <v/>
      </c>
      <c r="AC230" s="45" t="str">
        <f ca="1"/>
        <v/>
      </c>
      <c r="AD230" s="46" t="str">
        <f ca="1"/>
        <v/>
      </c>
      <c r="AE230" s="31" t="str">
        <f ca="1"/>
        <v/>
      </c>
      <c r="AG230" s="45">
        <f t="shared" ca="1" si="26"/>
        <v>174</v>
      </c>
      <c r="AH230" s="46">
        <f ca="1">IF(AI230&gt;AI229,1,IF(COUNTIF(AH$12:AH229,AH229)&lt;$AB$15*AI230,AH229,IF(AND(AH229=$W$25,COUNTIF(AH$12:AH229,AH229)&gt;=$AB$15*AI230),$W$25,AH229+1)))</f>
        <v>1</v>
      </c>
      <c r="AI230" s="46">
        <f ca="1">IF(COUNTIF(AI$12:AI229,AI229)&lt;$AI$10,AI229,IF(AND(AI229=$R$25,COUNTIF(AI$12:AI229,AI229)&gt;=$AI$10),$R$25,AI229+1))</f>
        <v>10</v>
      </c>
      <c r="AJ230" s="71" t="str">
        <f t="array" aca="1" ref="AJ230" ca="1">INDEX($T$26:$T$86,AI230)</f>
        <v>Ukraine</v>
      </c>
      <c r="AK230" s="71" t="str">
        <f t="shared" ca="1" si="23"/>
        <v>Sales</v>
      </c>
      <c r="AL230" s="46" t="str">
        <f t="shared" ca="1" si="27"/>
        <v/>
      </c>
      <c r="AM230" s="72">
        <f ca="1">IF(AL230="",0,_xll.PALO.DATA(Server,OperationalCube,$AJ230,$AK230,$AL230,$F$8,$B$3,$AM$11))</f>
        <v>0</v>
      </c>
      <c r="AN230" s="72">
        <f ca="1">IF(AM230=0,$AK$10,RANK(AM230,$R$22:$R$322))</f>
        <v>3300</v>
      </c>
      <c r="AO230" s="72">
        <f t="shared" ca="1" si="28"/>
        <v>219</v>
      </c>
      <c r="AP230" s="73">
        <f t="shared" ca="1" si="24"/>
        <v>0.97833699261506735</v>
      </c>
      <c r="AQ230" s="73">
        <f t="shared" ca="1" si="25"/>
        <v>3299.0216630073851</v>
      </c>
      <c r="AR230" s="74">
        <f t="array" aca="1" ref="AR230" ca="1">RANK(AQ230,$AQ$12:$AQ$315,1)</f>
        <v>219</v>
      </c>
    </row>
    <row r="231" spans="28:44" ht="15" customHeight="1">
      <c r="AB231" s="44" t="str">
        <f t="shared" ca="1" si="29"/>
        <v/>
      </c>
      <c r="AC231" s="45" t="str">
        <f ca="1"/>
        <v/>
      </c>
      <c r="AD231" s="46" t="str">
        <f ca="1"/>
        <v/>
      </c>
      <c r="AE231" s="31" t="str">
        <f ca="1"/>
        <v/>
      </c>
      <c r="AG231" s="45">
        <f t="shared" ca="1" si="26"/>
        <v>175</v>
      </c>
      <c r="AH231" s="46">
        <f ca="1">IF(AI231&gt;AI230,1,IF(COUNTIF(AH$12:AH230,AH230)&lt;$AB$15*AI231,AH230,IF(AND(AH230=$W$25,COUNTIF(AH$12:AH230,AH230)&gt;=$AB$15*AI231),$W$25,AH230+1)))</f>
        <v>1</v>
      </c>
      <c r="AI231" s="46">
        <f ca="1">IF(COUNTIF(AI$12:AI230,AI230)&lt;$AI$10,AI230,IF(AND(AI230=$R$25,COUNTIF(AI$12:AI230,AI230)&gt;=$AI$10),$R$25,AI230+1))</f>
        <v>10</v>
      </c>
      <c r="AJ231" s="71" t="str">
        <f t="array" aca="1" ref="AJ231" ca="1">INDEX($T$26:$T$86,AI231)</f>
        <v>Ukraine</v>
      </c>
      <c r="AK231" s="71" t="str">
        <f t="shared" ca="1" si="23"/>
        <v>Sales</v>
      </c>
      <c r="AL231" s="46" t="str">
        <f t="shared" ca="1" si="27"/>
        <v/>
      </c>
      <c r="AM231" s="72">
        <f ca="1">IF(AL231="",0,_xll.PALO.DATA(Server,OperationalCube,$AJ231,$AK231,$AL231,$F$8,$B$3,$AM$11))</f>
        <v>0</v>
      </c>
      <c r="AN231" s="72">
        <f ca="1">IF(AM231=0,$AK$10,RANK(AM231,$R$22:$R$322))</f>
        <v>3300</v>
      </c>
      <c r="AO231" s="72">
        <f t="shared" ca="1" si="28"/>
        <v>220</v>
      </c>
      <c r="AP231" s="73">
        <f t="shared" ca="1" si="24"/>
        <v>0.97823915891580582</v>
      </c>
      <c r="AQ231" s="73">
        <f t="shared" ca="1" si="25"/>
        <v>3299.0217608410844</v>
      </c>
      <c r="AR231" s="74">
        <f t="array" aca="1" ref="AR231" ca="1">RANK(AQ231,$AQ$12:$AQ$315,1)</f>
        <v>220</v>
      </c>
    </row>
    <row r="232" spans="28:44" ht="15" customHeight="1">
      <c r="AB232" s="44" t="str">
        <f t="shared" ca="1" si="29"/>
        <v/>
      </c>
      <c r="AC232" s="45" t="str">
        <f ca="1"/>
        <v/>
      </c>
      <c r="AD232" s="46" t="str">
        <f ca="1"/>
        <v/>
      </c>
      <c r="AE232" s="31" t="str">
        <f ca="1"/>
        <v/>
      </c>
      <c r="AG232" s="45">
        <f t="shared" ca="1" si="26"/>
        <v>176</v>
      </c>
      <c r="AH232" s="46">
        <f ca="1">IF(AI232&gt;AI231,1,IF(COUNTIF(AH$12:AH231,AH231)&lt;$AB$15*AI232,AH231,IF(AND(AH231=$W$25,COUNTIF(AH$12:AH231,AH231)&gt;=$AB$15*AI232),$W$25,AH231+1)))</f>
        <v>1</v>
      </c>
      <c r="AI232" s="46">
        <f ca="1">IF(COUNTIF(AI$12:AI231,AI231)&lt;$AI$10,AI231,IF(AND(AI231=$R$25,COUNTIF(AI$12:AI231,AI231)&gt;=$AI$10),$R$25,AI231+1))</f>
        <v>10</v>
      </c>
      <c r="AJ232" s="71" t="str">
        <f t="array" aca="1" ref="AJ232" ca="1">INDEX($T$26:$T$86,AI232)</f>
        <v>Ukraine</v>
      </c>
      <c r="AK232" s="71" t="str">
        <f t="shared" ca="1" si="23"/>
        <v>Sales</v>
      </c>
      <c r="AL232" s="46" t="str">
        <f t="shared" ca="1" si="27"/>
        <v/>
      </c>
      <c r="AM232" s="72">
        <f ca="1">IF(AL232="",0,_xll.PALO.DATA(Server,OperationalCube,$AJ232,$AK232,$AL232,$F$8,$B$3,$AM$11))</f>
        <v>0</v>
      </c>
      <c r="AN232" s="72">
        <f ca="1">IF(AM232=0,$AK$10,RANK(AM232,$R$22:$R$322))</f>
        <v>3300</v>
      </c>
      <c r="AO232" s="72">
        <f t="shared" ca="1" si="28"/>
        <v>221</v>
      </c>
      <c r="AP232" s="73">
        <f t="shared" ca="1" si="24"/>
        <v>0.97814133499991429</v>
      </c>
      <c r="AQ232" s="73">
        <f t="shared" ca="1" si="25"/>
        <v>3299.0218586650003</v>
      </c>
      <c r="AR232" s="74">
        <f t="array" aca="1" ref="AR232" ca="1">RANK(AQ232,$AQ$12:$AQ$315,1)</f>
        <v>221</v>
      </c>
    </row>
    <row r="233" spans="28:44" ht="15" customHeight="1">
      <c r="AB233" s="44" t="str">
        <f t="shared" ca="1" si="29"/>
        <v/>
      </c>
      <c r="AC233" s="45" t="str">
        <f ca="1"/>
        <v/>
      </c>
      <c r="AD233" s="46" t="str">
        <f ca="1"/>
        <v/>
      </c>
      <c r="AE233" s="31" t="str">
        <f ca="1"/>
        <v/>
      </c>
      <c r="AG233" s="45">
        <f t="shared" ca="1" si="26"/>
        <v>177</v>
      </c>
      <c r="AH233" s="46">
        <f ca="1">IF(AI233&gt;AI232,1,IF(COUNTIF(AH$12:AH232,AH232)&lt;$AB$15*AI233,AH232,IF(AND(AH232=$W$25,COUNTIF(AH$12:AH232,AH232)&gt;=$AB$15*AI233),$W$25,AH232+1)))</f>
        <v>1</v>
      </c>
      <c r="AI233" s="46">
        <f ca="1">IF(COUNTIF(AI$12:AI232,AI232)&lt;$AI$10,AI232,IF(AND(AI232=$R$25,COUNTIF(AI$12:AI232,AI232)&gt;=$AI$10),$R$25,AI232+1))</f>
        <v>10</v>
      </c>
      <c r="AJ233" s="71" t="str">
        <f t="array" aca="1" ref="AJ233" ca="1">INDEX($T$26:$T$86,AI233)</f>
        <v>Ukraine</v>
      </c>
      <c r="AK233" s="71" t="str">
        <f t="shared" ca="1" si="23"/>
        <v>Sales</v>
      </c>
      <c r="AL233" s="46" t="str">
        <f t="shared" ca="1" si="27"/>
        <v/>
      </c>
      <c r="AM233" s="72">
        <f ca="1">IF(AL233="",0,_xll.PALO.DATA(Server,OperationalCube,$AJ233,$AK233,$AL233,$F$8,$B$3,$AM$11))</f>
        <v>0</v>
      </c>
      <c r="AN233" s="72">
        <f ca="1">IF(AM233=0,$AK$10,RANK(AM233,$R$22:$R$322))</f>
        <v>3300</v>
      </c>
      <c r="AO233" s="72">
        <f t="shared" ca="1" si="28"/>
        <v>222</v>
      </c>
      <c r="AP233" s="73">
        <f t="shared" ca="1" si="24"/>
        <v>0.97804352086641444</v>
      </c>
      <c r="AQ233" s="73">
        <f t="shared" ca="1" si="25"/>
        <v>3299.0219564791337</v>
      </c>
      <c r="AR233" s="74">
        <f t="array" aca="1" ref="AR233" ca="1">RANK(AQ233,$AQ$12:$AQ$315,1)</f>
        <v>222</v>
      </c>
    </row>
    <row r="234" spans="28:44" ht="15" customHeight="1">
      <c r="AB234" s="44" t="str">
        <f t="shared" ca="1" si="29"/>
        <v/>
      </c>
      <c r="AC234" s="45" t="str">
        <f ca="1"/>
        <v/>
      </c>
      <c r="AD234" s="46" t="str">
        <f ca="1"/>
        <v/>
      </c>
      <c r="AE234" s="31" t="str">
        <f ca="1"/>
        <v/>
      </c>
      <c r="AG234" s="45">
        <f t="shared" ca="1" si="26"/>
        <v>178</v>
      </c>
      <c r="AH234" s="46">
        <f ca="1">IF(AI234&gt;AI233,1,IF(COUNTIF(AH$12:AH233,AH233)&lt;$AB$15*AI234,AH233,IF(AND(AH233=$W$25,COUNTIF(AH$12:AH233,AH233)&gt;=$AB$15*AI234),$W$25,AH233+1)))</f>
        <v>1</v>
      </c>
      <c r="AI234" s="46">
        <f ca="1">IF(COUNTIF(AI$12:AI233,AI233)&lt;$AI$10,AI233,IF(AND(AI233=$R$25,COUNTIF(AI$12:AI233,AI233)&gt;=$AI$10),$R$25,AI233+1))</f>
        <v>10</v>
      </c>
      <c r="AJ234" s="71" t="str">
        <f t="array" aca="1" ref="AJ234" ca="1">INDEX($T$26:$T$86,AI234)</f>
        <v>Ukraine</v>
      </c>
      <c r="AK234" s="71" t="str">
        <f t="shared" ca="1" si="23"/>
        <v>Sales</v>
      </c>
      <c r="AL234" s="46" t="str">
        <f t="shared" ca="1" si="27"/>
        <v/>
      </c>
      <c r="AM234" s="72">
        <f ca="1">IF(AL234="",0,_xll.PALO.DATA(Server,OperationalCube,$AJ234,$AK234,$AL234,$F$8,$B$3,$AM$11))</f>
        <v>0</v>
      </c>
      <c r="AN234" s="72">
        <f ca="1">IF(AM234=0,$AK$10,RANK(AM234,$R$22:$R$322))</f>
        <v>3300</v>
      </c>
      <c r="AO234" s="72">
        <f t="shared" ca="1" si="28"/>
        <v>223</v>
      </c>
      <c r="AP234" s="73">
        <f t="shared" ca="1" si="24"/>
        <v>0.97794571651432782</v>
      </c>
      <c r="AQ234" s="73">
        <f t="shared" ca="1" si="25"/>
        <v>3299.0220542834859</v>
      </c>
      <c r="AR234" s="74">
        <f t="array" aca="1" ref="AR234" ca="1">RANK(AQ234,$AQ$12:$AQ$315,1)</f>
        <v>223</v>
      </c>
    </row>
    <row r="235" spans="28:44" ht="15" customHeight="1">
      <c r="AB235" s="44" t="str">
        <f t="shared" ca="1" si="29"/>
        <v/>
      </c>
      <c r="AC235" s="45" t="str">
        <f ca="1"/>
        <v/>
      </c>
      <c r="AD235" s="46" t="str">
        <f ca="1"/>
        <v/>
      </c>
      <c r="AE235" s="31" t="str">
        <f ca="1"/>
        <v/>
      </c>
      <c r="AG235" s="45">
        <f t="shared" ca="1" si="26"/>
        <v>179</v>
      </c>
      <c r="AH235" s="46">
        <f ca="1">IF(AI235&gt;AI234,1,IF(COUNTIF(AH$12:AH234,AH234)&lt;$AB$15*AI235,AH234,IF(AND(AH234=$W$25,COUNTIF(AH$12:AH234,AH234)&gt;=$AB$15*AI235),$W$25,AH234+1)))</f>
        <v>1</v>
      </c>
      <c r="AI235" s="46">
        <f ca="1">IF(COUNTIF(AI$12:AI234,AI234)&lt;$AI$10,AI234,IF(AND(AI234=$R$25,COUNTIF(AI$12:AI234,AI234)&gt;=$AI$10),$R$25,AI234+1))</f>
        <v>10</v>
      </c>
      <c r="AJ235" s="71" t="str">
        <f t="array" aca="1" ref="AJ235" ca="1">INDEX($T$26:$T$86,AI235)</f>
        <v>Ukraine</v>
      </c>
      <c r="AK235" s="71" t="str">
        <f t="shared" ca="1" si="23"/>
        <v>Sales</v>
      </c>
      <c r="AL235" s="46" t="str">
        <f t="shared" ca="1" si="27"/>
        <v/>
      </c>
      <c r="AM235" s="72">
        <f ca="1">IF(AL235="",0,_xll.PALO.DATA(Server,OperationalCube,$AJ235,$AK235,$AL235,$F$8,$B$3,$AM$11))</f>
        <v>0</v>
      </c>
      <c r="AN235" s="72">
        <f ca="1">IF(AM235=0,$AK$10,RANK(AM235,$R$22:$R$322))</f>
        <v>3300</v>
      </c>
      <c r="AO235" s="72">
        <f t="shared" ca="1" si="28"/>
        <v>224</v>
      </c>
      <c r="AP235" s="73">
        <f t="shared" ca="1" si="24"/>
        <v>0.97784792194267633</v>
      </c>
      <c r="AQ235" s="73">
        <f t="shared" ca="1" si="25"/>
        <v>3299.0221520780574</v>
      </c>
      <c r="AR235" s="74">
        <f t="array" aca="1" ref="AR235" ca="1">RANK(AQ235,$AQ$12:$AQ$315,1)</f>
        <v>224</v>
      </c>
    </row>
    <row r="236" spans="28:44" ht="15" customHeight="1">
      <c r="AB236" s="44" t="str">
        <f t="shared" ca="1" si="29"/>
        <v/>
      </c>
      <c r="AC236" s="45" t="str">
        <f ca="1"/>
        <v/>
      </c>
      <c r="AD236" s="46" t="str">
        <f ca="1"/>
        <v/>
      </c>
      <c r="AE236" s="31" t="str">
        <f ca="1"/>
        <v/>
      </c>
      <c r="AG236" s="45">
        <f t="shared" ca="1" si="26"/>
        <v>180</v>
      </c>
      <c r="AH236" s="46">
        <f ca="1">IF(AI236&gt;AI235,1,IF(COUNTIF(AH$12:AH235,AH235)&lt;$AB$15*AI236,AH235,IF(AND(AH235=$W$25,COUNTIF(AH$12:AH235,AH235)&gt;=$AB$15*AI236),$W$25,AH235+1)))</f>
        <v>1</v>
      </c>
      <c r="AI236" s="46">
        <f ca="1">IF(COUNTIF(AI$12:AI235,AI235)&lt;$AI$10,AI235,IF(AND(AI235=$R$25,COUNTIF(AI$12:AI235,AI235)&gt;=$AI$10),$R$25,AI235+1))</f>
        <v>10</v>
      </c>
      <c r="AJ236" s="71" t="str">
        <f t="array" aca="1" ref="AJ236" ca="1">INDEX($T$26:$T$86,AI236)</f>
        <v>Ukraine</v>
      </c>
      <c r="AK236" s="71" t="str">
        <f t="shared" ca="1" si="23"/>
        <v>Sales</v>
      </c>
      <c r="AL236" s="46" t="str">
        <f t="shared" ca="1" si="27"/>
        <v/>
      </c>
      <c r="AM236" s="72">
        <f ca="1">IF(AL236="",0,_xll.PALO.DATA(Server,OperationalCube,$AJ236,$AK236,$AL236,$F$8,$B$3,$AM$11))</f>
        <v>0</v>
      </c>
      <c r="AN236" s="72">
        <f ca="1">IF(AM236=0,$AK$10,RANK(AM236,$R$22:$R$322))</f>
        <v>3300</v>
      </c>
      <c r="AO236" s="72">
        <f t="shared" ca="1" si="28"/>
        <v>225</v>
      </c>
      <c r="AP236" s="73">
        <f t="shared" ca="1" si="24"/>
        <v>0.97775013715048209</v>
      </c>
      <c r="AQ236" s="73">
        <f t="shared" ca="1" si="25"/>
        <v>3299.0222498628495</v>
      </c>
      <c r="AR236" s="74">
        <f t="array" aca="1" ref="AR236" ca="1">RANK(AQ236,$AQ$12:$AQ$315,1)</f>
        <v>225</v>
      </c>
    </row>
    <row r="237" spans="28:44" ht="15" customHeight="1">
      <c r="AB237" s="44" t="str">
        <f t="shared" ca="1" si="29"/>
        <v/>
      </c>
      <c r="AC237" s="45" t="str">
        <f ca="1"/>
        <v/>
      </c>
      <c r="AD237" s="46" t="str">
        <f ca="1"/>
        <v/>
      </c>
      <c r="AE237" s="31" t="str">
        <f ca="1"/>
        <v/>
      </c>
      <c r="AG237" s="45">
        <f t="shared" ca="1" si="26"/>
        <v>181</v>
      </c>
      <c r="AH237" s="46">
        <f ca="1">IF(AI237&gt;AI236,1,IF(COUNTIF(AH$12:AH236,AH236)&lt;$AB$15*AI237,AH236,IF(AND(AH236=$W$25,COUNTIF(AH$12:AH236,AH236)&gt;=$AB$15*AI237),$W$25,AH236+1)))</f>
        <v>1</v>
      </c>
      <c r="AI237" s="46">
        <f ca="1">IF(COUNTIF(AI$12:AI236,AI236)&lt;$AI$10,AI236,IF(AND(AI236=$R$25,COUNTIF(AI$12:AI236,AI236)&gt;=$AI$10),$R$25,AI236+1))</f>
        <v>10</v>
      </c>
      <c r="AJ237" s="71" t="str">
        <f t="array" aca="1" ref="AJ237" ca="1">INDEX($T$26:$T$86,AI237)</f>
        <v>Ukraine</v>
      </c>
      <c r="AK237" s="71" t="str">
        <f t="shared" ca="1" si="23"/>
        <v>Sales</v>
      </c>
      <c r="AL237" s="46" t="str">
        <f t="shared" ca="1" si="27"/>
        <v/>
      </c>
      <c r="AM237" s="72">
        <f ca="1">IF(AL237="",0,_xll.PALO.DATA(Server,OperationalCube,$AJ237,$AK237,$AL237,$F$8,$B$3,$AM$11))</f>
        <v>0</v>
      </c>
      <c r="AN237" s="72">
        <f ca="1">IF(AM237=0,$AK$10,RANK(AM237,$R$22:$R$322))</f>
        <v>3300</v>
      </c>
      <c r="AO237" s="72">
        <f t="shared" ca="1" si="28"/>
        <v>226</v>
      </c>
      <c r="AP237" s="73">
        <f t="shared" ca="1" si="24"/>
        <v>0.97765236213676709</v>
      </c>
      <c r="AQ237" s="73">
        <f t="shared" ca="1" si="25"/>
        <v>3299.0223476378633</v>
      </c>
      <c r="AR237" s="74">
        <f t="array" aca="1" ref="AR237" ca="1">RANK(AQ237,$AQ$12:$AQ$315,1)</f>
        <v>226</v>
      </c>
    </row>
    <row r="238" spans="28:44" ht="15" customHeight="1">
      <c r="AB238" s="44" t="str">
        <f t="shared" ca="1" si="29"/>
        <v/>
      </c>
      <c r="AC238" s="45" t="str">
        <f ca="1"/>
        <v/>
      </c>
      <c r="AD238" s="46" t="str">
        <f ca="1"/>
        <v/>
      </c>
      <c r="AE238" s="31" t="str">
        <f ca="1"/>
        <v/>
      </c>
      <c r="AG238" s="45">
        <f t="shared" ca="1" si="26"/>
        <v>182</v>
      </c>
      <c r="AH238" s="46">
        <f ca="1">IF(AI238&gt;AI237,1,IF(COUNTIF(AH$12:AH237,AH237)&lt;$AB$15*AI238,AH237,IF(AND(AH237=$W$25,COUNTIF(AH$12:AH237,AH237)&gt;=$AB$15*AI238),$W$25,AH237+1)))</f>
        <v>1</v>
      </c>
      <c r="AI238" s="46">
        <f ca="1">IF(COUNTIF(AI$12:AI237,AI237)&lt;$AI$10,AI237,IF(AND(AI237=$R$25,COUNTIF(AI$12:AI237,AI237)&gt;=$AI$10),$R$25,AI237+1))</f>
        <v>10</v>
      </c>
      <c r="AJ238" s="71" t="str">
        <f t="array" aca="1" ref="AJ238" ca="1">INDEX($T$26:$T$86,AI238)</f>
        <v>Ukraine</v>
      </c>
      <c r="AK238" s="71" t="str">
        <f t="shared" ca="1" si="23"/>
        <v>Sales</v>
      </c>
      <c r="AL238" s="46" t="str">
        <f t="shared" ca="1" si="27"/>
        <v/>
      </c>
      <c r="AM238" s="72">
        <f ca="1">IF(AL238="",0,_xll.PALO.DATA(Server,OperationalCube,$AJ238,$AK238,$AL238,$F$8,$B$3,$AM$11))</f>
        <v>0</v>
      </c>
      <c r="AN238" s="72">
        <f ca="1">IF(AM238=0,$AK$10,RANK(AM238,$R$22:$R$322))</f>
        <v>3300</v>
      </c>
      <c r="AO238" s="72">
        <f t="shared" ca="1" si="28"/>
        <v>227</v>
      </c>
      <c r="AP238" s="73">
        <f t="shared" ca="1" si="24"/>
        <v>0.97755459690055346</v>
      </c>
      <c r="AQ238" s="73">
        <f t="shared" ca="1" si="25"/>
        <v>3299.0224454030995</v>
      </c>
      <c r="AR238" s="74">
        <f t="array" aca="1" ref="AR238" ca="1">RANK(AQ238,$AQ$12:$AQ$315,1)</f>
        <v>227</v>
      </c>
    </row>
    <row r="239" spans="28:44" ht="15" customHeight="1">
      <c r="AB239" s="44" t="str">
        <f t="shared" ca="1" si="29"/>
        <v/>
      </c>
      <c r="AC239" s="45" t="str">
        <f ca="1"/>
        <v/>
      </c>
      <c r="AD239" s="46" t="str">
        <f ca="1"/>
        <v/>
      </c>
      <c r="AE239" s="31" t="str">
        <f ca="1"/>
        <v/>
      </c>
      <c r="AG239" s="45">
        <f t="shared" ca="1" si="26"/>
        <v>183</v>
      </c>
      <c r="AH239" s="46">
        <f ca="1">IF(AI239&gt;AI238,1,IF(COUNTIF(AH$12:AH238,AH238)&lt;$AB$15*AI239,AH238,IF(AND(AH238=$W$25,COUNTIF(AH$12:AH238,AH238)&gt;=$AB$15*AI239),$W$25,AH238+1)))</f>
        <v>1</v>
      </c>
      <c r="AI239" s="46">
        <f ca="1">IF(COUNTIF(AI$12:AI238,AI238)&lt;$AI$10,AI238,IF(AND(AI238=$R$25,COUNTIF(AI$12:AI238,AI238)&gt;=$AI$10),$R$25,AI238+1))</f>
        <v>10</v>
      </c>
      <c r="AJ239" s="71" t="str">
        <f t="array" aca="1" ref="AJ239" ca="1">INDEX($T$26:$T$86,AI239)</f>
        <v>Ukraine</v>
      </c>
      <c r="AK239" s="71" t="str">
        <f t="shared" ca="1" si="23"/>
        <v>Sales</v>
      </c>
      <c r="AL239" s="46" t="str">
        <f t="shared" ca="1" si="27"/>
        <v/>
      </c>
      <c r="AM239" s="72">
        <f ca="1">IF(AL239="",0,_xll.PALO.DATA(Server,OperationalCube,$AJ239,$AK239,$AL239,$F$8,$B$3,$AM$11))</f>
        <v>0</v>
      </c>
      <c r="AN239" s="72">
        <f ca="1">IF(AM239=0,$AK$10,RANK(AM239,$R$22:$R$322))</f>
        <v>3300</v>
      </c>
      <c r="AO239" s="72">
        <f t="shared" ca="1" si="28"/>
        <v>228</v>
      </c>
      <c r="AP239" s="73">
        <f t="shared" ca="1" si="24"/>
        <v>0.97745684144086342</v>
      </c>
      <c r="AQ239" s="73">
        <f t="shared" ca="1" si="25"/>
        <v>3299.0225431585591</v>
      </c>
      <c r="AR239" s="74">
        <f t="array" aca="1" ref="AR239" ca="1">RANK(AQ239,$AQ$12:$AQ$315,1)</f>
        <v>228</v>
      </c>
    </row>
    <row r="240" spans="28:44" ht="15" customHeight="1">
      <c r="AB240" s="44" t="str">
        <f t="shared" ca="1" si="29"/>
        <v/>
      </c>
      <c r="AC240" s="45" t="str">
        <f ca="1"/>
        <v/>
      </c>
      <c r="AD240" s="46" t="str">
        <f ca="1"/>
        <v/>
      </c>
      <c r="AE240" s="31" t="str">
        <f ca="1"/>
        <v/>
      </c>
      <c r="AG240" s="45">
        <f t="shared" ca="1" si="26"/>
        <v>184</v>
      </c>
      <c r="AH240" s="46">
        <f ca="1">IF(AI240&gt;AI239,1,IF(COUNTIF(AH$12:AH239,AH239)&lt;$AB$15*AI240,AH239,IF(AND(AH239=$W$25,COUNTIF(AH$12:AH239,AH239)&gt;=$AB$15*AI240),$W$25,AH239+1)))</f>
        <v>1</v>
      </c>
      <c r="AI240" s="46">
        <f ca="1">IF(COUNTIF(AI$12:AI239,AI239)&lt;$AI$10,AI239,IF(AND(AI239=$R$25,COUNTIF(AI$12:AI239,AI239)&gt;=$AI$10),$R$25,AI239+1))</f>
        <v>10</v>
      </c>
      <c r="AJ240" s="71" t="str">
        <f t="array" aca="1" ref="AJ240" ca="1">INDEX($T$26:$T$86,AI240)</f>
        <v>Ukraine</v>
      </c>
      <c r="AK240" s="71" t="str">
        <f t="shared" ca="1" si="23"/>
        <v>Sales</v>
      </c>
      <c r="AL240" s="46" t="str">
        <f t="shared" ca="1" si="27"/>
        <v/>
      </c>
      <c r="AM240" s="72">
        <f ca="1">IF(AL240="",0,_xll.PALO.DATA(Server,OperationalCube,$AJ240,$AK240,$AL240,$F$8,$B$3,$AM$11))</f>
        <v>0</v>
      </c>
      <c r="AN240" s="72">
        <f ca="1">IF(AM240=0,$AK$10,RANK(AM240,$R$22:$R$322))</f>
        <v>3300</v>
      </c>
      <c r="AO240" s="72">
        <f t="shared" ca="1" si="28"/>
        <v>229</v>
      </c>
      <c r="AP240" s="73">
        <f t="shared" ca="1" si="24"/>
        <v>0.97735909575671942</v>
      </c>
      <c r="AQ240" s="73">
        <f t="shared" ca="1" si="25"/>
        <v>3299.0226409042434</v>
      </c>
      <c r="AR240" s="74">
        <f t="array" aca="1" ref="AR240" ca="1">RANK(AQ240,$AQ$12:$AQ$315,1)</f>
        <v>229</v>
      </c>
    </row>
    <row r="241" spans="28:44" ht="15" customHeight="1">
      <c r="AB241" s="44" t="str">
        <f t="shared" ca="1" si="29"/>
        <v/>
      </c>
      <c r="AC241" s="45" t="str">
        <f ca="1"/>
        <v/>
      </c>
      <c r="AD241" s="46" t="str">
        <f ca="1"/>
        <v/>
      </c>
      <c r="AE241" s="31" t="str">
        <f ca="1"/>
        <v/>
      </c>
      <c r="AG241" s="45">
        <f t="shared" ca="1" si="26"/>
        <v>185</v>
      </c>
      <c r="AH241" s="46">
        <f ca="1">IF(AI241&gt;AI240,1,IF(COUNTIF(AH$12:AH240,AH240)&lt;$AB$15*AI241,AH240,IF(AND(AH240=$W$25,COUNTIF(AH$12:AH240,AH240)&gt;=$AB$15*AI241),$W$25,AH240+1)))</f>
        <v>1</v>
      </c>
      <c r="AI241" s="46">
        <f ca="1">IF(COUNTIF(AI$12:AI240,AI240)&lt;$AI$10,AI240,IF(AND(AI240=$R$25,COUNTIF(AI$12:AI240,AI240)&gt;=$AI$10),$R$25,AI240+1))</f>
        <v>10</v>
      </c>
      <c r="AJ241" s="71" t="str">
        <f t="array" aca="1" ref="AJ241" ca="1">INDEX($T$26:$T$86,AI241)</f>
        <v>Ukraine</v>
      </c>
      <c r="AK241" s="71" t="str">
        <f t="shared" ca="1" si="23"/>
        <v>Sales</v>
      </c>
      <c r="AL241" s="46" t="str">
        <f t="shared" ca="1" si="27"/>
        <v/>
      </c>
      <c r="AM241" s="72">
        <f ca="1">IF(AL241="",0,_xll.PALO.DATA(Server,OperationalCube,$AJ241,$AK241,$AL241,$F$8,$B$3,$AM$11))</f>
        <v>0</v>
      </c>
      <c r="AN241" s="72">
        <f ca="1">IF(AM241=0,$AK$10,RANK(AM241,$R$22:$R$322))</f>
        <v>3300</v>
      </c>
      <c r="AO241" s="72">
        <f t="shared" ca="1" si="28"/>
        <v>230</v>
      </c>
      <c r="AP241" s="73">
        <f t="shared" ca="1" si="24"/>
        <v>0.9772613598471438</v>
      </c>
      <c r="AQ241" s="73">
        <f t="shared" ca="1" si="25"/>
        <v>3299.022738640153</v>
      </c>
      <c r="AR241" s="74">
        <f t="array" aca="1" ref="AR241" ca="1">RANK(AQ241,$AQ$12:$AQ$315,1)</f>
        <v>230</v>
      </c>
    </row>
    <row r="242" spans="28:44" ht="15" customHeight="1">
      <c r="AB242" s="44" t="str">
        <f t="shared" ca="1" si="29"/>
        <v/>
      </c>
      <c r="AC242" s="45" t="str">
        <f ca="1"/>
        <v/>
      </c>
      <c r="AD242" s="46" t="str">
        <f ca="1"/>
        <v/>
      </c>
      <c r="AE242" s="31" t="str">
        <f ca="1"/>
        <v/>
      </c>
      <c r="AG242" s="45">
        <f t="shared" ca="1" si="26"/>
        <v>186</v>
      </c>
      <c r="AH242" s="46">
        <f ca="1">IF(AI242&gt;AI241,1,IF(COUNTIF(AH$12:AH241,AH241)&lt;$AB$15*AI242,AH241,IF(AND(AH241=$W$25,COUNTIF(AH$12:AH241,AH241)&gt;=$AB$15*AI242),$W$25,AH241+1)))</f>
        <v>1</v>
      </c>
      <c r="AI242" s="46">
        <f ca="1">IF(COUNTIF(AI$12:AI241,AI241)&lt;$AI$10,AI241,IF(AND(AI241=$R$25,COUNTIF(AI$12:AI241,AI241)&gt;=$AI$10),$R$25,AI241+1))</f>
        <v>10</v>
      </c>
      <c r="AJ242" s="71" t="str">
        <f t="array" aca="1" ref="AJ242" ca="1">INDEX($T$26:$T$86,AI242)</f>
        <v>Ukraine</v>
      </c>
      <c r="AK242" s="71" t="str">
        <f t="shared" ca="1" si="23"/>
        <v>Sales</v>
      </c>
      <c r="AL242" s="46" t="str">
        <f t="shared" ca="1" si="27"/>
        <v/>
      </c>
      <c r="AM242" s="72">
        <f ca="1">IF(AL242="",0,_xll.PALO.DATA(Server,OperationalCube,$AJ242,$AK242,$AL242,$F$8,$B$3,$AM$11))</f>
        <v>0</v>
      </c>
      <c r="AN242" s="72">
        <f ca="1">IF(AM242=0,$AK$10,RANK(AM242,$R$22:$R$322))</f>
        <v>3300</v>
      </c>
      <c r="AO242" s="72">
        <f t="shared" ca="1" si="28"/>
        <v>231</v>
      </c>
      <c r="AP242" s="73">
        <f t="shared" ca="1" si="24"/>
        <v>0.97716363371115911</v>
      </c>
      <c r="AQ242" s="73">
        <f t="shared" ca="1" si="25"/>
        <v>3299.0228363662886</v>
      </c>
      <c r="AR242" s="74">
        <f t="array" aca="1" ref="AR242" ca="1">RANK(AQ242,$AQ$12:$AQ$315,1)</f>
        <v>231</v>
      </c>
    </row>
    <row r="243" spans="28:44" ht="15" customHeight="1">
      <c r="AB243" s="44" t="str">
        <f t="shared" ca="1" si="29"/>
        <v/>
      </c>
      <c r="AC243" s="45" t="str">
        <f ca="1"/>
        <v/>
      </c>
      <c r="AD243" s="46" t="str">
        <f ca="1"/>
        <v/>
      </c>
      <c r="AE243" s="31" t="str">
        <f ca="1"/>
        <v/>
      </c>
      <c r="AG243" s="45">
        <f t="shared" ca="1" si="26"/>
        <v>187</v>
      </c>
      <c r="AH243" s="46">
        <f ca="1">IF(AI243&gt;AI242,1,IF(COUNTIF(AH$12:AH242,AH242)&lt;$AB$15*AI243,AH242,IF(AND(AH242=$W$25,COUNTIF(AH$12:AH242,AH242)&gt;=$AB$15*AI243),$W$25,AH242+1)))</f>
        <v>1</v>
      </c>
      <c r="AI243" s="46">
        <f ca="1">IF(COUNTIF(AI$12:AI242,AI242)&lt;$AI$10,AI242,IF(AND(AI242=$R$25,COUNTIF(AI$12:AI242,AI242)&gt;=$AI$10),$R$25,AI242+1))</f>
        <v>10</v>
      </c>
      <c r="AJ243" s="71" t="str">
        <f t="array" aca="1" ref="AJ243" ca="1">INDEX($T$26:$T$86,AI243)</f>
        <v>Ukraine</v>
      </c>
      <c r="AK243" s="71" t="str">
        <f t="shared" ca="1" si="23"/>
        <v>Sales</v>
      </c>
      <c r="AL243" s="46" t="str">
        <f t="shared" ca="1" si="27"/>
        <v/>
      </c>
      <c r="AM243" s="72">
        <f ca="1">IF(AL243="",0,_xll.PALO.DATA(Server,OperationalCube,$AJ243,$AK243,$AL243,$F$8,$B$3,$AM$11))</f>
        <v>0</v>
      </c>
      <c r="AN243" s="72">
        <f ca="1">IF(AM243=0,$AK$10,RANK(AM243,$R$22:$R$322))</f>
        <v>3300</v>
      </c>
      <c r="AO243" s="72">
        <f t="shared" ca="1" si="28"/>
        <v>232</v>
      </c>
      <c r="AP243" s="73">
        <f t="shared" ca="1" si="24"/>
        <v>0.97706591734778792</v>
      </c>
      <c r="AQ243" s="73">
        <f t="shared" ca="1" si="25"/>
        <v>3299.0229340826522</v>
      </c>
      <c r="AR243" s="74">
        <f t="array" aca="1" ref="AR243" ca="1">RANK(AQ243,$AQ$12:$AQ$315,1)</f>
        <v>232</v>
      </c>
    </row>
    <row r="244" spans="28:44" ht="15" customHeight="1">
      <c r="AB244" s="44" t="str">
        <f t="shared" ca="1" si="29"/>
        <v/>
      </c>
      <c r="AC244" s="45" t="str">
        <f ca="1"/>
        <v/>
      </c>
      <c r="AD244" s="46" t="str">
        <f ca="1"/>
        <v/>
      </c>
      <c r="AE244" s="31" t="str">
        <f ca="1"/>
        <v/>
      </c>
      <c r="AG244" s="45">
        <f t="shared" ca="1" si="26"/>
        <v>188</v>
      </c>
      <c r="AH244" s="46">
        <f ca="1">IF(AI244&gt;AI243,1,IF(COUNTIF(AH$12:AH243,AH243)&lt;$AB$15*AI244,AH243,IF(AND(AH243=$W$25,COUNTIF(AH$12:AH243,AH243)&gt;=$AB$15*AI244),$W$25,AH243+1)))</f>
        <v>1</v>
      </c>
      <c r="AI244" s="46">
        <f ca="1">IF(COUNTIF(AI$12:AI243,AI243)&lt;$AI$10,AI243,IF(AND(AI243=$R$25,COUNTIF(AI$12:AI243,AI243)&gt;=$AI$10),$R$25,AI243+1))</f>
        <v>10</v>
      </c>
      <c r="AJ244" s="71" t="str">
        <f t="array" aca="1" ref="AJ244" ca="1">INDEX($T$26:$T$86,AI244)</f>
        <v>Ukraine</v>
      </c>
      <c r="AK244" s="71" t="str">
        <f t="shared" ca="1" si="23"/>
        <v>Sales</v>
      </c>
      <c r="AL244" s="46" t="str">
        <f t="shared" ca="1" si="27"/>
        <v/>
      </c>
      <c r="AM244" s="72">
        <f ca="1">IF(AL244="",0,_xll.PALO.DATA(Server,OperationalCube,$AJ244,$AK244,$AL244,$F$8,$B$3,$AM$11))</f>
        <v>0</v>
      </c>
      <c r="AN244" s="72">
        <f ca="1">IF(AM244=0,$AK$10,RANK(AM244,$R$22:$R$322))</f>
        <v>3300</v>
      </c>
      <c r="AO244" s="72">
        <f t="shared" ca="1" si="28"/>
        <v>233</v>
      </c>
      <c r="AP244" s="73">
        <f t="shared" ca="1" si="24"/>
        <v>0.97696821075605311</v>
      </c>
      <c r="AQ244" s="73">
        <f t="shared" ca="1" si="25"/>
        <v>3299.0230317892438</v>
      </c>
      <c r="AR244" s="74">
        <f t="array" aca="1" ref="AR244" ca="1">RANK(AQ244,$AQ$12:$AQ$315,1)</f>
        <v>233</v>
      </c>
    </row>
    <row r="245" spans="28:44" ht="15" customHeight="1">
      <c r="AB245" s="44" t="str">
        <f t="shared" ca="1" si="29"/>
        <v/>
      </c>
      <c r="AC245" s="45" t="str">
        <f ca="1"/>
        <v/>
      </c>
      <c r="AD245" s="46" t="str">
        <f ca="1"/>
        <v/>
      </c>
      <c r="AE245" s="31" t="str">
        <f ca="1"/>
        <v/>
      </c>
      <c r="AG245" s="45">
        <f t="shared" ca="1" si="26"/>
        <v>189</v>
      </c>
      <c r="AH245" s="46">
        <f ca="1">IF(AI245&gt;AI244,1,IF(COUNTIF(AH$12:AH244,AH244)&lt;$AB$15*AI245,AH244,IF(AND(AH244=$W$25,COUNTIF(AH$12:AH244,AH244)&gt;=$AB$15*AI245),$W$25,AH244+1)))</f>
        <v>1</v>
      </c>
      <c r="AI245" s="46">
        <f ca="1">IF(COUNTIF(AI$12:AI244,AI244)&lt;$AI$10,AI244,IF(AND(AI244=$R$25,COUNTIF(AI$12:AI244,AI244)&gt;=$AI$10),$R$25,AI244+1))</f>
        <v>10</v>
      </c>
      <c r="AJ245" s="71" t="str">
        <f t="array" aca="1" ref="AJ245" ca="1">INDEX($T$26:$T$86,AI245)</f>
        <v>Ukraine</v>
      </c>
      <c r="AK245" s="71" t="str">
        <f t="shared" ca="1" si="23"/>
        <v>Sales</v>
      </c>
      <c r="AL245" s="46" t="str">
        <f t="shared" ca="1" si="27"/>
        <v/>
      </c>
      <c r="AM245" s="72">
        <f ca="1">IF(AL245="",0,_xll.PALO.DATA(Server,OperationalCube,$AJ245,$AK245,$AL245,$F$8,$B$3,$AM$11))</f>
        <v>0</v>
      </c>
      <c r="AN245" s="72">
        <f ca="1">IF(AM245=0,$AK$10,RANK(AM245,$R$22:$R$322))</f>
        <v>3300</v>
      </c>
      <c r="AO245" s="72">
        <f t="shared" ca="1" si="28"/>
        <v>234</v>
      </c>
      <c r="AP245" s="73">
        <f t="shared" ca="1" si="24"/>
        <v>0.97687051393497759</v>
      </c>
      <c r="AQ245" s="73">
        <f t="shared" ca="1" si="25"/>
        <v>3299.023129486065</v>
      </c>
      <c r="AR245" s="74">
        <f t="array" aca="1" ref="AR245" ca="1">RANK(AQ245,$AQ$12:$AQ$315,1)</f>
        <v>234</v>
      </c>
    </row>
    <row r="246" spans="28:44" ht="15" customHeight="1">
      <c r="AB246" s="44" t="str">
        <f t="shared" ca="1" si="29"/>
        <v/>
      </c>
      <c r="AC246" s="45" t="str">
        <f ca="1"/>
        <v/>
      </c>
      <c r="AD246" s="46" t="str">
        <f ca="1"/>
        <v/>
      </c>
      <c r="AE246" s="31" t="str">
        <f ca="1"/>
        <v/>
      </c>
      <c r="AG246" s="45">
        <f t="shared" ca="1" si="26"/>
        <v>190</v>
      </c>
      <c r="AH246" s="46">
        <f ca="1">IF(AI246&gt;AI245,1,IF(COUNTIF(AH$12:AH245,AH245)&lt;$AB$15*AI246,AH245,IF(AND(AH245=$W$25,COUNTIF(AH$12:AH245,AH245)&gt;=$AB$15*AI246),$W$25,AH245+1)))</f>
        <v>1</v>
      </c>
      <c r="AI246" s="46">
        <f ca="1">IF(COUNTIF(AI$12:AI245,AI245)&lt;$AI$10,AI245,IF(AND(AI245=$R$25,COUNTIF(AI$12:AI245,AI245)&gt;=$AI$10),$R$25,AI245+1))</f>
        <v>10</v>
      </c>
      <c r="AJ246" s="71" t="str">
        <f t="array" aca="1" ref="AJ246" ca="1">INDEX($T$26:$T$86,AI246)</f>
        <v>Ukraine</v>
      </c>
      <c r="AK246" s="71" t="str">
        <f t="shared" ca="1" si="23"/>
        <v>Sales</v>
      </c>
      <c r="AL246" s="46" t="str">
        <f t="shared" ca="1" si="27"/>
        <v/>
      </c>
      <c r="AM246" s="72">
        <f ca="1">IF(AL246="",0,_xll.PALO.DATA(Server,OperationalCube,$AJ246,$AK246,$AL246,$F$8,$B$3,$AM$11))</f>
        <v>0</v>
      </c>
      <c r="AN246" s="72">
        <f ca="1">IF(AM246=0,$AK$10,RANK(AM246,$R$22:$R$322))</f>
        <v>3300</v>
      </c>
      <c r="AO246" s="72">
        <f t="shared" ca="1" si="28"/>
        <v>235</v>
      </c>
      <c r="AP246" s="73">
        <f t="shared" ca="1" si="24"/>
        <v>0.97677282688358413</v>
      </c>
      <c r="AQ246" s="73">
        <f t="shared" ca="1" si="25"/>
        <v>3299.0232271731165</v>
      </c>
      <c r="AR246" s="74">
        <f t="array" aca="1" ref="AR246" ca="1">RANK(AQ246,$AQ$12:$AQ$315,1)</f>
        <v>235</v>
      </c>
    </row>
    <row r="247" spans="28:44" ht="15" customHeight="1">
      <c r="AB247" s="44" t="str">
        <f t="shared" ca="1" si="29"/>
        <v/>
      </c>
      <c r="AC247" s="45" t="str">
        <f ca="1"/>
        <v/>
      </c>
      <c r="AD247" s="46" t="str">
        <f ca="1"/>
        <v/>
      </c>
      <c r="AE247" s="31" t="str">
        <f ca="1"/>
        <v/>
      </c>
      <c r="AG247" s="45">
        <f t="shared" ca="1" si="26"/>
        <v>191</v>
      </c>
      <c r="AH247" s="46">
        <f ca="1">IF(AI247&gt;AI246,1,IF(COUNTIF(AH$12:AH246,AH246)&lt;$AB$15*AI247,AH246,IF(AND(AH246=$W$25,COUNTIF(AH$12:AH246,AH246)&gt;=$AB$15*AI247),$W$25,AH246+1)))</f>
        <v>1</v>
      </c>
      <c r="AI247" s="46">
        <f ca="1">IF(COUNTIF(AI$12:AI246,AI246)&lt;$AI$10,AI246,IF(AND(AI246=$R$25,COUNTIF(AI$12:AI246,AI246)&gt;=$AI$10),$R$25,AI246+1))</f>
        <v>10</v>
      </c>
      <c r="AJ247" s="71" t="str">
        <f t="array" aca="1" ref="AJ247" ca="1">INDEX($T$26:$T$86,AI247)</f>
        <v>Ukraine</v>
      </c>
      <c r="AK247" s="71" t="str">
        <f t="shared" ca="1" si="23"/>
        <v>Sales</v>
      </c>
      <c r="AL247" s="46" t="str">
        <f t="shared" ca="1" si="27"/>
        <v/>
      </c>
      <c r="AM247" s="72">
        <f ca="1">IF(AL247="",0,_xll.PALO.DATA(Server,OperationalCube,$AJ247,$AK247,$AL247,$F$8,$B$3,$AM$11))</f>
        <v>0</v>
      </c>
      <c r="AN247" s="72">
        <f ca="1">IF(AM247=0,$AK$10,RANK(AM247,$R$22:$R$322))</f>
        <v>3300</v>
      </c>
      <c r="AO247" s="72">
        <f t="shared" ca="1" si="28"/>
        <v>236</v>
      </c>
      <c r="AP247" s="73">
        <f t="shared" ca="1" si="24"/>
        <v>0.97667514960089574</v>
      </c>
      <c r="AQ247" s="73">
        <f t="shared" ca="1" si="25"/>
        <v>3299.0233248503991</v>
      </c>
      <c r="AR247" s="74">
        <f t="array" aca="1" ref="AR247" ca="1">RANK(AQ247,$AQ$12:$AQ$315,1)</f>
        <v>236</v>
      </c>
    </row>
    <row r="248" spans="28:44" ht="15" customHeight="1">
      <c r="AB248" s="44" t="str">
        <f t="shared" ca="1" si="29"/>
        <v/>
      </c>
      <c r="AC248" s="45" t="str">
        <f ca="1"/>
        <v/>
      </c>
      <c r="AD248" s="46" t="str">
        <f ca="1"/>
        <v/>
      </c>
      <c r="AE248" s="31" t="str">
        <f ca="1"/>
        <v/>
      </c>
      <c r="AG248" s="45">
        <f t="shared" ca="1" si="26"/>
        <v>192</v>
      </c>
      <c r="AH248" s="46">
        <f ca="1">IF(AI248&gt;AI247,1,IF(COUNTIF(AH$12:AH247,AH247)&lt;$AB$15*AI248,AH247,IF(AND(AH247=$W$25,COUNTIF(AH$12:AH247,AH247)&gt;=$AB$15*AI248),$W$25,AH247+1)))</f>
        <v>1</v>
      </c>
      <c r="AI248" s="46">
        <f ca="1">IF(COUNTIF(AI$12:AI247,AI247)&lt;$AI$10,AI247,IF(AND(AI247=$R$25,COUNTIF(AI$12:AI247,AI247)&gt;=$AI$10),$R$25,AI247+1))</f>
        <v>10</v>
      </c>
      <c r="AJ248" s="71" t="str">
        <f t="array" aca="1" ref="AJ248" ca="1">INDEX($T$26:$T$86,AI248)</f>
        <v>Ukraine</v>
      </c>
      <c r="AK248" s="71" t="str">
        <f t="shared" ca="1" si="23"/>
        <v>Sales</v>
      </c>
      <c r="AL248" s="46" t="str">
        <f t="shared" ca="1" si="27"/>
        <v/>
      </c>
      <c r="AM248" s="72">
        <f ca="1">IF(AL248="",0,_xll.PALO.DATA(Server,OperationalCube,$AJ248,$AK248,$AL248,$F$8,$B$3,$AM$11))</f>
        <v>0</v>
      </c>
      <c r="AN248" s="72">
        <f ca="1">IF(AM248=0,$AK$10,RANK(AM248,$R$22:$R$322))</f>
        <v>3300</v>
      </c>
      <c r="AO248" s="72">
        <f t="shared" ca="1" si="28"/>
        <v>237</v>
      </c>
      <c r="AP248" s="73">
        <f t="shared" ca="1" si="24"/>
        <v>0.97657748208593576</v>
      </c>
      <c r="AQ248" s="73">
        <f t="shared" ca="1" si="25"/>
        <v>3299.0234225179142</v>
      </c>
      <c r="AR248" s="74">
        <f t="array" aca="1" ref="AR248" ca="1">RANK(AQ248,$AQ$12:$AQ$315,1)</f>
        <v>237</v>
      </c>
    </row>
    <row r="249" spans="28:44" ht="15" customHeight="1">
      <c r="AB249" s="44" t="str">
        <f t="shared" ca="1" si="29"/>
        <v/>
      </c>
      <c r="AC249" s="45" t="str">
        <f ca="1"/>
        <v/>
      </c>
      <c r="AD249" s="46" t="str">
        <f ca="1"/>
        <v/>
      </c>
      <c r="AE249" s="31" t="str">
        <f ca="1"/>
        <v/>
      </c>
      <c r="AG249" s="45">
        <f t="shared" ca="1" si="26"/>
        <v>193</v>
      </c>
      <c r="AH249" s="46">
        <f ca="1">IF(AI249&gt;AI248,1,IF(COUNTIF(AH$12:AH248,AH248)&lt;$AB$15*AI249,AH248,IF(AND(AH248=$W$25,COUNTIF(AH$12:AH248,AH248)&gt;=$AB$15*AI249),$W$25,AH248+1)))</f>
        <v>1</v>
      </c>
      <c r="AI249" s="46">
        <f ca="1">IF(COUNTIF(AI$12:AI248,AI248)&lt;$AI$10,AI248,IF(AND(AI248=$R$25,COUNTIF(AI$12:AI248,AI248)&gt;=$AI$10),$R$25,AI248+1))</f>
        <v>10</v>
      </c>
      <c r="AJ249" s="71" t="str">
        <f t="array" aca="1" ref="AJ249" ca="1">INDEX($T$26:$T$86,AI249)</f>
        <v>Ukraine</v>
      </c>
      <c r="AK249" s="71" t="str">
        <f t="shared" ca="1" si="23"/>
        <v>Sales</v>
      </c>
      <c r="AL249" s="46" t="str">
        <f t="shared" ca="1" si="27"/>
        <v/>
      </c>
      <c r="AM249" s="72">
        <f ca="1">IF(AL249="",0,_xll.PALO.DATA(Server,OperationalCube,$AJ249,$AK249,$AL249,$F$8,$B$3,$AM$11))</f>
        <v>0</v>
      </c>
      <c r="AN249" s="72">
        <f ca="1">IF(AM249=0,$AK$10,RANK(AM249,$R$22:$R$322))</f>
        <v>3300</v>
      </c>
      <c r="AO249" s="72">
        <f t="shared" ca="1" si="28"/>
        <v>238</v>
      </c>
      <c r="AP249" s="73">
        <f t="shared" ca="1" si="24"/>
        <v>0.97647982433772718</v>
      </c>
      <c r="AQ249" s="73">
        <f t="shared" ca="1" si="25"/>
        <v>3299.0235201756623</v>
      </c>
      <c r="AR249" s="74">
        <f t="array" aca="1" ref="AR249" ca="1">RANK(AQ249,$AQ$12:$AQ$315,1)</f>
        <v>238</v>
      </c>
    </row>
    <row r="250" spans="28:44" ht="15" customHeight="1">
      <c r="AB250" s="44" t="str">
        <f t="shared" ca="1" si="29"/>
        <v/>
      </c>
      <c r="AC250" s="45" t="str">
        <f ca="1"/>
        <v/>
      </c>
      <c r="AD250" s="46" t="str">
        <f ca="1"/>
        <v/>
      </c>
      <c r="AE250" s="31" t="str">
        <f ca="1"/>
        <v/>
      </c>
      <c r="AG250" s="45">
        <f t="shared" ca="1" si="26"/>
        <v>194</v>
      </c>
      <c r="AH250" s="46">
        <f ca="1">IF(AI250&gt;AI249,1,IF(COUNTIF(AH$12:AH249,AH249)&lt;$AB$15*AI250,AH249,IF(AND(AH249=$W$25,COUNTIF(AH$12:AH249,AH249)&gt;=$AB$15*AI250),$W$25,AH249+1)))</f>
        <v>1</v>
      </c>
      <c r="AI250" s="46">
        <f ca="1">IF(COUNTIF(AI$12:AI249,AI249)&lt;$AI$10,AI249,IF(AND(AI249=$R$25,COUNTIF(AI$12:AI249,AI249)&gt;=$AI$10),$R$25,AI249+1))</f>
        <v>10</v>
      </c>
      <c r="AJ250" s="71" t="str">
        <f t="array" aca="1" ref="AJ250" ca="1">INDEX($T$26:$T$86,AI250)</f>
        <v>Ukraine</v>
      </c>
      <c r="AK250" s="71" t="str">
        <f t="shared" ca="1" si="23"/>
        <v>Sales</v>
      </c>
      <c r="AL250" s="46" t="str">
        <f t="shared" ca="1" si="27"/>
        <v/>
      </c>
      <c r="AM250" s="72">
        <f ca="1">IF(AL250="",0,_xll.PALO.DATA(Server,OperationalCube,$AJ250,$AK250,$AL250,$F$8,$B$3,$AM$11))</f>
        <v>0</v>
      </c>
      <c r="AN250" s="72">
        <f ca="1">IF(AM250=0,$AK$10,RANK(AM250,$R$22:$R$322))</f>
        <v>3300</v>
      </c>
      <c r="AO250" s="72">
        <f t="shared" ca="1" si="28"/>
        <v>239</v>
      </c>
      <c r="AP250" s="73">
        <f t="shared" ca="1" si="24"/>
        <v>0.97638217635529345</v>
      </c>
      <c r="AQ250" s="73">
        <f t="shared" ca="1" si="25"/>
        <v>3299.0236178236446</v>
      </c>
      <c r="AR250" s="74">
        <f t="array" aca="1" ref="AR250" ca="1">RANK(AQ250,$AQ$12:$AQ$315,1)</f>
        <v>239</v>
      </c>
    </row>
    <row r="251" spans="28:44" ht="15" customHeight="1">
      <c r="AB251" s="44" t="str">
        <f t="shared" ca="1" si="29"/>
        <v/>
      </c>
      <c r="AC251" s="45" t="str">
        <f ca="1"/>
        <v/>
      </c>
      <c r="AD251" s="46" t="str">
        <f ca="1"/>
        <v/>
      </c>
      <c r="AE251" s="31" t="str">
        <f ca="1"/>
        <v/>
      </c>
      <c r="AG251" s="45">
        <f t="shared" ca="1" si="26"/>
        <v>195</v>
      </c>
      <c r="AH251" s="46">
        <f ca="1">IF(AI251&gt;AI250,1,IF(COUNTIF(AH$12:AH250,AH250)&lt;$AB$15*AI251,AH250,IF(AND(AH250=$W$25,COUNTIF(AH$12:AH250,AH250)&gt;=$AB$15*AI251),$W$25,AH250+1)))</f>
        <v>1</v>
      </c>
      <c r="AI251" s="46">
        <f ca="1">IF(COUNTIF(AI$12:AI250,AI250)&lt;$AI$10,AI250,IF(AND(AI250=$R$25,COUNTIF(AI$12:AI250,AI250)&gt;=$AI$10),$R$25,AI250+1))</f>
        <v>10</v>
      </c>
      <c r="AJ251" s="71" t="str">
        <f t="array" aca="1" ref="AJ251" ca="1">INDEX($T$26:$T$86,AI251)</f>
        <v>Ukraine</v>
      </c>
      <c r="AK251" s="71" t="str">
        <f t="shared" ca="1" si="23"/>
        <v>Sales</v>
      </c>
      <c r="AL251" s="46" t="str">
        <f t="shared" ca="1" si="27"/>
        <v/>
      </c>
      <c r="AM251" s="72">
        <f ca="1">IF(AL251="",0,_xll.PALO.DATA(Server,OperationalCube,$AJ251,$AK251,$AL251,$F$8,$B$3,$AM$11))</f>
        <v>0</v>
      </c>
      <c r="AN251" s="72">
        <f ca="1">IF(AM251=0,$AK$10,RANK(AM251,$R$22:$R$322))</f>
        <v>3300</v>
      </c>
      <c r="AO251" s="72">
        <f t="shared" ca="1" si="28"/>
        <v>240</v>
      </c>
      <c r="AP251" s="73">
        <f t="shared" ca="1" si="24"/>
        <v>0.97628453813765792</v>
      </c>
      <c r="AQ251" s="73">
        <f t="shared" ca="1" si="25"/>
        <v>3299.0237154618621</v>
      </c>
      <c r="AR251" s="74">
        <f t="array" aca="1" ref="AR251" ca="1">RANK(AQ251,$AQ$12:$AQ$315,1)</f>
        <v>240</v>
      </c>
    </row>
    <row r="252" spans="28:44" ht="15" customHeight="1">
      <c r="AB252" s="44" t="str">
        <f t="shared" ca="1" si="29"/>
        <v/>
      </c>
      <c r="AC252" s="45" t="str">
        <f ca="1"/>
        <v/>
      </c>
      <c r="AD252" s="46" t="str">
        <f ca="1"/>
        <v/>
      </c>
      <c r="AE252" s="31" t="str">
        <f ca="1"/>
        <v/>
      </c>
      <c r="AG252" s="45">
        <f t="shared" ca="1" si="26"/>
        <v>196</v>
      </c>
      <c r="AH252" s="46">
        <f ca="1">IF(AI252&gt;AI251,1,IF(COUNTIF(AH$12:AH251,AH251)&lt;$AB$15*AI252,AH251,IF(AND(AH251=$W$25,COUNTIF(AH$12:AH251,AH251)&gt;=$AB$15*AI252),$W$25,AH251+1)))</f>
        <v>1</v>
      </c>
      <c r="AI252" s="46">
        <f ca="1">IF(COUNTIF(AI$12:AI251,AI251)&lt;$AI$10,AI251,IF(AND(AI251=$R$25,COUNTIF(AI$12:AI251,AI251)&gt;=$AI$10),$R$25,AI251+1))</f>
        <v>10</v>
      </c>
      <c r="AJ252" s="71" t="str">
        <f t="array" aca="1" ref="AJ252" ca="1">INDEX($T$26:$T$86,AI252)</f>
        <v>Ukraine</v>
      </c>
      <c r="AK252" s="71" t="str">
        <f t="shared" ca="1" si="23"/>
        <v>Sales</v>
      </c>
      <c r="AL252" s="46" t="str">
        <f t="shared" ca="1" si="27"/>
        <v/>
      </c>
      <c r="AM252" s="72">
        <f ca="1">IF(AL252="",0,_xll.PALO.DATA(Server,OperationalCube,$AJ252,$AK252,$AL252,$F$8,$B$3,$AM$11))</f>
        <v>0</v>
      </c>
      <c r="AN252" s="72">
        <f ca="1">IF(AM252=0,$AK$10,RANK(AM252,$R$22:$R$322))</f>
        <v>3300</v>
      </c>
      <c r="AO252" s="72">
        <f t="shared" ca="1" si="28"/>
        <v>241</v>
      </c>
      <c r="AP252" s="73">
        <f t="shared" ca="1" si="24"/>
        <v>0.97618690968384414</v>
      </c>
      <c r="AQ252" s="73">
        <f t="shared" ca="1" si="25"/>
        <v>3299.0238130903163</v>
      </c>
      <c r="AR252" s="74">
        <f t="array" aca="1" ref="AR252" ca="1">RANK(AQ252,$AQ$12:$AQ$315,1)</f>
        <v>241</v>
      </c>
    </row>
    <row r="253" spans="28:44" ht="15" customHeight="1">
      <c r="AB253" s="44" t="str">
        <f t="shared" ca="1" si="29"/>
        <v/>
      </c>
      <c r="AC253" s="45" t="str">
        <f ca="1"/>
        <v/>
      </c>
      <c r="AD253" s="46" t="str">
        <f ca="1"/>
        <v/>
      </c>
      <c r="AE253" s="31" t="str">
        <f ca="1"/>
        <v/>
      </c>
      <c r="AG253" s="45">
        <f t="shared" ca="1" si="26"/>
        <v>197</v>
      </c>
      <c r="AH253" s="46">
        <f ca="1">IF(AI253&gt;AI252,1,IF(COUNTIF(AH$12:AH252,AH252)&lt;$AB$15*AI253,AH252,IF(AND(AH252=$W$25,COUNTIF(AH$12:AH252,AH252)&gt;=$AB$15*AI253),$W$25,AH252+1)))</f>
        <v>1</v>
      </c>
      <c r="AI253" s="46">
        <f ca="1">IF(COUNTIF(AI$12:AI252,AI252)&lt;$AI$10,AI252,IF(AND(AI252=$R$25,COUNTIF(AI$12:AI252,AI252)&gt;=$AI$10),$R$25,AI252+1))</f>
        <v>10</v>
      </c>
      <c r="AJ253" s="71" t="str">
        <f t="array" aca="1" ref="AJ253" ca="1">INDEX($T$26:$T$86,AI253)</f>
        <v>Ukraine</v>
      </c>
      <c r="AK253" s="71" t="str">
        <f t="shared" ca="1" si="23"/>
        <v>Sales</v>
      </c>
      <c r="AL253" s="46" t="str">
        <f t="shared" ca="1" si="27"/>
        <v/>
      </c>
      <c r="AM253" s="72">
        <f ca="1">IF(AL253="",0,_xll.PALO.DATA(Server,OperationalCube,$AJ253,$AK253,$AL253,$F$8,$B$3,$AM$11))</f>
        <v>0</v>
      </c>
      <c r="AN253" s="72">
        <f ca="1">IF(AM253=0,$AK$10,RANK(AM253,$R$22:$R$322))</f>
        <v>3300</v>
      </c>
      <c r="AO253" s="72">
        <f t="shared" ca="1" si="28"/>
        <v>242</v>
      </c>
      <c r="AP253" s="73">
        <f t="shared" ca="1" si="24"/>
        <v>0.97608929099287589</v>
      </c>
      <c r="AQ253" s="73">
        <f t="shared" ca="1" si="25"/>
        <v>3299.0239107090069</v>
      </c>
      <c r="AR253" s="74">
        <f t="array" aca="1" ref="AR253" ca="1">RANK(AQ253,$AQ$12:$AQ$315,1)</f>
        <v>242</v>
      </c>
    </row>
    <row r="254" spans="28:44" ht="15" customHeight="1">
      <c r="AB254" s="44" t="str">
        <f t="shared" ca="1" si="29"/>
        <v/>
      </c>
      <c r="AC254" s="45" t="str">
        <f ca="1"/>
        <v/>
      </c>
      <c r="AD254" s="46" t="str">
        <f ca="1"/>
        <v/>
      </c>
      <c r="AE254" s="31" t="str">
        <f ca="1"/>
        <v/>
      </c>
      <c r="AG254" s="45">
        <f t="shared" ca="1" si="26"/>
        <v>198</v>
      </c>
      <c r="AH254" s="46">
        <f ca="1">IF(AI254&gt;AI253,1,IF(COUNTIF(AH$12:AH253,AH253)&lt;$AB$15*AI254,AH253,IF(AND(AH253=$W$25,COUNTIF(AH$12:AH253,AH253)&gt;=$AB$15*AI254),$W$25,AH253+1)))</f>
        <v>1</v>
      </c>
      <c r="AI254" s="46">
        <f ca="1">IF(COUNTIF(AI$12:AI253,AI253)&lt;$AI$10,AI253,IF(AND(AI253=$R$25,COUNTIF(AI$12:AI253,AI253)&gt;=$AI$10),$R$25,AI253+1))</f>
        <v>10</v>
      </c>
      <c r="AJ254" s="71" t="str">
        <f t="array" aca="1" ref="AJ254" ca="1">INDEX($T$26:$T$86,AI254)</f>
        <v>Ukraine</v>
      </c>
      <c r="AK254" s="71" t="str">
        <f t="shared" ca="1" si="23"/>
        <v>Sales</v>
      </c>
      <c r="AL254" s="46" t="str">
        <f t="shared" ca="1" si="27"/>
        <v/>
      </c>
      <c r="AM254" s="72">
        <f ca="1">IF(AL254="",0,_xll.PALO.DATA(Server,OperationalCube,$AJ254,$AK254,$AL254,$F$8,$B$3,$AM$11))</f>
        <v>0</v>
      </c>
      <c r="AN254" s="72">
        <f ca="1">IF(AM254=0,$AK$10,RANK(AM254,$R$22:$R$322))</f>
        <v>3300</v>
      </c>
      <c r="AO254" s="72">
        <f t="shared" ca="1" si="28"/>
        <v>243</v>
      </c>
      <c r="AP254" s="73">
        <f t="shared" ca="1" si="24"/>
        <v>0.97599168206377651</v>
      </c>
      <c r="AQ254" s="73">
        <f t="shared" ca="1" si="25"/>
        <v>3299.024008317936</v>
      </c>
      <c r="AR254" s="74">
        <f t="array" aca="1" ref="AR254" ca="1">RANK(AQ254,$AQ$12:$AQ$315,1)</f>
        <v>243</v>
      </c>
    </row>
    <row r="255" spans="28:44" ht="15" customHeight="1">
      <c r="AB255" s="44" t="str">
        <f t="shared" ca="1" si="29"/>
        <v/>
      </c>
      <c r="AC255" s="45" t="str">
        <f ca="1"/>
        <v/>
      </c>
      <c r="AD255" s="46" t="str">
        <f ca="1"/>
        <v/>
      </c>
      <c r="AE255" s="31" t="str">
        <f ca="1"/>
        <v/>
      </c>
      <c r="AG255" s="45">
        <f t="shared" ca="1" si="26"/>
        <v>199</v>
      </c>
      <c r="AH255" s="46">
        <f ca="1">IF(AI255&gt;AI254,1,IF(COUNTIF(AH$12:AH254,AH254)&lt;$AB$15*AI255,AH254,IF(AND(AH254=$W$25,COUNTIF(AH$12:AH254,AH254)&gt;=$AB$15*AI255),$W$25,AH254+1)))</f>
        <v>1</v>
      </c>
      <c r="AI255" s="46">
        <f ca="1">IF(COUNTIF(AI$12:AI254,AI254)&lt;$AI$10,AI254,IF(AND(AI254=$R$25,COUNTIF(AI$12:AI254,AI254)&gt;=$AI$10),$R$25,AI254+1))</f>
        <v>10</v>
      </c>
      <c r="AJ255" s="71" t="str">
        <f t="array" aca="1" ref="AJ255" ca="1">INDEX($T$26:$T$86,AI255)</f>
        <v>Ukraine</v>
      </c>
      <c r="AK255" s="71" t="str">
        <f t="shared" ca="1" si="23"/>
        <v>Sales</v>
      </c>
      <c r="AL255" s="46" t="str">
        <f t="shared" ca="1" si="27"/>
        <v/>
      </c>
      <c r="AM255" s="72">
        <f ca="1">IF(AL255="",0,_xll.PALO.DATA(Server,OperationalCube,$AJ255,$AK255,$AL255,$F$8,$B$3,$AM$11))</f>
        <v>0</v>
      </c>
      <c r="AN255" s="72">
        <f ca="1">IF(AM255=0,$AK$10,RANK(AM255,$R$22:$R$322))</f>
        <v>3300</v>
      </c>
      <c r="AO255" s="72">
        <f t="shared" ca="1" si="28"/>
        <v>244</v>
      </c>
      <c r="AP255" s="73">
        <f t="shared" ca="1" si="24"/>
        <v>0.97589408289557011</v>
      </c>
      <c r="AQ255" s="73">
        <f t="shared" ca="1" si="25"/>
        <v>3299.0241059171044</v>
      </c>
      <c r="AR255" s="74">
        <f t="array" aca="1" ref="AR255" ca="1">RANK(AQ255,$AQ$12:$AQ$315,1)</f>
        <v>244</v>
      </c>
    </row>
    <row r="256" spans="28:44" ht="15" customHeight="1">
      <c r="AB256" s="44" t="str">
        <f t="shared" ca="1" si="29"/>
        <v/>
      </c>
      <c r="AC256" s="45" t="str">
        <f ca="1"/>
        <v/>
      </c>
      <c r="AD256" s="46" t="str">
        <f ca="1"/>
        <v/>
      </c>
      <c r="AE256" s="31" t="str">
        <f ca="1"/>
        <v/>
      </c>
      <c r="AG256" s="45">
        <f t="shared" ca="1" si="26"/>
        <v>200</v>
      </c>
      <c r="AH256" s="46">
        <f ca="1">IF(AI256&gt;AI255,1,IF(COUNTIF(AH$12:AH255,AH255)&lt;$AB$15*AI256,AH255,IF(AND(AH255=$W$25,COUNTIF(AH$12:AH255,AH255)&gt;=$AB$15*AI256),$W$25,AH255+1)))</f>
        <v>1</v>
      </c>
      <c r="AI256" s="46">
        <f ca="1">IF(COUNTIF(AI$12:AI255,AI255)&lt;$AI$10,AI255,IF(AND(AI255=$R$25,COUNTIF(AI$12:AI255,AI255)&gt;=$AI$10),$R$25,AI255+1))</f>
        <v>10</v>
      </c>
      <c r="AJ256" s="71" t="str">
        <f t="array" aca="1" ref="AJ256" ca="1">INDEX($T$26:$T$86,AI256)</f>
        <v>Ukraine</v>
      </c>
      <c r="AK256" s="71" t="str">
        <f t="shared" ca="1" si="23"/>
        <v>Sales</v>
      </c>
      <c r="AL256" s="46" t="str">
        <f t="shared" ca="1" si="27"/>
        <v/>
      </c>
      <c r="AM256" s="72">
        <f ca="1">IF(AL256="",0,_xll.PALO.DATA(Server,OperationalCube,$AJ256,$AK256,$AL256,$F$8,$B$3,$AM$11))</f>
        <v>0</v>
      </c>
      <c r="AN256" s="72">
        <f ca="1">IF(AM256=0,$AK$10,RANK(AM256,$R$22:$R$322))</f>
        <v>3300</v>
      </c>
      <c r="AO256" s="72">
        <f t="shared" ca="1" si="28"/>
        <v>245</v>
      </c>
      <c r="AP256" s="73">
        <f t="shared" ca="1" si="24"/>
        <v>0.97579649348728081</v>
      </c>
      <c r="AQ256" s="73">
        <f t="shared" ca="1" si="25"/>
        <v>3299.0242035065125</v>
      </c>
      <c r="AR256" s="74">
        <f t="array" aca="1" ref="AR256" ca="1">RANK(AQ256,$AQ$12:$AQ$315,1)</f>
        <v>245</v>
      </c>
    </row>
    <row r="257" spans="28:44" ht="15" customHeight="1">
      <c r="AB257" s="44" t="str">
        <f t="shared" ca="1" si="29"/>
        <v/>
      </c>
      <c r="AC257" s="45" t="str">
        <f ca="1"/>
        <v/>
      </c>
      <c r="AD257" s="46" t="str">
        <f ca="1"/>
        <v/>
      </c>
      <c r="AE257" s="31" t="str">
        <f ca="1"/>
        <v/>
      </c>
      <c r="AG257" s="45">
        <f t="shared" ca="1" si="26"/>
        <v>201</v>
      </c>
      <c r="AH257" s="46">
        <f ca="1">IF(AI257&gt;AI256,1,IF(COUNTIF(AH$12:AH256,AH256)&lt;$AB$15*AI257,AH256,IF(AND(AH256=$W$25,COUNTIF(AH$12:AH256,AH256)&gt;=$AB$15*AI257),$W$25,AH256+1)))</f>
        <v>1</v>
      </c>
      <c r="AI257" s="46">
        <f ca="1">IF(COUNTIF(AI$12:AI256,AI256)&lt;$AI$10,AI256,IF(AND(AI256=$R$25,COUNTIF(AI$12:AI256,AI256)&gt;=$AI$10),$R$25,AI256+1))</f>
        <v>10</v>
      </c>
      <c r="AJ257" s="71" t="str">
        <f t="array" aca="1" ref="AJ257" ca="1">INDEX($T$26:$T$86,AI257)</f>
        <v>Ukraine</v>
      </c>
      <c r="AK257" s="71" t="str">
        <f t="shared" ca="1" si="23"/>
        <v>Sales</v>
      </c>
      <c r="AL257" s="46" t="str">
        <f t="shared" ca="1" si="27"/>
        <v/>
      </c>
      <c r="AM257" s="72">
        <f ca="1">IF(AL257="",0,_xll.PALO.DATA(Server,OperationalCube,$AJ257,$AK257,$AL257,$F$8,$B$3,$AM$11))</f>
        <v>0</v>
      </c>
      <c r="AN257" s="72">
        <f ca="1">IF(AM257=0,$AK$10,RANK(AM257,$R$22:$R$322))</f>
        <v>3300</v>
      </c>
      <c r="AO257" s="72">
        <f t="shared" ca="1" si="28"/>
        <v>246</v>
      </c>
      <c r="AP257" s="73">
        <f t="shared" ca="1" si="24"/>
        <v>0.97569891383793195</v>
      </c>
      <c r="AQ257" s="73">
        <f t="shared" ca="1" si="25"/>
        <v>3299.0243010861623</v>
      </c>
      <c r="AR257" s="74">
        <f t="array" aca="1" ref="AR257" ca="1">RANK(AQ257,$AQ$12:$AQ$315,1)</f>
        <v>246</v>
      </c>
    </row>
    <row r="258" spans="28:44" ht="15" customHeight="1">
      <c r="AB258" s="44" t="str">
        <f t="shared" ca="1" si="29"/>
        <v/>
      </c>
      <c r="AC258" s="45" t="str">
        <f ca="1"/>
        <v/>
      </c>
      <c r="AD258" s="46" t="str">
        <f ca="1"/>
        <v/>
      </c>
      <c r="AE258" s="31" t="str">
        <f ca="1"/>
        <v/>
      </c>
      <c r="AG258" s="45">
        <f t="shared" ca="1" si="26"/>
        <v>202</v>
      </c>
      <c r="AH258" s="46">
        <f ca="1">IF(AI258&gt;AI257,1,IF(COUNTIF(AH$12:AH257,AH257)&lt;$AB$15*AI258,AH257,IF(AND(AH257=$W$25,COUNTIF(AH$12:AH257,AH257)&gt;=$AB$15*AI258),$W$25,AH257+1)))</f>
        <v>1</v>
      </c>
      <c r="AI258" s="46">
        <f ca="1">IF(COUNTIF(AI$12:AI257,AI257)&lt;$AI$10,AI257,IF(AND(AI257=$R$25,COUNTIF(AI$12:AI257,AI257)&gt;=$AI$10),$R$25,AI257+1))</f>
        <v>10</v>
      </c>
      <c r="AJ258" s="71" t="str">
        <f t="array" aca="1" ref="AJ258" ca="1">INDEX($T$26:$T$86,AI258)</f>
        <v>Ukraine</v>
      </c>
      <c r="AK258" s="71" t="str">
        <f t="shared" ca="1" si="23"/>
        <v>Sales</v>
      </c>
      <c r="AL258" s="46" t="str">
        <f t="shared" ca="1" si="27"/>
        <v/>
      </c>
      <c r="AM258" s="72">
        <f ca="1">IF(AL258="",0,_xll.PALO.DATA(Server,OperationalCube,$AJ258,$AK258,$AL258,$F$8,$B$3,$AM$11))</f>
        <v>0</v>
      </c>
      <c r="AN258" s="72">
        <f ca="1">IF(AM258=0,$AK$10,RANK(AM258,$R$22:$R$322))</f>
        <v>3300</v>
      </c>
      <c r="AO258" s="72">
        <f t="shared" ca="1" si="28"/>
        <v>247</v>
      </c>
      <c r="AP258" s="73">
        <f t="shared" ca="1" si="24"/>
        <v>0.97560134394654818</v>
      </c>
      <c r="AQ258" s="73">
        <f t="shared" ca="1" si="25"/>
        <v>3299.0243986560536</v>
      </c>
      <c r="AR258" s="74">
        <f t="array" aca="1" ref="AR258" ca="1">RANK(AQ258,$AQ$12:$AQ$315,1)</f>
        <v>247</v>
      </c>
    </row>
    <row r="259" spans="28:44" ht="15" customHeight="1">
      <c r="AB259" s="44" t="str">
        <f t="shared" ca="1" si="29"/>
        <v/>
      </c>
      <c r="AC259" s="45" t="str">
        <f ca="1"/>
        <v/>
      </c>
      <c r="AD259" s="46" t="str">
        <f ca="1"/>
        <v/>
      </c>
      <c r="AE259" s="31" t="str">
        <f ca="1"/>
        <v/>
      </c>
      <c r="AG259" s="45">
        <f t="shared" ca="1" si="26"/>
        <v>203</v>
      </c>
      <c r="AH259" s="46">
        <f ca="1">IF(AI259&gt;AI258,1,IF(COUNTIF(AH$12:AH258,AH258)&lt;$AB$15*AI259,AH258,IF(AND(AH258=$W$25,COUNTIF(AH$12:AH258,AH258)&gt;=$AB$15*AI259),$W$25,AH258+1)))</f>
        <v>1</v>
      </c>
      <c r="AI259" s="46">
        <f ca="1">IF(COUNTIF(AI$12:AI258,AI258)&lt;$AI$10,AI258,IF(AND(AI258=$R$25,COUNTIF(AI$12:AI258,AI258)&gt;=$AI$10),$R$25,AI258+1))</f>
        <v>10</v>
      </c>
      <c r="AJ259" s="71" t="str">
        <f t="array" aca="1" ref="AJ259" ca="1">INDEX($T$26:$T$86,AI259)</f>
        <v>Ukraine</v>
      </c>
      <c r="AK259" s="71" t="str">
        <f t="shared" ca="1" si="23"/>
        <v>Sales</v>
      </c>
      <c r="AL259" s="46" t="str">
        <f t="shared" ca="1" si="27"/>
        <v/>
      </c>
      <c r="AM259" s="72">
        <f ca="1">IF(AL259="",0,_xll.PALO.DATA(Server,OperationalCube,$AJ259,$AK259,$AL259,$F$8,$B$3,$AM$11))</f>
        <v>0</v>
      </c>
      <c r="AN259" s="72">
        <f ca="1">IF(AM259=0,$AK$10,RANK(AM259,$R$22:$R$322))</f>
        <v>3300</v>
      </c>
      <c r="AO259" s="72">
        <f t="shared" ca="1" si="28"/>
        <v>248</v>
      </c>
      <c r="AP259" s="73">
        <f t="shared" ca="1" si="24"/>
        <v>0.97550378381215352</v>
      </c>
      <c r="AQ259" s="73">
        <f t="shared" ca="1" si="25"/>
        <v>3299.0244962161878</v>
      </c>
      <c r="AR259" s="74">
        <f t="array" aca="1" ref="AR259" ca="1">RANK(AQ259,$AQ$12:$AQ$315,1)</f>
        <v>248</v>
      </c>
    </row>
    <row r="260" spans="28:44" ht="15" customHeight="1">
      <c r="AB260" s="44" t="str">
        <f t="shared" ca="1" si="29"/>
        <v/>
      </c>
      <c r="AC260" s="45" t="str">
        <f ca="1"/>
        <v/>
      </c>
      <c r="AD260" s="46" t="str">
        <f ca="1"/>
        <v/>
      </c>
      <c r="AE260" s="31" t="str">
        <f ca="1"/>
        <v/>
      </c>
      <c r="AG260" s="45">
        <f t="shared" ca="1" si="26"/>
        <v>204</v>
      </c>
      <c r="AH260" s="46">
        <f ca="1">IF(AI260&gt;AI259,1,IF(COUNTIF(AH$12:AH259,AH259)&lt;$AB$15*AI260,AH259,IF(AND(AH259=$W$25,COUNTIF(AH$12:AH259,AH259)&gt;=$AB$15*AI260),$W$25,AH259+1)))</f>
        <v>1</v>
      </c>
      <c r="AI260" s="46">
        <f ca="1">IF(COUNTIF(AI$12:AI259,AI259)&lt;$AI$10,AI259,IF(AND(AI259=$R$25,COUNTIF(AI$12:AI259,AI259)&gt;=$AI$10),$R$25,AI259+1))</f>
        <v>10</v>
      </c>
      <c r="AJ260" s="71" t="str">
        <f t="array" aca="1" ref="AJ260" ca="1">INDEX($T$26:$T$86,AI260)</f>
        <v>Ukraine</v>
      </c>
      <c r="AK260" s="71" t="str">
        <f t="shared" ca="1" si="23"/>
        <v>Sales</v>
      </c>
      <c r="AL260" s="46" t="str">
        <f t="shared" ca="1" si="27"/>
        <v/>
      </c>
      <c r="AM260" s="72">
        <f ca="1">IF(AL260="",0,_xll.PALO.DATA(Server,OperationalCube,$AJ260,$AK260,$AL260,$F$8,$B$3,$AM$11))</f>
        <v>0</v>
      </c>
      <c r="AN260" s="72">
        <f ca="1">IF(AM260=0,$AK$10,RANK(AM260,$R$22:$R$322))</f>
        <v>3300</v>
      </c>
      <c r="AO260" s="72">
        <f t="shared" ca="1" si="28"/>
        <v>249</v>
      </c>
      <c r="AP260" s="73">
        <f t="shared" ca="1" si="24"/>
        <v>0.97540623343377231</v>
      </c>
      <c r="AQ260" s="73">
        <f t="shared" ca="1" si="25"/>
        <v>3299.0245937665663</v>
      </c>
      <c r="AR260" s="74">
        <f t="array" aca="1" ref="AR260" ca="1">RANK(AQ260,$AQ$12:$AQ$315,1)</f>
        <v>249</v>
      </c>
    </row>
    <row r="261" spans="28:44" ht="15" customHeight="1">
      <c r="AB261" s="44" t="str">
        <f t="shared" ca="1" si="29"/>
        <v/>
      </c>
      <c r="AC261" s="45" t="str">
        <f ca="1"/>
        <v/>
      </c>
      <c r="AD261" s="46" t="str">
        <f ca="1"/>
        <v/>
      </c>
      <c r="AE261" s="31" t="str">
        <f ca="1"/>
        <v/>
      </c>
      <c r="AG261" s="45">
        <f t="shared" ca="1" si="26"/>
        <v>205</v>
      </c>
      <c r="AH261" s="46">
        <f ca="1">IF(AI261&gt;AI260,1,IF(COUNTIF(AH$12:AH260,AH260)&lt;$AB$15*AI261,AH260,IF(AND(AH260=$W$25,COUNTIF(AH$12:AH260,AH260)&gt;=$AB$15*AI261),$W$25,AH260+1)))</f>
        <v>1</v>
      </c>
      <c r="AI261" s="46">
        <f ca="1">IF(COUNTIF(AI$12:AI260,AI260)&lt;$AI$10,AI260,IF(AND(AI260=$R$25,COUNTIF(AI$12:AI260,AI260)&gt;=$AI$10),$R$25,AI260+1))</f>
        <v>10</v>
      </c>
      <c r="AJ261" s="71" t="str">
        <f t="array" aca="1" ref="AJ261" ca="1">INDEX($T$26:$T$86,AI261)</f>
        <v>Ukraine</v>
      </c>
      <c r="AK261" s="71" t="str">
        <f t="shared" ca="1" si="23"/>
        <v>Sales</v>
      </c>
      <c r="AL261" s="46" t="str">
        <f t="shared" ca="1" si="27"/>
        <v/>
      </c>
      <c r="AM261" s="72">
        <f ca="1">IF(AL261="",0,_xll.PALO.DATA(Server,OperationalCube,$AJ261,$AK261,$AL261,$F$8,$B$3,$AM$11))</f>
        <v>0</v>
      </c>
      <c r="AN261" s="72">
        <f ca="1">IF(AM261=0,$AK$10,RANK(AM261,$R$22:$R$322))</f>
        <v>3300</v>
      </c>
      <c r="AO261" s="72">
        <f t="shared" ca="1" si="28"/>
        <v>250</v>
      </c>
      <c r="AP261" s="73">
        <f t="shared" ca="1" si="24"/>
        <v>0.97530869281042898</v>
      </c>
      <c r="AQ261" s="73">
        <f t="shared" ca="1" si="25"/>
        <v>3299.0246913071896</v>
      </c>
      <c r="AR261" s="74">
        <f t="array" aca="1" ref="AR261" ca="1">RANK(AQ261,$AQ$12:$AQ$315,1)</f>
        <v>250</v>
      </c>
    </row>
    <row r="262" spans="28:44" ht="15" customHeight="1">
      <c r="AB262" s="44" t="str">
        <f t="shared" ca="1" si="29"/>
        <v/>
      </c>
      <c r="AC262" s="45" t="str">
        <f ca="1"/>
        <v/>
      </c>
      <c r="AD262" s="46" t="str">
        <f ca="1"/>
        <v/>
      </c>
      <c r="AE262" s="31" t="str">
        <f ca="1"/>
        <v/>
      </c>
      <c r="AG262" s="45">
        <f t="shared" ca="1" si="26"/>
        <v>206</v>
      </c>
      <c r="AH262" s="46">
        <f ca="1">IF(AI262&gt;AI261,1,IF(COUNTIF(AH$12:AH261,AH261)&lt;$AB$15*AI262,AH261,IF(AND(AH261=$W$25,COUNTIF(AH$12:AH261,AH261)&gt;=$AB$15*AI262),$W$25,AH261+1)))</f>
        <v>1</v>
      </c>
      <c r="AI262" s="46">
        <f ca="1">IF(COUNTIF(AI$12:AI261,AI261)&lt;$AI$10,AI261,IF(AND(AI261=$R$25,COUNTIF(AI$12:AI261,AI261)&gt;=$AI$10),$R$25,AI261+1))</f>
        <v>10</v>
      </c>
      <c r="AJ262" s="71" t="str">
        <f t="array" aca="1" ref="AJ262" ca="1">INDEX($T$26:$T$86,AI262)</f>
        <v>Ukraine</v>
      </c>
      <c r="AK262" s="71" t="str">
        <f t="shared" ca="1" si="23"/>
        <v>Sales</v>
      </c>
      <c r="AL262" s="46" t="str">
        <f t="shared" ca="1" si="27"/>
        <v/>
      </c>
      <c r="AM262" s="72">
        <f ca="1">IF(AL262="",0,_xll.PALO.DATA(Server,OperationalCube,$AJ262,$AK262,$AL262,$F$8,$B$3,$AM$11))</f>
        <v>0</v>
      </c>
      <c r="AN262" s="72">
        <f ca="1">IF(AM262=0,$AK$10,RANK(AM262,$R$22:$R$322))</f>
        <v>3300</v>
      </c>
      <c r="AO262" s="72">
        <f t="shared" ca="1" si="28"/>
        <v>251</v>
      </c>
      <c r="AP262" s="73">
        <f t="shared" ca="1" si="24"/>
        <v>0.97521116194114799</v>
      </c>
      <c r="AQ262" s="73">
        <f t="shared" ca="1" si="25"/>
        <v>3299.0247888380591</v>
      </c>
      <c r="AR262" s="74">
        <f t="array" aca="1" ref="AR262" ca="1">RANK(AQ262,$AQ$12:$AQ$315,1)</f>
        <v>251</v>
      </c>
    </row>
    <row r="263" spans="28:44" ht="15" customHeight="1">
      <c r="AB263" s="44" t="str">
        <f t="shared" ca="1" si="29"/>
        <v/>
      </c>
      <c r="AC263" s="45" t="str">
        <f ca="1"/>
        <v/>
      </c>
      <c r="AD263" s="46" t="str">
        <f ca="1"/>
        <v/>
      </c>
      <c r="AE263" s="31" t="str">
        <f ca="1"/>
        <v/>
      </c>
      <c r="AG263" s="45">
        <f t="shared" ca="1" si="26"/>
        <v>207</v>
      </c>
      <c r="AH263" s="46">
        <f ca="1">IF(AI263&gt;AI262,1,IF(COUNTIF(AH$12:AH262,AH262)&lt;$AB$15*AI263,AH262,IF(AND(AH262=$W$25,COUNTIF(AH$12:AH262,AH262)&gt;=$AB$15*AI263),$W$25,AH262+1)))</f>
        <v>1</v>
      </c>
      <c r="AI263" s="46">
        <f ca="1">IF(COUNTIF(AI$12:AI262,AI262)&lt;$AI$10,AI262,IF(AND(AI262=$R$25,COUNTIF(AI$12:AI262,AI262)&gt;=$AI$10),$R$25,AI262+1))</f>
        <v>10</v>
      </c>
      <c r="AJ263" s="71" t="str">
        <f t="array" aca="1" ref="AJ263" ca="1">INDEX($T$26:$T$86,AI263)</f>
        <v>Ukraine</v>
      </c>
      <c r="AK263" s="71" t="str">
        <f t="shared" ca="1" si="23"/>
        <v>Sales</v>
      </c>
      <c r="AL263" s="46" t="str">
        <f t="shared" ca="1" si="27"/>
        <v/>
      </c>
      <c r="AM263" s="72">
        <f ca="1">IF(AL263="",0,_xll.PALO.DATA(Server,OperationalCube,$AJ263,$AK263,$AL263,$F$8,$B$3,$AM$11))</f>
        <v>0</v>
      </c>
      <c r="AN263" s="72">
        <f ca="1">IF(AM263=0,$AK$10,RANK(AM263,$R$22:$R$322))</f>
        <v>3300</v>
      </c>
      <c r="AO263" s="72">
        <f t="shared" ca="1" si="28"/>
        <v>252</v>
      </c>
      <c r="AP263" s="73">
        <f t="shared" ca="1" si="24"/>
        <v>0.97511364082495378</v>
      </c>
      <c r="AQ263" s="73">
        <f t="shared" ca="1" si="25"/>
        <v>3299.0248863591751</v>
      </c>
      <c r="AR263" s="74">
        <f t="array" aca="1" ref="AR263" ca="1">RANK(AQ263,$AQ$12:$AQ$315,1)</f>
        <v>252</v>
      </c>
    </row>
    <row r="264" spans="28:44" ht="15" customHeight="1">
      <c r="AB264" s="44" t="str">
        <f t="shared" ca="1" si="29"/>
        <v/>
      </c>
      <c r="AC264" s="45" t="str">
        <f ca="1"/>
        <v/>
      </c>
      <c r="AD264" s="46" t="str">
        <f ca="1"/>
        <v/>
      </c>
      <c r="AE264" s="31" t="str">
        <f ca="1"/>
        <v/>
      </c>
      <c r="AG264" s="45">
        <f t="shared" ca="1" si="26"/>
        <v>208</v>
      </c>
      <c r="AH264" s="46">
        <f ca="1">IF(AI264&gt;AI263,1,IF(COUNTIF(AH$12:AH263,AH263)&lt;$AB$15*AI264,AH263,IF(AND(AH263=$W$25,COUNTIF(AH$12:AH263,AH263)&gt;=$AB$15*AI264),$W$25,AH263+1)))</f>
        <v>1</v>
      </c>
      <c r="AI264" s="46">
        <f ca="1">IF(COUNTIF(AI$12:AI263,AI263)&lt;$AI$10,AI263,IF(AND(AI263=$R$25,COUNTIF(AI$12:AI263,AI263)&gt;=$AI$10),$R$25,AI263+1))</f>
        <v>10</v>
      </c>
      <c r="AJ264" s="71" t="str">
        <f t="array" aca="1" ref="AJ264" ca="1">INDEX($T$26:$T$86,AI264)</f>
        <v>Ukraine</v>
      </c>
      <c r="AK264" s="71" t="str">
        <f t="shared" ca="1" si="23"/>
        <v>Sales</v>
      </c>
      <c r="AL264" s="46" t="str">
        <f t="shared" ca="1" si="27"/>
        <v/>
      </c>
      <c r="AM264" s="72">
        <f ca="1">IF(AL264="",0,_xll.PALO.DATA(Server,OperationalCube,$AJ264,$AK264,$AL264,$F$8,$B$3,$AM$11))</f>
        <v>0</v>
      </c>
      <c r="AN264" s="72">
        <f ca="1">IF(AM264=0,$AK$10,RANK(AM264,$R$22:$R$322))</f>
        <v>3300</v>
      </c>
      <c r="AO264" s="72">
        <f t="shared" ca="1" si="28"/>
        <v>253</v>
      </c>
      <c r="AP264" s="73">
        <f t="shared" ca="1" si="24"/>
        <v>0.97501612946087146</v>
      </c>
      <c r="AQ264" s="73">
        <f t="shared" ca="1" si="25"/>
        <v>3299.024983870539</v>
      </c>
      <c r="AR264" s="74">
        <f t="array" aca="1" ref="AR264" ca="1">RANK(AQ264,$AQ$12:$AQ$315,1)</f>
        <v>253</v>
      </c>
    </row>
    <row r="265" spans="28:44" ht="15" customHeight="1">
      <c r="AB265" s="44" t="str">
        <f t="shared" ca="1" si="29"/>
        <v/>
      </c>
      <c r="AC265" s="45" t="str">
        <f ca="1"/>
        <v/>
      </c>
      <c r="AD265" s="46" t="str">
        <f ca="1"/>
        <v/>
      </c>
      <c r="AE265" s="31" t="str">
        <f ca="1"/>
        <v/>
      </c>
      <c r="AG265" s="45">
        <f t="shared" ca="1" si="26"/>
        <v>209</v>
      </c>
      <c r="AH265" s="46">
        <f ca="1">IF(AI265&gt;AI264,1,IF(COUNTIF(AH$12:AH264,AH264)&lt;$AB$15*AI265,AH264,IF(AND(AH264=$W$25,COUNTIF(AH$12:AH264,AH264)&gt;=$AB$15*AI265),$W$25,AH264+1)))</f>
        <v>1</v>
      </c>
      <c r="AI265" s="46">
        <f ca="1">IF(COUNTIF(AI$12:AI264,AI264)&lt;$AI$10,AI264,IF(AND(AI264=$R$25,COUNTIF(AI$12:AI264,AI264)&gt;=$AI$10),$R$25,AI264+1))</f>
        <v>10</v>
      </c>
      <c r="AJ265" s="71" t="str">
        <f t="array" aca="1" ref="AJ265" ca="1">INDEX($T$26:$T$86,AI265)</f>
        <v>Ukraine</v>
      </c>
      <c r="AK265" s="71" t="str">
        <f t="shared" ca="1" si="23"/>
        <v>Sales</v>
      </c>
      <c r="AL265" s="46" t="str">
        <f t="shared" ca="1" si="27"/>
        <v/>
      </c>
      <c r="AM265" s="72">
        <f ca="1">IF(AL265="",0,_xll.PALO.DATA(Server,OperationalCube,$AJ265,$AK265,$AL265,$F$8,$B$3,$AM$11))</f>
        <v>0</v>
      </c>
      <c r="AN265" s="72">
        <f ca="1">IF(AM265=0,$AK$10,RANK(AM265,$R$22:$R$322))</f>
        <v>3300</v>
      </c>
      <c r="AO265" s="72">
        <f t="shared" ca="1" si="28"/>
        <v>254</v>
      </c>
      <c r="AP265" s="73">
        <f t="shared" ca="1" si="24"/>
        <v>0.97491862784792549</v>
      </c>
      <c r="AQ265" s="73">
        <f t="shared" ca="1" si="25"/>
        <v>3299.0250813721523</v>
      </c>
      <c r="AR265" s="74">
        <f t="array" aca="1" ref="AR265" ca="1">RANK(AQ265,$AQ$12:$AQ$315,1)</f>
        <v>254</v>
      </c>
    </row>
    <row r="266" spans="28:44" ht="15" customHeight="1">
      <c r="AB266" s="44" t="str">
        <f t="shared" ca="1" si="29"/>
        <v/>
      </c>
      <c r="AC266" s="45" t="str">
        <f ca="1"/>
        <v/>
      </c>
      <c r="AD266" s="46" t="str">
        <f ca="1"/>
        <v/>
      </c>
      <c r="AE266" s="31" t="str">
        <f ca="1"/>
        <v/>
      </c>
      <c r="AG266" s="45">
        <f t="shared" ca="1" si="26"/>
        <v>210</v>
      </c>
      <c r="AH266" s="46">
        <f ca="1">IF(AI266&gt;AI265,1,IF(COUNTIF(AH$12:AH265,AH265)&lt;$AB$15*AI266,AH265,IF(AND(AH265=$W$25,COUNTIF(AH$12:AH265,AH265)&gt;=$AB$15*AI266),$W$25,AH265+1)))</f>
        <v>1</v>
      </c>
      <c r="AI266" s="46">
        <f ca="1">IF(COUNTIF(AI$12:AI265,AI265)&lt;$AI$10,AI265,IF(AND(AI265=$R$25,COUNTIF(AI$12:AI265,AI265)&gt;=$AI$10),$R$25,AI265+1))</f>
        <v>10</v>
      </c>
      <c r="AJ266" s="71" t="str">
        <f t="array" aca="1" ref="AJ266" ca="1">INDEX($T$26:$T$86,AI266)</f>
        <v>Ukraine</v>
      </c>
      <c r="AK266" s="71" t="str">
        <f t="shared" ca="1" si="23"/>
        <v>Sales</v>
      </c>
      <c r="AL266" s="46" t="str">
        <f t="shared" ca="1" si="27"/>
        <v/>
      </c>
      <c r="AM266" s="72">
        <f ca="1">IF(AL266="",0,_xll.PALO.DATA(Server,OperationalCube,$AJ266,$AK266,$AL266,$F$8,$B$3,$AM$11))</f>
        <v>0</v>
      </c>
      <c r="AN266" s="72">
        <f ca="1">IF(AM266=0,$AK$10,RANK(AM266,$R$22:$R$322))</f>
        <v>3300</v>
      </c>
      <c r="AO266" s="72">
        <f t="shared" ca="1" si="28"/>
        <v>255</v>
      </c>
      <c r="AP266" s="73">
        <f t="shared" ca="1" si="24"/>
        <v>0.97482113598514064</v>
      </c>
      <c r="AQ266" s="73">
        <f t="shared" ca="1" si="25"/>
        <v>3299.0251788640148</v>
      </c>
      <c r="AR266" s="74">
        <f t="array" aca="1" ref="AR266" ca="1">RANK(AQ266,$AQ$12:$AQ$315,1)</f>
        <v>255</v>
      </c>
    </row>
    <row r="267" spans="28:44" ht="15" customHeight="1">
      <c r="AB267" s="44" t="str">
        <f t="shared" ca="1" si="29"/>
        <v/>
      </c>
      <c r="AC267" s="45" t="str">
        <f ca="1"/>
        <v/>
      </c>
      <c r="AD267" s="46" t="str">
        <f ca="1"/>
        <v/>
      </c>
      <c r="AE267" s="31" t="str">
        <f ca="1"/>
        <v/>
      </c>
      <c r="AG267" s="45">
        <f t="shared" ca="1" si="26"/>
        <v>211</v>
      </c>
      <c r="AH267" s="46">
        <f ca="1">IF(AI267&gt;AI266,1,IF(COUNTIF(AH$12:AH266,AH266)&lt;$AB$15*AI267,AH266,IF(AND(AH266=$W$25,COUNTIF(AH$12:AH266,AH266)&gt;=$AB$15*AI267),$W$25,AH266+1)))</f>
        <v>1</v>
      </c>
      <c r="AI267" s="46">
        <f ca="1">IF(COUNTIF(AI$12:AI266,AI266)&lt;$AI$10,AI266,IF(AND(AI266=$R$25,COUNTIF(AI$12:AI266,AI266)&gt;=$AI$10),$R$25,AI266+1))</f>
        <v>10</v>
      </c>
      <c r="AJ267" s="71" t="str">
        <f t="array" aca="1" ref="AJ267" ca="1">INDEX($T$26:$T$86,AI267)</f>
        <v>Ukraine</v>
      </c>
      <c r="AK267" s="71" t="str">
        <f t="shared" ca="1" si="23"/>
        <v>Sales</v>
      </c>
      <c r="AL267" s="46" t="str">
        <f t="shared" ca="1" si="27"/>
        <v/>
      </c>
      <c r="AM267" s="72">
        <f ca="1">IF(AL267="",0,_xll.PALO.DATA(Server,OperationalCube,$AJ267,$AK267,$AL267,$F$8,$B$3,$AM$11))</f>
        <v>0</v>
      </c>
      <c r="AN267" s="72">
        <f ca="1">IF(AM267=0,$AK$10,RANK(AM267,$R$22:$R$322))</f>
        <v>3300</v>
      </c>
      <c r="AO267" s="72">
        <f t="shared" ca="1" si="28"/>
        <v>256</v>
      </c>
      <c r="AP267" s="73">
        <f t="shared" ca="1" si="24"/>
        <v>0.97472365387154214</v>
      </c>
      <c r="AQ267" s="73">
        <f t="shared" ca="1" si="25"/>
        <v>3299.0252763461285</v>
      </c>
      <c r="AR267" s="74">
        <f t="array" aca="1" ref="AR267" ca="1">RANK(AQ267,$AQ$12:$AQ$315,1)</f>
        <v>256</v>
      </c>
    </row>
    <row r="268" spans="28:44" ht="15" customHeight="1">
      <c r="AB268" s="44" t="str">
        <f t="shared" ca="1" si="29"/>
        <v/>
      </c>
      <c r="AC268" s="45" t="str">
        <f ca="1"/>
        <v/>
      </c>
      <c r="AD268" s="46" t="str">
        <f ca="1"/>
        <v/>
      </c>
      <c r="AE268" s="31" t="str">
        <f ca="1"/>
        <v/>
      </c>
      <c r="AG268" s="45">
        <f t="shared" ca="1" si="26"/>
        <v>212</v>
      </c>
      <c r="AH268" s="46">
        <f ca="1">IF(AI268&gt;AI267,1,IF(COUNTIF(AH$12:AH267,AH267)&lt;$AB$15*AI268,AH267,IF(AND(AH267=$W$25,COUNTIF(AH$12:AH267,AH267)&gt;=$AB$15*AI268),$W$25,AH267+1)))</f>
        <v>1</v>
      </c>
      <c r="AI268" s="46">
        <f ca="1">IF(COUNTIF(AI$12:AI267,AI267)&lt;$AI$10,AI267,IF(AND(AI267=$R$25,COUNTIF(AI$12:AI267,AI267)&gt;=$AI$10),$R$25,AI267+1))</f>
        <v>10</v>
      </c>
      <c r="AJ268" s="71" t="str">
        <f t="array" aca="1" ref="AJ268" ca="1">INDEX($T$26:$T$86,AI268)</f>
        <v>Ukraine</v>
      </c>
      <c r="AK268" s="71" t="str">
        <f t="shared" ca="1" si="23"/>
        <v>Sales</v>
      </c>
      <c r="AL268" s="46" t="str">
        <f t="shared" ca="1" si="27"/>
        <v/>
      </c>
      <c r="AM268" s="72">
        <f ca="1">IF(AL268="",0,_xll.PALO.DATA(Server,OperationalCube,$AJ268,$AK268,$AL268,$F$8,$B$3,$AM$11))</f>
        <v>0</v>
      </c>
      <c r="AN268" s="72">
        <f ca="1">IF(AM268=0,$AK$10,RANK(AM268,$R$22:$R$322))</f>
        <v>3300</v>
      </c>
      <c r="AO268" s="72">
        <f t="shared" ca="1" si="28"/>
        <v>257</v>
      </c>
      <c r="AP268" s="73">
        <f t="shared" ca="1" si="24"/>
        <v>0.97462618150615499</v>
      </c>
      <c r="AQ268" s="73">
        <f t="shared" ca="1" si="25"/>
        <v>3299.0253738184938</v>
      </c>
      <c r="AR268" s="74">
        <f t="array" aca="1" ref="AR268" ca="1">RANK(AQ268,$AQ$12:$AQ$315,1)</f>
        <v>257</v>
      </c>
    </row>
    <row r="269" spans="28:44" ht="15" customHeight="1">
      <c r="AB269" s="44" t="str">
        <f t="shared" ca="1" si="29"/>
        <v/>
      </c>
      <c r="AC269" s="45" t="str">
        <f ca="1"/>
        <v/>
      </c>
      <c r="AD269" s="46" t="str">
        <f ca="1"/>
        <v/>
      </c>
      <c r="AE269" s="31" t="str">
        <f ca="1"/>
        <v/>
      </c>
      <c r="AG269" s="45">
        <f t="shared" ca="1" si="26"/>
        <v>213</v>
      </c>
      <c r="AH269" s="46">
        <f ca="1">IF(AI269&gt;AI268,1,IF(COUNTIF(AH$12:AH268,AH268)&lt;$AB$15*AI269,AH268,IF(AND(AH268=$W$25,COUNTIF(AH$12:AH268,AH268)&gt;=$AB$15*AI269),$W$25,AH268+1)))</f>
        <v>1</v>
      </c>
      <c r="AI269" s="46">
        <f ca="1">IF(COUNTIF(AI$12:AI268,AI268)&lt;$AI$10,AI268,IF(AND(AI268=$R$25,COUNTIF(AI$12:AI268,AI268)&gt;=$AI$10),$R$25,AI268+1))</f>
        <v>10</v>
      </c>
      <c r="AJ269" s="71" t="str">
        <f t="array" aca="1" ref="AJ269" ca="1">INDEX($T$26:$T$86,AI269)</f>
        <v>Ukraine</v>
      </c>
      <c r="AK269" s="71" t="str">
        <f t="shared" ref="AK269:AK315" ca="1" si="30">INDEX($Y$26:$Y$86,AH269)</f>
        <v>Sales</v>
      </c>
      <c r="AL269" s="46" t="str">
        <f t="shared" ca="1" si="27"/>
        <v/>
      </c>
      <c r="AM269" s="72">
        <f ca="1">IF(AL269="",0,_xll.PALO.DATA(Server,OperationalCube,$AJ269,$AK269,$AL269,$F$8,$B$3,$AM$11))</f>
        <v>0</v>
      </c>
      <c r="AN269" s="72">
        <f ca="1">IF(AM269=0,$AK$10,RANK(AM269,$R$22:$R$322))</f>
        <v>3300</v>
      </c>
      <c r="AO269" s="72">
        <f t="shared" ca="1" si="28"/>
        <v>258</v>
      </c>
      <c r="AP269" s="73">
        <f t="shared" ref="AP269:AP315" ca="1" si="31">POWER(0.9999,AO269)</f>
        <v>0.97452871888800441</v>
      </c>
      <c r="AQ269" s="73">
        <f t="shared" ref="AQ269:AQ315" ca="1" si="32">AN269-AP269</f>
        <v>3299.025471281112</v>
      </c>
      <c r="AR269" s="74">
        <f t="array" aca="1" ref="AR269" ca="1">RANK(AQ269,$AQ$12:$AQ$315,1)</f>
        <v>258</v>
      </c>
    </row>
    <row r="270" spans="28:44" ht="15" customHeight="1">
      <c r="AB270" s="44" t="str">
        <f t="shared" ca="1" si="29"/>
        <v/>
      </c>
      <c r="AC270" s="45" t="str">
        <f ca="1"/>
        <v/>
      </c>
      <c r="AD270" s="46" t="str">
        <f ca="1"/>
        <v/>
      </c>
      <c r="AE270" s="31" t="str">
        <f ca="1"/>
        <v/>
      </c>
      <c r="AG270" s="45">
        <f t="shared" ref="AG270:AG315" ca="1" si="33">IF($W$25=1,IF(AI270=AI269,AG269+1,1),IF(AH270=AH269,AG269+1,1))</f>
        <v>214</v>
      </c>
      <c r="AH270" s="46">
        <f ca="1">IF(AI270&gt;AI269,1,IF(COUNTIF(AH$12:AH269,AH269)&lt;$AB$15*AI270,AH269,IF(AND(AH269=$W$25,COUNTIF(AH$12:AH269,AH269)&gt;=$AB$15*AI270),$W$25,AH269+1)))</f>
        <v>1</v>
      </c>
      <c r="AI270" s="46">
        <f ca="1">IF(COUNTIF(AI$12:AI269,AI269)&lt;$AI$10,AI269,IF(AND(AI269=$R$25,COUNTIF(AI$12:AI269,AI269)&gt;=$AI$10),$R$25,AI269+1))</f>
        <v>10</v>
      </c>
      <c r="AJ270" s="71" t="str">
        <f t="array" aca="1" ref="AJ270" ca="1">INDEX($T$26:$T$86,AI270)</f>
        <v>Ukraine</v>
      </c>
      <c r="AK270" s="71" t="str">
        <f t="shared" ca="1" si="30"/>
        <v>Sales</v>
      </c>
      <c r="AL270" s="46" t="str">
        <f t="shared" ref="AL270:AL315" ca="1" si="34">IF(AG270&gt;$AB$15,"",INDEX($AD$16:$AD$315,AG270))</f>
        <v/>
      </c>
      <c r="AM270" s="72">
        <f ca="1">IF(AL270="",0,_xll.PALO.DATA(Server,OperationalCube,$AJ270,$AK270,$AL270,$F$8,$B$3,$AM$11))</f>
        <v>0</v>
      </c>
      <c r="AN270" s="72">
        <f ca="1">IF(AM270=0,$AK$10,RANK(AM270,$R$22:$R$322))</f>
        <v>3300</v>
      </c>
      <c r="AO270" s="72">
        <f t="shared" ref="AO270:AO315" ca="1" si="35">AO269+1</f>
        <v>259</v>
      </c>
      <c r="AP270" s="73">
        <f t="shared" ca="1" si="31"/>
        <v>0.97443126601611563</v>
      </c>
      <c r="AQ270" s="73">
        <f t="shared" ca="1" si="32"/>
        <v>3299.0255687339841</v>
      </c>
      <c r="AR270" s="74">
        <f t="array" aca="1" ref="AR270" ca="1">RANK(AQ270,$AQ$12:$AQ$315,1)</f>
        <v>259</v>
      </c>
    </row>
    <row r="271" spans="28:44" ht="15" customHeight="1">
      <c r="AB271" s="44" t="str">
        <f t="shared" ca="1" si="29"/>
        <v/>
      </c>
      <c r="AC271" s="45" t="str">
        <f ca="1"/>
        <v/>
      </c>
      <c r="AD271" s="46" t="str">
        <f ca="1"/>
        <v/>
      </c>
      <c r="AE271" s="31" t="str">
        <f ca="1"/>
        <v/>
      </c>
      <c r="AG271" s="45">
        <f t="shared" ca="1" si="33"/>
        <v>215</v>
      </c>
      <c r="AH271" s="46">
        <f ca="1">IF(AI271&gt;AI270,1,IF(COUNTIF(AH$12:AH270,AH270)&lt;$AB$15*AI271,AH270,IF(AND(AH270=$W$25,COUNTIF(AH$12:AH270,AH270)&gt;=$AB$15*AI271),$W$25,AH270+1)))</f>
        <v>1</v>
      </c>
      <c r="AI271" s="46">
        <f ca="1">IF(COUNTIF(AI$12:AI270,AI270)&lt;$AI$10,AI270,IF(AND(AI270=$R$25,COUNTIF(AI$12:AI270,AI270)&gt;=$AI$10),$R$25,AI270+1))</f>
        <v>10</v>
      </c>
      <c r="AJ271" s="71" t="str">
        <f t="array" aca="1" ref="AJ271" ca="1">INDEX($T$26:$T$86,AI271)</f>
        <v>Ukraine</v>
      </c>
      <c r="AK271" s="71" t="str">
        <f t="shared" ca="1" si="30"/>
        <v>Sales</v>
      </c>
      <c r="AL271" s="46" t="str">
        <f t="shared" ca="1" si="34"/>
        <v/>
      </c>
      <c r="AM271" s="72">
        <f ca="1">IF(AL271="",0,_xll.PALO.DATA(Server,OperationalCube,$AJ271,$AK271,$AL271,$F$8,$B$3,$AM$11))</f>
        <v>0</v>
      </c>
      <c r="AN271" s="72">
        <f ca="1">IF(AM271=0,$AK$10,RANK(AM271,$R$22:$R$322))</f>
        <v>3300</v>
      </c>
      <c r="AO271" s="72">
        <f t="shared" ca="1" si="35"/>
        <v>260</v>
      </c>
      <c r="AP271" s="73">
        <f t="shared" ca="1" si="31"/>
        <v>0.97433382288951409</v>
      </c>
      <c r="AQ271" s="73">
        <f t="shared" ca="1" si="32"/>
        <v>3299.0256661771105</v>
      </c>
      <c r="AR271" s="74">
        <f t="array" aca="1" ref="AR271" ca="1">RANK(AQ271,$AQ$12:$AQ$315,1)</f>
        <v>260</v>
      </c>
    </row>
    <row r="272" spans="28:44" ht="15" customHeight="1">
      <c r="AB272" s="44" t="str">
        <f t="shared" ca="1" si="29"/>
        <v/>
      </c>
      <c r="AC272" s="45" t="str">
        <f ca="1"/>
        <v/>
      </c>
      <c r="AD272" s="46" t="str">
        <f ca="1"/>
        <v/>
      </c>
      <c r="AE272" s="31" t="str">
        <f ca="1"/>
        <v/>
      </c>
      <c r="AG272" s="45">
        <f t="shared" ca="1" si="33"/>
        <v>216</v>
      </c>
      <c r="AH272" s="46">
        <f ca="1">IF(AI272&gt;AI271,1,IF(COUNTIF(AH$12:AH271,AH271)&lt;$AB$15*AI272,AH271,IF(AND(AH271=$W$25,COUNTIF(AH$12:AH271,AH271)&gt;=$AB$15*AI272),$W$25,AH271+1)))</f>
        <v>1</v>
      </c>
      <c r="AI272" s="46">
        <f ca="1">IF(COUNTIF(AI$12:AI271,AI271)&lt;$AI$10,AI271,IF(AND(AI271=$R$25,COUNTIF(AI$12:AI271,AI271)&gt;=$AI$10),$R$25,AI271+1))</f>
        <v>10</v>
      </c>
      <c r="AJ272" s="71" t="str">
        <f t="array" aca="1" ref="AJ272" ca="1">INDEX($T$26:$T$86,AI272)</f>
        <v>Ukraine</v>
      </c>
      <c r="AK272" s="71" t="str">
        <f t="shared" ca="1" si="30"/>
        <v>Sales</v>
      </c>
      <c r="AL272" s="46" t="str">
        <f t="shared" ca="1" si="34"/>
        <v/>
      </c>
      <c r="AM272" s="72">
        <f ca="1">IF(AL272="",0,_xll.PALO.DATA(Server,OperationalCube,$AJ272,$AK272,$AL272,$F$8,$B$3,$AM$11))</f>
        <v>0</v>
      </c>
      <c r="AN272" s="72">
        <f ca="1">IF(AM272=0,$AK$10,RANK(AM272,$R$22:$R$322))</f>
        <v>3300</v>
      </c>
      <c r="AO272" s="72">
        <f t="shared" ca="1" si="35"/>
        <v>261</v>
      </c>
      <c r="AP272" s="73">
        <f t="shared" ca="1" si="31"/>
        <v>0.97423638950722513</v>
      </c>
      <c r="AQ272" s="73">
        <f t="shared" ca="1" si="32"/>
        <v>3299.025763610493</v>
      </c>
      <c r="AR272" s="74">
        <f t="array" aca="1" ref="AR272" ca="1">RANK(AQ272,$AQ$12:$AQ$315,1)</f>
        <v>261</v>
      </c>
    </row>
    <row r="273" spans="28:44" ht="15" customHeight="1">
      <c r="AB273" s="44" t="str">
        <f t="shared" ref="AB273:AB315" ca="1" si="36">IF(NOT(AD273=""),AB272+1,"")</f>
        <v/>
      </c>
      <c r="AC273" s="45" t="str">
        <f ca="1"/>
        <v/>
      </c>
      <c r="AD273" s="46" t="str">
        <f ca="1"/>
        <v/>
      </c>
      <c r="AE273" s="31" t="str">
        <f ca="1"/>
        <v/>
      </c>
      <c r="AG273" s="45">
        <f t="shared" ca="1" si="33"/>
        <v>217</v>
      </c>
      <c r="AH273" s="46">
        <f ca="1">IF(AI273&gt;AI272,1,IF(COUNTIF(AH$12:AH272,AH272)&lt;$AB$15*AI273,AH272,IF(AND(AH272=$W$25,COUNTIF(AH$12:AH272,AH272)&gt;=$AB$15*AI273),$W$25,AH272+1)))</f>
        <v>1</v>
      </c>
      <c r="AI273" s="46">
        <f ca="1">IF(COUNTIF(AI$12:AI272,AI272)&lt;$AI$10,AI272,IF(AND(AI272=$R$25,COUNTIF(AI$12:AI272,AI272)&gt;=$AI$10),$R$25,AI272+1))</f>
        <v>10</v>
      </c>
      <c r="AJ273" s="71" t="str">
        <f t="array" aca="1" ref="AJ273" ca="1">INDEX($T$26:$T$86,AI273)</f>
        <v>Ukraine</v>
      </c>
      <c r="AK273" s="71" t="str">
        <f t="shared" ca="1" si="30"/>
        <v>Sales</v>
      </c>
      <c r="AL273" s="46" t="str">
        <f t="shared" ca="1" si="34"/>
        <v/>
      </c>
      <c r="AM273" s="72">
        <f ca="1">IF(AL273="",0,_xll.PALO.DATA(Server,OperationalCube,$AJ273,$AK273,$AL273,$F$8,$B$3,$AM$11))</f>
        <v>0</v>
      </c>
      <c r="AN273" s="72">
        <f ca="1">IF(AM273=0,$AK$10,RANK(AM273,$R$22:$R$322))</f>
        <v>3300</v>
      </c>
      <c r="AO273" s="72">
        <f t="shared" ca="1" si="35"/>
        <v>262</v>
      </c>
      <c r="AP273" s="73">
        <f t="shared" ca="1" si="31"/>
        <v>0.97413896586827453</v>
      </c>
      <c r="AQ273" s="73">
        <f t="shared" ca="1" si="32"/>
        <v>3299.0258610341316</v>
      </c>
      <c r="AR273" s="74">
        <f t="array" aca="1" ref="AR273" ca="1">RANK(AQ273,$AQ$12:$AQ$315,1)</f>
        <v>262</v>
      </c>
    </row>
    <row r="274" spans="28:44" ht="15" customHeight="1">
      <c r="AB274" s="44" t="str">
        <f t="shared" ca="1" si="36"/>
        <v/>
      </c>
      <c r="AC274" s="45" t="str">
        <f ca="1"/>
        <v/>
      </c>
      <c r="AD274" s="46" t="str">
        <f ca="1"/>
        <v/>
      </c>
      <c r="AE274" s="31" t="str">
        <f ca="1"/>
        <v/>
      </c>
      <c r="AG274" s="45">
        <f t="shared" ca="1" si="33"/>
        <v>218</v>
      </c>
      <c r="AH274" s="46">
        <f ca="1">IF(AI274&gt;AI273,1,IF(COUNTIF(AH$12:AH273,AH273)&lt;$AB$15*AI274,AH273,IF(AND(AH273=$W$25,COUNTIF(AH$12:AH273,AH273)&gt;=$AB$15*AI274),$W$25,AH273+1)))</f>
        <v>1</v>
      </c>
      <c r="AI274" s="46">
        <f ca="1">IF(COUNTIF(AI$12:AI273,AI273)&lt;$AI$10,AI273,IF(AND(AI273=$R$25,COUNTIF(AI$12:AI273,AI273)&gt;=$AI$10),$R$25,AI273+1))</f>
        <v>10</v>
      </c>
      <c r="AJ274" s="71" t="str">
        <f t="array" aca="1" ref="AJ274" ca="1">INDEX($T$26:$T$86,AI274)</f>
        <v>Ukraine</v>
      </c>
      <c r="AK274" s="71" t="str">
        <f t="shared" ca="1" si="30"/>
        <v>Sales</v>
      </c>
      <c r="AL274" s="46" t="str">
        <f t="shared" ca="1" si="34"/>
        <v/>
      </c>
      <c r="AM274" s="72">
        <f ca="1">IF(AL274="",0,_xll.PALO.DATA(Server,OperationalCube,$AJ274,$AK274,$AL274,$F$8,$B$3,$AM$11))</f>
        <v>0</v>
      </c>
      <c r="AN274" s="72">
        <f ca="1">IF(AM274=0,$AK$10,RANK(AM274,$R$22:$R$322))</f>
        <v>3300</v>
      </c>
      <c r="AO274" s="72">
        <f t="shared" ca="1" si="35"/>
        <v>263</v>
      </c>
      <c r="AP274" s="73">
        <f t="shared" ca="1" si="31"/>
        <v>0.97404155197168762</v>
      </c>
      <c r="AQ274" s="73">
        <f t="shared" ca="1" si="32"/>
        <v>3299.0259584480282</v>
      </c>
      <c r="AR274" s="74">
        <f t="array" aca="1" ref="AR274" ca="1">RANK(AQ274,$AQ$12:$AQ$315,1)</f>
        <v>263</v>
      </c>
    </row>
    <row r="275" spans="28:44" ht="15" customHeight="1">
      <c r="AB275" s="44" t="str">
        <f t="shared" ca="1" si="36"/>
        <v/>
      </c>
      <c r="AC275" s="45" t="str">
        <f ca="1"/>
        <v/>
      </c>
      <c r="AD275" s="46" t="str">
        <f ca="1"/>
        <v/>
      </c>
      <c r="AE275" s="31" t="str">
        <f ca="1"/>
        <v/>
      </c>
      <c r="AG275" s="45">
        <f t="shared" ca="1" si="33"/>
        <v>219</v>
      </c>
      <c r="AH275" s="46">
        <f ca="1">IF(AI275&gt;AI274,1,IF(COUNTIF(AH$12:AH274,AH274)&lt;$AB$15*AI275,AH274,IF(AND(AH274=$W$25,COUNTIF(AH$12:AH274,AH274)&gt;=$AB$15*AI275),$W$25,AH274+1)))</f>
        <v>1</v>
      </c>
      <c r="AI275" s="46">
        <f ca="1">IF(COUNTIF(AI$12:AI274,AI274)&lt;$AI$10,AI274,IF(AND(AI274=$R$25,COUNTIF(AI$12:AI274,AI274)&gt;=$AI$10),$R$25,AI274+1))</f>
        <v>10</v>
      </c>
      <c r="AJ275" s="71" t="str">
        <f t="array" aca="1" ref="AJ275" ca="1">INDEX($T$26:$T$86,AI275)</f>
        <v>Ukraine</v>
      </c>
      <c r="AK275" s="71" t="str">
        <f t="shared" ca="1" si="30"/>
        <v>Sales</v>
      </c>
      <c r="AL275" s="46" t="str">
        <f t="shared" ca="1" si="34"/>
        <v/>
      </c>
      <c r="AM275" s="72">
        <f ca="1">IF(AL275="",0,_xll.PALO.DATA(Server,OperationalCube,$AJ275,$AK275,$AL275,$F$8,$B$3,$AM$11))</f>
        <v>0</v>
      </c>
      <c r="AN275" s="72">
        <f ca="1">IF(AM275=0,$AK$10,RANK(AM275,$R$22:$R$322))</f>
        <v>3300</v>
      </c>
      <c r="AO275" s="72">
        <f t="shared" ca="1" si="35"/>
        <v>264</v>
      </c>
      <c r="AP275" s="73">
        <f t="shared" ca="1" si="31"/>
        <v>0.97394414781649041</v>
      </c>
      <c r="AQ275" s="73">
        <f t="shared" ca="1" si="32"/>
        <v>3299.0260558521836</v>
      </c>
      <c r="AR275" s="74">
        <f t="array" aca="1" ref="AR275" ca="1">RANK(AQ275,$AQ$12:$AQ$315,1)</f>
        <v>264</v>
      </c>
    </row>
    <row r="276" spans="28:44" ht="15" customHeight="1">
      <c r="AB276" s="44" t="str">
        <f t="shared" ca="1" si="36"/>
        <v/>
      </c>
      <c r="AC276" s="45" t="str">
        <f ca="1"/>
        <v/>
      </c>
      <c r="AD276" s="46" t="str">
        <f ca="1"/>
        <v/>
      </c>
      <c r="AE276" s="31" t="str">
        <f ca="1"/>
        <v/>
      </c>
      <c r="AG276" s="45">
        <f t="shared" ca="1" si="33"/>
        <v>220</v>
      </c>
      <c r="AH276" s="46">
        <f ca="1">IF(AI276&gt;AI275,1,IF(COUNTIF(AH$12:AH275,AH275)&lt;$AB$15*AI276,AH275,IF(AND(AH275=$W$25,COUNTIF(AH$12:AH275,AH275)&gt;=$AB$15*AI276),$W$25,AH275+1)))</f>
        <v>1</v>
      </c>
      <c r="AI276" s="46">
        <f ca="1">IF(COUNTIF(AI$12:AI275,AI275)&lt;$AI$10,AI275,IF(AND(AI275=$R$25,COUNTIF(AI$12:AI275,AI275)&gt;=$AI$10),$R$25,AI275+1))</f>
        <v>10</v>
      </c>
      <c r="AJ276" s="71" t="str">
        <f t="array" aca="1" ref="AJ276" ca="1">INDEX($T$26:$T$86,AI276)</f>
        <v>Ukraine</v>
      </c>
      <c r="AK276" s="71" t="str">
        <f t="shared" ca="1" si="30"/>
        <v>Sales</v>
      </c>
      <c r="AL276" s="46" t="str">
        <f t="shared" ca="1" si="34"/>
        <v/>
      </c>
      <c r="AM276" s="72">
        <f ca="1">IF(AL276="",0,_xll.PALO.DATA(Server,OperationalCube,$AJ276,$AK276,$AL276,$F$8,$B$3,$AM$11))</f>
        <v>0</v>
      </c>
      <c r="AN276" s="72">
        <f ca="1">IF(AM276=0,$AK$10,RANK(AM276,$R$22:$R$322))</f>
        <v>3300</v>
      </c>
      <c r="AO276" s="72">
        <f t="shared" ca="1" si="35"/>
        <v>265</v>
      </c>
      <c r="AP276" s="73">
        <f t="shared" ca="1" si="31"/>
        <v>0.97384675340170879</v>
      </c>
      <c r="AQ276" s="73">
        <f t="shared" ca="1" si="32"/>
        <v>3299.0261532465984</v>
      </c>
      <c r="AR276" s="74">
        <f t="array" aca="1" ref="AR276" ca="1">RANK(AQ276,$AQ$12:$AQ$315,1)</f>
        <v>265</v>
      </c>
    </row>
    <row r="277" spans="28:44" ht="15" customHeight="1">
      <c r="AB277" s="44" t="str">
        <f t="shared" ca="1" si="36"/>
        <v/>
      </c>
      <c r="AC277" s="45" t="str">
        <f ca="1"/>
        <v/>
      </c>
      <c r="AD277" s="46" t="str">
        <f ca="1"/>
        <v/>
      </c>
      <c r="AE277" s="31" t="str">
        <f ca="1"/>
        <v/>
      </c>
      <c r="AG277" s="45">
        <f t="shared" ca="1" si="33"/>
        <v>221</v>
      </c>
      <c r="AH277" s="46">
        <f ca="1">IF(AI277&gt;AI276,1,IF(COUNTIF(AH$12:AH276,AH276)&lt;$AB$15*AI277,AH276,IF(AND(AH276=$W$25,COUNTIF(AH$12:AH276,AH276)&gt;=$AB$15*AI277),$W$25,AH276+1)))</f>
        <v>1</v>
      </c>
      <c r="AI277" s="46">
        <f ca="1">IF(COUNTIF(AI$12:AI276,AI276)&lt;$AI$10,AI276,IF(AND(AI276=$R$25,COUNTIF(AI$12:AI276,AI276)&gt;=$AI$10),$R$25,AI276+1))</f>
        <v>10</v>
      </c>
      <c r="AJ277" s="71" t="str">
        <f t="array" aca="1" ref="AJ277" ca="1">INDEX($T$26:$T$86,AI277)</f>
        <v>Ukraine</v>
      </c>
      <c r="AK277" s="71" t="str">
        <f t="shared" ca="1" si="30"/>
        <v>Sales</v>
      </c>
      <c r="AL277" s="46" t="str">
        <f t="shared" ca="1" si="34"/>
        <v/>
      </c>
      <c r="AM277" s="72">
        <f ca="1">IF(AL277="",0,_xll.PALO.DATA(Server,OperationalCube,$AJ277,$AK277,$AL277,$F$8,$B$3,$AM$11))</f>
        <v>0</v>
      </c>
      <c r="AN277" s="72">
        <f ca="1">IF(AM277=0,$AK$10,RANK(AM277,$R$22:$R$322))</f>
        <v>3300</v>
      </c>
      <c r="AO277" s="72">
        <f t="shared" ca="1" si="35"/>
        <v>266</v>
      </c>
      <c r="AP277" s="73">
        <f t="shared" ca="1" si="31"/>
        <v>0.97374936872636875</v>
      </c>
      <c r="AQ277" s="73">
        <f t="shared" ca="1" si="32"/>
        <v>3299.0262506312738</v>
      </c>
      <c r="AR277" s="74">
        <f t="array" aca="1" ref="AR277" ca="1">RANK(AQ277,$AQ$12:$AQ$315,1)</f>
        <v>266</v>
      </c>
    </row>
    <row r="278" spans="28:44" ht="15" customHeight="1">
      <c r="AB278" s="44" t="str">
        <f t="shared" ca="1" si="36"/>
        <v/>
      </c>
      <c r="AC278" s="45" t="str">
        <f ca="1"/>
        <v/>
      </c>
      <c r="AD278" s="46" t="str">
        <f ca="1"/>
        <v/>
      </c>
      <c r="AE278" s="31" t="str">
        <f ca="1"/>
        <v/>
      </c>
      <c r="AG278" s="45">
        <f t="shared" ca="1" si="33"/>
        <v>222</v>
      </c>
      <c r="AH278" s="46">
        <f ca="1">IF(AI278&gt;AI277,1,IF(COUNTIF(AH$12:AH277,AH277)&lt;$AB$15*AI278,AH277,IF(AND(AH277=$W$25,COUNTIF(AH$12:AH277,AH277)&gt;=$AB$15*AI278),$W$25,AH277+1)))</f>
        <v>1</v>
      </c>
      <c r="AI278" s="46">
        <f ca="1">IF(COUNTIF(AI$12:AI277,AI277)&lt;$AI$10,AI277,IF(AND(AI277=$R$25,COUNTIF(AI$12:AI277,AI277)&gt;=$AI$10),$R$25,AI277+1))</f>
        <v>10</v>
      </c>
      <c r="AJ278" s="71" t="str">
        <f t="array" aca="1" ref="AJ278" ca="1">INDEX($T$26:$T$86,AI278)</f>
        <v>Ukraine</v>
      </c>
      <c r="AK278" s="71" t="str">
        <f t="shared" ca="1" si="30"/>
        <v>Sales</v>
      </c>
      <c r="AL278" s="46" t="str">
        <f t="shared" ca="1" si="34"/>
        <v/>
      </c>
      <c r="AM278" s="72">
        <f ca="1">IF(AL278="",0,_xll.PALO.DATA(Server,OperationalCube,$AJ278,$AK278,$AL278,$F$8,$B$3,$AM$11))</f>
        <v>0</v>
      </c>
      <c r="AN278" s="72">
        <f ca="1">IF(AM278=0,$AK$10,RANK(AM278,$R$22:$R$322))</f>
        <v>3300</v>
      </c>
      <c r="AO278" s="72">
        <f t="shared" ca="1" si="35"/>
        <v>267</v>
      </c>
      <c r="AP278" s="73">
        <f t="shared" ca="1" si="31"/>
        <v>0.97365199378949607</v>
      </c>
      <c r="AQ278" s="73">
        <f t="shared" ca="1" si="32"/>
        <v>3299.0263480062104</v>
      </c>
      <c r="AR278" s="74">
        <f t="array" aca="1" ref="AR278" ca="1">RANK(AQ278,$AQ$12:$AQ$315,1)</f>
        <v>267</v>
      </c>
    </row>
    <row r="279" spans="28:44" ht="15" customHeight="1">
      <c r="AB279" s="44" t="str">
        <f t="shared" ca="1" si="36"/>
        <v/>
      </c>
      <c r="AC279" s="45" t="str">
        <f ca="1"/>
        <v/>
      </c>
      <c r="AD279" s="46" t="str">
        <f ca="1"/>
        <v/>
      </c>
      <c r="AE279" s="31" t="str">
        <f ca="1"/>
        <v/>
      </c>
      <c r="AG279" s="45">
        <f t="shared" ca="1" si="33"/>
        <v>223</v>
      </c>
      <c r="AH279" s="46">
        <f ca="1">IF(AI279&gt;AI278,1,IF(COUNTIF(AH$12:AH278,AH278)&lt;$AB$15*AI279,AH278,IF(AND(AH278=$W$25,COUNTIF(AH$12:AH278,AH278)&gt;=$AB$15*AI279),$W$25,AH278+1)))</f>
        <v>1</v>
      </c>
      <c r="AI279" s="46">
        <f ca="1">IF(COUNTIF(AI$12:AI278,AI278)&lt;$AI$10,AI278,IF(AND(AI278=$R$25,COUNTIF(AI$12:AI278,AI278)&gt;=$AI$10),$R$25,AI278+1))</f>
        <v>10</v>
      </c>
      <c r="AJ279" s="71" t="str">
        <f t="array" aca="1" ref="AJ279" ca="1">INDEX($T$26:$T$86,AI279)</f>
        <v>Ukraine</v>
      </c>
      <c r="AK279" s="71" t="str">
        <f t="shared" ca="1" si="30"/>
        <v>Sales</v>
      </c>
      <c r="AL279" s="46" t="str">
        <f t="shared" ca="1" si="34"/>
        <v/>
      </c>
      <c r="AM279" s="72">
        <f ca="1">IF(AL279="",0,_xll.PALO.DATA(Server,OperationalCube,$AJ279,$AK279,$AL279,$F$8,$B$3,$AM$11))</f>
        <v>0</v>
      </c>
      <c r="AN279" s="72">
        <f ca="1">IF(AM279=0,$AK$10,RANK(AM279,$R$22:$R$322))</f>
        <v>3300</v>
      </c>
      <c r="AO279" s="72">
        <f t="shared" ca="1" si="35"/>
        <v>268</v>
      </c>
      <c r="AP279" s="73">
        <f t="shared" ca="1" si="31"/>
        <v>0.9735546285901171</v>
      </c>
      <c r="AQ279" s="73">
        <f t="shared" ca="1" si="32"/>
        <v>3299.0264453714099</v>
      </c>
      <c r="AR279" s="74">
        <f t="array" aca="1" ref="AR279" ca="1">RANK(AQ279,$AQ$12:$AQ$315,1)</f>
        <v>268</v>
      </c>
    </row>
    <row r="280" spans="28:44" ht="15" customHeight="1">
      <c r="AB280" s="44" t="str">
        <f t="shared" ca="1" si="36"/>
        <v/>
      </c>
      <c r="AC280" s="45" t="str">
        <f ca="1"/>
        <v/>
      </c>
      <c r="AD280" s="46" t="str">
        <f ca="1"/>
        <v/>
      </c>
      <c r="AE280" s="31" t="str">
        <f ca="1"/>
        <v/>
      </c>
      <c r="AG280" s="45">
        <f t="shared" ca="1" si="33"/>
        <v>224</v>
      </c>
      <c r="AH280" s="46">
        <f ca="1">IF(AI280&gt;AI279,1,IF(COUNTIF(AH$12:AH279,AH279)&lt;$AB$15*AI280,AH279,IF(AND(AH279=$W$25,COUNTIF(AH$12:AH279,AH279)&gt;=$AB$15*AI280),$W$25,AH279+1)))</f>
        <v>1</v>
      </c>
      <c r="AI280" s="46">
        <f ca="1">IF(COUNTIF(AI$12:AI279,AI279)&lt;$AI$10,AI279,IF(AND(AI279=$R$25,COUNTIF(AI$12:AI279,AI279)&gt;=$AI$10),$R$25,AI279+1))</f>
        <v>10</v>
      </c>
      <c r="AJ280" s="71" t="str">
        <f t="array" aca="1" ref="AJ280" ca="1">INDEX($T$26:$T$86,AI280)</f>
        <v>Ukraine</v>
      </c>
      <c r="AK280" s="71" t="str">
        <f t="shared" ca="1" si="30"/>
        <v>Sales</v>
      </c>
      <c r="AL280" s="46" t="str">
        <f t="shared" ca="1" si="34"/>
        <v/>
      </c>
      <c r="AM280" s="72">
        <f ca="1">IF(AL280="",0,_xll.PALO.DATA(Server,OperationalCube,$AJ280,$AK280,$AL280,$F$8,$B$3,$AM$11))</f>
        <v>0</v>
      </c>
      <c r="AN280" s="72">
        <f ca="1">IF(AM280=0,$AK$10,RANK(AM280,$R$22:$R$322))</f>
        <v>3300</v>
      </c>
      <c r="AO280" s="72">
        <f t="shared" ca="1" si="35"/>
        <v>269</v>
      </c>
      <c r="AP280" s="73">
        <f t="shared" ca="1" si="31"/>
        <v>0.97345727312725816</v>
      </c>
      <c r="AQ280" s="73">
        <f t="shared" ca="1" si="32"/>
        <v>3299.0265427268728</v>
      </c>
      <c r="AR280" s="74">
        <f t="array" aca="1" ref="AR280" ca="1">RANK(AQ280,$AQ$12:$AQ$315,1)</f>
        <v>269</v>
      </c>
    </row>
    <row r="281" spans="28:44" ht="15" customHeight="1">
      <c r="AB281" s="44" t="str">
        <f t="shared" ca="1" si="36"/>
        <v/>
      </c>
      <c r="AC281" s="45" t="str">
        <f ca="1"/>
        <v/>
      </c>
      <c r="AD281" s="46" t="str">
        <f ca="1"/>
        <v/>
      </c>
      <c r="AE281" s="31" t="str">
        <f ca="1"/>
        <v/>
      </c>
      <c r="AG281" s="45">
        <f t="shared" ca="1" si="33"/>
        <v>225</v>
      </c>
      <c r="AH281" s="46">
        <f ca="1">IF(AI281&gt;AI280,1,IF(COUNTIF(AH$12:AH280,AH280)&lt;$AB$15*AI281,AH280,IF(AND(AH280=$W$25,COUNTIF(AH$12:AH280,AH280)&gt;=$AB$15*AI281),$W$25,AH280+1)))</f>
        <v>1</v>
      </c>
      <c r="AI281" s="46">
        <f ca="1">IF(COUNTIF(AI$12:AI280,AI280)&lt;$AI$10,AI280,IF(AND(AI280=$R$25,COUNTIF(AI$12:AI280,AI280)&gt;=$AI$10),$R$25,AI280+1))</f>
        <v>10</v>
      </c>
      <c r="AJ281" s="71" t="str">
        <f t="array" aca="1" ref="AJ281" ca="1">INDEX($T$26:$T$86,AI281)</f>
        <v>Ukraine</v>
      </c>
      <c r="AK281" s="71" t="str">
        <f t="shared" ca="1" si="30"/>
        <v>Sales</v>
      </c>
      <c r="AL281" s="46" t="str">
        <f t="shared" ca="1" si="34"/>
        <v/>
      </c>
      <c r="AM281" s="72">
        <f ca="1">IF(AL281="",0,_xll.PALO.DATA(Server,OperationalCube,$AJ281,$AK281,$AL281,$F$8,$B$3,$AM$11))</f>
        <v>0</v>
      </c>
      <c r="AN281" s="72">
        <f ca="1">IF(AM281=0,$AK$10,RANK(AM281,$R$22:$R$322))</f>
        <v>3300</v>
      </c>
      <c r="AO281" s="72">
        <f t="shared" ca="1" si="35"/>
        <v>270</v>
      </c>
      <c r="AP281" s="73">
        <f t="shared" ca="1" si="31"/>
        <v>0.97335992739994559</v>
      </c>
      <c r="AQ281" s="73">
        <f t="shared" ca="1" si="32"/>
        <v>3299.0266400726</v>
      </c>
      <c r="AR281" s="74">
        <f t="array" aca="1" ref="AR281" ca="1">RANK(AQ281,$AQ$12:$AQ$315,1)</f>
        <v>270</v>
      </c>
    </row>
    <row r="282" spans="28:44" ht="15" customHeight="1">
      <c r="AB282" s="44" t="str">
        <f t="shared" ca="1" si="36"/>
        <v/>
      </c>
      <c r="AC282" s="45" t="str">
        <f ca="1"/>
        <v/>
      </c>
      <c r="AD282" s="46" t="str">
        <f ca="1"/>
        <v/>
      </c>
      <c r="AE282" s="31" t="str">
        <f ca="1"/>
        <v/>
      </c>
      <c r="AG282" s="45">
        <f t="shared" ca="1" si="33"/>
        <v>226</v>
      </c>
      <c r="AH282" s="46">
        <f ca="1">IF(AI282&gt;AI281,1,IF(COUNTIF(AH$12:AH281,AH281)&lt;$AB$15*AI282,AH281,IF(AND(AH281=$W$25,COUNTIF(AH$12:AH281,AH281)&gt;=$AB$15*AI282),$W$25,AH281+1)))</f>
        <v>1</v>
      </c>
      <c r="AI282" s="46">
        <f ca="1">IF(COUNTIF(AI$12:AI281,AI281)&lt;$AI$10,AI281,IF(AND(AI281=$R$25,COUNTIF(AI$12:AI281,AI281)&gt;=$AI$10),$R$25,AI281+1))</f>
        <v>10</v>
      </c>
      <c r="AJ282" s="71" t="str">
        <f t="array" aca="1" ref="AJ282" ca="1">INDEX($T$26:$T$86,AI282)</f>
        <v>Ukraine</v>
      </c>
      <c r="AK282" s="71" t="str">
        <f t="shared" ca="1" si="30"/>
        <v>Sales</v>
      </c>
      <c r="AL282" s="46" t="str">
        <f t="shared" ca="1" si="34"/>
        <v/>
      </c>
      <c r="AM282" s="72">
        <f ca="1">IF(AL282="",0,_xll.PALO.DATA(Server,OperationalCube,$AJ282,$AK282,$AL282,$F$8,$B$3,$AM$11))</f>
        <v>0</v>
      </c>
      <c r="AN282" s="72">
        <f ca="1">IF(AM282=0,$AK$10,RANK(AM282,$R$22:$R$322))</f>
        <v>3300</v>
      </c>
      <c r="AO282" s="72">
        <f t="shared" ca="1" si="35"/>
        <v>271</v>
      </c>
      <c r="AP282" s="73">
        <f t="shared" ca="1" si="31"/>
        <v>0.9732625914072055</v>
      </c>
      <c r="AQ282" s="73">
        <f t="shared" ca="1" si="32"/>
        <v>3299.0267374085929</v>
      </c>
      <c r="AR282" s="74">
        <f t="array" aca="1" ref="AR282" ca="1">RANK(AQ282,$AQ$12:$AQ$315,1)</f>
        <v>271</v>
      </c>
    </row>
    <row r="283" spans="28:44" ht="15" customHeight="1">
      <c r="AB283" s="44" t="str">
        <f t="shared" ca="1" si="36"/>
        <v/>
      </c>
      <c r="AC283" s="45" t="str">
        <f ca="1"/>
        <v/>
      </c>
      <c r="AD283" s="46" t="str">
        <f ca="1"/>
        <v/>
      </c>
      <c r="AE283" s="31" t="str">
        <f ca="1"/>
        <v/>
      </c>
      <c r="AG283" s="45">
        <f t="shared" ca="1" si="33"/>
        <v>227</v>
      </c>
      <c r="AH283" s="46">
        <f ca="1">IF(AI283&gt;AI282,1,IF(COUNTIF(AH$12:AH282,AH282)&lt;$AB$15*AI283,AH282,IF(AND(AH282=$W$25,COUNTIF(AH$12:AH282,AH282)&gt;=$AB$15*AI283),$W$25,AH282+1)))</f>
        <v>1</v>
      </c>
      <c r="AI283" s="46">
        <f ca="1">IF(COUNTIF(AI$12:AI282,AI282)&lt;$AI$10,AI282,IF(AND(AI282=$R$25,COUNTIF(AI$12:AI282,AI282)&gt;=$AI$10),$R$25,AI282+1))</f>
        <v>10</v>
      </c>
      <c r="AJ283" s="71" t="str">
        <f t="array" aca="1" ref="AJ283" ca="1">INDEX($T$26:$T$86,AI283)</f>
        <v>Ukraine</v>
      </c>
      <c r="AK283" s="71" t="str">
        <f t="shared" ca="1" si="30"/>
        <v>Sales</v>
      </c>
      <c r="AL283" s="46" t="str">
        <f t="shared" ca="1" si="34"/>
        <v/>
      </c>
      <c r="AM283" s="72">
        <f ca="1">IF(AL283="",0,_xll.PALO.DATA(Server,OperationalCube,$AJ283,$AK283,$AL283,$F$8,$B$3,$AM$11))</f>
        <v>0</v>
      </c>
      <c r="AN283" s="72">
        <f ca="1">IF(AM283=0,$AK$10,RANK(AM283,$R$22:$R$322))</f>
        <v>3300</v>
      </c>
      <c r="AO283" s="72">
        <f t="shared" ca="1" si="35"/>
        <v>272</v>
      </c>
      <c r="AP283" s="73">
        <f t="shared" ca="1" si="31"/>
        <v>0.97316526514806478</v>
      </c>
      <c r="AQ283" s="73">
        <f t="shared" ca="1" si="32"/>
        <v>3299.0268347348519</v>
      </c>
      <c r="AR283" s="74">
        <f t="array" aca="1" ref="AR283" ca="1">RANK(AQ283,$AQ$12:$AQ$315,1)</f>
        <v>272</v>
      </c>
    </row>
    <row r="284" spans="28:44" ht="15" customHeight="1">
      <c r="AB284" s="44" t="str">
        <f t="shared" ca="1" si="36"/>
        <v/>
      </c>
      <c r="AC284" s="45" t="str">
        <f ca="1"/>
        <v/>
      </c>
      <c r="AD284" s="46" t="str">
        <f ca="1"/>
        <v/>
      </c>
      <c r="AE284" s="31" t="str">
        <f ca="1"/>
        <v/>
      </c>
      <c r="AG284" s="45">
        <f t="shared" ca="1" si="33"/>
        <v>228</v>
      </c>
      <c r="AH284" s="46">
        <f ca="1">IF(AI284&gt;AI283,1,IF(COUNTIF(AH$12:AH283,AH283)&lt;$AB$15*AI284,AH283,IF(AND(AH283=$W$25,COUNTIF(AH$12:AH283,AH283)&gt;=$AB$15*AI284),$W$25,AH283+1)))</f>
        <v>1</v>
      </c>
      <c r="AI284" s="46">
        <f ca="1">IF(COUNTIF(AI$12:AI283,AI283)&lt;$AI$10,AI283,IF(AND(AI283=$R$25,COUNTIF(AI$12:AI283,AI283)&gt;=$AI$10),$R$25,AI283+1))</f>
        <v>10</v>
      </c>
      <c r="AJ284" s="71" t="str">
        <f t="array" aca="1" ref="AJ284" ca="1">INDEX($T$26:$T$86,AI284)</f>
        <v>Ukraine</v>
      </c>
      <c r="AK284" s="71" t="str">
        <f t="shared" ca="1" si="30"/>
        <v>Sales</v>
      </c>
      <c r="AL284" s="46" t="str">
        <f t="shared" ca="1" si="34"/>
        <v/>
      </c>
      <c r="AM284" s="72">
        <f ca="1">IF(AL284="",0,_xll.PALO.DATA(Server,OperationalCube,$AJ284,$AK284,$AL284,$F$8,$B$3,$AM$11))</f>
        <v>0</v>
      </c>
      <c r="AN284" s="72">
        <f ca="1">IF(AM284=0,$AK$10,RANK(AM284,$R$22:$R$322))</f>
        <v>3300</v>
      </c>
      <c r="AO284" s="72">
        <f t="shared" ca="1" si="35"/>
        <v>273</v>
      </c>
      <c r="AP284" s="73">
        <f t="shared" ca="1" si="31"/>
        <v>0.97306794862154999</v>
      </c>
      <c r="AQ284" s="73">
        <f t="shared" ca="1" si="32"/>
        <v>3299.0269320513785</v>
      </c>
      <c r="AR284" s="74">
        <f t="array" aca="1" ref="AR284" ca="1">RANK(AQ284,$AQ$12:$AQ$315,1)</f>
        <v>273</v>
      </c>
    </row>
    <row r="285" spans="28:44" ht="15" customHeight="1">
      <c r="AB285" s="44" t="str">
        <f t="shared" ca="1" si="36"/>
        <v/>
      </c>
      <c r="AC285" s="45" t="str">
        <f ca="1"/>
        <v/>
      </c>
      <c r="AD285" s="46" t="str">
        <f ca="1"/>
        <v/>
      </c>
      <c r="AE285" s="31" t="str">
        <f ca="1"/>
        <v/>
      </c>
      <c r="AG285" s="45">
        <f t="shared" ca="1" si="33"/>
        <v>229</v>
      </c>
      <c r="AH285" s="46">
        <f ca="1">IF(AI285&gt;AI284,1,IF(COUNTIF(AH$12:AH284,AH284)&lt;$AB$15*AI285,AH284,IF(AND(AH284=$W$25,COUNTIF(AH$12:AH284,AH284)&gt;=$AB$15*AI285),$W$25,AH284+1)))</f>
        <v>1</v>
      </c>
      <c r="AI285" s="46">
        <f ca="1">IF(COUNTIF(AI$12:AI284,AI284)&lt;$AI$10,AI284,IF(AND(AI284=$R$25,COUNTIF(AI$12:AI284,AI284)&gt;=$AI$10),$R$25,AI284+1))</f>
        <v>10</v>
      </c>
      <c r="AJ285" s="71" t="str">
        <f t="array" aca="1" ref="AJ285" ca="1">INDEX($T$26:$T$86,AI285)</f>
        <v>Ukraine</v>
      </c>
      <c r="AK285" s="71" t="str">
        <f t="shared" ca="1" si="30"/>
        <v>Sales</v>
      </c>
      <c r="AL285" s="46" t="str">
        <f t="shared" ca="1" si="34"/>
        <v/>
      </c>
      <c r="AM285" s="72">
        <f ca="1">IF(AL285="",0,_xll.PALO.DATA(Server,OperationalCube,$AJ285,$AK285,$AL285,$F$8,$B$3,$AM$11))</f>
        <v>0</v>
      </c>
      <c r="AN285" s="72">
        <f ca="1">IF(AM285=0,$AK$10,RANK(AM285,$R$22:$R$322))</f>
        <v>3300</v>
      </c>
      <c r="AO285" s="72">
        <f t="shared" ca="1" si="35"/>
        <v>274</v>
      </c>
      <c r="AP285" s="73">
        <f t="shared" ca="1" si="31"/>
        <v>0.97297064182668791</v>
      </c>
      <c r="AQ285" s="73">
        <f t="shared" ca="1" si="32"/>
        <v>3299.0270293581734</v>
      </c>
      <c r="AR285" s="74">
        <f t="array" aca="1" ref="AR285" ca="1">RANK(AQ285,$AQ$12:$AQ$315,1)</f>
        <v>274</v>
      </c>
    </row>
    <row r="286" spans="28:44" ht="15" customHeight="1">
      <c r="AB286" s="44" t="str">
        <f t="shared" ca="1" si="36"/>
        <v/>
      </c>
      <c r="AC286" s="45" t="str">
        <f ca="1"/>
        <v/>
      </c>
      <c r="AD286" s="46" t="str">
        <f ca="1"/>
        <v/>
      </c>
      <c r="AE286" s="31" t="str">
        <f ca="1"/>
        <v/>
      </c>
      <c r="AG286" s="45">
        <f t="shared" ca="1" si="33"/>
        <v>230</v>
      </c>
      <c r="AH286" s="46">
        <f ca="1">IF(AI286&gt;AI285,1,IF(COUNTIF(AH$12:AH285,AH285)&lt;$AB$15*AI286,AH285,IF(AND(AH285=$W$25,COUNTIF(AH$12:AH285,AH285)&gt;=$AB$15*AI286),$W$25,AH285+1)))</f>
        <v>1</v>
      </c>
      <c r="AI286" s="46">
        <f ca="1">IF(COUNTIF(AI$12:AI285,AI285)&lt;$AI$10,AI285,IF(AND(AI285=$R$25,COUNTIF(AI$12:AI285,AI285)&gt;=$AI$10),$R$25,AI285+1))</f>
        <v>10</v>
      </c>
      <c r="AJ286" s="71" t="str">
        <f t="array" aca="1" ref="AJ286" ca="1">INDEX($T$26:$T$86,AI286)</f>
        <v>Ukraine</v>
      </c>
      <c r="AK286" s="71" t="str">
        <f t="shared" ca="1" si="30"/>
        <v>Sales</v>
      </c>
      <c r="AL286" s="46" t="str">
        <f t="shared" ca="1" si="34"/>
        <v/>
      </c>
      <c r="AM286" s="72">
        <f ca="1">IF(AL286="",0,_xll.PALO.DATA(Server,OperationalCube,$AJ286,$AK286,$AL286,$F$8,$B$3,$AM$11))</f>
        <v>0</v>
      </c>
      <c r="AN286" s="72">
        <f ca="1">IF(AM286=0,$AK$10,RANK(AM286,$R$22:$R$322))</f>
        <v>3300</v>
      </c>
      <c r="AO286" s="72">
        <f t="shared" ca="1" si="35"/>
        <v>275</v>
      </c>
      <c r="AP286" s="73">
        <f t="shared" ca="1" si="31"/>
        <v>0.97287334476250531</v>
      </c>
      <c r="AQ286" s="73">
        <f t="shared" ca="1" si="32"/>
        <v>3299.0271266552377</v>
      </c>
      <c r="AR286" s="74">
        <f t="array" aca="1" ref="AR286" ca="1">RANK(AQ286,$AQ$12:$AQ$315,1)</f>
        <v>275</v>
      </c>
    </row>
    <row r="287" spans="28:44" ht="15" customHeight="1">
      <c r="AB287" s="44" t="str">
        <f t="shared" ca="1" si="36"/>
        <v/>
      </c>
      <c r="AC287" s="45" t="str">
        <f ca="1"/>
        <v/>
      </c>
      <c r="AD287" s="46" t="str">
        <f ca="1"/>
        <v/>
      </c>
      <c r="AE287" s="31" t="str">
        <f ca="1"/>
        <v/>
      </c>
      <c r="AG287" s="45">
        <f t="shared" ca="1" si="33"/>
        <v>231</v>
      </c>
      <c r="AH287" s="46">
        <f ca="1">IF(AI287&gt;AI286,1,IF(COUNTIF(AH$12:AH286,AH286)&lt;$AB$15*AI287,AH286,IF(AND(AH286=$W$25,COUNTIF(AH$12:AH286,AH286)&gt;=$AB$15*AI287),$W$25,AH286+1)))</f>
        <v>1</v>
      </c>
      <c r="AI287" s="46">
        <f ca="1">IF(COUNTIF(AI$12:AI286,AI286)&lt;$AI$10,AI286,IF(AND(AI286=$R$25,COUNTIF(AI$12:AI286,AI286)&gt;=$AI$10),$R$25,AI286+1))</f>
        <v>10</v>
      </c>
      <c r="AJ287" s="71" t="str">
        <f t="array" aca="1" ref="AJ287" ca="1">INDEX($T$26:$T$86,AI287)</f>
        <v>Ukraine</v>
      </c>
      <c r="AK287" s="71" t="str">
        <f t="shared" ca="1" si="30"/>
        <v>Sales</v>
      </c>
      <c r="AL287" s="46" t="str">
        <f t="shared" ca="1" si="34"/>
        <v/>
      </c>
      <c r="AM287" s="72">
        <f ca="1">IF(AL287="",0,_xll.PALO.DATA(Server,OperationalCube,$AJ287,$AK287,$AL287,$F$8,$B$3,$AM$11))</f>
        <v>0</v>
      </c>
      <c r="AN287" s="72">
        <f ca="1">IF(AM287=0,$AK$10,RANK(AM287,$R$22:$R$322))</f>
        <v>3300</v>
      </c>
      <c r="AO287" s="72">
        <f t="shared" ca="1" si="35"/>
        <v>276</v>
      </c>
      <c r="AP287" s="73">
        <f t="shared" ca="1" si="31"/>
        <v>0.97277605742802908</v>
      </c>
      <c r="AQ287" s="73">
        <f t="shared" ca="1" si="32"/>
        <v>3299.0272239425722</v>
      </c>
      <c r="AR287" s="74">
        <f t="array" aca="1" ref="AR287" ca="1">RANK(AQ287,$AQ$12:$AQ$315,1)</f>
        <v>276</v>
      </c>
    </row>
    <row r="288" spans="28:44" ht="15" customHeight="1">
      <c r="AB288" s="44" t="str">
        <f t="shared" ca="1" si="36"/>
        <v/>
      </c>
      <c r="AC288" s="45" t="str">
        <f ca="1"/>
        <v/>
      </c>
      <c r="AD288" s="46" t="str">
        <f ca="1"/>
        <v/>
      </c>
      <c r="AE288" s="31" t="str">
        <f ca="1"/>
        <v/>
      </c>
      <c r="AG288" s="45">
        <f t="shared" ca="1" si="33"/>
        <v>232</v>
      </c>
      <c r="AH288" s="46">
        <f ca="1">IF(AI288&gt;AI287,1,IF(COUNTIF(AH$12:AH287,AH287)&lt;$AB$15*AI288,AH287,IF(AND(AH287=$W$25,COUNTIF(AH$12:AH287,AH287)&gt;=$AB$15*AI288),$W$25,AH287+1)))</f>
        <v>1</v>
      </c>
      <c r="AI288" s="46">
        <f ca="1">IF(COUNTIF(AI$12:AI287,AI287)&lt;$AI$10,AI287,IF(AND(AI287=$R$25,COUNTIF(AI$12:AI287,AI287)&gt;=$AI$10),$R$25,AI287+1))</f>
        <v>10</v>
      </c>
      <c r="AJ288" s="71" t="str">
        <f t="array" aca="1" ref="AJ288" ca="1">INDEX($T$26:$T$86,AI288)</f>
        <v>Ukraine</v>
      </c>
      <c r="AK288" s="71" t="str">
        <f t="shared" ca="1" si="30"/>
        <v>Sales</v>
      </c>
      <c r="AL288" s="46" t="str">
        <f t="shared" ca="1" si="34"/>
        <v/>
      </c>
      <c r="AM288" s="72">
        <f ca="1">IF(AL288="",0,_xll.PALO.DATA(Server,OperationalCube,$AJ288,$AK288,$AL288,$F$8,$B$3,$AM$11))</f>
        <v>0</v>
      </c>
      <c r="AN288" s="72">
        <f ca="1">IF(AM288=0,$AK$10,RANK(AM288,$R$22:$R$322))</f>
        <v>3300</v>
      </c>
      <c r="AO288" s="72">
        <f t="shared" ca="1" si="35"/>
        <v>277</v>
      </c>
      <c r="AP288" s="73">
        <f t="shared" ca="1" si="31"/>
        <v>0.97267877982228634</v>
      </c>
      <c r="AQ288" s="73">
        <f t="shared" ca="1" si="32"/>
        <v>3299.0273212201778</v>
      </c>
      <c r="AR288" s="74">
        <f t="array" aca="1" ref="AR288" ca="1">RANK(AQ288,$AQ$12:$AQ$315,1)</f>
        <v>277</v>
      </c>
    </row>
    <row r="289" spans="28:44" ht="15" customHeight="1">
      <c r="AB289" s="44" t="str">
        <f t="shared" ca="1" si="36"/>
        <v/>
      </c>
      <c r="AC289" s="45" t="str">
        <f ca="1"/>
        <v/>
      </c>
      <c r="AD289" s="46" t="str">
        <f ca="1"/>
        <v/>
      </c>
      <c r="AE289" s="31" t="str">
        <f ca="1"/>
        <v/>
      </c>
      <c r="AG289" s="45">
        <f t="shared" ca="1" si="33"/>
        <v>233</v>
      </c>
      <c r="AH289" s="46">
        <f ca="1">IF(AI289&gt;AI288,1,IF(COUNTIF(AH$12:AH288,AH288)&lt;$AB$15*AI289,AH288,IF(AND(AH288=$W$25,COUNTIF(AH$12:AH288,AH288)&gt;=$AB$15*AI289),$W$25,AH288+1)))</f>
        <v>1</v>
      </c>
      <c r="AI289" s="46">
        <f ca="1">IF(COUNTIF(AI$12:AI288,AI288)&lt;$AI$10,AI288,IF(AND(AI288=$R$25,COUNTIF(AI$12:AI288,AI288)&gt;=$AI$10),$R$25,AI288+1))</f>
        <v>10</v>
      </c>
      <c r="AJ289" s="71" t="str">
        <f t="array" aca="1" ref="AJ289" ca="1">INDEX($T$26:$T$86,AI289)</f>
        <v>Ukraine</v>
      </c>
      <c r="AK289" s="71" t="str">
        <f t="shared" ca="1" si="30"/>
        <v>Sales</v>
      </c>
      <c r="AL289" s="46" t="str">
        <f t="shared" ca="1" si="34"/>
        <v/>
      </c>
      <c r="AM289" s="72">
        <f ca="1">IF(AL289="",0,_xll.PALO.DATA(Server,OperationalCube,$AJ289,$AK289,$AL289,$F$8,$B$3,$AM$11))</f>
        <v>0</v>
      </c>
      <c r="AN289" s="72">
        <f ca="1">IF(AM289=0,$AK$10,RANK(AM289,$R$22:$R$322))</f>
        <v>3300</v>
      </c>
      <c r="AO289" s="72">
        <f t="shared" ca="1" si="35"/>
        <v>278</v>
      </c>
      <c r="AP289" s="73">
        <f t="shared" ca="1" si="31"/>
        <v>0.97258151194430409</v>
      </c>
      <c r="AQ289" s="73">
        <f t="shared" ca="1" si="32"/>
        <v>3299.0274184880559</v>
      </c>
      <c r="AR289" s="74">
        <f t="array" aca="1" ref="AR289" ca="1">RANK(AQ289,$AQ$12:$AQ$315,1)</f>
        <v>278</v>
      </c>
    </row>
    <row r="290" spans="28:44" ht="15" customHeight="1">
      <c r="AB290" s="44" t="str">
        <f t="shared" ca="1" si="36"/>
        <v/>
      </c>
      <c r="AC290" s="45" t="str">
        <f ca="1"/>
        <v/>
      </c>
      <c r="AD290" s="46" t="str">
        <f ca="1"/>
        <v/>
      </c>
      <c r="AE290" s="31" t="str">
        <f ca="1"/>
        <v/>
      </c>
      <c r="AG290" s="45">
        <f t="shared" ca="1" si="33"/>
        <v>234</v>
      </c>
      <c r="AH290" s="46">
        <f ca="1">IF(AI290&gt;AI289,1,IF(COUNTIF(AH$12:AH289,AH289)&lt;$AB$15*AI290,AH289,IF(AND(AH289=$W$25,COUNTIF(AH$12:AH289,AH289)&gt;=$AB$15*AI290),$W$25,AH289+1)))</f>
        <v>1</v>
      </c>
      <c r="AI290" s="46">
        <f ca="1">IF(COUNTIF(AI$12:AI289,AI289)&lt;$AI$10,AI289,IF(AND(AI289=$R$25,COUNTIF(AI$12:AI289,AI289)&gt;=$AI$10),$R$25,AI289+1))</f>
        <v>10</v>
      </c>
      <c r="AJ290" s="71" t="str">
        <f t="array" aca="1" ref="AJ290" ca="1">INDEX($T$26:$T$86,AI290)</f>
        <v>Ukraine</v>
      </c>
      <c r="AK290" s="71" t="str">
        <f t="shared" ca="1" si="30"/>
        <v>Sales</v>
      </c>
      <c r="AL290" s="46" t="str">
        <f t="shared" ca="1" si="34"/>
        <v/>
      </c>
      <c r="AM290" s="72">
        <f ca="1">IF(AL290="",0,_xll.PALO.DATA(Server,OperationalCube,$AJ290,$AK290,$AL290,$F$8,$B$3,$AM$11))</f>
        <v>0</v>
      </c>
      <c r="AN290" s="72">
        <f ca="1">IF(AM290=0,$AK$10,RANK(AM290,$R$22:$R$322))</f>
        <v>3300</v>
      </c>
      <c r="AO290" s="72">
        <f t="shared" ca="1" si="35"/>
        <v>279</v>
      </c>
      <c r="AP290" s="73">
        <f t="shared" ca="1" si="31"/>
        <v>0.97248425379310965</v>
      </c>
      <c r="AQ290" s="73">
        <f t="shared" ca="1" si="32"/>
        <v>3299.027515746207</v>
      </c>
      <c r="AR290" s="74">
        <f t="array" aca="1" ref="AR290" ca="1">RANK(AQ290,$AQ$12:$AQ$315,1)</f>
        <v>279</v>
      </c>
    </row>
    <row r="291" spans="28:44" ht="15" customHeight="1">
      <c r="AB291" s="44" t="str">
        <f t="shared" ca="1" si="36"/>
        <v/>
      </c>
      <c r="AC291" s="45" t="str">
        <f ca="1"/>
        <v/>
      </c>
      <c r="AD291" s="46" t="str">
        <f ca="1"/>
        <v/>
      </c>
      <c r="AE291" s="31" t="str">
        <f ca="1"/>
        <v/>
      </c>
      <c r="AG291" s="45">
        <f t="shared" ca="1" si="33"/>
        <v>235</v>
      </c>
      <c r="AH291" s="46">
        <f ca="1">IF(AI291&gt;AI290,1,IF(COUNTIF(AH$12:AH290,AH290)&lt;$AB$15*AI291,AH290,IF(AND(AH290=$W$25,COUNTIF(AH$12:AH290,AH290)&gt;=$AB$15*AI291),$W$25,AH290+1)))</f>
        <v>1</v>
      </c>
      <c r="AI291" s="46">
        <f ca="1">IF(COUNTIF(AI$12:AI290,AI290)&lt;$AI$10,AI290,IF(AND(AI290=$R$25,COUNTIF(AI$12:AI290,AI290)&gt;=$AI$10),$R$25,AI290+1))</f>
        <v>10</v>
      </c>
      <c r="AJ291" s="71" t="str">
        <f t="array" aca="1" ref="AJ291" ca="1">INDEX($T$26:$T$86,AI291)</f>
        <v>Ukraine</v>
      </c>
      <c r="AK291" s="71" t="str">
        <f t="shared" ca="1" si="30"/>
        <v>Sales</v>
      </c>
      <c r="AL291" s="46" t="str">
        <f t="shared" ca="1" si="34"/>
        <v/>
      </c>
      <c r="AM291" s="72">
        <f ca="1">IF(AL291="",0,_xll.PALO.DATA(Server,OperationalCube,$AJ291,$AK291,$AL291,$F$8,$B$3,$AM$11))</f>
        <v>0</v>
      </c>
      <c r="AN291" s="72">
        <f ca="1">IF(AM291=0,$AK$10,RANK(AM291,$R$22:$R$322))</f>
        <v>3300</v>
      </c>
      <c r="AO291" s="72">
        <f t="shared" ca="1" si="35"/>
        <v>280</v>
      </c>
      <c r="AP291" s="73">
        <f t="shared" ca="1" si="31"/>
        <v>0.97238700536773037</v>
      </c>
      <c r="AQ291" s="73">
        <f t="shared" ca="1" si="32"/>
        <v>3299.0276129946324</v>
      </c>
      <c r="AR291" s="74">
        <f t="array" aca="1" ref="AR291" ca="1">RANK(AQ291,$AQ$12:$AQ$315,1)</f>
        <v>280</v>
      </c>
    </row>
    <row r="292" spans="28:44" ht="15" customHeight="1">
      <c r="AB292" s="44" t="str">
        <f t="shared" ca="1" si="36"/>
        <v/>
      </c>
      <c r="AC292" s="45" t="str">
        <f ca="1"/>
        <v/>
      </c>
      <c r="AD292" s="46" t="str">
        <f ca="1"/>
        <v/>
      </c>
      <c r="AE292" s="31" t="str">
        <f ca="1"/>
        <v/>
      </c>
      <c r="AG292" s="45">
        <f t="shared" ca="1" si="33"/>
        <v>236</v>
      </c>
      <c r="AH292" s="46">
        <f ca="1">IF(AI292&gt;AI291,1,IF(COUNTIF(AH$12:AH291,AH291)&lt;$AB$15*AI292,AH291,IF(AND(AH291=$W$25,COUNTIF(AH$12:AH291,AH291)&gt;=$AB$15*AI292),$W$25,AH291+1)))</f>
        <v>1</v>
      </c>
      <c r="AI292" s="46">
        <f ca="1">IF(COUNTIF(AI$12:AI291,AI291)&lt;$AI$10,AI291,IF(AND(AI291=$R$25,COUNTIF(AI$12:AI291,AI291)&gt;=$AI$10),$R$25,AI291+1))</f>
        <v>10</v>
      </c>
      <c r="AJ292" s="71" t="str">
        <f t="array" aca="1" ref="AJ292" ca="1">INDEX($T$26:$T$86,AI292)</f>
        <v>Ukraine</v>
      </c>
      <c r="AK292" s="71" t="str">
        <f t="shared" ca="1" si="30"/>
        <v>Sales</v>
      </c>
      <c r="AL292" s="46" t="str">
        <f t="shared" ca="1" si="34"/>
        <v/>
      </c>
      <c r="AM292" s="72">
        <f ca="1">IF(AL292="",0,_xll.PALO.DATA(Server,OperationalCube,$AJ292,$AK292,$AL292,$F$8,$B$3,$AM$11))</f>
        <v>0</v>
      </c>
      <c r="AN292" s="72">
        <f ca="1">IF(AM292=0,$AK$10,RANK(AM292,$R$22:$R$322))</f>
        <v>3300</v>
      </c>
      <c r="AO292" s="72">
        <f t="shared" ca="1" si="35"/>
        <v>281</v>
      </c>
      <c r="AP292" s="73">
        <f t="shared" ca="1" si="31"/>
        <v>0.97228976666719358</v>
      </c>
      <c r="AQ292" s="73">
        <f t="shared" ca="1" si="32"/>
        <v>3299.027710233333</v>
      </c>
      <c r="AR292" s="74">
        <f t="array" aca="1" ref="AR292" ca="1">RANK(AQ292,$AQ$12:$AQ$315,1)</f>
        <v>281</v>
      </c>
    </row>
    <row r="293" spans="28:44" ht="15" customHeight="1">
      <c r="AB293" s="44" t="str">
        <f t="shared" ca="1" si="36"/>
        <v/>
      </c>
      <c r="AC293" s="45" t="str">
        <f ca="1"/>
        <v/>
      </c>
      <c r="AD293" s="46" t="str">
        <f ca="1"/>
        <v/>
      </c>
      <c r="AE293" s="31" t="str">
        <f ca="1"/>
        <v/>
      </c>
      <c r="AG293" s="45">
        <f t="shared" ca="1" si="33"/>
        <v>237</v>
      </c>
      <c r="AH293" s="46">
        <f ca="1">IF(AI293&gt;AI292,1,IF(COUNTIF(AH$12:AH292,AH292)&lt;$AB$15*AI293,AH292,IF(AND(AH292=$W$25,COUNTIF(AH$12:AH292,AH292)&gt;=$AB$15*AI293),$W$25,AH292+1)))</f>
        <v>1</v>
      </c>
      <c r="AI293" s="46">
        <f ca="1">IF(COUNTIF(AI$12:AI292,AI292)&lt;$AI$10,AI292,IF(AND(AI292=$R$25,COUNTIF(AI$12:AI292,AI292)&gt;=$AI$10),$R$25,AI292+1))</f>
        <v>10</v>
      </c>
      <c r="AJ293" s="71" t="str">
        <f t="array" aca="1" ref="AJ293" ca="1">INDEX($T$26:$T$86,AI293)</f>
        <v>Ukraine</v>
      </c>
      <c r="AK293" s="71" t="str">
        <f t="shared" ca="1" si="30"/>
        <v>Sales</v>
      </c>
      <c r="AL293" s="46" t="str">
        <f t="shared" ca="1" si="34"/>
        <v/>
      </c>
      <c r="AM293" s="72">
        <f ca="1">IF(AL293="",0,_xll.PALO.DATA(Server,OperationalCube,$AJ293,$AK293,$AL293,$F$8,$B$3,$AM$11))</f>
        <v>0</v>
      </c>
      <c r="AN293" s="72">
        <f ca="1">IF(AM293=0,$AK$10,RANK(AM293,$R$22:$R$322))</f>
        <v>3300</v>
      </c>
      <c r="AO293" s="72">
        <f t="shared" ca="1" si="35"/>
        <v>282</v>
      </c>
      <c r="AP293" s="73">
        <f t="shared" ca="1" si="31"/>
        <v>0.97219253769052694</v>
      </c>
      <c r="AQ293" s="73">
        <f t="shared" ca="1" si="32"/>
        <v>3299.0278074623093</v>
      </c>
      <c r="AR293" s="74">
        <f t="array" aca="1" ref="AR293" ca="1">RANK(AQ293,$AQ$12:$AQ$315,1)</f>
        <v>282</v>
      </c>
    </row>
    <row r="294" spans="28:44" ht="15" customHeight="1">
      <c r="AB294" s="44" t="str">
        <f t="shared" ca="1" si="36"/>
        <v/>
      </c>
      <c r="AC294" s="45" t="str">
        <f ca="1"/>
        <v/>
      </c>
      <c r="AD294" s="46" t="str">
        <f ca="1"/>
        <v/>
      </c>
      <c r="AE294" s="31" t="str">
        <f ca="1"/>
        <v/>
      </c>
      <c r="AG294" s="45">
        <f t="shared" ca="1" si="33"/>
        <v>238</v>
      </c>
      <c r="AH294" s="46">
        <f ca="1">IF(AI294&gt;AI293,1,IF(COUNTIF(AH$12:AH293,AH293)&lt;$AB$15*AI294,AH293,IF(AND(AH293=$W$25,COUNTIF(AH$12:AH293,AH293)&gt;=$AB$15*AI294),$W$25,AH293+1)))</f>
        <v>1</v>
      </c>
      <c r="AI294" s="46">
        <f ca="1">IF(COUNTIF(AI$12:AI293,AI293)&lt;$AI$10,AI293,IF(AND(AI293=$R$25,COUNTIF(AI$12:AI293,AI293)&gt;=$AI$10),$R$25,AI293+1))</f>
        <v>10</v>
      </c>
      <c r="AJ294" s="71" t="str">
        <f t="array" aca="1" ref="AJ294" ca="1">INDEX($T$26:$T$86,AI294)</f>
        <v>Ukraine</v>
      </c>
      <c r="AK294" s="71" t="str">
        <f t="shared" ca="1" si="30"/>
        <v>Sales</v>
      </c>
      <c r="AL294" s="46" t="str">
        <f t="shared" ca="1" si="34"/>
        <v/>
      </c>
      <c r="AM294" s="72">
        <f ca="1">IF(AL294="",0,_xll.PALO.DATA(Server,OperationalCube,$AJ294,$AK294,$AL294,$F$8,$B$3,$AM$11))</f>
        <v>0</v>
      </c>
      <c r="AN294" s="72">
        <f ca="1">IF(AM294=0,$AK$10,RANK(AM294,$R$22:$R$322))</f>
        <v>3300</v>
      </c>
      <c r="AO294" s="72">
        <f t="shared" ca="1" si="35"/>
        <v>283</v>
      </c>
      <c r="AP294" s="73">
        <f t="shared" ca="1" si="31"/>
        <v>0.97209531843675789</v>
      </c>
      <c r="AQ294" s="73">
        <f t="shared" ca="1" si="32"/>
        <v>3299.0279046815631</v>
      </c>
      <c r="AR294" s="74">
        <f t="array" aca="1" ref="AR294" ca="1">RANK(AQ294,$AQ$12:$AQ$315,1)</f>
        <v>283</v>
      </c>
    </row>
    <row r="295" spans="28:44" ht="15" customHeight="1">
      <c r="AB295" s="44" t="str">
        <f t="shared" ca="1" si="36"/>
        <v/>
      </c>
      <c r="AC295" s="45" t="str">
        <f ca="1"/>
        <v/>
      </c>
      <c r="AD295" s="46" t="str">
        <f ca="1"/>
        <v/>
      </c>
      <c r="AE295" s="31" t="str">
        <f ca="1"/>
        <v/>
      </c>
      <c r="AG295" s="45">
        <f t="shared" ca="1" si="33"/>
        <v>239</v>
      </c>
      <c r="AH295" s="46">
        <f ca="1">IF(AI295&gt;AI294,1,IF(COUNTIF(AH$12:AH294,AH294)&lt;$AB$15*AI295,AH294,IF(AND(AH294=$W$25,COUNTIF(AH$12:AH294,AH294)&gt;=$AB$15*AI295),$W$25,AH294+1)))</f>
        <v>1</v>
      </c>
      <c r="AI295" s="46">
        <f ca="1">IF(COUNTIF(AI$12:AI294,AI294)&lt;$AI$10,AI294,IF(AND(AI294=$R$25,COUNTIF(AI$12:AI294,AI294)&gt;=$AI$10),$R$25,AI294+1))</f>
        <v>10</v>
      </c>
      <c r="AJ295" s="71" t="str">
        <f t="array" aca="1" ref="AJ295" ca="1">INDEX($T$26:$T$86,AI295)</f>
        <v>Ukraine</v>
      </c>
      <c r="AK295" s="71" t="str">
        <f t="shared" ca="1" si="30"/>
        <v>Sales</v>
      </c>
      <c r="AL295" s="46" t="str">
        <f t="shared" ca="1" si="34"/>
        <v/>
      </c>
      <c r="AM295" s="72">
        <f ca="1">IF(AL295="",0,_xll.PALO.DATA(Server,OperationalCube,$AJ295,$AK295,$AL295,$F$8,$B$3,$AM$11))</f>
        <v>0</v>
      </c>
      <c r="AN295" s="72">
        <f ca="1">IF(AM295=0,$AK$10,RANK(AM295,$R$22:$R$322))</f>
        <v>3300</v>
      </c>
      <c r="AO295" s="72">
        <f t="shared" ca="1" si="35"/>
        <v>284</v>
      </c>
      <c r="AP295" s="73">
        <f t="shared" ca="1" si="31"/>
        <v>0.97199810890491412</v>
      </c>
      <c r="AQ295" s="73">
        <f t="shared" ca="1" si="32"/>
        <v>3299.0280018910953</v>
      </c>
      <c r="AR295" s="74">
        <f t="array" aca="1" ref="AR295" ca="1">RANK(AQ295,$AQ$12:$AQ$315,1)</f>
        <v>284</v>
      </c>
    </row>
    <row r="296" spans="28:44" ht="15" customHeight="1">
      <c r="AB296" s="44" t="str">
        <f t="shared" ca="1" si="36"/>
        <v/>
      </c>
      <c r="AC296" s="45" t="str">
        <f ca="1"/>
        <v/>
      </c>
      <c r="AD296" s="46" t="str">
        <f ca="1"/>
        <v/>
      </c>
      <c r="AE296" s="31" t="str">
        <f ca="1"/>
        <v/>
      </c>
      <c r="AG296" s="45">
        <f t="shared" ca="1" si="33"/>
        <v>240</v>
      </c>
      <c r="AH296" s="46">
        <f ca="1">IF(AI296&gt;AI295,1,IF(COUNTIF(AH$12:AH295,AH295)&lt;$AB$15*AI296,AH295,IF(AND(AH295=$W$25,COUNTIF(AH$12:AH295,AH295)&gt;=$AB$15*AI296),$W$25,AH295+1)))</f>
        <v>1</v>
      </c>
      <c r="AI296" s="46">
        <f ca="1">IF(COUNTIF(AI$12:AI295,AI295)&lt;$AI$10,AI295,IF(AND(AI295=$R$25,COUNTIF(AI$12:AI295,AI295)&gt;=$AI$10),$R$25,AI295+1))</f>
        <v>10</v>
      </c>
      <c r="AJ296" s="71" t="str">
        <f t="array" aca="1" ref="AJ296" ca="1">INDEX($T$26:$T$86,AI296)</f>
        <v>Ukraine</v>
      </c>
      <c r="AK296" s="71" t="str">
        <f t="shared" ca="1" si="30"/>
        <v>Sales</v>
      </c>
      <c r="AL296" s="46" t="str">
        <f t="shared" ca="1" si="34"/>
        <v/>
      </c>
      <c r="AM296" s="72">
        <f ca="1">IF(AL296="",0,_xll.PALO.DATA(Server,OperationalCube,$AJ296,$AK296,$AL296,$F$8,$B$3,$AM$11))</f>
        <v>0</v>
      </c>
      <c r="AN296" s="72">
        <f ca="1">IF(AM296=0,$AK$10,RANK(AM296,$R$22:$R$322))</f>
        <v>3300</v>
      </c>
      <c r="AO296" s="72">
        <f t="shared" ca="1" si="35"/>
        <v>285</v>
      </c>
      <c r="AP296" s="73">
        <f t="shared" ca="1" si="31"/>
        <v>0.97190090909402371</v>
      </c>
      <c r="AQ296" s="73">
        <f t="shared" ca="1" si="32"/>
        <v>3299.0280990909059</v>
      </c>
      <c r="AR296" s="74">
        <f t="array" aca="1" ref="AR296" ca="1">RANK(AQ296,$AQ$12:$AQ$315,1)</f>
        <v>285</v>
      </c>
    </row>
    <row r="297" spans="28:44" ht="15" customHeight="1">
      <c r="AB297" s="44" t="str">
        <f t="shared" ca="1" si="36"/>
        <v/>
      </c>
      <c r="AC297" s="45" t="str">
        <f ca="1"/>
        <v/>
      </c>
      <c r="AD297" s="46" t="str">
        <f ca="1"/>
        <v/>
      </c>
      <c r="AE297" s="31" t="str">
        <f ca="1"/>
        <v/>
      </c>
      <c r="AG297" s="45">
        <f t="shared" ca="1" si="33"/>
        <v>241</v>
      </c>
      <c r="AH297" s="46">
        <f ca="1">IF(AI297&gt;AI296,1,IF(COUNTIF(AH$12:AH296,AH296)&lt;$AB$15*AI297,AH296,IF(AND(AH296=$W$25,COUNTIF(AH$12:AH296,AH296)&gt;=$AB$15*AI297),$W$25,AH296+1)))</f>
        <v>1</v>
      </c>
      <c r="AI297" s="46">
        <f ca="1">IF(COUNTIF(AI$12:AI296,AI296)&lt;$AI$10,AI296,IF(AND(AI296=$R$25,COUNTIF(AI$12:AI296,AI296)&gt;=$AI$10),$R$25,AI296+1))</f>
        <v>10</v>
      </c>
      <c r="AJ297" s="71" t="str">
        <f t="array" aca="1" ref="AJ297" ca="1">INDEX($T$26:$T$86,AI297)</f>
        <v>Ukraine</v>
      </c>
      <c r="AK297" s="71" t="str">
        <f t="shared" ca="1" si="30"/>
        <v>Sales</v>
      </c>
      <c r="AL297" s="46" t="str">
        <f t="shared" ca="1" si="34"/>
        <v/>
      </c>
      <c r="AM297" s="72">
        <f ca="1">IF(AL297="",0,_xll.PALO.DATA(Server,OperationalCube,$AJ297,$AK297,$AL297,$F$8,$B$3,$AM$11))</f>
        <v>0</v>
      </c>
      <c r="AN297" s="72">
        <f ca="1">IF(AM297=0,$AK$10,RANK(AM297,$R$22:$R$322))</f>
        <v>3300</v>
      </c>
      <c r="AO297" s="72">
        <f t="shared" ca="1" si="35"/>
        <v>286</v>
      </c>
      <c r="AP297" s="73">
        <f t="shared" ca="1" si="31"/>
        <v>0.97180371900311446</v>
      </c>
      <c r="AQ297" s="73">
        <f t="shared" ca="1" si="32"/>
        <v>3299.0281962809968</v>
      </c>
      <c r="AR297" s="74">
        <f t="array" aca="1" ref="AR297" ca="1">RANK(AQ297,$AQ$12:$AQ$315,1)</f>
        <v>286</v>
      </c>
    </row>
    <row r="298" spans="28:44" ht="15" customHeight="1">
      <c r="AB298" s="44" t="str">
        <f t="shared" ca="1" si="36"/>
        <v/>
      </c>
      <c r="AC298" s="45" t="str">
        <f ca="1"/>
        <v/>
      </c>
      <c r="AD298" s="46" t="str">
        <f ca="1"/>
        <v/>
      </c>
      <c r="AE298" s="31" t="str">
        <f ca="1"/>
        <v/>
      </c>
      <c r="AG298" s="45">
        <f t="shared" ca="1" si="33"/>
        <v>242</v>
      </c>
      <c r="AH298" s="46">
        <f ca="1">IF(AI298&gt;AI297,1,IF(COUNTIF(AH$12:AH297,AH297)&lt;$AB$15*AI298,AH297,IF(AND(AH297=$W$25,COUNTIF(AH$12:AH297,AH297)&gt;=$AB$15*AI298),$W$25,AH297+1)))</f>
        <v>1</v>
      </c>
      <c r="AI298" s="46">
        <f ca="1">IF(COUNTIF(AI$12:AI297,AI297)&lt;$AI$10,AI297,IF(AND(AI297=$R$25,COUNTIF(AI$12:AI297,AI297)&gt;=$AI$10),$R$25,AI297+1))</f>
        <v>10</v>
      </c>
      <c r="AJ298" s="71" t="str">
        <f t="array" aca="1" ref="AJ298" ca="1">INDEX($T$26:$T$86,AI298)</f>
        <v>Ukraine</v>
      </c>
      <c r="AK298" s="71" t="str">
        <f t="shared" ca="1" si="30"/>
        <v>Sales</v>
      </c>
      <c r="AL298" s="46" t="str">
        <f t="shared" ca="1" si="34"/>
        <v/>
      </c>
      <c r="AM298" s="72">
        <f ca="1">IF(AL298="",0,_xll.PALO.DATA(Server,OperationalCube,$AJ298,$AK298,$AL298,$F$8,$B$3,$AM$11))</f>
        <v>0</v>
      </c>
      <c r="AN298" s="72">
        <f ca="1">IF(AM298=0,$AK$10,RANK(AM298,$R$22:$R$322))</f>
        <v>3300</v>
      </c>
      <c r="AO298" s="72">
        <f t="shared" ca="1" si="35"/>
        <v>287</v>
      </c>
      <c r="AP298" s="73">
        <f t="shared" ca="1" si="31"/>
        <v>0.97170653863121415</v>
      </c>
      <c r="AQ298" s="73">
        <f t="shared" ca="1" si="32"/>
        <v>3299.0282934613688</v>
      </c>
      <c r="AR298" s="74">
        <f t="array" aca="1" ref="AR298" ca="1">RANK(AQ298,$AQ$12:$AQ$315,1)</f>
        <v>287</v>
      </c>
    </row>
    <row r="299" spans="28:44" ht="15" customHeight="1">
      <c r="AB299" s="44" t="str">
        <f t="shared" ca="1" si="36"/>
        <v/>
      </c>
      <c r="AC299" s="45" t="str">
        <f ca="1"/>
        <v/>
      </c>
      <c r="AD299" s="46" t="str">
        <f ca="1"/>
        <v/>
      </c>
      <c r="AE299" s="31" t="str">
        <f ca="1"/>
        <v/>
      </c>
      <c r="AG299" s="45">
        <f t="shared" ca="1" si="33"/>
        <v>243</v>
      </c>
      <c r="AH299" s="46">
        <f ca="1">IF(AI299&gt;AI298,1,IF(COUNTIF(AH$12:AH298,AH298)&lt;$AB$15*AI299,AH298,IF(AND(AH298=$W$25,COUNTIF(AH$12:AH298,AH298)&gt;=$AB$15*AI299),$W$25,AH298+1)))</f>
        <v>1</v>
      </c>
      <c r="AI299" s="46">
        <f ca="1">IF(COUNTIF(AI$12:AI298,AI298)&lt;$AI$10,AI298,IF(AND(AI298=$R$25,COUNTIF(AI$12:AI298,AI298)&gt;=$AI$10),$R$25,AI298+1))</f>
        <v>10</v>
      </c>
      <c r="AJ299" s="71" t="str">
        <f t="array" aca="1" ref="AJ299" ca="1">INDEX($T$26:$T$86,AI299)</f>
        <v>Ukraine</v>
      </c>
      <c r="AK299" s="71" t="str">
        <f t="shared" ca="1" si="30"/>
        <v>Sales</v>
      </c>
      <c r="AL299" s="46" t="str">
        <f t="shared" ca="1" si="34"/>
        <v/>
      </c>
      <c r="AM299" s="72">
        <f ca="1">IF(AL299="",0,_xll.PALO.DATA(Server,OperationalCube,$AJ299,$AK299,$AL299,$F$8,$B$3,$AM$11))</f>
        <v>0</v>
      </c>
      <c r="AN299" s="72">
        <f ca="1">IF(AM299=0,$AK$10,RANK(AM299,$R$22:$R$322))</f>
        <v>3300</v>
      </c>
      <c r="AO299" s="72">
        <f t="shared" ca="1" si="35"/>
        <v>288</v>
      </c>
      <c r="AP299" s="73">
        <f t="shared" ca="1" si="31"/>
        <v>0.97160936797735098</v>
      </c>
      <c r="AQ299" s="73">
        <f t="shared" ca="1" si="32"/>
        <v>3299.0283906320228</v>
      </c>
      <c r="AR299" s="74">
        <f t="array" aca="1" ref="AR299" ca="1">RANK(AQ299,$AQ$12:$AQ$315,1)</f>
        <v>288</v>
      </c>
    </row>
    <row r="300" spans="28:44" ht="15" customHeight="1">
      <c r="AB300" s="44" t="str">
        <f t="shared" ca="1" si="36"/>
        <v/>
      </c>
      <c r="AC300" s="45" t="str">
        <f ca="1"/>
        <v/>
      </c>
      <c r="AD300" s="46" t="str">
        <f ca="1"/>
        <v/>
      </c>
      <c r="AE300" s="31" t="str">
        <f ca="1"/>
        <v/>
      </c>
      <c r="AG300" s="45">
        <f t="shared" ca="1" si="33"/>
        <v>244</v>
      </c>
      <c r="AH300" s="46">
        <f ca="1">IF(AI300&gt;AI299,1,IF(COUNTIF(AH$12:AH299,AH299)&lt;$AB$15*AI300,AH299,IF(AND(AH299=$W$25,COUNTIF(AH$12:AH299,AH299)&gt;=$AB$15*AI300),$W$25,AH299+1)))</f>
        <v>1</v>
      </c>
      <c r="AI300" s="46">
        <f ca="1">IF(COUNTIF(AI$12:AI299,AI299)&lt;$AI$10,AI299,IF(AND(AI299=$R$25,COUNTIF(AI$12:AI299,AI299)&gt;=$AI$10),$R$25,AI299+1))</f>
        <v>10</v>
      </c>
      <c r="AJ300" s="71" t="str">
        <f t="array" aca="1" ref="AJ300" ca="1">INDEX($T$26:$T$86,AI300)</f>
        <v>Ukraine</v>
      </c>
      <c r="AK300" s="71" t="str">
        <f t="shared" ca="1" si="30"/>
        <v>Sales</v>
      </c>
      <c r="AL300" s="46" t="str">
        <f t="shared" ca="1" si="34"/>
        <v/>
      </c>
      <c r="AM300" s="72">
        <f ca="1">IF(AL300="",0,_xll.PALO.DATA(Server,OperationalCube,$AJ300,$AK300,$AL300,$F$8,$B$3,$AM$11))</f>
        <v>0</v>
      </c>
      <c r="AN300" s="72">
        <f ca="1">IF(AM300=0,$AK$10,RANK(AM300,$R$22:$R$322))</f>
        <v>3300</v>
      </c>
      <c r="AO300" s="72">
        <f t="shared" ca="1" si="35"/>
        <v>289</v>
      </c>
      <c r="AP300" s="73">
        <f t="shared" ca="1" si="31"/>
        <v>0.9715122070405533</v>
      </c>
      <c r="AQ300" s="73">
        <f t="shared" ca="1" si="32"/>
        <v>3299.0284877929594</v>
      </c>
      <c r="AR300" s="74">
        <f t="array" aca="1" ref="AR300" ca="1">RANK(AQ300,$AQ$12:$AQ$315,1)</f>
        <v>289</v>
      </c>
    </row>
    <row r="301" spans="28:44" ht="15" customHeight="1">
      <c r="AB301" s="44" t="str">
        <f t="shared" ca="1" si="36"/>
        <v/>
      </c>
      <c r="AC301" s="45" t="str">
        <f ca="1"/>
        <v/>
      </c>
      <c r="AD301" s="46" t="str">
        <f ca="1"/>
        <v/>
      </c>
      <c r="AE301" s="31" t="str">
        <f ca="1"/>
        <v/>
      </c>
      <c r="AG301" s="45">
        <f t="shared" ca="1" si="33"/>
        <v>245</v>
      </c>
      <c r="AH301" s="46">
        <f ca="1">IF(AI301&gt;AI300,1,IF(COUNTIF(AH$12:AH300,AH300)&lt;$AB$15*AI301,AH300,IF(AND(AH300=$W$25,COUNTIF(AH$12:AH300,AH300)&gt;=$AB$15*AI301),$W$25,AH300+1)))</f>
        <v>1</v>
      </c>
      <c r="AI301" s="46">
        <f ca="1">IF(COUNTIF(AI$12:AI300,AI300)&lt;$AI$10,AI300,IF(AND(AI300=$R$25,COUNTIF(AI$12:AI300,AI300)&gt;=$AI$10),$R$25,AI300+1))</f>
        <v>10</v>
      </c>
      <c r="AJ301" s="71" t="str">
        <f t="array" aca="1" ref="AJ301" ca="1">INDEX($T$26:$T$86,AI301)</f>
        <v>Ukraine</v>
      </c>
      <c r="AK301" s="71" t="str">
        <f t="shared" ca="1" si="30"/>
        <v>Sales</v>
      </c>
      <c r="AL301" s="46" t="str">
        <f t="shared" ca="1" si="34"/>
        <v/>
      </c>
      <c r="AM301" s="72">
        <f ca="1">IF(AL301="",0,_xll.PALO.DATA(Server,OperationalCube,$AJ301,$AK301,$AL301,$F$8,$B$3,$AM$11))</f>
        <v>0</v>
      </c>
      <c r="AN301" s="72">
        <f ca="1">IF(AM301=0,$AK$10,RANK(AM301,$R$22:$R$322))</f>
        <v>3300</v>
      </c>
      <c r="AO301" s="72">
        <f t="shared" ca="1" si="35"/>
        <v>290</v>
      </c>
      <c r="AP301" s="73">
        <f t="shared" ca="1" si="31"/>
        <v>0.97141505581984933</v>
      </c>
      <c r="AQ301" s="73">
        <f t="shared" ca="1" si="32"/>
        <v>3299.0285849441802</v>
      </c>
      <c r="AR301" s="74">
        <f t="array" aca="1" ref="AR301" ca="1">RANK(AQ301,$AQ$12:$AQ$315,1)</f>
        <v>290</v>
      </c>
    </row>
    <row r="302" spans="28:44" ht="15" customHeight="1">
      <c r="AB302" s="44" t="str">
        <f t="shared" ca="1" si="36"/>
        <v/>
      </c>
      <c r="AC302" s="45" t="str">
        <f ca="1"/>
        <v/>
      </c>
      <c r="AD302" s="46" t="str">
        <f ca="1"/>
        <v/>
      </c>
      <c r="AE302" s="31" t="str">
        <f ca="1"/>
        <v/>
      </c>
      <c r="AG302" s="45">
        <f t="shared" ca="1" si="33"/>
        <v>246</v>
      </c>
      <c r="AH302" s="46">
        <f ca="1">IF(AI302&gt;AI301,1,IF(COUNTIF(AH$12:AH301,AH301)&lt;$AB$15*AI302,AH301,IF(AND(AH301=$W$25,COUNTIF(AH$12:AH301,AH301)&gt;=$AB$15*AI302),$W$25,AH301+1)))</f>
        <v>1</v>
      </c>
      <c r="AI302" s="46">
        <f ca="1">IF(COUNTIF(AI$12:AI301,AI301)&lt;$AI$10,AI301,IF(AND(AI301=$R$25,COUNTIF(AI$12:AI301,AI301)&gt;=$AI$10),$R$25,AI301+1))</f>
        <v>10</v>
      </c>
      <c r="AJ302" s="71" t="str">
        <f t="array" aca="1" ref="AJ302" ca="1">INDEX($T$26:$T$86,AI302)</f>
        <v>Ukraine</v>
      </c>
      <c r="AK302" s="71" t="str">
        <f t="shared" ca="1" si="30"/>
        <v>Sales</v>
      </c>
      <c r="AL302" s="46" t="str">
        <f t="shared" ca="1" si="34"/>
        <v/>
      </c>
      <c r="AM302" s="72">
        <f ca="1">IF(AL302="",0,_xll.PALO.DATA(Server,OperationalCube,$AJ302,$AK302,$AL302,$F$8,$B$3,$AM$11))</f>
        <v>0</v>
      </c>
      <c r="AN302" s="72">
        <f ca="1">IF(AM302=0,$AK$10,RANK(AM302,$R$22:$R$322))</f>
        <v>3300</v>
      </c>
      <c r="AO302" s="72">
        <f t="shared" ca="1" si="35"/>
        <v>291</v>
      </c>
      <c r="AP302" s="73">
        <f t="shared" ca="1" si="31"/>
        <v>0.97131791431426739</v>
      </c>
      <c r="AQ302" s="73">
        <f t="shared" ca="1" si="32"/>
        <v>3299.0286820856859</v>
      </c>
      <c r="AR302" s="74">
        <f t="array" aca="1" ref="AR302" ca="1">RANK(AQ302,$AQ$12:$AQ$315,1)</f>
        <v>291</v>
      </c>
    </row>
    <row r="303" spans="28:44" ht="15" customHeight="1">
      <c r="AB303" s="44" t="str">
        <f t="shared" ca="1" si="36"/>
        <v/>
      </c>
      <c r="AC303" s="45" t="str">
        <f ca="1"/>
        <v/>
      </c>
      <c r="AD303" s="46" t="str">
        <f ca="1"/>
        <v/>
      </c>
      <c r="AE303" s="31" t="str">
        <f ca="1"/>
        <v/>
      </c>
      <c r="AG303" s="45">
        <f t="shared" ca="1" si="33"/>
        <v>247</v>
      </c>
      <c r="AH303" s="46">
        <f ca="1">IF(AI303&gt;AI302,1,IF(COUNTIF(AH$12:AH302,AH302)&lt;$AB$15*AI303,AH302,IF(AND(AH302=$W$25,COUNTIF(AH$12:AH302,AH302)&gt;=$AB$15*AI303),$W$25,AH302+1)))</f>
        <v>1</v>
      </c>
      <c r="AI303" s="46">
        <f ca="1">IF(COUNTIF(AI$12:AI302,AI302)&lt;$AI$10,AI302,IF(AND(AI302=$R$25,COUNTIF(AI$12:AI302,AI302)&gt;=$AI$10),$R$25,AI302+1))</f>
        <v>10</v>
      </c>
      <c r="AJ303" s="71" t="str">
        <f t="array" aca="1" ref="AJ303" ca="1">INDEX($T$26:$T$86,AI303)</f>
        <v>Ukraine</v>
      </c>
      <c r="AK303" s="71" t="str">
        <f t="shared" ca="1" si="30"/>
        <v>Sales</v>
      </c>
      <c r="AL303" s="46" t="str">
        <f t="shared" ca="1" si="34"/>
        <v/>
      </c>
      <c r="AM303" s="72">
        <f ca="1">IF(AL303="",0,_xll.PALO.DATA(Server,OperationalCube,$AJ303,$AK303,$AL303,$F$8,$B$3,$AM$11))</f>
        <v>0</v>
      </c>
      <c r="AN303" s="72">
        <f ca="1">IF(AM303=0,$AK$10,RANK(AM303,$R$22:$R$322))</f>
        <v>3300</v>
      </c>
      <c r="AO303" s="72">
        <f t="shared" ca="1" si="35"/>
        <v>292</v>
      </c>
      <c r="AP303" s="73">
        <f t="shared" ca="1" si="31"/>
        <v>0.97122078252283595</v>
      </c>
      <c r="AQ303" s="73">
        <f t="shared" ca="1" si="32"/>
        <v>3299.0287792174772</v>
      </c>
      <c r="AR303" s="74">
        <f t="array" aca="1" ref="AR303" ca="1">RANK(AQ303,$AQ$12:$AQ$315,1)</f>
        <v>292</v>
      </c>
    </row>
    <row r="304" spans="28:44" ht="15" customHeight="1">
      <c r="AB304" s="44" t="str">
        <f t="shared" ca="1" si="36"/>
        <v/>
      </c>
      <c r="AC304" s="45" t="str">
        <f ca="1"/>
        <v/>
      </c>
      <c r="AD304" s="46" t="str">
        <f ca="1"/>
        <v/>
      </c>
      <c r="AE304" s="31" t="str">
        <f ca="1"/>
        <v/>
      </c>
      <c r="AG304" s="45">
        <f t="shared" ca="1" si="33"/>
        <v>248</v>
      </c>
      <c r="AH304" s="46">
        <f ca="1">IF(AI304&gt;AI303,1,IF(COUNTIF(AH$12:AH303,AH303)&lt;$AB$15*AI304,AH303,IF(AND(AH303=$W$25,COUNTIF(AH$12:AH303,AH303)&gt;=$AB$15*AI304),$W$25,AH303+1)))</f>
        <v>1</v>
      </c>
      <c r="AI304" s="46">
        <f ca="1">IF(COUNTIF(AI$12:AI303,AI303)&lt;$AI$10,AI303,IF(AND(AI303=$R$25,COUNTIF(AI$12:AI303,AI303)&gt;=$AI$10),$R$25,AI303+1))</f>
        <v>10</v>
      </c>
      <c r="AJ304" s="71" t="str">
        <f t="array" aca="1" ref="AJ304" ca="1">INDEX($T$26:$T$86,AI304)</f>
        <v>Ukraine</v>
      </c>
      <c r="AK304" s="71" t="str">
        <f t="shared" ca="1" si="30"/>
        <v>Sales</v>
      </c>
      <c r="AL304" s="46" t="str">
        <f t="shared" ca="1" si="34"/>
        <v/>
      </c>
      <c r="AM304" s="72">
        <f ca="1">IF(AL304="",0,_xll.PALO.DATA(Server,OperationalCube,$AJ304,$AK304,$AL304,$F$8,$B$3,$AM$11))</f>
        <v>0</v>
      </c>
      <c r="AN304" s="72">
        <f ca="1">IF(AM304=0,$AK$10,RANK(AM304,$R$22:$R$322))</f>
        <v>3300</v>
      </c>
      <c r="AO304" s="72">
        <f t="shared" ca="1" si="35"/>
        <v>293</v>
      </c>
      <c r="AP304" s="73">
        <f t="shared" ca="1" si="31"/>
        <v>0.97112366044458365</v>
      </c>
      <c r="AQ304" s="73">
        <f t="shared" ca="1" si="32"/>
        <v>3299.0288763395556</v>
      </c>
      <c r="AR304" s="74">
        <f t="array" aca="1" ref="AR304" ca="1">RANK(AQ304,$AQ$12:$AQ$315,1)</f>
        <v>293</v>
      </c>
    </row>
    <row r="305" spans="28:44" ht="15" customHeight="1">
      <c r="AB305" s="44" t="str">
        <f t="shared" ca="1" si="36"/>
        <v/>
      </c>
      <c r="AC305" s="45" t="str">
        <f ca="1"/>
        <v/>
      </c>
      <c r="AD305" s="46" t="str">
        <f ca="1"/>
        <v/>
      </c>
      <c r="AE305" s="31" t="str">
        <f ca="1"/>
        <v/>
      </c>
      <c r="AG305" s="45">
        <f t="shared" ca="1" si="33"/>
        <v>249</v>
      </c>
      <c r="AH305" s="46">
        <f ca="1">IF(AI305&gt;AI304,1,IF(COUNTIF(AH$12:AH304,AH304)&lt;$AB$15*AI305,AH304,IF(AND(AH304=$W$25,COUNTIF(AH$12:AH304,AH304)&gt;=$AB$15*AI305),$W$25,AH304+1)))</f>
        <v>1</v>
      </c>
      <c r="AI305" s="46">
        <f ca="1">IF(COUNTIF(AI$12:AI304,AI304)&lt;$AI$10,AI304,IF(AND(AI304=$R$25,COUNTIF(AI$12:AI304,AI304)&gt;=$AI$10),$R$25,AI304+1))</f>
        <v>10</v>
      </c>
      <c r="AJ305" s="71" t="str">
        <f t="array" aca="1" ref="AJ305" ca="1">INDEX($T$26:$T$86,AI305)</f>
        <v>Ukraine</v>
      </c>
      <c r="AK305" s="71" t="str">
        <f t="shared" ca="1" si="30"/>
        <v>Sales</v>
      </c>
      <c r="AL305" s="46" t="str">
        <f t="shared" ca="1" si="34"/>
        <v/>
      </c>
      <c r="AM305" s="72">
        <f ca="1">IF(AL305="",0,_xll.PALO.DATA(Server,OperationalCube,$AJ305,$AK305,$AL305,$F$8,$B$3,$AM$11))</f>
        <v>0</v>
      </c>
      <c r="AN305" s="72">
        <f ca="1">IF(AM305=0,$AK$10,RANK(AM305,$R$22:$R$322))</f>
        <v>3300</v>
      </c>
      <c r="AO305" s="72">
        <f t="shared" ca="1" si="35"/>
        <v>294</v>
      </c>
      <c r="AP305" s="73">
        <f t="shared" ca="1" si="31"/>
        <v>0.97102654807853928</v>
      </c>
      <c r="AQ305" s="73">
        <f t="shared" ca="1" si="32"/>
        <v>3299.0289734519215</v>
      </c>
      <c r="AR305" s="74">
        <f t="array" aca="1" ref="AR305" ca="1">RANK(AQ305,$AQ$12:$AQ$315,1)</f>
        <v>294</v>
      </c>
    </row>
    <row r="306" spans="28:44" ht="15" customHeight="1">
      <c r="AB306" s="44" t="str">
        <f t="shared" ca="1" si="36"/>
        <v/>
      </c>
      <c r="AC306" s="45" t="str">
        <f ca="1"/>
        <v/>
      </c>
      <c r="AD306" s="46" t="str">
        <f ca="1"/>
        <v/>
      </c>
      <c r="AE306" s="31" t="str">
        <f ca="1"/>
        <v/>
      </c>
      <c r="AG306" s="45">
        <f t="shared" ca="1" si="33"/>
        <v>250</v>
      </c>
      <c r="AH306" s="46">
        <f ca="1">IF(AI306&gt;AI305,1,IF(COUNTIF(AH$12:AH305,AH305)&lt;$AB$15*AI306,AH305,IF(AND(AH305=$W$25,COUNTIF(AH$12:AH305,AH305)&gt;=$AB$15*AI306),$W$25,AH305+1)))</f>
        <v>1</v>
      </c>
      <c r="AI306" s="46">
        <f ca="1">IF(COUNTIF(AI$12:AI305,AI305)&lt;$AI$10,AI305,IF(AND(AI305=$R$25,COUNTIF(AI$12:AI305,AI305)&gt;=$AI$10),$R$25,AI305+1))</f>
        <v>10</v>
      </c>
      <c r="AJ306" s="71" t="str">
        <f t="array" aca="1" ref="AJ306" ca="1">INDEX($T$26:$T$86,AI306)</f>
        <v>Ukraine</v>
      </c>
      <c r="AK306" s="71" t="str">
        <f t="shared" ca="1" si="30"/>
        <v>Sales</v>
      </c>
      <c r="AL306" s="46" t="str">
        <f t="shared" ca="1" si="34"/>
        <v/>
      </c>
      <c r="AM306" s="72">
        <f ca="1">IF(AL306="",0,_xll.PALO.DATA(Server,OperationalCube,$AJ306,$AK306,$AL306,$F$8,$B$3,$AM$11))</f>
        <v>0</v>
      </c>
      <c r="AN306" s="72">
        <f ca="1">IF(AM306=0,$AK$10,RANK(AM306,$R$22:$R$322))</f>
        <v>3300</v>
      </c>
      <c r="AO306" s="72">
        <f t="shared" ca="1" si="35"/>
        <v>295</v>
      </c>
      <c r="AP306" s="73">
        <f t="shared" ca="1" si="31"/>
        <v>0.97092944542373139</v>
      </c>
      <c r="AQ306" s="73">
        <f t="shared" ca="1" si="32"/>
        <v>3299.0290705545763</v>
      </c>
      <c r="AR306" s="74">
        <f t="array" aca="1" ref="AR306" ca="1">RANK(AQ306,$AQ$12:$AQ$315,1)</f>
        <v>295</v>
      </c>
    </row>
    <row r="307" spans="28:44" ht="15" customHeight="1">
      <c r="AB307" s="44" t="str">
        <f t="shared" ca="1" si="36"/>
        <v/>
      </c>
      <c r="AC307" s="45" t="str">
        <f ca="1"/>
        <v/>
      </c>
      <c r="AD307" s="46" t="str">
        <f ca="1"/>
        <v/>
      </c>
      <c r="AE307" s="31" t="str">
        <f ca="1"/>
        <v/>
      </c>
      <c r="AG307" s="45">
        <f t="shared" ca="1" si="33"/>
        <v>251</v>
      </c>
      <c r="AH307" s="46">
        <f ca="1">IF(AI307&gt;AI306,1,IF(COUNTIF(AH$12:AH306,AH306)&lt;$AB$15*AI307,AH306,IF(AND(AH306=$W$25,COUNTIF(AH$12:AH306,AH306)&gt;=$AB$15*AI307),$W$25,AH306+1)))</f>
        <v>1</v>
      </c>
      <c r="AI307" s="46">
        <f ca="1">IF(COUNTIF(AI$12:AI306,AI306)&lt;$AI$10,AI306,IF(AND(AI306=$R$25,COUNTIF(AI$12:AI306,AI306)&gt;=$AI$10),$R$25,AI306+1))</f>
        <v>10</v>
      </c>
      <c r="AJ307" s="71" t="str">
        <f t="array" aca="1" ref="AJ307" ca="1">INDEX($T$26:$T$86,AI307)</f>
        <v>Ukraine</v>
      </c>
      <c r="AK307" s="71" t="str">
        <f t="shared" ca="1" si="30"/>
        <v>Sales</v>
      </c>
      <c r="AL307" s="46" t="str">
        <f t="shared" ca="1" si="34"/>
        <v/>
      </c>
      <c r="AM307" s="72">
        <f ca="1">IF(AL307="",0,_xll.PALO.DATA(Server,OperationalCube,$AJ307,$AK307,$AL307,$F$8,$B$3,$AM$11))</f>
        <v>0</v>
      </c>
      <c r="AN307" s="72">
        <f ca="1">IF(AM307=0,$AK$10,RANK(AM307,$R$22:$R$322))</f>
        <v>3300</v>
      </c>
      <c r="AO307" s="72">
        <f t="shared" ca="1" si="35"/>
        <v>296</v>
      </c>
      <c r="AP307" s="73">
        <f t="shared" ca="1" si="31"/>
        <v>0.97083235247918909</v>
      </c>
      <c r="AQ307" s="73">
        <f t="shared" ca="1" si="32"/>
        <v>3299.0291676475208</v>
      </c>
      <c r="AR307" s="74">
        <f t="array" aca="1" ref="AR307" ca="1">RANK(AQ307,$AQ$12:$AQ$315,1)</f>
        <v>296</v>
      </c>
    </row>
    <row r="308" spans="28:44" ht="15" customHeight="1">
      <c r="AB308" s="44" t="str">
        <f t="shared" ca="1" si="36"/>
        <v/>
      </c>
      <c r="AC308" s="45" t="str">
        <f ca="1"/>
        <v/>
      </c>
      <c r="AD308" s="46" t="str">
        <f ca="1"/>
        <v/>
      </c>
      <c r="AE308" s="31" t="str">
        <f ca="1"/>
        <v/>
      </c>
      <c r="AG308" s="45">
        <f t="shared" ca="1" si="33"/>
        <v>252</v>
      </c>
      <c r="AH308" s="46">
        <f ca="1">IF(AI308&gt;AI307,1,IF(COUNTIF(AH$12:AH307,AH307)&lt;$AB$15*AI308,AH307,IF(AND(AH307=$W$25,COUNTIF(AH$12:AH307,AH307)&gt;=$AB$15*AI308),$W$25,AH307+1)))</f>
        <v>1</v>
      </c>
      <c r="AI308" s="46">
        <f ca="1">IF(COUNTIF(AI$12:AI307,AI307)&lt;$AI$10,AI307,IF(AND(AI307=$R$25,COUNTIF(AI$12:AI307,AI307)&gt;=$AI$10),$R$25,AI307+1))</f>
        <v>10</v>
      </c>
      <c r="AJ308" s="71" t="str">
        <f t="array" aca="1" ref="AJ308" ca="1">INDEX($T$26:$T$86,AI308)</f>
        <v>Ukraine</v>
      </c>
      <c r="AK308" s="71" t="str">
        <f t="shared" ca="1" si="30"/>
        <v>Sales</v>
      </c>
      <c r="AL308" s="46" t="str">
        <f t="shared" ca="1" si="34"/>
        <v/>
      </c>
      <c r="AM308" s="72">
        <f ca="1">IF(AL308="",0,_xll.PALO.DATA(Server,OperationalCube,$AJ308,$AK308,$AL308,$F$8,$B$3,$AM$11))</f>
        <v>0</v>
      </c>
      <c r="AN308" s="72">
        <f ca="1">IF(AM308=0,$AK$10,RANK(AM308,$R$22:$R$322))</f>
        <v>3300</v>
      </c>
      <c r="AO308" s="72">
        <f t="shared" ca="1" si="35"/>
        <v>297</v>
      </c>
      <c r="AP308" s="73">
        <f t="shared" ca="1" si="31"/>
        <v>0.97073526924394105</v>
      </c>
      <c r="AQ308" s="73">
        <f t="shared" ca="1" si="32"/>
        <v>3299.029264730756</v>
      </c>
      <c r="AR308" s="74">
        <f t="array" aca="1" ref="AR308" ca="1">RANK(AQ308,$AQ$12:$AQ$315,1)</f>
        <v>297</v>
      </c>
    </row>
    <row r="309" spans="28:44" ht="15" customHeight="1">
      <c r="AB309" s="44" t="str">
        <f t="shared" ca="1" si="36"/>
        <v/>
      </c>
      <c r="AC309" s="45" t="str">
        <f ca="1"/>
        <v/>
      </c>
      <c r="AD309" s="46" t="str">
        <f ca="1"/>
        <v/>
      </c>
      <c r="AE309" s="31" t="str">
        <f ca="1"/>
        <v/>
      </c>
      <c r="AG309" s="45">
        <f t="shared" ca="1" si="33"/>
        <v>253</v>
      </c>
      <c r="AH309" s="46">
        <f ca="1">IF(AI309&gt;AI308,1,IF(COUNTIF(AH$12:AH308,AH308)&lt;$AB$15*AI309,AH308,IF(AND(AH308=$W$25,COUNTIF(AH$12:AH308,AH308)&gt;=$AB$15*AI309),$W$25,AH308+1)))</f>
        <v>1</v>
      </c>
      <c r="AI309" s="46">
        <f ca="1">IF(COUNTIF(AI$12:AI308,AI308)&lt;$AI$10,AI308,IF(AND(AI308=$R$25,COUNTIF(AI$12:AI308,AI308)&gt;=$AI$10),$R$25,AI308+1))</f>
        <v>10</v>
      </c>
      <c r="AJ309" s="71" t="str">
        <f t="array" aca="1" ref="AJ309" ca="1">INDEX($T$26:$T$86,AI309)</f>
        <v>Ukraine</v>
      </c>
      <c r="AK309" s="71" t="str">
        <f t="shared" ca="1" si="30"/>
        <v>Sales</v>
      </c>
      <c r="AL309" s="46" t="str">
        <f t="shared" ca="1" si="34"/>
        <v/>
      </c>
      <c r="AM309" s="72">
        <f ca="1">IF(AL309="",0,_xll.PALO.DATA(Server,OperationalCube,$AJ309,$AK309,$AL309,$F$8,$B$3,$AM$11))</f>
        <v>0</v>
      </c>
      <c r="AN309" s="72">
        <f ca="1">IF(AM309=0,$AK$10,RANK(AM309,$R$22:$R$322))</f>
        <v>3300</v>
      </c>
      <c r="AO309" s="72">
        <f t="shared" ca="1" si="35"/>
        <v>298</v>
      </c>
      <c r="AP309" s="73">
        <f t="shared" ca="1" si="31"/>
        <v>0.97063819571701671</v>
      </c>
      <c r="AQ309" s="73">
        <f t="shared" ca="1" si="32"/>
        <v>3299.0293618042829</v>
      </c>
      <c r="AR309" s="74">
        <f t="array" aca="1" ref="AR309" ca="1">RANK(AQ309,$AQ$12:$AQ$315,1)</f>
        <v>298</v>
      </c>
    </row>
    <row r="310" spans="28:44" ht="15" customHeight="1">
      <c r="AB310" s="44" t="str">
        <f t="shared" ca="1" si="36"/>
        <v/>
      </c>
      <c r="AC310" s="45" t="str">
        <f ca="1"/>
        <v/>
      </c>
      <c r="AD310" s="46" t="str">
        <f ca="1"/>
        <v/>
      </c>
      <c r="AE310" s="31" t="str">
        <f ca="1"/>
        <v/>
      </c>
      <c r="AG310" s="45">
        <f t="shared" ca="1" si="33"/>
        <v>254</v>
      </c>
      <c r="AH310" s="46">
        <f ca="1">IF(AI310&gt;AI309,1,IF(COUNTIF(AH$12:AH309,AH309)&lt;$AB$15*AI310,AH309,IF(AND(AH309=$W$25,COUNTIF(AH$12:AH309,AH309)&gt;=$AB$15*AI310),$W$25,AH309+1)))</f>
        <v>1</v>
      </c>
      <c r="AI310" s="46">
        <f ca="1">IF(COUNTIF(AI$12:AI309,AI309)&lt;$AI$10,AI309,IF(AND(AI309=$R$25,COUNTIF(AI$12:AI309,AI309)&gt;=$AI$10),$R$25,AI309+1))</f>
        <v>10</v>
      </c>
      <c r="AJ310" s="71" t="str">
        <f t="array" aca="1" ref="AJ310" ca="1">INDEX($T$26:$T$86,AI310)</f>
        <v>Ukraine</v>
      </c>
      <c r="AK310" s="71" t="str">
        <f t="shared" ca="1" si="30"/>
        <v>Sales</v>
      </c>
      <c r="AL310" s="46" t="str">
        <f t="shared" ca="1" si="34"/>
        <v/>
      </c>
      <c r="AM310" s="72">
        <f ca="1">IF(AL310="",0,_xll.PALO.DATA(Server,OperationalCube,$AJ310,$AK310,$AL310,$F$8,$B$3,$AM$11))</f>
        <v>0</v>
      </c>
      <c r="AN310" s="72">
        <f ca="1">IF(AM310=0,$AK$10,RANK(AM310,$R$22:$R$322))</f>
        <v>3300</v>
      </c>
      <c r="AO310" s="72">
        <f t="shared" ca="1" si="35"/>
        <v>299</v>
      </c>
      <c r="AP310" s="73">
        <f t="shared" ca="1" si="31"/>
        <v>0.97054113189744506</v>
      </c>
      <c r="AQ310" s="73">
        <f t="shared" ca="1" si="32"/>
        <v>3299.0294588681027</v>
      </c>
      <c r="AR310" s="74">
        <f t="array" aca="1" ref="AR310" ca="1">RANK(AQ310,$AQ$12:$AQ$315,1)</f>
        <v>299</v>
      </c>
    </row>
    <row r="311" spans="28:44" ht="15" customHeight="1">
      <c r="AB311" s="44" t="str">
        <f t="shared" ca="1" si="36"/>
        <v/>
      </c>
      <c r="AC311" s="45" t="str">
        <f ca="1"/>
        <v/>
      </c>
      <c r="AD311" s="46" t="str">
        <f ca="1"/>
        <v/>
      </c>
      <c r="AE311" s="31" t="str">
        <f ca="1"/>
        <v/>
      </c>
      <c r="AG311" s="45">
        <f t="shared" ca="1" si="33"/>
        <v>255</v>
      </c>
      <c r="AH311" s="46">
        <f ca="1">IF(AI311&gt;AI310,1,IF(COUNTIF(AH$12:AH310,AH310)&lt;$AB$15*AI311,AH310,IF(AND(AH310=$W$25,COUNTIF(AH$12:AH310,AH310)&gt;=$AB$15*AI311),$W$25,AH310+1)))</f>
        <v>1</v>
      </c>
      <c r="AI311" s="46">
        <f ca="1">IF(COUNTIF(AI$12:AI310,AI310)&lt;$AI$10,AI310,IF(AND(AI310=$R$25,COUNTIF(AI$12:AI310,AI310)&gt;=$AI$10),$R$25,AI310+1))</f>
        <v>10</v>
      </c>
      <c r="AJ311" s="71" t="str">
        <f t="array" aca="1" ref="AJ311" ca="1">INDEX($T$26:$T$86,AI311)</f>
        <v>Ukraine</v>
      </c>
      <c r="AK311" s="71" t="str">
        <f t="shared" ca="1" si="30"/>
        <v>Sales</v>
      </c>
      <c r="AL311" s="46" t="str">
        <f t="shared" ca="1" si="34"/>
        <v/>
      </c>
      <c r="AM311" s="72">
        <f ca="1">IF(AL311="",0,_xll.PALO.DATA(Server,OperationalCube,$AJ311,$AK311,$AL311,$F$8,$B$3,$AM$11))</f>
        <v>0</v>
      </c>
      <c r="AN311" s="72">
        <f ca="1">IF(AM311=0,$AK$10,RANK(AM311,$R$22:$R$322))</f>
        <v>3300</v>
      </c>
      <c r="AO311" s="72">
        <f t="shared" ca="1" si="35"/>
        <v>300</v>
      </c>
      <c r="AP311" s="73">
        <f t="shared" ca="1" si="31"/>
        <v>0.97044407778425534</v>
      </c>
      <c r="AQ311" s="73">
        <f t="shared" ca="1" si="32"/>
        <v>3299.0295559222159</v>
      </c>
      <c r="AR311" s="74">
        <f t="array" aca="1" ref="AR311" ca="1">RANK(AQ311,$AQ$12:$AQ$315,1)</f>
        <v>300</v>
      </c>
    </row>
    <row r="312" spans="28:44" ht="15" customHeight="1">
      <c r="AB312" s="44" t="str">
        <f t="shared" ca="1" si="36"/>
        <v/>
      </c>
      <c r="AC312" s="45" t="str">
        <f ca="1"/>
        <v/>
      </c>
      <c r="AD312" s="46" t="str">
        <f ca="1"/>
        <v/>
      </c>
      <c r="AE312" s="31" t="str">
        <f ca="1"/>
        <v/>
      </c>
      <c r="AG312" s="45">
        <f t="shared" ca="1" si="33"/>
        <v>256</v>
      </c>
      <c r="AH312" s="46">
        <f ca="1">IF(AI312&gt;AI311,1,IF(COUNTIF(AH$12:AH311,AH311)&lt;$AB$15*AI312,AH311,IF(AND(AH311=$W$25,COUNTIF(AH$12:AH311,AH311)&gt;=$AB$15*AI312),$W$25,AH311+1)))</f>
        <v>1</v>
      </c>
      <c r="AI312" s="46">
        <f ca="1">IF(COUNTIF(AI$12:AI311,AI311)&lt;$AI$10,AI311,IF(AND(AI311=$R$25,COUNTIF(AI$12:AI311,AI311)&gt;=$AI$10),$R$25,AI311+1))</f>
        <v>10</v>
      </c>
      <c r="AJ312" s="71" t="str">
        <f t="array" aca="1" ref="AJ312" ca="1">INDEX($T$26:$T$86,AI312)</f>
        <v>Ukraine</v>
      </c>
      <c r="AK312" s="71" t="str">
        <f t="shared" ca="1" si="30"/>
        <v>Sales</v>
      </c>
      <c r="AL312" s="46" t="str">
        <f t="shared" ca="1" si="34"/>
        <v/>
      </c>
      <c r="AM312" s="72">
        <f ca="1">IF(AL312="",0,_xll.PALO.DATA(Server,OperationalCube,$AJ312,$AK312,$AL312,$F$8,$B$3,$AM$11))</f>
        <v>0</v>
      </c>
      <c r="AN312" s="72">
        <f ca="1">IF(AM312=0,$AK$10,RANK(AM312,$R$22:$R$322))</f>
        <v>3300</v>
      </c>
      <c r="AO312" s="72">
        <f t="shared" ca="1" si="35"/>
        <v>301</v>
      </c>
      <c r="AP312" s="73">
        <f t="shared" ca="1" si="31"/>
        <v>0.97034703337647699</v>
      </c>
      <c r="AQ312" s="73">
        <f t="shared" ca="1" si="32"/>
        <v>3299.0296529666234</v>
      </c>
      <c r="AR312" s="74">
        <f t="array" aca="1" ref="AR312" ca="1">RANK(AQ312,$AQ$12:$AQ$315,1)</f>
        <v>301</v>
      </c>
    </row>
    <row r="313" spans="28:44" ht="15" customHeight="1">
      <c r="AB313" s="44" t="str">
        <f t="shared" ca="1" si="36"/>
        <v/>
      </c>
      <c r="AC313" s="45" t="str">
        <f ca="1"/>
        <v/>
      </c>
      <c r="AD313" s="46" t="str">
        <f ca="1"/>
        <v/>
      </c>
      <c r="AE313" s="31" t="str">
        <f ca="1"/>
        <v/>
      </c>
      <c r="AG313" s="45">
        <f t="shared" ca="1" si="33"/>
        <v>257</v>
      </c>
      <c r="AH313" s="46">
        <f ca="1">IF(AI313&gt;AI312,1,IF(COUNTIF(AH$12:AH312,AH312)&lt;$AB$15*AI313,AH312,IF(AND(AH312=$W$25,COUNTIF(AH$12:AH312,AH312)&gt;=$AB$15*AI313),$W$25,AH312+1)))</f>
        <v>1</v>
      </c>
      <c r="AI313" s="46">
        <f ca="1">IF(COUNTIF(AI$12:AI312,AI312)&lt;$AI$10,AI312,IF(AND(AI312=$R$25,COUNTIF(AI$12:AI312,AI312)&gt;=$AI$10),$R$25,AI312+1))</f>
        <v>10</v>
      </c>
      <c r="AJ313" s="71" t="str">
        <f t="array" aca="1" ref="AJ313" ca="1">INDEX($T$26:$T$86,AI313)</f>
        <v>Ukraine</v>
      </c>
      <c r="AK313" s="71" t="str">
        <f t="shared" ca="1" si="30"/>
        <v>Sales</v>
      </c>
      <c r="AL313" s="46" t="str">
        <f t="shared" ca="1" si="34"/>
        <v/>
      </c>
      <c r="AM313" s="72">
        <f ca="1">IF(AL313="",0,_xll.PALO.DATA(Server,OperationalCube,$AJ313,$AK313,$AL313,$F$8,$B$3,$AM$11))</f>
        <v>0</v>
      </c>
      <c r="AN313" s="72">
        <f ca="1">IF(AM313=0,$AK$10,RANK(AM313,$R$22:$R$322))</f>
        <v>3300</v>
      </c>
      <c r="AO313" s="72">
        <f t="shared" ca="1" si="35"/>
        <v>302</v>
      </c>
      <c r="AP313" s="73">
        <f t="shared" ca="1" si="31"/>
        <v>0.97024999867313944</v>
      </c>
      <c r="AQ313" s="73">
        <f t="shared" ca="1" si="32"/>
        <v>3299.0297500013266</v>
      </c>
      <c r="AR313" s="74">
        <f t="array" aca="1" ref="AR313" ca="1">RANK(AQ313,$AQ$12:$AQ$315,1)</f>
        <v>302</v>
      </c>
    </row>
    <row r="314" spans="28:44" ht="15" customHeight="1">
      <c r="AB314" s="44" t="str">
        <f t="shared" ca="1" si="36"/>
        <v/>
      </c>
      <c r="AC314" s="45" t="str">
        <f ca="1"/>
        <v/>
      </c>
      <c r="AD314" s="46" t="str">
        <f ca="1"/>
        <v/>
      </c>
      <c r="AE314" s="31" t="str">
        <f ca="1"/>
        <v/>
      </c>
      <c r="AG314" s="45">
        <f t="shared" ca="1" si="33"/>
        <v>258</v>
      </c>
      <c r="AH314" s="46">
        <f ca="1">IF(AI314&gt;AI313,1,IF(COUNTIF(AH$12:AH313,AH313)&lt;$AB$15*AI314,AH313,IF(AND(AH313=$W$25,COUNTIF(AH$12:AH313,AH313)&gt;=$AB$15*AI314),$W$25,AH313+1)))</f>
        <v>1</v>
      </c>
      <c r="AI314" s="46">
        <f ca="1">IF(COUNTIF(AI$12:AI313,AI313)&lt;$AI$10,AI313,IF(AND(AI313=$R$25,COUNTIF(AI$12:AI313,AI313)&gt;=$AI$10),$R$25,AI313+1))</f>
        <v>10</v>
      </c>
      <c r="AJ314" s="71" t="str">
        <f t="array" aca="1" ref="AJ314" ca="1">INDEX($T$26:$T$86,AI314)</f>
        <v>Ukraine</v>
      </c>
      <c r="AK314" s="71" t="str">
        <f t="shared" ca="1" si="30"/>
        <v>Sales</v>
      </c>
      <c r="AL314" s="46" t="str">
        <f t="shared" ca="1" si="34"/>
        <v/>
      </c>
      <c r="AM314" s="72">
        <f ca="1">IF(AL314="",0,_xll.PALO.DATA(Server,OperationalCube,$AJ314,$AK314,$AL314,$F$8,$B$3,$AM$11))</f>
        <v>0</v>
      </c>
      <c r="AN314" s="72">
        <f ca="1">IF(AM314=0,$AK$10,RANK(AM314,$R$22:$R$322))</f>
        <v>3300</v>
      </c>
      <c r="AO314" s="72">
        <f t="shared" ca="1" si="35"/>
        <v>303</v>
      </c>
      <c r="AP314" s="73">
        <f t="shared" ca="1" si="31"/>
        <v>0.97015297367327213</v>
      </c>
      <c r="AQ314" s="73">
        <f t="shared" ca="1" si="32"/>
        <v>3299.0298470263269</v>
      </c>
      <c r="AR314" s="74">
        <f t="array" aca="1" ref="AR314" ca="1">RANK(AQ314,$AQ$12:$AQ$315,1)</f>
        <v>303</v>
      </c>
    </row>
    <row r="315" spans="28:44" ht="15" customHeight="1">
      <c r="AB315" s="55" t="str">
        <f t="shared" ca="1" si="36"/>
        <v/>
      </c>
      <c r="AC315" s="53" t="str">
        <f ca="1"/>
        <v/>
      </c>
      <c r="AD315" s="54" t="str">
        <f ca="1"/>
        <v/>
      </c>
      <c r="AE315" s="49" t="str">
        <f ca="1"/>
        <v/>
      </c>
      <c r="AG315" s="45">
        <f t="shared" ca="1" si="33"/>
        <v>259</v>
      </c>
      <c r="AH315" s="46">
        <f ca="1">IF(AI315&gt;AI314,1,IF(COUNTIF(AH$12:AH314,AH314)&lt;$AB$15*AI315,AH314,IF(AND(AH314=$W$25,COUNTIF(AH$12:AH314,AH314)&gt;=$AB$15*AI315),$W$25,AH314+1)))</f>
        <v>1</v>
      </c>
      <c r="AI315" s="46">
        <f ca="1">IF(COUNTIF(AI$12:AI314,AI314)&lt;$AI$10,AI314,IF(AND(AI314=$R$25,COUNTIF(AI$12:AI314,AI314)&gt;=$AI$10),$R$25,AI314+1))</f>
        <v>10</v>
      </c>
      <c r="AJ315" s="71" t="str">
        <f t="array" aca="1" ref="AJ315" ca="1">INDEX($T$26:$T$86,AI315)</f>
        <v>Ukraine</v>
      </c>
      <c r="AK315" s="71" t="str">
        <f t="shared" ca="1" si="30"/>
        <v>Sales</v>
      </c>
      <c r="AL315" s="46" t="str">
        <f t="shared" ca="1" si="34"/>
        <v/>
      </c>
      <c r="AM315" s="72">
        <f ca="1">IF(AL315="",0,_xll.PALO.DATA(Server,OperationalCube,$AJ315,$AK315,$AL315,$F$8,$B$3,$AM$11))</f>
        <v>0</v>
      </c>
      <c r="AN315" s="72">
        <f ca="1">IF(AM315=0,$AK$10,RANK(AM315,$R$22:$R$322))</f>
        <v>3300</v>
      </c>
      <c r="AO315" s="72">
        <f t="shared" ca="1" si="35"/>
        <v>304</v>
      </c>
      <c r="AP315" s="73">
        <f t="shared" ca="1" si="31"/>
        <v>0.97005595837590475</v>
      </c>
      <c r="AQ315" s="73">
        <f t="shared" ca="1" si="32"/>
        <v>3299.0299440416243</v>
      </c>
      <c r="AR315" s="74">
        <f t="array" aca="1" ref="AR315" ca="1">RANK(AQ315,$AQ$12:$AQ$315,1)</f>
        <v>304</v>
      </c>
    </row>
  </sheetData>
  <mergeCells count="7">
    <mergeCell ref="F11:G11"/>
    <mergeCell ref="G2:J2"/>
    <mergeCell ref="F9:G9"/>
    <mergeCell ref="F10:G10"/>
    <mergeCell ref="F6:G6"/>
    <mergeCell ref="F7:G7"/>
    <mergeCell ref="F8:G8"/>
  </mergeCells>
  <phoneticPr fontId="43" type="noConversion"/>
  <conditionalFormatting sqref="M14:M114">
    <cfRule type="cellIs" dxfId="2" priority="1" operator="equal">
      <formula>3</formula>
    </cfRule>
    <cfRule type="cellIs" dxfId="1" priority="2" operator="equal">
      <formula>2</formula>
    </cfRule>
    <cfRule type="cellIs" dxfId="0" priority="3" operator="lessThanOrEqual">
      <formula>1</formula>
    </cfRule>
  </conditionalFormatting>
  <dataValidations count="3">
    <dataValidation allowBlank="1" showInputMessage="1" showErrorMessage="1" promptTitle="Doubleclick for action details" prompt="-" sqref="D14:D114"/>
    <dataValidation type="list" allowBlank="1" showInputMessage="1" showErrorMessage="1" sqref="F10">
      <formula1>Subtopic</formula1>
    </dataValidation>
    <dataValidation type="list" allowBlank="1" showInputMessage="1" showErrorMessage="1" sqref="F9">
      <formula1>Prime_Principle</formula1>
    </dataValidation>
  </dataValidations>
  <hyperlinks>
    <hyperlink ref="F2" location="'CEO Cockpit'!A1" display="Back to CEO Cockpit"/>
  </hyperlinks>
  <pageMargins left="0.7" right="0.7" top="0.78740157499999996" bottom="0.78740157499999996" header="0.3" footer="0.3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Action List</vt:lpstr>
      <vt:lpstr>PP</vt:lpstr>
      <vt:lpstr>Sel_PP</vt:lpstr>
      <vt:lpstr>Sel_Topic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Laurentiu Ialovoi</dc:creator>
  <cp:lastModifiedBy>ialovoi</cp:lastModifiedBy>
  <cp:lastPrinted>2010-08-13T07:31:37Z</cp:lastPrinted>
  <dcterms:created xsi:type="dcterms:W3CDTF">2010-08-11T17:49:48Z</dcterms:created>
  <dcterms:modified xsi:type="dcterms:W3CDTF">2010-10-11T18:54:59Z</dcterms:modified>
</cp:coreProperties>
</file>