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24226"/>
  <mc:AlternateContent xmlns:mc="http://schemas.openxmlformats.org/markup-compatibility/2006">
    <mc:Choice Requires="x15">
      <x15ac:absPath xmlns:x15ac="http://schemas.microsoft.com/office/spreadsheetml/2010/11/ac" url="C:\Users\USER\Desktop\Shan\"/>
    </mc:Choice>
  </mc:AlternateContent>
  <xr:revisionPtr revIDLastSave="0" documentId="8_{268D9254-439D-4A86-B56D-181BDD7DE0EF}" xr6:coauthVersionLast="47" xr6:coauthVersionMax="47" xr10:uidLastSave="{00000000-0000-0000-0000-000000000000}"/>
  <bookViews>
    <workbookView xWindow="-120" yWindow="-120" windowWidth="20730" windowHeight="11160" firstSheet="1" activeTab="2" xr2:uid="{00000000-000D-0000-FFFF-FFFF00000000}"/>
  </bookViews>
  <sheets>
    <sheet name="Dashboard (2)" sheetId="7" r:id="rId1"/>
    <sheet name="Data" sheetId="1" r:id="rId2"/>
    <sheet name="CleanData" sheetId="2" r:id="rId3"/>
    <sheet name="PivotTable" sheetId="3" state="hidden" r:id="rId4"/>
    <sheet name="Dashboard" sheetId="5" state="hidden" r:id="rId5"/>
  </sheets>
  <definedNames>
    <definedName name="_xlnm._FilterDatabase" localSheetId="2" hidden="1">CleanData!$A$1:$P$81</definedName>
    <definedName name="Slicer_Category">#N/A</definedName>
    <definedName name="Slicer_Order_Date">#N/A</definedName>
    <definedName name="Slicer_Payment_Mode">#N/A</definedName>
    <definedName name="Slicer_Region">#N/A</definedName>
  </definedNames>
  <calcPr calcId="191029"/>
  <pivotCaches>
    <pivotCache cacheId="17"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9" i="3" l="1"/>
  <c r="B16" i="3"/>
  <c r="B13" i="3"/>
  <c r="B10" i="3"/>
  <c r="B7" i="3"/>
  <c r="B4" i="3"/>
  <c r="P81" i="2"/>
  <c r="O81" i="2"/>
  <c r="N81" i="2"/>
  <c r="P80" i="2"/>
  <c r="O80" i="2"/>
  <c r="N80" i="2"/>
  <c r="P79" i="2"/>
  <c r="O79" i="2"/>
  <c r="N79" i="2"/>
  <c r="P78" i="2"/>
  <c r="O78" i="2"/>
  <c r="N78" i="2"/>
  <c r="P77" i="2"/>
  <c r="O77" i="2"/>
  <c r="N77" i="2"/>
  <c r="P76" i="2"/>
  <c r="O76" i="2"/>
  <c r="N76" i="2"/>
  <c r="P75" i="2"/>
  <c r="O75" i="2"/>
  <c r="N75" i="2"/>
  <c r="P74" i="2"/>
  <c r="O74" i="2"/>
  <c r="N74" i="2"/>
  <c r="P73" i="2"/>
  <c r="O73" i="2"/>
  <c r="N73" i="2"/>
  <c r="P72" i="2"/>
  <c r="O72" i="2"/>
  <c r="N72" i="2"/>
  <c r="P71" i="2"/>
  <c r="O71" i="2"/>
  <c r="N71" i="2"/>
  <c r="P70" i="2"/>
  <c r="O70" i="2"/>
  <c r="N70" i="2"/>
  <c r="P69" i="2"/>
  <c r="O69" i="2"/>
  <c r="N69" i="2"/>
  <c r="P68" i="2"/>
  <c r="O68" i="2"/>
  <c r="N68" i="2"/>
  <c r="H68" i="2"/>
  <c r="P67" i="2"/>
  <c r="O67" i="2"/>
  <c r="N67" i="2"/>
  <c r="P66" i="2"/>
  <c r="O66" i="2"/>
  <c r="N66" i="2"/>
  <c r="P65" i="2"/>
  <c r="O65" i="2"/>
  <c r="N65" i="2"/>
  <c r="P64" i="2"/>
  <c r="O64" i="2"/>
  <c r="N64" i="2"/>
  <c r="P63" i="2"/>
  <c r="O63" i="2"/>
  <c r="N63" i="2"/>
  <c r="P62" i="2"/>
  <c r="O62" i="2"/>
  <c r="N62" i="2"/>
  <c r="P61" i="2"/>
  <c r="O61" i="2"/>
  <c r="N61" i="2"/>
  <c r="P60" i="2"/>
  <c r="O60" i="2"/>
  <c r="N60" i="2"/>
  <c r="P59" i="2"/>
  <c r="O59" i="2"/>
  <c r="N59" i="2"/>
  <c r="P58" i="2"/>
  <c r="O58" i="2"/>
  <c r="N58" i="2"/>
  <c r="P57" i="2"/>
  <c r="O57" i="2"/>
  <c r="N57" i="2"/>
  <c r="P56" i="2"/>
  <c r="O56" i="2"/>
  <c r="N56" i="2"/>
  <c r="P55" i="2"/>
  <c r="O55" i="2"/>
  <c r="N55" i="2"/>
  <c r="P54" i="2"/>
  <c r="O54" i="2"/>
  <c r="N54" i="2"/>
  <c r="P53" i="2"/>
  <c r="O53" i="2"/>
  <c r="N53" i="2"/>
  <c r="P52" i="2"/>
  <c r="O52" i="2"/>
  <c r="N52" i="2"/>
  <c r="P51" i="2"/>
  <c r="O51" i="2"/>
  <c r="N51" i="2"/>
  <c r="P50" i="2"/>
  <c r="O50" i="2"/>
  <c r="N50" i="2"/>
  <c r="P49" i="2"/>
  <c r="O49" i="2"/>
  <c r="N49" i="2"/>
  <c r="P48" i="2"/>
  <c r="O48" i="2"/>
  <c r="N48" i="2"/>
  <c r="P47" i="2"/>
  <c r="O47" i="2"/>
  <c r="N47" i="2"/>
  <c r="P46" i="2"/>
  <c r="O46" i="2"/>
  <c r="N46" i="2"/>
  <c r="P45" i="2"/>
  <c r="O45" i="2"/>
  <c r="N45" i="2"/>
  <c r="P44" i="2"/>
  <c r="O44" i="2"/>
  <c r="N44" i="2"/>
  <c r="P43" i="2"/>
  <c r="O43" i="2"/>
  <c r="N43" i="2"/>
  <c r="P42" i="2"/>
  <c r="O42" i="2"/>
  <c r="N42" i="2"/>
  <c r="P41" i="2"/>
  <c r="O41" i="2"/>
  <c r="N41" i="2"/>
  <c r="P40" i="2"/>
  <c r="O40" i="2"/>
  <c r="N40" i="2"/>
  <c r="P39" i="2"/>
  <c r="O39" i="2"/>
  <c r="N39" i="2"/>
  <c r="P38" i="2"/>
  <c r="O38" i="2"/>
  <c r="N38" i="2"/>
  <c r="P37" i="2"/>
  <c r="O37" i="2"/>
  <c r="N37" i="2"/>
  <c r="P36" i="2"/>
  <c r="O36" i="2"/>
  <c r="N36" i="2"/>
  <c r="P35" i="2"/>
  <c r="O35" i="2"/>
  <c r="N35" i="2"/>
  <c r="P34" i="2"/>
  <c r="O34" i="2"/>
  <c r="N34" i="2"/>
  <c r="P33" i="2"/>
  <c r="O33" i="2"/>
  <c r="N33" i="2"/>
  <c r="P32" i="2"/>
  <c r="O32" i="2"/>
  <c r="N32" i="2"/>
  <c r="P31" i="2"/>
  <c r="O31" i="2"/>
  <c r="N31" i="2"/>
  <c r="P30" i="2"/>
  <c r="O30" i="2"/>
  <c r="N30" i="2"/>
  <c r="P29" i="2"/>
  <c r="O29" i="2"/>
  <c r="N29" i="2"/>
  <c r="P28" i="2"/>
  <c r="O28" i="2"/>
  <c r="N28" i="2"/>
  <c r="P27" i="2"/>
  <c r="O27" i="2"/>
  <c r="N27" i="2"/>
  <c r="P26" i="2"/>
  <c r="O26" i="2"/>
  <c r="N26" i="2"/>
  <c r="P25" i="2"/>
  <c r="O25" i="2"/>
  <c r="N25" i="2"/>
  <c r="P24" i="2"/>
  <c r="O24" i="2"/>
  <c r="N24" i="2"/>
  <c r="P23" i="2"/>
  <c r="O23" i="2"/>
  <c r="N23" i="2"/>
  <c r="P22" i="2"/>
  <c r="O22" i="2"/>
  <c r="N22" i="2"/>
  <c r="P21" i="2"/>
  <c r="O21" i="2"/>
  <c r="N21" i="2"/>
  <c r="P20" i="2"/>
  <c r="O20" i="2"/>
  <c r="N20" i="2"/>
  <c r="P19" i="2"/>
  <c r="O19" i="2"/>
  <c r="N19" i="2"/>
  <c r="P18" i="2"/>
  <c r="O18" i="2"/>
  <c r="N18" i="2"/>
  <c r="P17" i="2"/>
  <c r="O17" i="2"/>
  <c r="N17" i="2"/>
  <c r="P16" i="2"/>
  <c r="O16" i="2"/>
  <c r="N16" i="2"/>
  <c r="P15" i="2"/>
  <c r="O15" i="2"/>
  <c r="N15" i="2"/>
  <c r="P14" i="2"/>
  <c r="O14" i="2"/>
  <c r="N14" i="2"/>
  <c r="P13" i="2"/>
  <c r="O13" i="2"/>
  <c r="N13" i="2"/>
  <c r="P12" i="2"/>
  <c r="O12" i="2"/>
  <c r="N12" i="2"/>
  <c r="P11" i="2"/>
  <c r="O11" i="2"/>
  <c r="N11" i="2"/>
  <c r="P10" i="2"/>
  <c r="O10" i="2"/>
  <c r="N10" i="2"/>
  <c r="P9" i="2"/>
  <c r="O9" i="2"/>
  <c r="N9" i="2"/>
  <c r="P8" i="2"/>
  <c r="O8" i="2"/>
  <c r="N8" i="2"/>
  <c r="P7" i="2"/>
  <c r="O7" i="2"/>
  <c r="N7" i="2"/>
  <c r="P6" i="2"/>
  <c r="O6" i="2"/>
  <c r="N6" i="2"/>
  <c r="P5" i="2"/>
  <c r="O5" i="2"/>
  <c r="N5" i="2"/>
  <c r="P4" i="2"/>
  <c r="O4" i="2"/>
  <c r="N4" i="2"/>
  <c r="P3" i="2"/>
  <c r="O3" i="2"/>
  <c r="N3" i="2"/>
  <c r="P2" i="2"/>
  <c r="O2" i="2"/>
  <c r="N2" i="2"/>
</calcChain>
</file>

<file path=xl/sharedStrings.xml><?xml version="1.0" encoding="utf-8"?>
<sst xmlns="http://schemas.openxmlformats.org/spreadsheetml/2006/main" count="1044" uniqueCount="212">
  <si>
    <t>Order_ID</t>
  </si>
  <si>
    <t>Order_Date</t>
  </si>
  <si>
    <t>Customer</t>
  </si>
  <si>
    <t>Product</t>
  </si>
  <si>
    <t>Category</t>
  </si>
  <si>
    <t>Region</t>
  </si>
  <si>
    <t>Quantity</t>
  </si>
  <si>
    <t>Unit_Price</t>
  </si>
  <si>
    <t>Discount_%</t>
  </si>
  <si>
    <t>Payment_Mode</t>
  </si>
  <si>
    <t>Sales</t>
  </si>
  <si>
    <t>Cost</t>
  </si>
  <si>
    <t>Profit</t>
  </si>
  <si>
    <t>ORD10001</t>
  </si>
  <si>
    <t>ORD10002</t>
  </si>
  <si>
    <t>ORD10003</t>
  </si>
  <si>
    <t>ORD10004</t>
  </si>
  <si>
    <t>ORD10005</t>
  </si>
  <si>
    <t>ORD10006</t>
  </si>
  <si>
    <t>ORD10007</t>
  </si>
  <si>
    <t>ORD10008</t>
  </si>
  <si>
    <t>ORD10009</t>
  </si>
  <si>
    <t>ORD10010</t>
  </si>
  <si>
    <t>ORD10011</t>
  </si>
  <si>
    <t>ORD10012</t>
  </si>
  <si>
    <t>ORD10013</t>
  </si>
  <si>
    <t>ORD10014</t>
  </si>
  <si>
    <t>ORD10015</t>
  </si>
  <si>
    <t>ORD10016</t>
  </si>
  <si>
    <t>ORD10017</t>
  </si>
  <si>
    <t>ORD10018</t>
  </si>
  <si>
    <t>ORD10019</t>
  </si>
  <si>
    <t>ORD10020</t>
  </si>
  <si>
    <t>ORD10021</t>
  </si>
  <si>
    <t>ORD10022</t>
  </si>
  <si>
    <t>ORD10023</t>
  </si>
  <si>
    <t>ORD10024</t>
  </si>
  <si>
    <t>ORD10025</t>
  </si>
  <si>
    <t>ORD10026</t>
  </si>
  <si>
    <t>ORD10027</t>
  </si>
  <si>
    <t>ORD10028</t>
  </si>
  <si>
    <t>ORD10029</t>
  </si>
  <si>
    <t>ORD10030</t>
  </si>
  <si>
    <t>ORD10031</t>
  </si>
  <si>
    <t>ORD10032</t>
  </si>
  <si>
    <t>ORD10033</t>
  </si>
  <si>
    <t>ORD10034</t>
  </si>
  <si>
    <t>ORD10035</t>
  </si>
  <si>
    <t>ORD10036</t>
  </si>
  <si>
    <t>ORD10037</t>
  </si>
  <si>
    <t>ORD10038</t>
  </si>
  <si>
    <t>ORD10039</t>
  </si>
  <si>
    <t>ORD10040</t>
  </si>
  <si>
    <t>ORD10041</t>
  </si>
  <si>
    <t>ORD10042</t>
  </si>
  <si>
    <t>ORD10043</t>
  </si>
  <si>
    <t>ORD10044</t>
  </si>
  <si>
    <t>ORD10045</t>
  </si>
  <si>
    <t>ORD10046</t>
  </si>
  <si>
    <t>ORD10047</t>
  </si>
  <si>
    <t>ORD10048</t>
  </si>
  <si>
    <t>ORD10049</t>
  </si>
  <si>
    <t>ORD10050</t>
  </si>
  <si>
    <t>ORD10051</t>
  </si>
  <si>
    <t>ORD10052</t>
  </si>
  <si>
    <t>ORD10053</t>
  </si>
  <si>
    <t>ORD10054</t>
  </si>
  <si>
    <t>ORD10055</t>
  </si>
  <si>
    <t>ORD10056</t>
  </si>
  <si>
    <t>ORD10057</t>
  </si>
  <si>
    <t>ORD10058</t>
  </si>
  <si>
    <t>ORD10059</t>
  </si>
  <si>
    <t>ORD10060</t>
  </si>
  <si>
    <t>ORD10061</t>
  </si>
  <si>
    <t>ORD10062</t>
  </si>
  <si>
    <t>ORD10063</t>
  </si>
  <si>
    <t>ORD10064</t>
  </si>
  <si>
    <t>ORD10065</t>
  </si>
  <si>
    <t>ORD10066</t>
  </si>
  <si>
    <t>ORD10067</t>
  </si>
  <si>
    <t>ORD10068</t>
  </si>
  <si>
    <t>ORD10069</t>
  </si>
  <si>
    <t>ORD10070</t>
  </si>
  <si>
    <t>ORD10071</t>
  </si>
  <si>
    <t>ORD10072</t>
  </si>
  <si>
    <t>ORD10073</t>
  </si>
  <si>
    <t>ORD10074</t>
  </si>
  <si>
    <t>ORD10075</t>
  </si>
  <si>
    <t>ORD10076</t>
  </si>
  <si>
    <t>ORD10077</t>
  </si>
  <si>
    <t>ORD10078</t>
  </si>
  <si>
    <t>ORD10079</t>
  </si>
  <si>
    <t>ORD10080</t>
  </si>
  <si>
    <t>C1001</t>
  </si>
  <si>
    <t>C1002</t>
  </si>
  <si>
    <t>C1003</t>
  </si>
  <si>
    <t>C1004</t>
  </si>
  <si>
    <t>C1005</t>
  </si>
  <si>
    <t>C1006</t>
  </si>
  <si>
    <t>C1007</t>
  </si>
  <si>
    <t>C1008</t>
  </si>
  <si>
    <t>C1009</t>
  </si>
  <si>
    <t>C1010</t>
  </si>
  <si>
    <t>C1011</t>
  </si>
  <si>
    <t>C1012</t>
  </si>
  <si>
    <t>C1013</t>
  </si>
  <si>
    <t>C1014</t>
  </si>
  <si>
    <t>C1015</t>
  </si>
  <si>
    <t xml:space="preserve">  C1016 </t>
  </si>
  <si>
    <t>C1017</t>
  </si>
  <si>
    <t>C1018</t>
  </si>
  <si>
    <t>C1019</t>
  </si>
  <si>
    <t>C1020</t>
  </si>
  <si>
    <t>C1021</t>
  </si>
  <si>
    <t>C1022</t>
  </si>
  <si>
    <t>C1023</t>
  </si>
  <si>
    <t>C1024</t>
  </si>
  <si>
    <t>C1025</t>
  </si>
  <si>
    <t>C1026</t>
  </si>
  <si>
    <t>C1027</t>
  </si>
  <si>
    <t>C1028</t>
  </si>
  <si>
    <t>C1029</t>
  </si>
  <si>
    <t>C1030</t>
  </si>
  <si>
    <t>C1031</t>
  </si>
  <si>
    <t>C1032</t>
  </si>
  <si>
    <t>C1033</t>
  </si>
  <si>
    <t>C1034</t>
  </si>
  <si>
    <t>C1035</t>
  </si>
  <si>
    <t>C1036</t>
  </si>
  <si>
    <t>C1037</t>
  </si>
  <si>
    <t>C1038</t>
  </si>
  <si>
    <t>C1039</t>
  </si>
  <si>
    <t>C1040</t>
  </si>
  <si>
    <t>C1041</t>
  </si>
  <si>
    <t>C1042</t>
  </si>
  <si>
    <t>C1043</t>
  </si>
  <si>
    <t>C1044</t>
  </si>
  <si>
    <t>C1045</t>
  </si>
  <si>
    <t>C1046</t>
  </si>
  <si>
    <t>C1047</t>
  </si>
  <si>
    <t>C1048</t>
  </si>
  <si>
    <t>C1049</t>
  </si>
  <si>
    <t>C1050</t>
  </si>
  <si>
    <t>C1051</t>
  </si>
  <si>
    <t>C1052</t>
  </si>
  <si>
    <t>C1053</t>
  </si>
  <si>
    <t>C1054</t>
  </si>
  <si>
    <t>C1055</t>
  </si>
  <si>
    <t>C1056</t>
  </si>
  <si>
    <t>C1057</t>
  </si>
  <si>
    <t>C1058</t>
  </si>
  <si>
    <t>C1059</t>
  </si>
  <si>
    <t>C1060</t>
  </si>
  <si>
    <t>C1061</t>
  </si>
  <si>
    <t>C1062</t>
  </si>
  <si>
    <t>C1063</t>
  </si>
  <si>
    <t>C1064</t>
  </si>
  <si>
    <t>C1065</t>
  </si>
  <si>
    <t>C1066</t>
  </si>
  <si>
    <t>C1067</t>
  </si>
  <si>
    <t>C1068</t>
  </si>
  <si>
    <t>C1069</t>
  </si>
  <si>
    <t>C1070</t>
  </si>
  <si>
    <t>C1072</t>
  </si>
  <si>
    <t>C1073</t>
  </si>
  <si>
    <t>C1074</t>
  </si>
  <si>
    <t>C1075</t>
  </si>
  <si>
    <t>C1076</t>
  </si>
  <si>
    <t>C1077</t>
  </si>
  <si>
    <t>C1078</t>
  </si>
  <si>
    <t>C1079</t>
  </si>
  <si>
    <t>C1080</t>
  </si>
  <si>
    <t>Monitor</t>
  </si>
  <si>
    <t>Headset</t>
  </si>
  <si>
    <t>Keyboard</t>
  </si>
  <si>
    <t>Mouse</t>
  </si>
  <si>
    <t>Laptop</t>
  </si>
  <si>
    <t xml:space="preserve">Mouse </t>
  </si>
  <si>
    <t>Electronics</t>
  </si>
  <si>
    <t>Accessories</t>
  </si>
  <si>
    <t>North</t>
  </si>
  <si>
    <t xml:space="preserve"> south </t>
  </si>
  <si>
    <t>East</t>
  </si>
  <si>
    <t>West</t>
  </si>
  <si>
    <t>South</t>
  </si>
  <si>
    <t>Cash</t>
  </si>
  <si>
    <t>UPI</t>
  </si>
  <si>
    <t>Net Banking</t>
  </si>
  <si>
    <t>upi</t>
  </si>
  <si>
    <t>Card</t>
  </si>
  <si>
    <t xml:space="preserve">Card </t>
  </si>
  <si>
    <t>C1016</t>
  </si>
  <si>
    <t>Month</t>
  </si>
  <si>
    <t>Month No</t>
  </si>
  <si>
    <t>Profit Margin%</t>
  </si>
  <si>
    <t>Unknown</t>
  </si>
  <si>
    <t>Total Sales</t>
  </si>
  <si>
    <t>Total Cost</t>
  </si>
  <si>
    <t>Total Profit</t>
  </si>
  <si>
    <t xml:space="preserve"> Profit Margin%</t>
  </si>
  <si>
    <t>Total Orders</t>
  </si>
  <si>
    <t>Avrg Order Value</t>
  </si>
  <si>
    <t>Row Labels</t>
  </si>
  <si>
    <t>Grand Total</t>
  </si>
  <si>
    <t>Jan</t>
  </si>
  <si>
    <t>Feb</t>
  </si>
  <si>
    <t>Mar</t>
  </si>
  <si>
    <t>Apr</t>
  </si>
  <si>
    <t>May</t>
  </si>
  <si>
    <t>Jun</t>
  </si>
  <si>
    <t>Sum of Sales</t>
  </si>
  <si>
    <t>Sum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</si>
</sst>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yyyy\-mm\-dd\ hh:mm:ss"/>
    <numFmt numFmtId="165" formatCode="[$-14009]dd/mm/yyyy;@"/>
    <numFmt numFmtId="166" formatCode="#,##0,&quot;K&quot;"/>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3">
    <xf numFmtId="0" fontId="0" fillId="0" borderId="0" xfId="0"/>
    <xf numFmtId="164" fontId="0" fillId="0" borderId="0" xfId="0" applyNumberFormat="1"/>
    <xf numFmtId="14" fontId="0" fillId="0" borderId="0" xfId="0" applyNumberFormat="1" applyAlignment="1">
      <alignment horizontal="center"/>
    </xf>
    <xf numFmtId="9" fontId="0" fillId="0" borderId="0" xfId="0" applyNumberFormat="1"/>
    <xf numFmtId="3" fontId="0" fillId="0" borderId="0" xfId="0" applyNumberFormat="1"/>
    <xf numFmtId="10" fontId="0" fillId="0" borderId="0" xfId="0" applyNumberFormat="1"/>
    <xf numFmtId="0" fontId="0" fillId="0" borderId="0" xfId="0" pivotButton="1"/>
    <xf numFmtId="14" fontId="0" fillId="0" borderId="0" xfId="0" applyNumberFormat="1" applyAlignment="1">
      <alignment horizontal="left"/>
    </xf>
    <xf numFmtId="0" fontId="0" fillId="0" borderId="0" xfId="0" applyAlignment="1">
      <alignment horizontal="left"/>
    </xf>
    <xf numFmtId="166" fontId="0" fillId="0" borderId="0" xfId="0" applyNumberFormat="1"/>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9" fontId="1" fillId="0" borderId="1" xfId="0" applyNumberFormat="1" applyFont="1" applyBorder="1" applyAlignment="1">
      <alignment horizontal="center" vertical="top"/>
    </xf>
  </cellXfs>
  <cellStyles count="1">
    <cellStyle name="Normal" xfId="0" builtinId="0"/>
  </cellStyles>
  <dxfs count="22">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3" formatCode="0%"/>
    </dxf>
    <dxf>
      <numFmt numFmtId="19" formatCode="dd/mm/yyyy"/>
      <alignment horizontal="center" vertical="bottom" textRotation="0" wrapText="0" indent="0" justifyLastLine="0" shrinkToFit="0" readingOrder="0"/>
    </dxf>
    <dxf>
      <border outline="0">
        <bottom style="thin">
          <color auto="1"/>
        </bottom>
      </border>
    </dxf>
    <dxf>
      <border outline="0">
        <top style="thin">
          <color auto="1"/>
        </top>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hh:mm:ss"/>
    </dxf>
    <dxf>
      <border outline="0">
        <bottom style="thin">
          <color auto="1"/>
        </bottom>
      </border>
    </dxf>
    <dxf>
      <border outline="0">
        <top style="thin">
          <color auto="1"/>
        </top>
      </border>
    </dxf>
    <dxf>
      <fill>
        <patternFill>
          <bgColor rgb="FF0A1828"/>
        </patternFill>
      </fill>
    </dxf>
    <dxf>
      <font>
        <b/>
        <i val="0"/>
        <sz val="11"/>
        <color theme="0"/>
      </font>
      <fill>
        <patternFill>
          <bgColor theme="3" tint="-0.499984740745262"/>
        </patternFill>
      </fill>
      <border>
        <left style="thin">
          <color theme="0" tint="-0.14996795556505021"/>
        </left>
        <right style="thin">
          <color theme="0" tint="-0.14996795556505021"/>
        </right>
        <top style="thin">
          <color theme="0" tint="-0.14996795556505021"/>
        </top>
        <bottom style="thin">
          <color theme="0" tint="-0.14996795556505021"/>
        </bottom>
      </border>
    </dxf>
    <dxf>
      <numFmt numFmtId="3" formatCode="#,##0"/>
    </dxf>
    <dxf>
      <numFmt numFmtId="166" formatCode="#,##0,&quot;K&quot;"/>
    </dxf>
    <dxf>
      <numFmt numFmtId="3" formatCode="#,##0"/>
    </dxf>
    <dxf>
      <numFmt numFmtId="13" formatCode="0%"/>
    </dxf>
    <dxf>
      <numFmt numFmtId="166" formatCode="#,##0,&quot;K&quot;"/>
    </dxf>
    <dxf>
      <numFmt numFmtId="3" formatCode="#,##0"/>
    </dxf>
    <dxf>
      <numFmt numFmtId="166" formatCode="#,##0,&quot;K&quot;"/>
    </dxf>
    <dxf>
      <numFmt numFmtId="19" formatCode="dd/mm/yyyy"/>
    </dxf>
    <dxf>
      <numFmt numFmtId="3" formatCode="#,##0"/>
    </dxf>
    <dxf>
      <numFmt numFmtId="3" formatCode="#,##0"/>
    </dxf>
    <dxf>
      <numFmt numFmtId="166" formatCode="#,##0,&quot;K&quot;"/>
    </dxf>
  </dxfs>
  <tableStyles count="1" defaultTableStyle="TableStyleMedium9" defaultPivotStyle="PivotStyleLight16">
    <tableStyle name="Slicer Style 1" pivot="0" table="0" count="4" xr9:uid="{8D709D15-8A90-4B90-9201-4EC3AEF21E49}">
      <tableStyleElement type="wholeTable" dxfId="9"/>
      <tableStyleElement type="headerRow" dxfId="10"/>
    </tableStyle>
  </tableStyles>
  <colors>
    <mruColors>
      <color rgb="FF0A1828"/>
      <color rgb="FFF30718"/>
      <color rgb="FF8C3FC5"/>
      <color rgb="FF274CE9"/>
      <color rgb="FF251BF5"/>
      <color rgb="FF170CF4"/>
      <color rgb="FFDE102D"/>
      <color rgb="FFF6CAD0"/>
      <color rgb="FF399AB5"/>
      <color rgb="FFCDE8EF"/>
    </mruColors>
  </colors>
  <extLst>
    <ext xmlns:x14="http://schemas.microsoft.com/office/spreadsheetml/2009/9/main" uri="{46F421CA-312F-682f-3DD2-61675219B42D}">
      <x14:dxfs count="6">
        <dxf>
          <font>
            <b/>
            <i val="0"/>
            <sz val="11"/>
            <color theme="0"/>
          </font>
          <fill>
            <patternFill>
              <bgColor theme="8" tint="-0.24994659260841701"/>
            </patternFill>
          </fill>
          <border>
            <left style="thin">
              <color theme="0" tint="-0.14996795556505021"/>
            </left>
            <right style="thin">
              <color theme="0" tint="-0.14996795556505021"/>
            </right>
            <top style="thin">
              <color theme="0" tint="-0.14996795556505021"/>
            </top>
            <bottom style="thin">
              <color theme="0" tint="-0.14996795556505021"/>
            </bottom>
          </border>
        </dxf>
        <dxf>
          <font>
            <b/>
            <i val="0"/>
            <sz val="11"/>
            <color theme="0"/>
          </font>
          <fill>
            <patternFill>
              <bgColor theme="3" tint="-0.499984740745262"/>
            </patternFill>
          </fill>
          <border>
            <left style="thin">
              <color theme="0" tint="-0.14996795556505021"/>
            </left>
            <right style="thin">
              <color theme="0" tint="-0.14996795556505021"/>
            </right>
            <top style="thin">
              <color theme="0" tint="-0.14996795556505021"/>
            </top>
            <bottom style="thin">
              <color theme="0" tint="-0.14996795556505021"/>
            </bottom>
          </border>
        </dxf>
        <dxf>
          <font>
            <b/>
            <i val="0"/>
            <sz val="11"/>
            <color theme="0"/>
          </font>
          <fill>
            <patternFill>
              <bgColor theme="8" tint="-0.24994659260841701"/>
            </patternFill>
          </fill>
          <border>
            <left style="thin">
              <color theme="0" tint="-0.14996795556505021"/>
            </left>
            <right style="thin">
              <color theme="0" tint="-0.14996795556505021"/>
            </right>
            <top style="thin">
              <color theme="0" tint="-0.14996795556505021"/>
            </top>
            <bottom style="thin">
              <color theme="0" tint="-0.14996795556505021"/>
            </bottom>
          </border>
        </dxf>
        <dxf>
          <font>
            <b/>
            <i val="0"/>
            <sz val="11"/>
            <color theme="0"/>
          </font>
          <fill>
            <patternFill>
              <bgColor theme="3" tint="-0.499984740745262"/>
            </patternFill>
          </fill>
          <border>
            <left style="thin">
              <color theme="0" tint="-0.14996795556505021"/>
            </left>
            <right style="thin">
              <color theme="0" tint="-0.14996795556505021"/>
            </right>
            <top style="thin">
              <color theme="0" tint="-0.14996795556505021"/>
            </top>
            <bottom style="thin">
              <color theme="0" tint="-0.14996795556505021"/>
            </bottom>
          </border>
        </dxf>
        <dxf>
          <font>
            <b/>
            <i val="0"/>
            <sz val="11"/>
            <color theme="0"/>
          </font>
          <fill>
            <patternFill>
              <bgColor theme="8" tint="-0.24994659260841701"/>
            </patternFill>
          </fill>
          <border>
            <left style="thin">
              <color theme="0" tint="-0.14996795556505021"/>
            </left>
            <right style="thin">
              <color theme="0" tint="-0.14996795556505021"/>
            </right>
            <top style="thin">
              <color theme="0" tint="-0.14996795556505021"/>
            </top>
            <bottom style="thin">
              <color theme="0" tint="-0.14996795556505021"/>
            </bottom>
          </border>
        </dxf>
        <dxf>
          <font>
            <b/>
            <i val="0"/>
            <sz val="11"/>
            <color theme="0"/>
          </font>
          <fill>
            <patternFill>
              <bgColor theme="3" tint="-0.499984740745262"/>
            </patternFill>
          </fill>
          <border>
            <left style="thin">
              <color theme="0" tint="-0.14996795556505021"/>
            </left>
            <right style="thin">
              <color theme="0" tint="-0.14996795556505021"/>
            </right>
            <top style="thin">
              <color theme="0" tint="-0.14996795556505021"/>
            </top>
            <bottom style="thin">
              <color theme="0" tint="-0.14996795556505021"/>
            </bottom>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a:solidFill>
                  <a:schemeClr val="tx2">
                    <a:lumMod val="50000"/>
                  </a:schemeClr>
                </a:solidFill>
              </a:rPr>
              <a:t>Sales</a:t>
            </a:r>
            <a:r>
              <a:rPr lang="en-US" sz="1400" baseline="0">
                <a:solidFill>
                  <a:schemeClr val="tx2">
                    <a:lumMod val="50000"/>
                  </a:schemeClr>
                </a:solidFill>
              </a:rPr>
              <a:t> Trend Over Time</a:t>
            </a:r>
            <a:endParaRPr lang="en-US" sz="1400">
              <a:solidFill>
                <a:schemeClr val="tx2">
                  <a:lumMod val="50000"/>
                </a:schemeClr>
              </a:solidFill>
            </a:endParaRPr>
          </a:p>
        </c:rich>
      </c:tx>
      <c:layout>
        <c:manualLayout>
          <c:xMode val="edge"/>
          <c:yMode val="edge"/>
          <c:x val="0.10415966754155731"/>
          <c:y val="2.777777777777777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162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162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162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162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Total</c:v>
          </c:tx>
          <c:spPr>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162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Lit>
              <c:formatCode>General</c:formatCode>
              <c:ptCount val="6"/>
              <c:pt idx="0">
                <c:v>1</c:v>
              </c:pt>
              <c:pt idx="1">
                <c:v>2</c:v>
              </c:pt>
              <c:pt idx="2">
                <c:v>3</c:v>
              </c:pt>
              <c:pt idx="3">
                <c:v>4</c:v>
              </c:pt>
              <c:pt idx="4">
                <c:v>5</c:v>
              </c:pt>
              <c:pt idx="5">
                <c:v>6</c:v>
              </c:pt>
            </c:numLit>
          </c:cat>
          <c:val>
            <c:numLit>
              <c:formatCode>General</c:formatCode>
              <c:ptCount val="6"/>
              <c:pt idx="0">
                <c:v>177447.65</c:v>
              </c:pt>
              <c:pt idx="1">
                <c:v>662610.15</c:v>
              </c:pt>
              <c:pt idx="2">
                <c:v>411976.65</c:v>
              </c:pt>
              <c:pt idx="3">
                <c:v>496053.4</c:v>
              </c:pt>
              <c:pt idx="4">
                <c:v>265665.5</c:v>
              </c:pt>
              <c:pt idx="5">
                <c:v>615611.19999999995</c:v>
              </c:pt>
            </c:numLit>
          </c:val>
          <c:extLst>
            <c:ext xmlns:c16="http://schemas.microsoft.com/office/drawing/2014/chart" uri="{C3380CC4-5D6E-409C-BE32-E72D297353CC}">
              <c16:uniqueId val="{00000000-EE26-4152-8839-D73A646C94E9}"/>
            </c:ext>
          </c:extLst>
        </c:ser>
        <c:dLbls>
          <c:dLblPos val="ctr"/>
          <c:showLegendKey val="0"/>
          <c:showVal val="1"/>
          <c:showCatName val="0"/>
          <c:showSerName val="0"/>
          <c:showPercent val="0"/>
          <c:showBubbleSize val="0"/>
        </c:dLbls>
        <c:gapWidth val="150"/>
        <c:overlap val="100"/>
        <c:axId val="1992282639"/>
        <c:axId val="43343615"/>
      </c:barChart>
      <c:catAx>
        <c:axId val="199228263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3343615"/>
        <c:crosses val="autoZero"/>
        <c:auto val="1"/>
        <c:lblAlgn val="ctr"/>
        <c:lblOffset val="100"/>
        <c:noMultiLvlLbl val="0"/>
      </c:catAx>
      <c:valAx>
        <c:axId val="433436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92282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88900">
        <a:schemeClr val="bg1">
          <a:lumMod val="85000"/>
          <a:alpha val="95000"/>
        </a:schemeClr>
      </a:glow>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a:solidFill>
                  <a:schemeClr val="tx2">
                    <a:lumMod val="50000"/>
                  </a:schemeClr>
                </a:solidFill>
              </a:rPr>
              <a:t>Sales</a:t>
            </a:r>
            <a:r>
              <a:rPr lang="en-US" sz="1400" baseline="0">
                <a:solidFill>
                  <a:schemeClr val="tx2">
                    <a:lumMod val="50000"/>
                  </a:schemeClr>
                </a:solidFill>
              </a:rPr>
              <a:t> by Region</a:t>
            </a:r>
            <a:endParaRPr lang="en-US" sz="1400">
              <a:solidFill>
                <a:schemeClr val="tx2">
                  <a:lumMod val="50000"/>
                </a:schemeClr>
              </a:solidFill>
            </a:endParaRPr>
          </a:p>
        </c:rich>
      </c:tx>
      <c:layout>
        <c:manualLayout>
          <c:xMode val="edge"/>
          <c:yMode val="edge"/>
          <c:x val="0.15854855643044621"/>
          <c:y val="4.629629629629629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5">
                  <a:lumMod val="75000"/>
                  <a:shade val="30000"/>
                  <a:satMod val="115000"/>
                </a:schemeClr>
              </a:gs>
              <a:gs pos="50000">
                <a:schemeClr val="accent5">
                  <a:lumMod val="75000"/>
                  <a:shade val="67500"/>
                  <a:satMod val="115000"/>
                </a:schemeClr>
              </a:gs>
              <a:gs pos="100000">
                <a:schemeClr val="accent5">
                  <a:lumMod val="75000"/>
                  <a:shade val="100000"/>
                  <a:satMod val="115000"/>
                </a:schemeClr>
              </a:gs>
            </a:gsLst>
            <a:lin ang="162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5">
                  <a:lumMod val="75000"/>
                  <a:shade val="30000"/>
                  <a:satMod val="115000"/>
                </a:schemeClr>
              </a:gs>
              <a:gs pos="50000">
                <a:schemeClr val="accent5">
                  <a:lumMod val="75000"/>
                  <a:shade val="67500"/>
                  <a:satMod val="115000"/>
                </a:schemeClr>
              </a:gs>
              <a:gs pos="100000">
                <a:schemeClr val="accent5">
                  <a:lumMod val="75000"/>
                  <a:shade val="100000"/>
                  <a:satMod val="115000"/>
                </a:schemeClr>
              </a:gs>
            </a:gsLst>
            <a:lin ang="162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5">
                  <a:lumMod val="75000"/>
                  <a:shade val="30000"/>
                  <a:satMod val="115000"/>
                </a:schemeClr>
              </a:gs>
              <a:gs pos="50000">
                <a:schemeClr val="accent5">
                  <a:lumMod val="75000"/>
                  <a:shade val="67500"/>
                  <a:satMod val="115000"/>
                </a:schemeClr>
              </a:gs>
              <a:gs pos="100000">
                <a:schemeClr val="accent5">
                  <a:lumMod val="75000"/>
                  <a:shade val="100000"/>
                  <a:satMod val="115000"/>
                </a:schemeClr>
              </a:gs>
            </a:gsLst>
            <a:lin ang="162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5">
                  <a:lumMod val="75000"/>
                  <a:shade val="30000"/>
                  <a:satMod val="115000"/>
                </a:schemeClr>
              </a:gs>
              <a:gs pos="50000">
                <a:schemeClr val="accent5">
                  <a:lumMod val="75000"/>
                  <a:shade val="67500"/>
                  <a:satMod val="115000"/>
                </a:schemeClr>
              </a:gs>
              <a:gs pos="100000">
                <a:schemeClr val="accent5">
                  <a:lumMod val="75000"/>
                  <a:shade val="100000"/>
                  <a:satMod val="115000"/>
                </a:schemeClr>
              </a:gs>
            </a:gsLst>
            <a:lin ang="162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gradFill flip="none" rotWithShape="1">
              <a:gsLst>
                <a:gs pos="0">
                  <a:schemeClr val="accent5">
                    <a:lumMod val="75000"/>
                    <a:shade val="30000"/>
                    <a:satMod val="115000"/>
                  </a:schemeClr>
                </a:gs>
                <a:gs pos="50000">
                  <a:schemeClr val="accent5">
                    <a:lumMod val="75000"/>
                    <a:shade val="67500"/>
                    <a:satMod val="115000"/>
                  </a:schemeClr>
                </a:gs>
                <a:gs pos="100000">
                  <a:schemeClr val="accent5">
                    <a:lumMod val="75000"/>
                    <a:shade val="100000"/>
                    <a:satMod val="115000"/>
                  </a:schemeClr>
                </a:gs>
              </a:gsLst>
              <a:lin ang="162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1</c:v>
              </c:pt>
              <c:pt idx="1">
                <c:v>2</c:v>
              </c:pt>
              <c:pt idx="2">
                <c:v>3</c:v>
              </c:pt>
              <c:pt idx="3">
                <c:v>4</c:v>
              </c:pt>
              <c:pt idx="4">
                <c:v>5</c:v>
              </c:pt>
            </c:strLit>
          </c:cat>
          <c:val>
            <c:numLit>
              <c:formatCode>General</c:formatCode>
              <c:ptCount val="5"/>
              <c:pt idx="0">
                <c:v>1166.2</c:v>
              </c:pt>
              <c:pt idx="1">
                <c:v>496216.65</c:v>
              </c:pt>
              <c:pt idx="2">
                <c:v>622693.85</c:v>
              </c:pt>
              <c:pt idx="3">
                <c:v>650732.74999999977</c:v>
              </c:pt>
              <c:pt idx="4">
                <c:v>858555.1</c:v>
              </c:pt>
            </c:numLit>
          </c:val>
          <c:extLst>
            <c:ext xmlns:c16="http://schemas.microsoft.com/office/drawing/2014/chart" uri="{C3380CC4-5D6E-409C-BE32-E72D297353CC}">
              <c16:uniqueId val="{00000000-C512-4775-8434-C3CC9A48F733}"/>
            </c:ext>
          </c:extLst>
        </c:ser>
        <c:dLbls>
          <c:dLblPos val="outEnd"/>
          <c:showLegendKey val="0"/>
          <c:showVal val="1"/>
          <c:showCatName val="0"/>
          <c:showSerName val="0"/>
          <c:showPercent val="0"/>
          <c:showBubbleSize val="0"/>
        </c:dLbls>
        <c:gapWidth val="115"/>
        <c:overlap val="-20"/>
        <c:axId val="182369711"/>
        <c:axId val="43351295"/>
      </c:barChart>
      <c:catAx>
        <c:axId val="18236971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43351295"/>
        <c:crosses val="autoZero"/>
        <c:auto val="1"/>
        <c:lblAlgn val="ctr"/>
        <c:lblOffset val="100"/>
        <c:noMultiLvlLbl val="0"/>
      </c:catAx>
      <c:valAx>
        <c:axId val="433512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2369711"/>
        <c:crosses val="autoZero"/>
        <c:crossBetween val="between"/>
      </c:valAx>
      <c:spPr>
        <a:noFill/>
        <a:ln>
          <a:noFill/>
        </a:ln>
        <a:effectLst>
          <a:glow rad="88900">
            <a:schemeClr val="bg1">
              <a:lumMod val="85000"/>
              <a:alpha val="95000"/>
            </a:schemeClr>
          </a:glo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88900">
        <a:schemeClr val="bg1">
          <a:lumMod val="85000"/>
          <a:alpha val="95000"/>
        </a:schemeClr>
      </a:glow>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sz="1400">
                <a:solidFill>
                  <a:schemeClr val="tx2">
                    <a:lumMod val="50000"/>
                  </a:schemeClr>
                </a:solidFill>
              </a:rPr>
              <a:t>SALES</a:t>
            </a:r>
            <a:r>
              <a:rPr lang="en-IN" sz="1400" baseline="0">
                <a:solidFill>
                  <a:schemeClr val="tx2">
                    <a:lumMod val="50000"/>
                  </a:schemeClr>
                </a:solidFill>
              </a:rPr>
              <a:t> BY CATEGORY</a:t>
            </a:r>
            <a:endParaRPr lang="en-IN" sz="1400">
              <a:solidFill>
                <a:schemeClr val="tx2">
                  <a:lumMod val="50000"/>
                </a:schemeClr>
              </a:solidFill>
            </a:endParaRP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IN"/>
        </a:p>
      </c:txPr>
    </c:title>
    <c:autoTitleDeleted val="0"/>
    <c:pivotFmts>
      <c:pivotFmt>
        <c:idx val="0"/>
        <c:spPr>
          <a:solidFill>
            <a:schemeClr val="tx2">
              <a:lumMod val="75000"/>
            </a:schemeClr>
          </a:solidFill>
          <a:ln w="12700">
            <a:solidFill>
              <a:schemeClr val="bg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4">
              <a:lumMod val="75000"/>
            </a:schemeClr>
          </a:solidFill>
          <a:ln w="12700">
            <a:solidFill>
              <a:schemeClr val="bg1"/>
            </a:solid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fld id="{EEB995CE-0CD2-422E-B3BF-B1307B0E1B17}" type="CATEGORYNAME">
                  <a:rPr lang="en-US">
                    <a:solidFill>
                      <a:schemeClr val="bg1"/>
                    </a:solidFill>
                  </a:rPr>
                  <a:pPr>
                    <a:defRPr sz="900" b="1" i="0" u="none" strike="noStrike" kern="1200" baseline="0">
                      <a:solidFill>
                        <a:schemeClr val="accent1"/>
                      </a:solidFill>
                      <a:latin typeface="+mn-lt"/>
                      <a:ea typeface="+mn-ea"/>
                      <a:cs typeface="+mn-cs"/>
                    </a:defRPr>
                  </a:pPr>
                  <a:t>[CATEGORY NAME]</a:t>
                </a:fld>
                <a:r>
                  <a:rPr lang="en-US" baseline="0">
                    <a:solidFill>
                      <a:schemeClr val="bg1"/>
                    </a:solidFill>
                  </a:rPr>
                  <a:t>
</a:t>
                </a:r>
                <a:fld id="{C900604C-DB64-4CF0-8D28-3032747F5D11}" type="PERCENTAGE">
                  <a:rPr lang="en-US" baseline="0">
                    <a:solidFill>
                      <a:schemeClr val="bg1"/>
                    </a:solidFill>
                  </a:rPr>
                  <a:pPr>
                    <a:defRPr sz="900" b="1" i="0" u="none" strike="noStrike" kern="1200" baseline="0">
                      <a:solidFill>
                        <a:schemeClr val="accent1"/>
                      </a:solidFill>
                      <a:latin typeface="+mn-lt"/>
                      <a:ea typeface="+mn-ea"/>
                      <a:cs typeface="+mn-cs"/>
                    </a:defRPr>
                  </a:pPr>
                  <a:t>[PERCENTAGE]</a:t>
                </a:fld>
                <a:endParaRPr lang="en-US"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tx2">
              <a:lumMod val="75000"/>
            </a:schemeClr>
          </a:solidFill>
          <a:ln w="127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5">
              <a:lumMod val="75000"/>
            </a:schemeClr>
          </a:solidFill>
          <a:ln w="12700">
            <a:solidFill>
              <a:schemeClr val="bg1"/>
            </a:solidFill>
          </a:ln>
          <a:effectLst/>
        </c:spPr>
        <c:dLbl>
          <c:idx val="0"/>
          <c:layout>
            <c:manualLayout>
              <c:x val="8.3333333333332309E-3"/>
              <c:y val="4.2437781360066642E-17"/>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fld id="{6D2ED6F4-42C1-494D-91CA-0E844F440FF5}" type="CATEGORYNAME">
                  <a:rPr lang="en-US">
                    <a:solidFill>
                      <a:schemeClr val="bg1"/>
                    </a:solidFill>
                  </a:rPr>
                  <a:pPr>
                    <a:defRPr sz="900" b="1" i="0" u="none" strike="noStrike" kern="1200" baseline="0">
                      <a:solidFill>
                        <a:schemeClr val="accent1"/>
                      </a:solidFill>
                      <a:latin typeface="+mn-lt"/>
                      <a:ea typeface="+mn-ea"/>
                      <a:cs typeface="+mn-cs"/>
                    </a:defRPr>
                  </a:pPr>
                  <a:t>[CATEGORY NAME]</a:t>
                </a:fld>
                <a:r>
                  <a:rPr lang="en-US" baseline="0">
                    <a:solidFill>
                      <a:schemeClr val="bg1"/>
                    </a:solidFill>
                  </a:rPr>
                  <a:t>
</a:t>
                </a:r>
                <a:fld id="{BBCBA314-C7A0-485A-844C-98773A8242EA}" type="PERCENTAGE">
                  <a:rPr lang="en-US" baseline="0">
                    <a:solidFill>
                      <a:schemeClr val="bg1"/>
                    </a:solidFill>
                  </a:rPr>
                  <a:pPr>
                    <a:defRPr sz="900" b="1" i="0" u="none" strike="noStrike" kern="1200" baseline="0">
                      <a:solidFill>
                        <a:schemeClr val="accent1"/>
                      </a:solidFill>
                      <a:latin typeface="+mn-lt"/>
                      <a:ea typeface="+mn-ea"/>
                      <a:cs typeface="+mn-cs"/>
                    </a:defRPr>
                  </a:pPr>
                  <a:t>[PERCENTAGE]</a:t>
                </a:fld>
                <a:endParaRPr lang="en-US"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4"/>
        <c:spPr>
          <a:solidFill>
            <a:schemeClr val="accent4">
              <a:lumMod val="75000"/>
            </a:schemeClr>
          </a:solidFill>
          <a:ln w="12700">
            <a:solidFill>
              <a:schemeClr val="bg1"/>
            </a:solid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fld id="{EEB995CE-0CD2-422E-B3BF-B1307B0E1B17}" type="CATEGORYNAME">
                  <a:rPr lang="en-US">
                    <a:solidFill>
                      <a:schemeClr val="bg1"/>
                    </a:solidFill>
                  </a:rPr>
                  <a:pPr>
                    <a:defRPr sz="900" b="1" i="0" u="none" strike="noStrike" kern="1200" baseline="0">
                      <a:solidFill>
                        <a:schemeClr val="accent1"/>
                      </a:solidFill>
                      <a:latin typeface="+mn-lt"/>
                      <a:ea typeface="+mn-ea"/>
                      <a:cs typeface="+mn-cs"/>
                    </a:defRPr>
                  </a:pPr>
                  <a:t>[CATEGORY NAME]</a:t>
                </a:fld>
                <a:r>
                  <a:rPr lang="en-US" baseline="0">
                    <a:solidFill>
                      <a:schemeClr val="bg1"/>
                    </a:solidFill>
                  </a:rPr>
                  <a:t>
</a:t>
                </a:r>
                <a:fld id="{C900604C-DB64-4CF0-8D28-3032747F5D11}" type="PERCENTAGE">
                  <a:rPr lang="en-US" baseline="0">
                    <a:solidFill>
                      <a:schemeClr val="bg1"/>
                    </a:solidFill>
                  </a:rPr>
                  <a:pPr>
                    <a:defRPr sz="900" b="1" i="0" u="none" strike="noStrike" kern="1200" baseline="0">
                      <a:solidFill>
                        <a:schemeClr val="accent1"/>
                      </a:solidFill>
                      <a:latin typeface="+mn-lt"/>
                      <a:ea typeface="+mn-ea"/>
                      <a:cs typeface="+mn-cs"/>
                    </a:defRPr>
                  </a:pPr>
                  <a:t>[PERCENTAGE]</a:t>
                </a:fld>
                <a:endParaRPr lang="en-US"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tx2">
              <a:lumMod val="75000"/>
            </a:schemeClr>
          </a:solidFill>
          <a:ln w="127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5">
              <a:lumMod val="75000"/>
            </a:schemeClr>
          </a:solidFill>
          <a:ln w="12700">
            <a:solidFill>
              <a:schemeClr val="bg1"/>
            </a:solidFill>
          </a:ln>
          <a:effectLst/>
        </c:spPr>
        <c:dLbl>
          <c:idx val="0"/>
          <c:layout>
            <c:manualLayout>
              <c:x val="8.3333333333332309E-3"/>
              <c:y val="4.2437781360066642E-17"/>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fld id="{6D2ED6F4-42C1-494D-91CA-0E844F440FF5}" type="CATEGORYNAME">
                  <a:rPr lang="en-US">
                    <a:solidFill>
                      <a:schemeClr val="bg1"/>
                    </a:solidFill>
                  </a:rPr>
                  <a:pPr>
                    <a:defRPr sz="900" b="1" i="0" u="none" strike="noStrike" kern="1200" baseline="0">
                      <a:solidFill>
                        <a:schemeClr val="accent1"/>
                      </a:solidFill>
                      <a:latin typeface="+mn-lt"/>
                      <a:ea typeface="+mn-ea"/>
                      <a:cs typeface="+mn-cs"/>
                    </a:defRPr>
                  </a:pPr>
                  <a:t>[CATEGORY NAME]</a:t>
                </a:fld>
                <a:r>
                  <a:rPr lang="en-US" baseline="0">
                    <a:solidFill>
                      <a:schemeClr val="bg1"/>
                    </a:solidFill>
                  </a:rPr>
                  <a:t>
</a:t>
                </a:r>
                <a:fld id="{BBCBA314-C7A0-485A-844C-98773A8242EA}" type="PERCENTAGE">
                  <a:rPr lang="en-US" baseline="0">
                    <a:solidFill>
                      <a:schemeClr val="bg1"/>
                    </a:solidFill>
                  </a:rPr>
                  <a:pPr>
                    <a:defRPr sz="900" b="1" i="0" u="none" strike="noStrike" kern="1200" baseline="0">
                      <a:solidFill>
                        <a:schemeClr val="accent1"/>
                      </a:solidFill>
                      <a:latin typeface="+mn-lt"/>
                      <a:ea typeface="+mn-ea"/>
                      <a:cs typeface="+mn-cs"/>
                    </a:defRPr>
                  </a:pPr>
                  <a:t>[PERCENTAGE]</a:t>
                </a:fld>
                <a:endParaRPr lang="en-US"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7"/>
        <c:spPr>
          <a:solidFill>
            <a:schemeClr val="accent4">
              <a:lumMod val="75000"/>
            </a:schemeClr>
          </a:solidFill>
          <a:ln w="12700">
            <a:solidFill>
              <a:schemeClr val="bg1"/>
            </a:solid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fld id="{EEB995CE-0CD2-422E-B3BF-B1307B0E1B17}" type="CATEGORYNAME">
                  <a:rPr lang="en-US">
                    <a:solidFill>
                      <a:schemeClr val="bg1"/>
                    </a:solidFill>
                  </a:rPr>
                  <a:pPr>
                    <a:defRPr sz="900" b="1" i="0" u="none" strike="noStrike" kern="1200" baseline="0">
                      <a:solidFill>
                        <a:schemeClr val="accent1"/>
                      </a:solidFill>
                      <a:latin typeface="+mn-lt"/>
                      <a:ea typeface="+mn-ea"/>
                      <a:cs typeface="+mn-cs"/>
                    </a:defRPr>
                  </a:pPr>
                  <a:t>[CATEGORY NAME]</a:t>
                </a:fld>
                <a:r>
                  <a:rPr lang="en-US" baseline="0">
                    <a:solidFill>
                      <a:schemeClr val="bg1"/>
                    </a:solidFill>
                  </a:rPr>
                  <a:t>
</a:t>
                </a:r>
                <a:fld id="{C900604C-DB64-4CF0-8D28-3032747F5D11}" type="PERCENTAGE">
                  <a:rPr lang="en-US" baseline="0">
                    <a:solidFill>
                      <a:schemeClr val="bg1"/>
                    </a:solidFill>
                  </a:rPr>
                  <a:pPr>
                    <a:defRPr sz="900" b="1" i="0" u="none" strike="noStrike" kern="1200" baseline="0">
                      <a:solidFill>
                        <a:schemeClr val="accent1"/>
                      </a:solidFill>
                      <a:latin typeface="+mn-lt"/>
                      <a:ea typeface="+mn-ea"/>
                      <a:cs typeface="+mn-cs"/>
                    </a:defRPr>
                  </a:pPr>
                  <a:t>[PERCENTAGE]</a:t>
                </a:fld>
                <a:endParaRPr lang="en-US"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tx2">
              <a:lumMod val="75000"/>
            </a:schemeClr>
          </a:solidFill>
          <a:ln w="127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5">
              <a:lumMod val="75000"/>
            </a:schemeClr>
          </a:solidFill>
          <a:ln w="12700">
            <a:solidFill>
              <a:schemeClr val="bg1"/>
            </a:solidFill>
          </a:ln>
          <a:effectLst/>
        </c:spPr>
        <c:dLbl>
          <c:idx val="0"/>
          <c:layout>
            <c:manualLayout>
              <c:x val="8.3333333333332309E-3"/>
              <c:y val="4.2437781360066642E-17"/>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fld id="{6D2ED6F4-42C1-494D-91CA-0E844F440FF5}" type="CATEGORYNAME">
                  <a:rPr lang="en-US">
                    <a:solidFill>
                      <a:schemeClr val="bg1"/>
                    </a:solidFill>
                  </a:rPr>
                  <a:pPr>
                    <a:defRPr sz="900" b="1" i="0" u="none" strike="noStrike" kern="1200" baseline="0">
                      <a:solidFill>
                        <a:schemeClr val="accent1"/>
                      </a:solidFill>
                      <a:latin typeface="+mn-lt"/>
                      <a:ea typeface="+mn-ea"/>
                      <a:cs typeface="+mn-cs"/>
                    </a:defRPr>
                  </a:pPr>
                  <a:t>[CATEGORY NAME]</a:t>
                </a:fld>
                <a:r>
                  <a:rPr lang="en-US" baseline="0">
                    <a:solidFill>
                      <a:schemeClr val="bg1"/>
                    </a:solidFill>
                  </a:rPr>
                  <a:t>
</a:t>
                </a:r>
                <a:fld id="{BBCBA314-C7A0-485A-844C-98773A8242EA}" type="PERCENTAGE">
                  <a:rPr lang="en-US" baseline="0">
                    <a:solidFill>
                      <a:schemeClr val="bg1"/>
                    </a:solidFill>
                  </a:rPr>
                  <a:pPr>
                    <a:defRPr sz="900" b="1" i="0" u="none" strike="noStrike" kern="1200" baseline="0">
                      <a:solidFill>
                        <a:schemeClr val="accent1"/>
                      </a:solidFill>
                      <a:latin typeface="+mn-lt"/>
                      <a:ea typeface="+mn-ea"/>
                      <a:cs typeface="+mn-cs"/>
                    </a:defRPr>
                  </a:pPr>
                  <a:t>[PERCENTAGE]</a:t>
                </a:fld>
                <a:endParaRPr lang="en-US"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0"/>
        <c:spPr>
          <a:solidFill>
            <a:schemeClr val="accent4">
              <a:lumMod val="75000"/>
            </a:schemeClr>
          </a:solidFill>
          <a:ln w="12700">
            <a:solidFill>
              <a:schemeClr val="bg1"/>
            </a:solid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fld id="{EEB995CE-0CD2-422E-B3BF-B1307B0E1B17}" type="CATEGORYNAME">
                  <a:rPr lang="en-US">
                    <a:solidFill>
                      <a:schemeClr val="bg1"/>
                    </a:solidFill>
                  </a:rPr>
                  <a:pPr>
                    <a:defRPr sz="900" b="1" i="0" u="none" strike="noStrike" kern="1200" baseline="0">
                      <a:solidFill>
                        <a:schemeClr val="accent1"/>
                      </a:solidFill>
                      <a:latin typeface="+mn-lt"/>
                      <a:ea typeface="+mn-ea"/>
                      <a:cs typeface="+mn-cs"/>
                    </a:defRPr>
                  </a:pPr>
                  <a:t>[CATEGORY NAME]</a:t>
                </a:fld>
                <a:r>
                  <a:rPr lang="en-US" baseline="0">
                    <a:solidFill>
                      <a:schemeClr val="bg1"/>
                    </a:solidFill>
                  </a:rPr>
                  <a:t>
</a:t>
                </a:r>
                <a:fld id="{C900604C-DB64-4CF0-8D28-3032747F5D11}" type="PERCENTAGE">
                  <a:rPr lang="en-US" baseline="0">
                    <a:solidFill>
                      <a:schemeClr val="bg1"/>
                    </a:solidFill>
                  </a:rPr>
                  <a:pPr>
                    <a:defRPr sz="900" b="1" i="0" u="none" strike="noStrike" kern="1200" baseline="0">
                      <a:solidFill>
                        <a:schemeClr val="accent1"/>
                      </a:solidFill>
                      <a:latin typeface="+mn-lt"/>
                      <a:ea typeface="+mn-ea"/>
                      <a:cs typeface="+mn-cs"/>
                    </a:defRPr>
                  </a:pPr>
                  <a:t>[PERCENTAGE]</a:t>
                </a:fld>
                <a:endParaRPr lang="en-US"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6370290206615166"/>
          <c:y val="0.12740354403733506"/>
          <c:w val="0.46642783396151311"/>
          <c:h val="0.71187164037312289"/>
        </c:manualLayout>
      </c:layout>
      <c:doughnutChart>
        <c:varyColors val="1"/>
        <c:ser>
          <c:idx val="0"/>
          <c:order val="0"/>
          <c:tx>
            <c:v>Total</c:v>
          </c:tx>
          <c:spPr>
            <a:solidFill>
              <a:schemeClr val="tx2">
                <a:lumMod val="75000"/>
              </a:schemeClr>
            </a:solidFill>
            <a:ln w="12700">
              <a:solidFill>
                <a:schemeClr val="bg1"/>
              </a:solidFill>
            </a:ln>
            <a:effectLst/>
          </c:spPr>
          <c:dPt>
            <c:idx val="0"/>
            <c:bubble3D val="0"/>
            <c:spPr>
              <a:solidFill>
                <a:schemeClr val="accent5">
                  <a:lumMod val="75000"/>
                </a:schemeClr>
              </a:solidFill>
              <a:ln w="12700">
                <a:solidFill>
                  <a:schemeClr val="bg1"/>
                </a:solidFill>
              </a:ln>
              <a:effectLst/>
            </c:spPr>
            <c:extLst>
              <c:ext xmlns:c16="http://schemas.microsoft.com/office/drawing/2014/chart" uri="{C3380CC4-5D6E-409C-BE32-E72D297353CC}">
                <c16:uniqueId val="{00000001-50EE-4F05-B20E-0B90711D6200}"/>
              </c:ext>
            </c:extLst>
          </c:dPt>
          <c:dPt>
            <c:idx val="1"/>
            <c:bubble3D val="0"/>
            <c:spPr>
              <a:solidFill>
                <a:schemeClr val="accent4">
                  <a:lumMod val="75000"/>
                </a:schemeClr>
              </a:solidFill>
              <a:ln w="12700">
                <a:solidFill>
                  <a:schemeClr val="bg1"/>
                </a:solidFill>
              </a:ln>
              <a:effectLst/>
            </c:spPr>
            <c:extLst>
              <c:ext xmlns:c16="http://schemas.microsoft.com/office/drawing/2014/chart" uri="{C3380CC4-5D6E-409C-BE32-E72D297353CC}">
                <c16:uniqueId val="{00000003-50EE-4F05-B20E-0B90711D6200}"/>
              </c:ext>
            </c:extLst>
          </c:dPt>
          <c:dLbls>
            <c:dLbl>
              <c:idx val="0"/>
              <c:layout>
                <c:manualLayout>
                  <c:x val="8.3333333333332309E-3"/>
                  <c:y val="4.2437781360066642E-17"/>
                </c:manualLayout>
              </c:layout>
              <c:tx>
                <c:rich>
                  <a:bodyPr/>
                  <a:lstStyle/>
                  <a:p>
                    <a:fld id="{6D2ED6F4-42C1-494D-91CA-0E844F440FF5}" type="CATEGORYNAME">
                      <a:rPr lang="en-US">
                        <a:solidFill>
                          <a:schemeClr val="bg1"/>
                        </a:solidFill>
                      </a:rPr>
                      <a:pPr/>
                      <a:t>[CATEGORY NAME]</a:t>
                    </a:fld>
                    <a:r>
                      <a:rPr lang="en-US" baseline="0">
                        <a:solidFill>
                          <a:schemeClr val="bg1"/>
                        </a:solidFill>
                      </a:rPr>
                      <a:t>
</a:t>
                    </a:r>
                    <a:fld id="{BBCBA314-C7A0-485A-844C-98773A8242EA}" type="PERCENTAGE">
                      <a:rPr lang="en-US" baseline="0">
                        <a:solidFill>
                          <a:schemeClr val="bg1"/>
                        </a:solidFill>
                      </a:rPr>
                      <a:pPr/>
                      <a:t>[PERCENTAGE]</a:t>
                    </a:fld>
                    <a:endParaRPr lang="en-US" baseline="0">
                      <a:solidFill>
                        <a:schemeClr val="bg1"/>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50EE-4F05-B20E-0B90711D6200}"/>
                </c:ext>
              </c:extLst>
            </c:dLbl>
            <c:dLbl>
              <c:idx val="1"/>
              <c:tx>
                <c:rich>
                  <a:bodyPr/>
                  <a:lstStyle/>
                  <a:p>
                    <a:fld id="{EEB995CE-0CD2-422E-B3BF-B1307B0E1B17}" type="CATEGORYNAME">
                      <a:rPr lang="en-US">
                        <a:solidFill>
                          <a:schemeClr val="bg1"/>
                        </a:solidFill>
                      </a:rPr>
                      <a:pPr/>
                      <a:t>[CATEGORY NAME]</a:t>
                    </a:fld>
                    <a:r>
                      <a:rPr lang="en-US" baseline="0">
                        <a:solidFill>
                          <a:schemeClr val="bg1"/>
                        </a:solidFill>
                      </a:rPr>
                      <a:t>
</a:t>
                    </a:r>
                    <a:fld id="{C900604C-DB64-4CF0-8D28-3032747F5D11}" type="PERCENTAGE">
                      <a:rPr lang="en-US" baseline="0">
                        <a:solidFill>
                          <a:schemeClr val="bg1"/>
                        </a:solidFill>
                      </a:rPr>
                      <a:pPr/>
                      <a:t>[PERCENTAGE]</a:t>
                    </a:fld>
                    <a:endParaRPr lang="en-US" baseline="0">
                      <a:solidFill>
                        <a:schemeClr val="bg1"/>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50EE-4F05-B20E-0B90711D620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numLit>
              <c:formatCode>General</c:formatCode>
              <c:ptCount val="2"/>
              <c:pt idx="0">
                <c:v>0</c:v>
              </c:pt>
              <c:pt idx="1">
                <c:v>0</c:v>
              </c:pt>
            </c:numLit>
          </c:cat>
          <c:val>
            <c:numLit>
              <c:formatCode>General</c:formatCode>
              <c:ptCount val="2"/>
              <c:pt idx="0">
                <c:v>237219.50000000006</c:v>
              </c:pt>
              <c:pt idx="1">
                <c:v>2392145.0500000003</c:v>
              </c:pt>
            </c:numLit>
          </c:val>
          <c:extLst>
            <c:ext xmlns:c16="http://schemas.microsoft.com/office/drawing/2014/chart" uri="{C3380CC4-5D6E-409C-BE32-E72D297353CC}">
              <c16:uniqueId val="{00000004-50EE-4F05-B20E-0B90711D620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3069604806508191"/>
          <c:y val="0.85562959270035688"/>
          <c:w val="0.39795151198517248"/>
          <c:h val="0.143461027473902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85000"/>
        </a:schemeClr>
      </a:solidFill>
      <a:round/>
    </a:ln>
    <a:effectLst>
      <a:glow rad="88900">
        <a:schemeClr val="bg1">
          <a:lumMod val="85000"/>
          <a:alpha val="95000"/>
        </a:schemeClr>
      </a:glow>
    </a:effectLst>
  </c:spPr>
  <c:txPr>
    <a:bodyPr/>
    <a:lstStyle/>
    <a:p>
      <a:pPr>
        <a:defRPr/>
      </a:pPr>
      <a:endParaRPr lang="en-US"/>
    </a:p>
  </c:txPr>
  <c:printSettings>
    <c:headerFooter/>
    <c:pageMargins b="0.75" l="0.7" r="0.7" t="0.75" header="0.3" footer="0.3"/>
    <c:pageSetup/>
  </c:printSettings>
  <c:userShapes r:id="rId3"/>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a:solidFill>
                  <a:schemeClr val="accent1">
                    <a:lumMod val="50000"/>
                  </a:schemeClr>
                </a:solidFill>
              </a:rPr>
              <a:t>Products</a:t>
            </a:r>
            <a:r>
              <a:rPr lang="en-US" sz="1400" baseline="0">
                <a:solidFill>
                  <a:schemeClr val="accent1">
                    <a:lumMod val="50000"/>
                  </a:schemeClr>
                </a:solidFill>
              </a:rPr>
              <a:t> by Sales</a:t>
            </a:r>
            <a:endParaRPr lang="en-US" sz="1400">
              <a:solidFill>
                <a:schemeClr val="accent1">
                  <a:lumMod val="50000"/>
                </a:schemeClr>
              </a:solidFill>
            </a:endParaRPr>
          </a:p>
        </c:rich>
      </c:tx>
      <c:layout>
        <c:manualLayout>
          <c:xMode val="edge"/>
          <c:yMode val="edge"/>
          <c:x val="0.17345822397200347"/>
          <c:y val="4.166666666666666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rgbClr val="274CE9">
                  <a:shade val="30000"/>
                  <a:satMod val="115000"/>
                </a:srgbClr>
              </a:gs>
              <a:gs pos="50000">
                <a:srgbClr val="274CE9">
                  <a:shade val="67500"/>
                  <a:satMod val="115000"/>
                </a:srgbClr>
              </a:gs>
              <a:gs pos="100000">
                <a:srgbClr val="274CE9">
                  <a:shade val="100000"/>
                  <a:satMod val="115000"/>
                </a:srgbClr>
              </a:gs>
            </a:gsLst>
            <a:lin ang="162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274CE9">
                  <a:shade val="30000"/>
                  <a:satMod val="115000"/>
                </a:srgbClr>
              </a:gs>
              <a:gs pos="50000">
                <a:srgbClr val="274CE9">
                  <a:shade val="67500"/>
                  <a:satMod val="115000"/>
                </a:srgbClr>
              </a:gs>
              <a:gs pos="100000">
                <a:srgbClr val="274CE9">
                  <a:shade val="100000"/>
                  <a:satMod val="115000"/>
                </a:srgbClr>
              </a:gs>
            </a:gsLst>
            <a:lin ang="162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274CE9">
                  <a:shade val="30000"/>
                  <a:satMod val="115000"/>
                </a:srgbClr>
              </a:gs>
              <a:gs pos="50000">
                <a:srgbClr val="274CE9">
                  <a:shade val="67500"/>
                  <a:satMod val="115000"/>
                </a:srgbClr>
              </a:gs>
              <a:gs pos="100000">
                <a:srgbClr val="274CE9">
                  <a:shade val="100000"/>
                  <a:satMod val="115000"/>
                </a:srgbClr>
              </a:gs>
            </a:gsLst>
            <a:lin ang="162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rgbClr val="274CE9">
                  <a:shade val="30000"/>
                  <a:satMod val="115000"/>
                </a:srgbClr>
              </a:gs>
              <a:gs pos="50000">
                <a:srgbClr val="274CE9">
                  <a:shade val="67500"/>
                  <a:satMod val="115000"/>
                </a:srgbClr>
              </a:gs>
              <a:gs pos="100000">
                <a:srgbClr val="274CE9">
                  <a:shade val="100000"/>
                  <a:satMod val="115000"/>
                </a:srgbClr>
              </a:gs>
            </a:gsLst>
            <a:lin ang="162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gradFill flip="none" rotWithShape="1">
              <a:gsLst>
                <a:gs pos="0">
                  <a:srgbClr val="274CE9">
                    <a:shade val="30000"/>
                    <a:satMod val="115000"/>
                  </a:srgbClr>
                </a:gs>
                <a:gs pos="50000">
                  <a:srgbClr val="274CE9">
                    <a:shade val="67500"/>
                    <a:satMod val="115000"/>
                  </a:srgbClr>
                </a:gs>
                <a:gs pos="100000">
                  <a:srgbClr val="274CE9">
                    <a:shade val="100000"/>
                    <a:satMod val="115000"/>
                  </a:srgbClr>
                </a:gs>
              </a:gsLst>
              <a:lin ang="162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1</c:v>
              </c:pt>
              <c:pt idx="1">
                <c:v>2</c:v>
              </c:pt>
              <c:pt idx="2">
                <c:v>3</c:v>
              </c:pt>
              <c:pt idx="3">
                <c:v>4</c:v>
              </c:pt>
              <c:pt idx="4">
                <c:v>5</c:v>
              </c:pt>
              <c:pt idx="5">
                <c:v>6</c:v>
              </c:pt>
            </c:strLit>
          </c:cat>
          <c:val>
            <c:numLit>
              <c:formatCode>General</c:formatCode>
              <c:ptCount val="6"/>
              <c:pt idx="0">
                <c:v>12207.7</c:v>
              </c:pt>
              <c:pt idx="1">
                <c:v>60466.55</c:v>
              </c:pt>
              <c:pt idx="2">
                <c:v>67251.3</c:v>
              </c:pt>
              <c:pt idx="3">
                <c:v>109501.65000000001</c:v>
              </c:pt>
              <c:pt idx="4">
                <c:v>879964.95</c:v>
              </c:pt>
              <c:pt idx="5">
                <c:v>1499972.4000000001</c:v>
              </c:pt>
            </c:numLit>
          </c:val>
          <c:extLst>
            <c:ext xmlns:c16="http://schemas.microsoft.com/office/drawing/2014/chart" uri="{C3380CC4-5D6E-409C-BE32-E72D297353CC}">
              <c16:uniqueId val="{00000000-68C2-47F7-AA08-97CB8F3F169B}"/>
            </c:ext>
          </c:extLst>
        </c:ser>
        <c:dLbls>
          <c:dLblPos val="outEnd"/>
          <c:showLegendKey val="0"/>
          <c:showVal val="1"/>
          <c:showCatName val="0"/>
          <c:showSerName val="0"/>
          <c:showPercent val="0"/>
          <c:showBubbleSize val="0"/>
        </c:dLbls>
        <c:gapWidth val="115"/>
        <c:overlap val="-20"/>
        <c:axId val="51375343"/>
        <c:axId val="1901758911"/>
      </c:barChart>
      <c:catAx>
        <c:axId val="5137534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901758911"/>
        <c:crosses val="autoZero"/>
        <c:auto val="1"/>
        <c:lblAlgn val="ctr"/>
        <c:lblOffset val="100"/>
        <c:noMultiLvlLbl val="0"/>
      </c:catAx>
      <c:valAx>
        <c:axId val="19017589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1375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88900">
        <a:schemeClr val="bg1">
          <a:lumMod val="85000"/>
          <a:alpha val="95000"/>
        </a:schemeClr>
      </a:glow>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solidFill>
                  <a:schemeClr val="accent1">
                    <a:lumMod val="50000"/>
                  </a:schemeClr>
                </a:solidFill>
              </a:rPr>
              <a:t>Payment</a:t>
            </a:r>
            <a:r>
              <a:rPr lang="en-US" sz="1400" baseline="0">
                <a:solidFill>
                  <a:schemeClr val="accent1">
                    <a:lumMod val="50000"/>
                  </a:schemeClr>
                </a:solidFill>
              </a:rPr>
              <a:t> Mode Distribution</a:t>
            </a:r>
            <a:endParaRPr lang="en-US" sz="1400">
              <a:solidFill>
                <a:schemeClr val="accent1">
                  <a:lumMod val="50000"/>
                </a:schemeClr>
              </a:solidFill>
            </a:endParaRPr>
          </a:p>
        </c:rich>
      </c:tx>
      <c:layout>
        <c:manualLayout>
          <c:xMode val="edge"/>
          <c:yMode val="edge"/>
          <c:x val="0.22621522309711284"/>
          <c:y val="6.481481481481481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v>Total</c:v>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164-4216-AEA5-8F48D5AA82D5}"/>
              </c:ext>
            </c:extLst>
          </c:dPt>
          <c:dPt>
            <c:idx val="1"/>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164-4216-AEA5-8F48D5AA82D5}"/>
              </c:ext>
            </c:extLst>
          </c:dPt>
          <c:dPt>
            <c:idx val="2"/>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164-4216-AEA5-8F48D5AA82D5}"/>
              </c:ext>
            </c:extLst>
          </c:dPt>
          <c:dPt>
            <c:idx val="3"/>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3164-4216-AEA5-8F48D5AA82D5}"/>
              </c:ext>
            </c:extLst>
          </c:dPt>
          <c:dPt>
            <c:idx val="4"/>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3164-4216-AEA5-8F48D5AA82D5}"/>
              </c:ext>
            </c:extLst>
          </c:dPt>
          <c:dLbls>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numLit>
              <c:formatCode>General</c:formatCode>
              <c:ptCount val="5"/>
              <c:pt idx="0">
                <c:v>0</c:v>
              </c:pt>
              <c:pt idx="1">
                <c:v>0</c:v>
              </c:pt>
              <c:pt idx="2">
                <c:v>0</c:v>
              </c:pt>
              <c:pt idx="3">
                <c:v>0</c:v>
              </c:pt>
              <c:pt idx="4">
                <c:v>0</c:v>
              </c:pt>
            </c:numLit>
          </c:cat>
          <c:val>
            <c:numLit>
              <c:formatCode>General</c:formatCode>
              <c:ptCount val="5"/>
              <c:pt idx="0">
                <c:v>8.8937705499984782E-2</c:v>
              </c:pt>
              <c:pt idx="1">
                <c:v>1.7941274061826079E-2</c:v>
              </c:pt>
              <c:pt idx="2">
                <c:v>0.20879655124277083</c:v>
              </c:pt>
              <c:pt idx="3">
                <c:v>0.3575978081852515</c:v>
              </c:pt>
              <c:pt idx="4">
                <c:v>0.32672666101016684</c:v>
              </c:pt>
            </c:numLit>
          </c:val>
          <c:extLst>
            <c:ext xmlns:c16="http://schemas.microsoft.com/office/drawing/2014/chart" uri="{C3380CC4-5D6E-409C-BE32-E72D297353CC}">
              <c16:uniqueId val="{0000000A-3164-4216-AEA5-8F48D5AA82D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4598140857392816"/>
          <c:y val="0.40416520851560223"/>
          <c:w val="0.19885661137018068"/>
          <c:h val="0.3968281007784951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[sales-data-excel-dashboard-36.xlsx]PivotTable!PivotTable7</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a:solidFill>
                  <a:schemeClr val="tx2">
                    <a:lumMod val="50000"/>
                  </a:schemeClr>
                </a:solidFill>
              </a:rPr>
              <a:t>Sales</a:t>
            </a:r>
            <a:r>
              <a:rPr lang="en-US" sz="1400" baseline="0">
                <a:solidFill>
                  <a:schemeClr val="tx2">
                    <a:lumMod val="50000"/>
                  </a:schemeClr>
                </a:solidFill>
              </a:rPr>
              <a:t> Trend Over Time</a:t>
            </a:r>
            <a:endParaRPr lang="en-US" sz="1400">
              <a:solidFill>
                <a:schemeClr val="tx2">
                  <a:lumMod val="50000"/>
                </a:schemeClr>
              </a:solidFill>
            </a:endParaRPr>
          </a:p>
        </c:rich>
      </c:tx>
      <c:layout>
        <c:manualLayout>
          <c:xMode val="edge"/>
          <c:yMode val="edge"/>
          <c:x val="0.10415966754155731"/>
          <c:y val="2.777777777777777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162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162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162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PivotTable!$E$3</c:f>
              <c:strCache>
                <c:ptCount val="1"/>
                <c:pt idx="0">
                  <c:v>Total</c:v>
                </c:pt>
              </c:strCache>
            </c:strRef>
          </c:tx>
          <c:spPr>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162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PivotTable!$D$4:$D$10</c:f>
              <c:strCache>
                <c:ptCount val="6"/>
                <c:pt idx="0">
                  <c:v>Jan</c:v>
                </c:pt>
                <c:pt idx="1">
                  <c:v>Feb</c:v>
                </c:pt>
                <c:pt idx="2">
                  <c:v>Mar</c:v>
                </c:pt>
                <c:pt idx="3">
                  <c:v>Apr</c:v>
                </c:pt>
                <c:pt idx="4">
                  <c:v>May</c:v>
                </c:pt>
                <c:pt idx="5">
                  <c:v>Jun</c:v>
                </c:pt>
              </c:strCache>
            </c:strRef>
          </c:cat>
          <c:val>
            <c:numRef>
              <c:f>PivotTable!$E$4:$E$10</c:f>
              <c:numCache>
                <c:formatCode>#,##0,"K"</c:formatCode>
                <c:ptCount val="6"/>
                <c:pt idx="0">
                  <c:v>177447.65</c:v>
                </c:pt>
                <c:pt idx="1">
                  <c:v>662610.15</c:v>
                </c:pt>
                <c:pt idx="2">
                  <c:v>411976.65</c:v>
                </c:pt>
                <c:pt idx="3">
                  <c:v>496053.4</c:v>
                </c:pt>
                <c:pt idx="4">
                  <c:v>265665.5</c:v>
                </c:pt>
                <c:pt idx="5">
                  <c:v>615611.19999999995</c:v>
                </c:pt>
              </c:numCache>
            </c:numRef>
          </c:val>
          <c:extLst>
            <c:ext xmlns:c16="http://schemas.microsoft.com/office/drawing/2014/chart" uri="{C3380CC4-5D6E-409C-BE32-E72D297353CC}">
              <c16:uniqueId val="{00000000-CD76-4BA5-99E1-6D22CE57FC0D}"/>
            </c:ext>
          </c:extLst>
        </c:ser>
        <c:dLbls>
          <c:dLblPos val="ctr"/>
          <c:showLegendKey val="0"/>
          <c:showVal val="1"/>
          <c:showCatName val="0"/>
          <c:showSerName val="0"/>
          <c:showPercent val="0"/>
          <c:showBubbleSize val="0"/>
        </c:dLbls>
        <c:gapWidth val="150"/>
        <c:overlap val="100"/>
        <c:axId val="1992282639"/>
        <c:axId val="43343615"/>
      </c:barChart>
      <c:catAx>
        <c:axId val="199228263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3343615"/>
        <c:crosses val="autoZero"/>
        <c:auto val="1"/>
        <c:lblAlgn val="ctr"/>
        <c:lblOffset val="100"/>
        <c:noMultiLvlLbl val="0"/>
      </c:catAx>
      <c:valAx>
        <c:axId val="43343615"/>
        <c:scaling>
          <c:orientation val="minMax"/>
        </c:scaling>
        <c:delete val="0"/>
        <c:axPos val="l"/>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92282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88900">
        <a:schemeClr val="bg1">
          <a:lumMod val="85000"/>
          <a:alpha val="95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[sales-data-excel-dashboard-36.xlsx]PivotTable!PivotTable9</c:name>
    <c:fmtId val="1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a:solidFill>
                  <a:schemeClr val="tx2">
                    <a:lumMod val="50000"/>
                  </a:schemeClr>
                </a:solidFill>
              </a:rPr>
              <a:t>Sales</a:t>
            </a:r>
            <a:r>
              <a:rPr lang="en-US" sz="1400" baseline="0">
                <a:solidFill>
                  <a:schemeClr val="tx2">
                    <a:lumMod val="50000"/>
                  </a:schemeClr>
                </a:solidFill>
              </a:rPr>
              <a:t> by Region</a:t>
            </a:r>
            <a:endParaRPr lang="en-US" sz="1400">
              <a:solidFill>
                <a:schemeClr val="tx2">
                  <a:lumMod val="50000"/>
                </a:schemeClr>
              </a:solidFill>
            </a:endParaRPr>
          </a:p>
        </c:rich>
      </c:tx>
      <c:layout>
        <c:manualLayout>
          <c:xMode val="edge"/>
          <c:yMode val="edge"/>
          <c:x val="0.15854855643044621"/>
          <c:y val="4.629629629629629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5">
                  <a:lumMod val="75000"/>
                  <a:shade val="30000"/>
                  <a:satMod val="115000"/>
                </a:schemeClr>
              </a:gs>
              <a:gs pos="50000">
                <a:schemeClr val="accent5">
                  <a:lumMod val="75000"/>
                  <a:shade val="67500"/>
                  <a:satMod val="115000"/>
                </a:schemeClr>
              </a:gs>
              <a:gs pos="100000">
                <a:schemeClr val="accent5">
                  <a:lumMod val="75000"/>
                  <a:shade val="100000"/>
                  <a:satMod val="115000"/>
                </a:schemeClr>
              </a:gs>
            </a:gsLst>
            <a:lin ang="162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5">
                  <a:lumMod val="75000"/>
                  <a:shade val="30000"/>
                  <a:satMod val="115000"/>
                </a:schemeClr>
              </a:gs>
              <a:gs pos="50000">
                <a:schemeClr val="accent5">
                  <a:lumMod val="75000"/>
                  <a:shade val="67500"/>
                  <a:satMod val="115000"/>
                </a:schemeClr>
              </a:gs>
              <a:gs pos="100000">
                <a:schemeClr val="accent5">
                  <a:lumMod val="75000"/>
                  <a:shade val="100000"/>
                  <a:satMod val="115000"/>
                </a:schemeClr>
              </a:gs>
            </a:gsLst>
            <a:lin ang="162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5">
                  <a:lumMod val="75000"/>
                  <a:shade val="30000"/>
                  <a:satMod val="115000"/>
                </a:schemeClr>
              </a:gs>
              <a:gs pos="50000">
                <a:schemeClr val="accent5">
                  <a:lumMod val="75000"/>
                  <a:shade val="67500"/>
                  <a:satMod val="115000"/>
                </a:schemeClr>
              </a:gs>
              <a:gs pos="100000">
                <a:schemeClr val="accent5">
                  <a:lumMod val="75000"/>
                  <a:shade val="100000"/>
                  <a:satMod val="115000"/>
                </a:schemeClr>
              </a:gs>
            </a:gsLst>
            <a:lin ang="162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PivotTable!$E$12</c:f>
              <c:strCache>
                <c:ptCount val="1"/>
                <c:pt idx="0">
                  <c:v>Total</c:v>
                </c:pt>
              </c:strCache>
            </c:strRef>
          </c:tx>
          <c:spPr>
            <a:gradFill flip="none" rotWithShape="1">
              <a:gsLst>
                <a:gs pos="0">
                  <a:schemeClr val="accent5">
                    <a:lumMod val="75000"/>
                    <a:shade val="30000"/>
                    <a:satMod val="115000"/>
                  </a:schemeClr>
                </a:gs>
                <a:gs pos="50000">
                  <a:schemeClr val="accent5">
                    <a:lumMod val="75000"/>
                    <a:shade val="67500"/>
                    <a:satMod val="115000"/>
                  </a:schemeClr>
                </a:gs>
                <a:gs pos="100000">
                  <a:schemeClr val="accent5">
                    <a:lumMod val="75000"/>
                    <a:shade val="100000"/>
                    <a:satMod val="115000"/>
                  </a:schemeClr>
                </a:gs>
              </a:gsLst>
              <a:lin ang="162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PivotTable!$D$13:$D$18</c:f>
              <c:strCache>
                <c:ptCount val="5"/>
                <c:pt idx="0">
                  <c:v>Unknown</c:v>
                </c:pt>
                <c:pt idx="1">
                  <c:v>North</c:v>
                </c:pt>
                <c:pt idx="2">
                  <c:v>South</c:v>
                </c:pt>
                <c:pt idx="3">
                  <c:v>East</c:v>
                </c:pt>
                <c:pt idx="4">
                  <c:v>West</c:v>
                </c:pt>
              </c:strCache>
            </c:strRef>
          </c:cat>
          <c:val>
            <c:numRef>
              <c:f>PivotTable!$E$13:$E$18</c:f>
              <c:numCache>
                <c:formatCode>#,##0,"K"</c:formatCode>
                <c:ptCount val="5"/>
                <c:pt idx="0">
                  <c:v>1166.2</c:v>
                </c:pt>
                <c:pt idx="1">
                  <c:v>496216.65</c:v>
                </c:pt>
                <c:pt idx="2">
                  <c:v>622693.85</c:v>
                </c:pt>
                <c:pt idx="3">
                  <c:v>650732.74999999977</c:v>
                </c:pt>
                <c:pt idx="4">
                  <c:v>858555.1</c:v>
                </c:pt>
              </c:numCache>
            </c:numRef>
          </c:val>
          <c:extLst>
            <c:ext xmlns:c16="http://schemas.microsoft.com/office/drawing/2014/chart" uri="{C3380CC4-5D6E-409C-BE32-E72D297353CC}">
              <c16:uniqueId val="{00000000-D49E-4422-9A29-16776125379F}"/>
            </c:ext>
          </c:extLst>
        </c:ser>
        <c:dLbls>
          <c:dLblPos val="outEnd"/>
          <c:showLegendKey val="0"/>
          <c:showVal val="1"/>
          <c:showCatName val="0"/>
          <c:showSerName val="0"/>
          <c:showPercent val="0"/>
          <c:showBubbleSize val="0"/>
        </c:dLbls>
        <c:gapWidth val="115"/>
        <c:overlap val="-20"/>
        <c:axId val="182369711"/>
        <c:axId val="43351295"/>
      </c:barChart>
      <c:catAx>
        <c:axId val="18236971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43351295"/>
        <c:crosses val="autoZero"/>
        <c:auto val="1"/>
        <c:lblAlgn val="ctr"/>
        <c:lblOffset val="100"/>
        <c:noMultiLvlLbl val="0"/>
      </c:catAx>
      <c:valAx>
        <c:axId val="43351295"/>
        <c:scaling>
          <c:orientation val="minMax"/>
        </c:scaling>
        <c:delete val="0"/>
        <c:axPos val="b"/>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2369711"/>
        <c:crosses val="autoZero"/>
        <c:crossBetween val="between"/>
      </c:valAx>
      <c:spPr>
        <a:noFill/>
        <a:ln>
          <a:noFill/>
        </a:ln>
        <a:effectLst>
          <a:glow rad="88900">
            <a:schemeClr val="bg1">
              <a:lumMod val="85000"/>
              <a:alpha val="95000"/>
            </a:schemeClr>
          </a:glo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88900">
        <a:schemeClr val="bg1">
          <a:lumMod val="85000"/>
          <a:alpha val="95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[sales-data-excel-dashboard-36.xlsx]PivotTable!PivotTable10</c:name>
    <c:fmtId val="18"/>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sz="1400">
                <a:solidFill>
                  <a:schemeClr val="tx2">
                    <a:lumMod val="50000"/>
                  </a:schemeClr>
                </a:solidFill>
              </a:rPr>
              <a:t>SALES</a:t>
            </a:r>
            <a:r>
              <a:rPr lang="en-IN" sz="1400" baseline="0">
                <a:solidFill>
                  <a:schemeClr val="tx2">
                    <a:lumMod val="50000"/>
                  </a:schemeClr>
                </a:solidFill>
              </a:rPr>
              <a:t> BY CATEGORY</a:t>
            </a:r>
            <a:endParaRPr lang="en-IN" sz="1400">
              <a:solidFill>
                <a:schemeClr val="tx2">
                  <a:lumMod val="50000"/>
                </a:schemeClr>
              </a:solidFill>
            </a:endParaRP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IN"/>
        </a:p>
      </c:txPr>
    </c:title>
    <c:autoTitleDeleted val="0"/>
    <c:pivotFmts>
      <c:pivotFmt>
        <c:idx val="0"/>
        <c:spPr>
          <a:solidFill>
            <a:schemeClr val="tx2">
              <a:lumMod val="75000"/>
            </a:schemeClr>
          </a:solidFill>
          <a:ln w="12700">
            <a:solidFill>
              <a:schemeClr val="bg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4">
              <a:lumMod val="75000"/>
            </a:schemeClr>
          </a:solidFill>
          <a:ln w="12700">
            <a:solidFill>
              <a:schemeClr val="bg1"/>
            </a:solid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fld id="{EEB995CE-0CD2-422E-B3BF-B1307B0E1B17}" type="CATEGORYNAME">
                  <a:rPr lang="en-US">
                    <a:solidFill>
                      <a:schemeClr val="bg1"/>
                    </a:solidFill>
                  </a:rPr>
                  <a:pPr>
                    <a:defRPr sz="900" b="1" i="0" u="none" strike="noStrike" kern="1200" baseline="0">
                      <a:solidFill>
                        <a:schemeClr val="accent1"/>
                      </a:solidFill>
                      <a:latin typeface="+mn-lt"/>
                      <a:ea typeface="+mn-ea"/>
                      <a:cs typeface="+mn-cs"/>
                    </a:defRPr>
                  </a:pPr>
                  <a:t>[CATEGORY NAME]</a:t>
                </a:fld>
                <a:r>
                  <a:rPr lang="en-US" baseline="0">
                    <a:solidFill>
                      <a:schemeClr val="bg1"/>
                    </a:solidFill>
                  </a:rPr>
                  <a:t>
</a:t>
                </a:r>
                <a:fld id="{C900604C-DB64-4CF0-8D28-3032747F5D11}" type="PERCENTAGE">
                  <a:rPr lang="en-US" baseline="0">
                    <a:solidFill>
                      <a:schemeClr val="bg1"/>
                    </a:solidFill>
                  </a:rPr>
                  <a:pPr>
                    <a:defRPr sz="900" b="1" i="0" u="none" strike="noStrike" kern="1200" baseline="0">
                      <a:solidFill>
                        <a:schemeClr val="accent1"/>
                      </a:solidFill>
                      <a:latin typeface="+mn-lt"/>
                      <a:ea typeface="+mn-ea"/>
                      <a:cs typeface="+mn-cs"/>
                    </a:defRPr>
                  </a:pPr>
                  <a:t>[PERCENTAGE]</a:t>
                </a:fld>
                <a:endParaRPr lang="en-US"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tx2">
              <a:lumMod val="75000"/>
            </a:schemeClr>
          </a:solidFill>
          <a:ln w="127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5">
              <a:lumMod val="75000"/>
            </a:schemeClr>
          </a:solidFill>
          <a:ln w="12700">
            <a:solidFill>
              <a:schemeClr val="bg1"/>
            </a:solidFill>
          </a:ln>
          <a:effectLst/>
        </c:spPr>
        <c:dLbl>
          <c:idx val="0"/>
          <c:layout>
            <c:manualLayout>
              <c:x val="8.3333333333332309E-3"/>
              <c:y val="4.2437781360066642E-17"/>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fld id="{6D2ED6F4-42C1-494D-91CA-0E844F440FF5}" type="CATEGORYNAME">
                  <a:rPr lang="en-US">
                    <a:solidFill>
                      <a:schemeClr val="bg1"/>
                    </a:solidFill>
                  </a:rPr>
                  <a:pPr>
                    <a:defRPr sz="900" b="1" i="0" u="none" strike="noStrike" kern="1200" baseline="0">
                      <a:solidFill>
                        <a:schemeClr val="accent1"/>
                      </a:solidFill>
                      <a:latin typeface="+mn-lt"/>
                      <a:ea typeface="+mn-ea"/>
                      <a:cs typeface="+mn-cs"/>
                    </a:defRPr>
                  </a:pPr>
                  <a:t>[CATEGORY NAME]</a:t>
                </a:fld>
                <a:r>
                  <a:rPr lang="en-US" baseline="0">
                    <a:solidFill>
                      <a:schemeClr val="bg1"/>
                    </a:solidFill>
                  </a:rPr>
                  <a:t>
</a:t>
                </a:r>
                <a:fld id="{BBCBA314-C7A0-485A-844C-98773A8242EA}" type="PERCENTAGE">
                  <a:rPr lang="en-US" baseline="0">
                    <a:solidFill>
                      <a:schemeClr val="bg1"/>
                    </a:solidFill>
                  </a:rPr>
                  <a:pPr>
                    <a:defRPr sz="900" b="1" i="0" u="none" strike="noStrike" kern="1200" baseline="0">
                      <a:solidFill>
                        <a:schemeClr val="accent1"/>
                      </a:solidFill>
                      <a:latin typeface="+mn-lt"/>
                      <a:ea typeface="+mn-ea"/>
                      <a:cs typeface="+mn-cs"/>
                    </a:defRPr>
                  </a:pPr>
                  <a:t>[PERCENTAGE]</a:t>
                </a:fld>
                <a:endParaRPr lang="en-US"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4"/>
        <c:spPr>
          <a:solidFill>
            <a:schemeClr val="accent4">
              <a:lumMod val="75000"/>
            </a:schemeClr>
          </a:solidFill>
          <a:ln w="12700">
            <a:solidFill>
              <a:schemeClr val="bg1"/>
            </a:solid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fld id="{EEB995CE-0CD2-422E-B3BF-B1307B0E1B17}" type="CATEGORYNAME">
                  <a:rPr lang="en-US">
                    <a:solidFill>
                      <a:schemeClr val="bg1"/>
                    </a:solidFill>
                  </a:rPr>
                  <a:pPr>
                    <a:defRPr sz="900" b="1" i="0" u="none" strike="noStrike" kern="1200" baseline="0">
                      <a:solidFill>
                        <a:schemeClr val="accent1"/>
                      </a:solidFill>
                      <a:latin typeface="+mn-lt"/>
                      <a:ea typeface="+mn-ea"/>
                      <a:cs typeface="+mn-cs"/>
                    </a:defRPr>
                  </a:pPr>
                  <a:t>[CATEGORY NAME]</a:t>
                </a:fld>
                <a:r>
                  <a:rPr lang="en-US" baseline="0">
                    <a:solidFill>
                      <a:schemeClr val="bg1"/>
                    </a:solidFill>
                  </a:rPr>
                  <a:t>
</a:t>
                </a:r>
                <a:fld id="{C900604C-DB64-4CF0-8D28-3032747F5D11}" type="PERCENTAGE">
                  <a:rPr lang="en-US" baseline="0">
                    <a:solidFill>
                      <a:schemeClr val="bg1"/>
                    </a:solidFill>
                  </a:rPr>
                  <a:pPr>
                    <a:defRPr sz="900" b="1" i="0" u="none" strike="noStrike" kern="1200" baseline="0">
                      <a:solidFill>
                        <a:schemeClr val="accent1"/>
                      </a:solidFill>
                      <a:latin typeface="+mn-lt"/>
                      <a:ea typeface="+mn-ea"/>
                      <a:cs typeface="+mn-cs"/>
                    </a:defRPr>
                  </a:pPr>
                  <a:t>[PERCENTAGE]</a:t>
                </a:fld>
                <a:endParaRPr lang="en-US"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tx2">
              <a:lumMod val="75000"/>
            </a:schemeClr>
          </a:solidFill>
          <a:ln w="127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5">
              <a:lumMod val="75000"/>
            </a:schemeClr>
          </a:solidFill>
          <a:ln w="12700">
            <a:solidFill>
              <a:schemeClr val="bg1"/>
            </a:solidFill>
          </a:ln>
          <a:effectLst/>
        </c:spPr>
        <c:dLbl>
          <c:idx val="0"/>
          <c:layout>
            <c:manualLayout>
              <c:x val="8.3333333333332309E-3"/>
              <c:y val="4.2437781360066642E-17"/>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fld id="{6D2ED6F4-42C1-494D-91CA-0E844F440FF5}" type="CATEGORYNAME">
                  <a:rPr lang="en-US">
                    <a:solidFill>
                      <a:schemeClr val="bg1"/>
                    </a:solidFill>
                  </a:rPr>
                  <a:pPr>
                    <a:defRPr/>
                  </a:pPr>
                  <a:t>[CATEGORY NAME]</a:t>
                </a:fld>
                <a:r>
                  <a:rPr lang="en-US" baseline="0">
                    <a:solidFill>
                      <a:schemeClr val="bg1"/>
                    </a:solidFill>
                  </a:rPr>
                  <a:t>
</a:t>
                </a:r>
                <a:fld id="{BBCBA314-C7A0-485A-844C-98773A8242EA}" type="PERCENTAGE">
                  <a:rPr lang="en-US" baseline="0">
                    <a:solidFill>
                      <a:schemeClr val="bg1"/>
                    </a:solidFill>
                  </a:rPr>
                  <a:pPr>
                    <a:defRPr/>
                  </a:pPr>
                  <a:t>[PERCENTAGE]</a:t>
                </a:fld>
                <a:endParaRPr lang="en-US"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7"/>
        <c:spPr>
          <a:solidFill>
            <a:schemeClr val="accent4">
              <a:lumMod val="75000"/>
            </a:schemeClr>
          </a:solidFill>
          <a:ln w="12700">
            <a:solidFill>
              <a:schemeClr val="bg1"/>
            </a:solid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fld id="{EEB995CE-0CD2-422E-B3BF-B1307B0E1B17}" type="CATEGORYNAME">
                  <a:rPr lang="en-US">
                    <a:solidFill>
                      <a:schemeClr val="bg1"/>
                    </a:solidFill>
                  </a:rPr>
                  <a:pPr>
                    <a:defRPr/>
                  </a:pPr>
                  <a:t>[CATEGORY NAME]</a:t>
                </a:fld>
                <a:r>
                  <a:rPr lang="en-US" baseline="0">
                    <a:solidFill>
                      <a:schemeClr val="bg1"/>
                    </a:solidFill>
                  </a:rPr>
                  <a:t>
</a:t>
                </a:r>
                <a:fld id="{C900604C-DB64-4CF0-8D28-3032747F5D11}" type="PERCENTAGE">
                  <a:rPr lang="en-US" baseline="0">
                    <a:solidFill>
                      <a:schemeClr val="bg1"/>
                    </a:solidFill>
                  </a:rPr>
                  <a:pPr>
                    <a:defRPr/>
                  </a:pPr>
                  <a:t>[PERCENTAGE]</a:t>
                </a:fld>
                <a:endParaRPr lang="en-US"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6370290206615166"/>
          <c:y val="0.12740354403733506"/>
          <c:w val="0.46642783396151311"/>
          <c:h val="0.71187164037312289"/>
        </c:manualLayout>
      </c:layout>
      <c:doughnutChart>
        <c:varyColors val="1"/>
        <c:ser>
          <c:idx val="0"/>
          <c:order val="0"/>
          <c:tx>
            <c:strRef>
              <c:f>PivotTable!$H$3</c:f>
              <c:strCache>
                <c:ptCount val="1"/>
                <c:pt idx="0">
                  <c:v>Total</c:v>
                </c:pt>
              </c:strCache>
            </c:strRef>
          </c:tx>
          <c:spPr>
            <a:solidFill>
              <a:schemeClr val="tx2">
                <a:lumMod val="75000"/>
              </a:schemeClr>
            </a:solidFill>
            <a:ln w="12700">
              <a:solidFill>
                <a:schemeClr val="bg1"/>
              </a:solidFill>
            </a:ln>
            <a:effectLst/>
          </c:spPr>
          <c:dPt>
            <c:idx val="0"/>
            <c:bubble3D val="0"/>
            <c:spPr>
              <a:solidFill>
                <a:schemeClr val="accent5">
                  <a:lumMod val="75000"/>
                </a:schemeClr>
              </a:solidFill>
              <a:ln w="12700">
                <a:solidFill>
                  <a:schemeClr val="bg1"/>
                </a:solidFill>
              </a:ln>
              <a:effectLst/>
            </c:spPr>
            <c:extLst>
              <c:ext xmlns:c16="http://schemas.microsoft.com/office/drawing/2014/chart" uri="{C3380CC4-5D6E-409C-BE32-E72D297353CC}">
                <c16:uniqueId val="{00000001-A5B0-4C2B-BDCE-D6D748D7AC78}"/>
              </c:ext>
            </c:extLst>
          </c:dPt>
          <c:dPt>
            <c:idx val="1"/>
            <c:bubble3D val="0"/>
            <c:spPr>
              <a:solidFill>
                <a:schemeClr val="accent4">
                  <a:lumMod val="75000"/>
                </a:schemeClr>
              </a:solidFill>
              <a:ln w="12700">
                <a:solidFill>
                  <a:schemeClr val="bg1"/>
                </a:solidFill>
              </a:ln>
              <a:effectLst/>
            </c:spPr>
            <c:extLst>
              <c:ext xmlns:c16="http://schemas.microsoft.com/office/drawing/2014/chart" uri="{C3380CC4-5D6E-409C-BE32-E72D297353CC}">
                <c16:uniqueId val="{00000003-A5B0-4C2B-BDCE-D6D748D7AC78}"/>
              </c:ext>
            </c:extLst>
          </c:dPt>
          <c:dLbls>
            <c:dLbl>
              <c:idx val="0"/>
              <c:layout>
                <c:manualLayout>
                  <c:x val="8.3333333333332309E-3"/>
                  <c:y val="4.2437781360066642E-17"/>
                </c:manualLayout>
              </c:layout>
              <c:tx>
                <c:rich>
                  <a:bodyPr/>
                  <a:lstStyle/>
                  <a:p>
                    <a:fld id="{6D2ED6F4-42C1-494D-91CA-0E844F440FF5}" type="CATEGORYNAME">
                      <a:rPr lang="en-US">
                        <a:solidFill>
                          <a:schemeClr val="bg1"/>
                        </a:solidFill>
                      </a:rPr>
                      <a:pPr/>
                      <a:t>[CATEGORY NAME]</a:t>
                    </a:fld>
                    <a:r>
                      <a:rPr lang="en-US" baseline="0">
                        <a:solidFill>
                          <a:schemeClr val="bg1"/>
                        </a:solidFill>
                      </a:rPr>
                      <a:t>
</a:t>
                    </a:r>
                    <a:fld id="{BBCBA314-C7A0-485A-844C-98773A8242EA}" type="PERCENTAGE">
                      <a:rPr lang="en-US" baseline="0">
                        <a:solidFill>
                          <a:schemeClr val="bg1"/>
                        </a:solidFill>
                      </a:rPr>
                      <a:pPr/>
                      <a:t>[PERCENTAGE]</a:t>
                    </a:fld>
                    <a:endParaRPr lang="en-US" baseline="0">
                      <a:solidFill>
                        <a:schemeClr val="bg1"/>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A5B0-4C2B-BDCE-D6D748D7AC78}"/>
                </c:ext>
              </c:extLst>
            </c:dLbl>
            <c:dLbl>
              <c:idx val="1"/>
              <c:tx>
                <c:rich>
                  <a:bodyPr/>
                  <a:lstStyle/>
                  <a:p>
                    <a:fld id="{EEB995CE-0CD2-422E-B3BF-B1307B0E1B17}" type="CATEGORYNAME">
                      <a:rPr lang="en-US">
                        <a:solidFill>
                          <a:schemeClr val="bg1"/>
                        </a:solidFill>
                      </a:rPr>
                      <a:pPr/>
                      <a:t>[CATEGORY NAME]</a:t>
                    </a:fld>
                    <a:r>
                      <a:rPr lang="en-US" baseline="0">
                        <a:solidFill>
                          <a:schemeClr val="bg1"/>
                        </a:solidFill>
                      </a:rPr>
                      <a:t>
</a:t>
                    </a:r>
                    <a:fld id="{C900604C-DB64-4CF0-8D28-3032747F5D11}" type="PERCENTAGE">
                      <a:rPr lang="en-US" baseline="0">
                        <a:solidFill>
                          <a:schemeClr val="bg1"/>
                        </a:solidFill>
                      </a:rPr>
                      <a:pPr/>
                      <a:t>[PERCENTAGE]</a:t>
                    </a:fld>
                    <a:endParaRPr lang="en-US" baseline="0">
                      <a:solidFill>
                        <a:schemeClr val="bg1"/>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A5B0-4C2B-BDCE-D6D748D7AC7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PivotTable!$G$4:$G$6</c:f>
              <c:strCache>
                <c:ptCount val="2"/>
                <c:pt idx="0">
                  <c:v>Accessories</c:v>
                </c:pt>
                <c:pt idx="1">
                  <c:v>Electronics</c:v>
                </c:pt>
              </c:strCache>
            </c:strRef>
          </c:cat>
          <c:val>
            <c:numRef>
              <c:f>PivotTable!$H$4:$H$6</c:f>
              <c:numCache>
                <c:formatCode>#,##0,"K"</c:formatCode>
                <c:ptCount val="2"/>
                <c:pt idx="0">
                  <c:v>237219.50000000006</c:v>
                </c:pt>
                <c:pt idx="1">
                  <c:v>2392145.0500000003</c:v>
                </c:pt>
              </c:numCache>
            </c:numRef>
          </c:val>
          <c:extLst>
            <c:ext xmlns:c16="http://schemas.microsoft.com/office/drawing/2014/chart" uri="{C3380CC4-5D6E-409C-BE32-E72D297353CC}">
              <c16:uniqueId val="{00000004-A5B0-4C2B-BDCE-D6D748D7AC78}"/>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3069604806508191"/>
          <c:y val="0.85562959270035688"/>
          <c:w val="0.39795151198517248"/>
          <c:h val="0.143461027473902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85000"/>
        </a:schemeClr>
      </a:solidFill>
      <a:round/>
    </a:ln>
    <a:effectLst>
      <a:glow rad="88900">
        <a:schemeClr val="bg1">
          <a:lumMod val="85000"/>
          <a:alpha val="95000"/>
        </a:schemeClr>
      </a:glo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[sales-data-excel-dashboard-36.xlsx]PivotTable!PivotTable12</c:name>
    <c:fmtId val="2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solidFill>
                  <a:schemeClr val="accent1">
                    <a:lumMod val="50000"/>
                  </a:schemeClr>
                </a:solidFill>
              </a:rPr>
              <a:t>Payment</a:t>
            </a:r>
            <a:r>
              <a:rPr lang="en-US" sz="1400" baseline="0">
                <a:solidFill>
                  <a:schemeClr val="accent1">
                    <a:lumMod val="50000"/>
                  </a:schemeClr>
                </a:solidFill>
              </a:rPr>
              <a:t> Mode Distribution</a:t>
            </a:r>
            <a:endParaRPr lang="en-US" sz="1400">
              <a:solidFill>
                <a:schemeClr val="accent1">
                  <a:lumMod val="50000"/>
                </a:schemeClr>
              </a:solidFill>
            </a:endParaRPr>
          </a:p>
        </c:rich>
      </c:tx>
      <c:layout>
        <c:manualLayout>
          <c:xMode val="edge"/>
          <c:yMode val="edge"/>
          <c:x val="0.22621522309711284"/>
          <c:y val="6.481481481481481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201424161104916"/>
          <c:y val="0.23150597764797282"/>
          <c:w val="0.44266262536687701"/>
          <c:h val="0.64832800807584623"/>
        </c:manualLayout>
      </c:layout>
      <c:doughnutChart>
        <c:varyColors val="1"/>
        <c:ser>
          <c:idx val="0"/>
          <c:order val="0"/>
          <c:tx>
            <c:strRef>
              <c:f>PivotTable!$K$3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51D-4B44-BC28-0E1EAAB273C2}"/>
              </c:ext>
            </c:extLst>
          </c:dPt>
          <c:dPt>
            <c:idx val="1"/>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51D-4B44-BC28-0E1EAAB273C2}"/>
              </c:ext>
            </c:extLst>
          </c:dPt>
          <c:dPt>
            <c:idx val="2"/>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51D-4B44-BC28-0E1EAAB273C2}"/>
              </c:ext>
            </c:extLst>
          </c:dPt>
          <c:dPt>
            <c:idx val="3"/>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F51D-4B44-BC28-0E1EAAB273C2}"/>
              </c:ext>
            </c:extLst>
          </c:dPt>
          <c:dPt>
            <c:idx val="4"/>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F51D-4B44-BC28-0E1EAAB273C2}"/>
              </c:ext>
            </c:extLst>
          </c:dPt>
          <c:dLbls>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PivotTable!$J$4:$J$9</c:f>
              <c:strCache>
                <c:ptCount val="5"/>
                <c:pt idx="0">
                  <c:v>Card</c:v>
                </c:pt>
                <c:pt idx="1">
                  <c:v>Card </c:v>
                </c:pt>
                <c:pt idx="2">
                  <c:v>Cash</c:v>
                </c:pt>
                <c:pt idx="3">
                  <c:v>Net Banking</c:v>
                </c:pt>
                <c:pt idx="4">
                  <c:v>UPI</c:v>
                </c:pt>
              </c:strCache>
            </c:strRef>
          </c:cat>
          <c:val>
            <c:numRef>
              <c:f>PivotTable!$K$4:$K$9</c:f>
              <c:numCache>
                <c:formatCode>0.00%</c:formatCode>
                <c:ptCount val="5"/>
                <c:pt idx="0">
                  <c:v>8.8937705499984782E-2</c:v>
                </c:pt>
                <c:pt idx="1">
                  <c:v>1.7941274061826079E-2</c:v>
                </c:pt>
                <c:pt idx="2">
                  <c:v>0.20879655124277083</c:v>
                </c:pt>
                <c:pt idx="3">
                  <c:v>0.3575978081852515</c:v>
                </c:pt>
                <c:pt idx="4">
                  <c:v>0.32672666101016684</c:v>
                </c:pt>
              </c:numCache>
            </c:numRef>
          </c:val>
          <c:extLst>
            <c:ext xmlns:c16="http://schemas.microsoft.com/office/drawing/2014/chart" uri="{C3380CC4-5D6E-409C-BE32-E72D297353CC}">
              <c16:uniqueId val="{0000000A-F51D-4B44-BC28-0E1EAAB273C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57162083603437819"/>
          <c:y val="0.21952160400341758"/>
          <c:w val="0.24843032698326398"/>
          <c:h val="0.69225762647466338"/>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a:glow rad="88900">
        <a:schemeClr val="bg1">
          <a:lumMod val="85000"/>
          <a:alpha val="95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[sales-data-excel-dashboard-36.xlsx]PivotTable!PivotTable13</c:name>
    <c:fmtId val="4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lumMod val="50000"/>
                  </a:schemeClr>
                </a:solidFill>
              </a:rPr>
              <a:t>Profit</a:t>
            </a:r>
            <a:r>
              <a:rPr lang="en-US" b="1" baseline="0">
                <a:solidFill>
                  <a:schemeClr val="accent1">
                    <a:lumMod val="50000"/>
                  </a:schemeClr>
                </a:solidFill>
              </a:rPr>
              <a:t> Margin by Product</a:t>
            </a:r>
            <a:endParaRPr lang="en-US" b="1">
              <a:solidFill>
                <a:schemeClr val="accent1">
                  <a:lumMod val="50000"/>
                </a:schemeClr>
              </a:solidFill>
            </a:endParaRPr>
          </a:p>
        </c:rich>
      </c:tx>
      <c:layout>
        <c:manualLayout>
          <c:xMode val="edge"/>
          <c:yMode val="edge"/>
          <c:x val="0.27027777777777773"/>
          <c:y val="6.48148148148148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rgbClr val="8C3FC5">
                  <a:shade val="30000"/>
                  <a:satMod val="115000"/>
                </a:srgbClr>
              </a:gs>
              <a:gs pos="50000">
                <a:srgbClr val="8C3FC5">
                  <a:shade val="67500"/>
                  <a:satMod val="115000"/>
                </a:srgbClr>
              </a:gs>
              <a:gs pos="100000">
                <a:srgbClr val="8C3FC5">
                  <a:shade val="100000"/>
                  <a:satMod val="115000"/>
                </a:srgb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8C3FC5">
                  <a:shade val="30000"/>
                  <a:satMod val="115000"/>
                </a:srgbClr>
              </a:gs>
              <a:gs pos="50000">
                <a:srgbClr val="8C3FC5">
                  <a:shade val="67500"/>
                  <a:satMod val="115000"/>
                </a:srgbClr>
              </a:gs>
              <a:gs pos="100000">
                <a:srgbClr val="8C3FC5">
                  <a:shade val="100000"/>
                  <a:satMod val="115000"/>
                </a:srgb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8C3FC5">
                  <a:shade val="30000"/>
                  <a:satMod val="115000"/>
                </a:srgbClr>
              </a:gs>
              <a:gs pos="50000">
                <a:srgbClr val="8C3FC5">
                  <a:shade val="67500"/>
                  <a:satMod val="115000"/>
                </a:srgbClr>
              </a:gs>
              <a:gs pos="100000">
                <a:srgbClr val="8C3FC5">
                  <a:shade val="100000"/>
                  <a:satMod val="115000"/>
                </a:srgb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793963254593178E-2"/>
          <c:y val="0.17218759113444151"/>
          <c:w val="0.87720603674540687"/>
          <c:h val="0.71183253135024793"/>
        </c:manualLayout>
      </c:layout>
      <c:barChart>
        <c:barDir val="col"/>
        <c:grouping val="stacked"/>
        <c:varyColors val="0"/>
        <c:ser>
          <c:idx val="0"/>
          <c:order val="0"/>
          <c:tx>
            <c:strRef>
              <c:f>PivotTable!$K$11</c:f>
              <c:strCache>
                <c:ptCount val="1"/>
                <c:pt idx="0">
                  <c:v>Total</c:v>
                </c:pt>
              </c:strCache>
            </c:strRef>
          </c:tx>
          <c:spPr>
            <a:gradFill flip="none" rotWithShape="1">
              <a:gsLst>
                <a:gs pos="0">
                  <a:srgbClr val="8C3FC5">
                    <a:shade val="30000"/>
                    <a:satMod val="115000"/>
                  </a:srgbClr>
                </a:gs>
                <a:gs pos="50000">
                  <a:srgbClr val="8C3FC5">
                    <a:shade val="67500"/>
                    <a:satMod val="115000"/>
                  </a:srgbClr>
                </a:gs>
                <a:gs pos="100000">
                  <a:srgbClr val="8C3FC5">
                    <a:shade val="100000"/>
                    <a:satMod val="115000"/>
                  </a:srgbClr>
                </a:gs>
              </a:gsLst>
              <a:lin ang="16200000" scaled="1"/>
              <a:tileRect/>
            </a:gradFill>
            <a:ln>
              <a:noFill/>
            </a:ln>
            <a:effectLst/>
          </c:spPr>
          <c:invertIfNegative val="0"/>
          <c:cat>
            <c:strRef>
              <c:f>PivotTable!$J$12:$J$18</c:f>
              <c:strCache>
                <c:ptCount val="6"/>
                <c:pt idx="0">
                  <c:v>Mouse </c:v>
                </c:pt>
                <c:pt idx="1">
                  <c:v>Laptop</c:v>
                </c:pt>
                <c:pt idx="2">
                  <c:v>Keyboard</c:v>
                </c:pt>
                <c:pt idx="3">
                  <c:v>Headset</c:v>
                </c:pt>
                <c:pt idx="4">
                  <c:v>Mouse</c:v>
                </c:pt>
                <c:pt idx="5">
                  <c:v>Monitor</c:v>
                </c:pt>
              </c:strCache>
            </c:strRef>
          </c:cat>
          <c:val>
            <c:numRef>
              <c:f>PivotTable!$K$12:$K$18</c:f>
              <c:numCache>
                <c:formatCode>0%</c:formatCode>
                <c:ptCount val="6"/>
                <c:pt idx="0">
                  <c:v>9.8968720768345068E-3</c:v>
                </c:pt>
                <c:pt idx="1">
                  <c:v>0.13377889735503221</c:v>
                </c:pt>
                <c:pt idx="2">
                  <c:v>0.14916322594464501</c:v>
                </c:pt>
                <c:pt idx="3">
                  <c:v>0.19117588869876104</c:v>
                </c:pt>
                <c:pt idx="4">
                  <c:v>0.22173699537075281</c:v>
                </c:pt>
                <c:pt idx="5">
                  <c:v>0.29424812055397431</c:v>
                </c:pt>
              </c:numCache>
            </c:numRef>
          </c:val>
          <c:extLst>
            <c:ext xmlns:c16="http://schemas.microsoft.com/office/drawing/2014/chart" uri="{C3380CC4-5D6E-409C-BE32-E72D297353CC}">
              <c16:uniqueId val="{00000000-AE48-419D-B68C-5F0B75D8F3D3}"/>
            </c:ext>
          </c:extLst>
        </c:ser>
        <c:dLbls>
          <c:showLegendKey val="0"/>
          <c:showVal val="0"/>
          <c:showCatName val="0"/>
          <c:showSerName val="0"/>
          <c:showPercent val="0"/>
          <c:showBubbleSize val="0"/>
        </c:dLbls>
        <c:gapWidth val="150"/>
        <c:overlap val="100"/>
        <c:axId val="116932720"/>
        <c:axId val="208747936"/>
      </c:barChart>
      <c:catAx>
        <c:axId val="116932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208747936"/>
        <c:crosses val="autoZero"/>
        <c:auto val="1"/>
        <c:lblAlgn val="ctr"/>
        <c:lblOffset val="100"/>
        <c:noMultiLvlLbl val="0"/>
      </c:catAx>
      <c:valAx>
        <c:axId val="20874793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1693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88900">
        <a:schemeClr val="bg1">
          <a:lumMod val="85000"/>
          <a:alpha val="95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[sales-data-excel-dashboard-36.xlsx]PivotTable!PivotTable11</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lumMod val="50000"/>
                  </a:schemeClr>
                </a:solidFill>
              </a:rPr>
              <a:t>Product</a:t>
            </a:r>
            <a:r>
              <a:rPr lang="en-US" b="1" baseline="0">
                <a:solidFill>
                  <a:schemeClr val="accent1">
                    <a:lumMod val="50000"/>
                  </a:schemeClr>
                </a:solidFill>
              </a:rPr>
              <a:t> by Sales</a:t>
            </a:r>
            <a:endParaRPr lang="en-US" b="1">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rgbClr val="F30718">
                  <a:shade val="30000"/>
                  <a:satMod val="115000"/>
                </a:srgbClr>
              </a:gs>
              <a:gs pos="50000">
                <a:srgbClr val="F30718">
                  <a:shade val="67500"/>
                  <a:satMod val="115000"/>
                </a:srgbClr>
              </a:gs>
              <a:gs pos="100000">
                <a:srgbClr val="F30718">
                  <a:shade val="100000"/>
                  <a:satMod val="115000"/>
                </a:srgb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F30718">
                  <a:shade val="30000"/>
                  <a:satMod val="115000"/>
                </a:srgbClr>
              </a:gs>
              <a:gs pos="50000">
                <a:srgbClr val="F30718">
                  <a:shade val="67500"/>
                  <a:satMod val="115000"/>
                </a:srgbClr>
              </a:gs>
              <a:gs pos="100000">
                <a:srgbClr val="F30718">
                  <a:shade val="100000"/>
                  <a:satMod val="115000"/>
                </a:srgb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F30718">
                  <a:shade val="30000"/>
                  <a:satMod val="115000"/>
                </a:srgbClr>
              </a:gs>
              <a:gs pos="50000">
                <a:srgbClr val="F30718">
                  <a:shade val="67500"/>
                  <a:satMod val="115000"/>
                </a:srgbClr>
              </a:gs>
              <a:gs pos="100000">
                <a:srgbClr val="F30718">
                  <a:shade val="100000"/>
                  <a:satMod val="115000"/>
                </a:srgb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PivotTable!$H$8</c:f>
              <c:strCache>
                <c:ptCount val="1"/>
                <c:pt idx="0">
                  <c:v>Total</c:v>
                </c:pt>
              </c:strCache>
            </c:strRef>
          </c:tx>
          <c:spPr>
            <a:gradFill flip="none" rotWithShape="1">
              <a:gsLst>
                <a:gs pos="0">
                  <a:srgbClr val="F30718">
                    <a:shade val="30000"/>
                    <a:satMod val="115000"/>
                  </a:srgbClr>
                </a:gs>
                <a:gs pos="50000">
                  <a:srgbClr val="F30718">
                    <a:shade val="67500"/>
                    <a:satMod val="115000"/>
                  </a:srgbClr>
                </a:gs>
                <a:gs pos="100000">
                  <a:srgbClr val="F30718">
                    <a:shade val="100000"/>
                    <a:satMod val="115000"/>
                  </a:srgbClr>
                </a:gs>
              </a:gsLst>
              <a:lin ang="162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PivotTable!$G$9:$G$15</c:f>
              <c:strCache>
                <c:ptCount val="6"/>
                <c:pt idx="0">
                  <c:v>Mouse </c:v>
                </c:pt>
                <c:pt idx="1">
                  <c:v>Mouse</c:v>
                </c:pt>
                <c:pt idx="2">
                  <c:v>Keyboard</c:v>
                </c:pt>
                <c:pt idx="3">
                  <c:v>Headset</c:v>
                </c:pt>
                <c:pt idx="4">
                  <c:v>Monitor</c:v>
                </c:pt>
                <c:pt idx="5">
                  <c:v>Laptop</c:v>
                </c:pt>
              </c:strCache>
            </c:strRef>
          </c:cat>
          <c:val>
            <c:numRef>
              <c:f>PivotTable!$H$9:$H$15</c:f>
              <c:numCache>
                <c:formatCode>#,##0,"K"</c:formatCode>
                <c:ptCount val="6"/>
                <c:pt idx="0">
                  <c:v>12207.7</c:v>
                </c:pt>
                <c:pt idx="1">
                  <c:v>60466.55</c:v>
                </c:pt>
                <c:pt idx="2">
                  <c:v>67251.3</c:v>
                </c:pt>
                <c:pt idx="3">
                  <c:v>109501.65000000001</c:v>
                </c:pt>
                <c:pt idx="4">
                  <c:v>879964.95</c:v>
                </c:pt>
                <c:pt idx="5">
                  <c:v>1499972.4000000001</c:v>
                </c:pt>
              </c:numCache>
            </c:numRef>
          </c:val>
          <c:extLst>
            <c:ext xmlns:c16="http://schemas.microsoft.com/office/drawing/2014/chart" uri="{C3380CC4-5D6E-409C-BE32-E72D297353CC}">
              <c16:uniqueId val="{00000000-E1C6-4F11-8F43-138386D5EB6F}"/>
            </c:ext>
          </c:extLst>
        </c:ser>
        <c:dLbls>
          <c:dLblPos val="ctr"/>
          <c:showLegendKey val="0"/>
          <c:showVal val="1"/>
          <c:showCatName val="0"/>
          <c:showSerName val="0"/>
          <c:showPercent val="0"/>
          <c:showBubbleSize val="0"/>
        </c:dLbls>
        <c:gapWidth val="150"/>
        <c:overlap val="100"/>
        <c:axId val="11512336"/>
        <c:axId val="208754176"/>
      </c:barChart>
      <c:catAx>
        <c:axId val="11512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8754176"/>
        <c:crosses val="autoZero"/>
        <c:auto val="1"/>
        <c:lblAlgn val="ctr"/>
        <c:lblOffset val="100"/>
        <c:noMultiLvlLbl val="0"/>
      </c:catAx>
      <c:valAx>
        <c:axId val="208754176"/>
        <c:scaling>
          <c:orientation val="minMax"/>
        </c:scaling>
        <c:delete val="0"/>
        <c:axPos val="b"/>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512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88900">
        <a:schemeClr val="bg1">
          <a:lumMod val="85000"/>
          <a:alpha val="95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chart" Target="../charts/chart1.xml"/><Relationship Id="rId3" Type="http://schemas.openxmlformats.org/officeDocument/2006/relationships/image" Target="../media/image3.png"/><Relationship Id="rId21" Type="http://schemas.openxmlformats.org/officeDocument/2006/relationships/chart" Target="../charts/chart4.xml"/><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image" Target="../media/image17.sv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chart" Target="../charts/chart3.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svg"/><Relationship Id="rId10" Type="http://schemas.openxmlformats.org/officeDocument/2006/relationships/image" Target="../media/image10.svg"/><Relationship Id="rId19"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chart" Target="../charts/chart5.xml"/></Relationships>
</file>

<file path=xl/drawings/_rels/drawing3.xml.rels><?xml version="1.0" encoding="UTF-8" standalone="yes"?>
<Relationships xmlns="http://schemas.openxmlformats.org/package/2006/relationships"><Relationship Id="rId8" Type="http://schemas.openxmlformats.org/officeDocument/2006/relationships/image" Target="../media/image21.svg"/><Relationship Id="rId13" Type="http://schemas.openxmlformats.org/officeDocument/2006/relationships/image" Target="../media/image13.png"/><Relationship Id="rId18" Type="http://schemas.openxmlformats.org/officeDocument/2006/relationships/chart" Target="../charts/chart6.xml"/><Relationship Id="rId3" Type="http://schemas.openxmlformats.org/officeDocument/2006/relationships/image" Target="../media/image3.png"/><Relationship Id="rId21" Type="http://schemas.openxmlformats.org/officeDocument/2006/relationships/chart" Target="../charts/chart9.xml"/><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image" Target="../media/image17.svg"/><Relationship Id="rId25" Type="http://schemas.openxmlformats.org/officeDocument/2006/relationships/image" Target="../media/image23.sv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chart" Target="../charts/chart8.xml"/><Relationship Id="rId1" Type="http://schemas.openxmlformats.org/officeDocument/2006/relationships/image" Target="../media/image1.png"/><Relationship Id="rId6" Type="http://schemas.openxmlformats.org/officeDocument/2006/relationships/image" Target="../media/image20.svg"/><Relationship Id="rId11" Type="http://schemas.openxmlformats.org/officeDocument/2006/relationships/image" Target="../media/image11.png"/><Relationship Id="rId24" Type="http://schemas.openxmlformats.org/officeDocument/2006/relationships/image" Target="../media/image22.png"/><Relationship Id="rId5" Type="http://schemas.openxmlformats.org/officeDocument/2006/relationships/image" Target="../media/image19.png"/><Relationship Id="rId15" Type="http://schemas.openxmlformats.org/officeDocument/2006/relationships/image" Target="../media/image15.svg"/><Relationship Id="rId23" Type="http://schemas.openxmlformats.org/officeDocument/2006/relationships/chart" Target="../charts/chart11.xml"/><Relationship Id="rId10" Type="http://schemas.openxmlformats.org/officeDocument/2006/relationships/image" Target="../media/image10.svg"/><Relationship Id="rId19" Type="http://schemas.openxmlformats.org/officeDocument/2006/relationships/chart" Target="../charts/chart7.xml"/><Relationship Id="rId4" Type="http://schemas.openxmlformats.org/officeDocument/2006/relationships/image" Target="../media/image18.sv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5</xdr:row>
      <xdr:rowOff>0</xdr:rowOff>
    </xdr:from>
    <xdr:to>
      <xdr:col>3</xdr:col>
      <xdr:colOff>304800</xdr:colOff>
      <xdr:row>6</xdr:row>
      <xdr:rowOff>120650</xdr:rowOff>
    </xdr:to>
    <xdr:sp macro="" textlink="">
      <xdr:nvSpPr>
        <xdr:cNvPr id="2" name="AutoShape 1" descr="Generated image: Dark Blue Tech Workspace Background">
          <a:extLst>
            <a:ext uri="{FF2B5EF4-FFF2-40B4-BE49-F238E27FC236}">
              <a16:creationId xmlns:a16="http://schemas.microsoft.com/office/drawing/2014/main" id="{2223FD38-A2A2-45FF-86DE-010940EE41D2}"/>
            </a:ext>
          </a:extLst>
        </xdr:cNvPr>
        <xdr:cNvSpPr>
          <a:spLocks noChangeAspect="1" noChangeArrowheads="1"/>
        </xdr:cNvSpPr>
      </xdr:nvSpPr>
      <xdr:spPr bwMode="auto">
        <a:xfrm>
          <a:off x="1828800" y="952500"/>
          <a:ext cx="304800" cy="311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3</xdr:row>
      <xdr:rowOff>0</xdr:rowOff>
    </xdr:from>
    <xdr:to>
      <xdr:col>4</xdr:col>
      <xdr:colOff>304800</xdr:colOff>
      <xdr:row>4</xdr:row>
      <xdr:rowOff>120650</xdr:rowOff>
    </xdr:to>
    <xdr:sp macro="" textlink="">
      <xdr:nvSpPr>
        <xdr:cNvPr id="3" name="AutoShape 2" descr="Generated image: Dark Blue Tech Workspace Background">
          <a:extLst>
            <a:ext uri="{FF2B5EF4-FFF2-40B4-BE49-F238E27FC236}">
              <a16:creationId xmlns:a16="http://schemas.microsoft.com/office/drawing/2014/main" id="{227CD4A5-417A-4BCE-8891-E7E65EBE0AD7}"/>
            </a:ext>
          </a:extLst>
        </xdr:cNvPr>
        <xdr:cNvSpPr>
          <a:spLocks noChangeAspect="1" noChangeArrowheads="1"/>
        </xdr:cNvSpPr>
      </xdr:nvSpPr>
      <xdr:spPr bwMode="auto">
        <a:xfrm>
          <a:off x="2438400" y="571500"/>
          <a:ext cx="304800" cy="311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0</xdr:row>
      <xdr:rowOff>1</xdr:rowOff>
    </xdr:from>
    <xdr:to>
      <xdr:col>20</xdr:col>
      <xdr:colOff>505648</xdr:colOff>
      <xdr:row>39</xdr:row>
      <xdr:rowOff>152871</xdr:rowOff>
    </xdr:to>
    <xdr:pic>
      <xdr:nvPicPr>
        <xdr:cNvPr id="4" name="Picture 3">
          <a:extLst>
            <a:ext uri="{FF2B5EF4-FFF2-40B4-BE49-F238E27FC236}">
              <a16:creationId xmlns:a16="http://schemas.microsoft.com/office/drawing/2014/main" id="{13AFFA78-A49A-4083-B11B-B7C599BC5C38}"/>
            </a:ext>
          </a:extLst>
        </xdr:cNvPr>
        <xdr:cNvPicPr>
          <a:picLocks noChangeAspect="1"/>
        </xdr:cNvPicPr>
      </xdr:nvPicPr>
      <xdr:blipFill>
        <a:blip xmlns:r="http://schemas.openxmlformats.org/officeDocument/2006/relationships" r:embed="rId1"/>
        <a:stretch>
          <a:fillRect/>
        </a:stretch>
      </xdr:blipFill>
      <xdr:spPr>
        <a:xfrm>
          <a:off x="0" y="1"/>
          <a:ext cx="12697648" cy="7582370"/>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0</xdr:col>
      <xdr:colOff>0</xdr:colOff>
      <xdr:row>5</xdr:row>
      <xdr:rowOff>64989</xdr:rowOff>
    </xdr:from>
    <xdr:to>
      <xdr:col>20</xdr:col>
      <xdr:colOff>482129</xdr:colOff>
      <xdr:row>39</xdr:row>
      <xdr:rowOff>134839</xdr:rowOff>
    </xdr:to>
    <xdr:sp macro="" textlink="">
      <xdr:nvSpPr>
        <xdr:cNvPr id="5" name="Rectangle 4">
          <a:extLst>
            <a:ext uri="{FF2B5EF4-FFF2-40B4-BE49-F238E27FC236}">
              <a16:creationId xmlns:a16="http://schemas.microsoft.com/office/drawing/2014/main" id="{1D89AC96-6A26-4F19-AB54-439F44F4F92C}"/>
            </a:ext>
          </a:extLst>
        </xdr:cNvPr>
        <xdr:cNvSpPr/>
      </xdr:nvSpPr>
      <xdr:spPr>
        <a:xfrm>
          <a:off x="0" y="1017489"/>
          <a:ext cx="12674129" cy="6546850"/>
        </a:xfrm>
        <a:prstGeom prst="rect">
          <a:avLst/>
        </a:prstGeom>
        <a:solidFill>
          <a:schemeClr val="bg1"/>
        </a:solidFill>
        <a:ln w="6350">
          <a:solidFill>
            <a:schemeClr val="tx1"/>
          </a:solidFill>
        </a:ln>
        <a:effectLst>
          <a:glow rad="88900">
            <a:schemeClr val="bg1">
              <a:lumMod val="85000"/>
              <a:alpha val="95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AE" sz="1100"/>
            <a:t>s</a:t>
          </a:r>
        </a:p>
      </xdr:txBody>
    </xdr:sp>
    <xdr:clientData/>
  </xdr:twoCellAnchor>
  <xdr:twoCellAnchor editAs="oneCell">
    <xdr:from>
      <xdr:col>0</xdr:col>
      <xdr:colOff>0</xdr:colOff>
      <xdr:row>5</xdr:row>
      <xdr:rowOff>134995</xdr:rowOff>
    </xdr:from>
    <xdr:to>
      <xdr:col>2</xdr:col>
      <xdr:colOff>600693</xdr:colOff>
      <xdr:row>38</xdr:row>
      <xdr:rowOff>117591</xdr:rowOff>
    </xdr:to>
    <xdr:pic>
      <xdr:nvPicPr>
        <xdr:cNvPr id="6" name="Picture 5">
          <a:extLst>
            <a:ext uri="{FF2B5EF4-FFF2-40B4-BE49-F238E27FC236}">
              <a16:creationId xmlns:a16="http://schemas.microsoft.com/office/drawing/2014/main" id="{B9C59EAE-C732-428A-838F-2C677E34B065}"/>
            </a:ext>
          </a:extLst>
        </xdr:cNvPr>
        <xdr:cNvPicPr>
          <a:picLocks noChangeAspect="1"/>
        </xdr:cNvPicPr>
      </xdr:nvPicPr>
      <xdr:blipFill>
        <a:blip xmlns:r="http://schemas.openxmlformats.org/officeDocument/2006/relationships" r:embed="rId2"/>
        <a:stretch>
          <a:fillRect/>
        </a:stretch>
      </xdr:blipFill>
      <xdr:spPr>
        <a:xfrm>
          <a:off x="0" y="1087495"/>
          <a:ext cx="1819893" cy="6269096"/>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0</xdr:col>
      <xdr:colOff>462688</xdr:colOff>
      <xdr:row>1</xdr:row>
      <xdr:rowOff>3763</xdr:rowOff>
    </xdr:from>
    <xdr:to>
      <xdr:col>1</xdr:col>
      <xdr:colOff>392838</xdr:colOff>
      <xdr:row>3</xdr:row>
      <xdr:rowOff>171372</xdr:rowOff>
    </xdr:to>
    <xdr:pic>
      <xdr:nvPicPr>
        <xdr:cNvPr id="7" name="Graphic 6" descr="Shopping cart">
          <a:extLst>
            <a:ext uri="{FF2B5EF4-FFF2-40B4-BE49-F238E27FC236}">
              <a16:creationId xmlns:a16="http://schemas.microsoft.com/office/drawing/2014/main" id="{374B0C81-FEF3-46B2-90E5-315ACDB4C71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462688" y="194263"/>
          <a:ext cx="539750" cy="548609"/>
        </a:xfrm>
        <a:prstGeom prst="rect">
          <a:avLst/>
        </a:prstGeom>
      </xdr:spPr>
    </xdr:pic>
    <xdr:clientData/>
  </xdr:twoCellAnchor>
  <xdr:twoCellAnchor>
    <xdr:from>
      <xdr:col>1</xdr:col>
      <xdr:colOff>498122</xdr:colOff>
      <xdr:row>0</xdr:row>
      <xdr:rowOff>128803</xdr:rowOff>
    </xdr:from>
    <xdr:to>
      <xdr:col>5</xdr:col>
      <xdr:colOff>517172</xdr:colOff>
      <xdr:row>2</xdr:row>
      <xdr:rowOff>109753</xdr:rowOff>
    </xdr:to>
    <xdr:sp macro="" textlink="">
      <xdr:nvSpPr>
        <xdr:cNvPr id="8" name="TextBox 7">
          <a:extLst>
            <a:ext uri="{FF2B5EF4-FFF2-40B4-BE49-F238E27FC236}">
              <a16:creationId xmlns:a16="http://schemas.microsoft.com/office/drawing/2014/main" id="{2AA423D3-6B9D-49F4-8609-C2219654C355}"/>
            </a:ext>
          </a:extLst>
        </xdr:cNvPr>
        <xdr:cNvSpPr txBox="1"/>
      </xdr:nvSpPr>
      <xdr:spPr>
        <a:xfrm>
          <a:off x="1107722" y="128803"/>
          <a:ext cx="245745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AE" sz="1600" b="1">
              <a:solidFill>
                <a:schemeClr val="bg1"/>
              </a:solidFill>
              <a:latin typeface="Verdana" panose="020B0604030504040204" pitchFamily="34" charset="0"/>
              <a:ea typeface="Verdana" panose="020B0604030504040204" pitchFamily="34" charset="0"/>
              <a:cs typeface="Arial" panose="020B0604020202020204" pitchFamily="34" charset="0"/>
            </a:rPr>
            <a:t>SALES</a:t>
          </a:r>
          <a:r>
            <a:rPr lang="en-AE" sz="1600" b="1" baseline="0">
              <a:solidFill>
                <a:schemeClr val="bg1"/>
              </a:solidFill>
              <a:latin typeface="Verdana" panose="020B0604030504040204" pitchFamily="34" charset="0"/>
              <a:ea typeface="Verdana" panose="020B0604030504040204" pitchFamily="34" charset="0"/>
              <a:cs typeface="Arial" panose="020B0604020202020204" pitchFamily="34" charset="0"/>
            </a:rPr>
            <a:t> DASHBOARD</a:t>
          </a:r>
          <a:endParaRPr lang="en-AE" sz="1600" b="1">
            <a:solidFill>
              <a:schemeClr val="bg1"/>
            </a:solidFill>
            <a:latin typeface="Verdana" panose="020B0604030504040204" pitchFamily="34" charset="0"/>
            <a:ea typeface="Verdana" panose="020B0604030504040204" pitchFamily="34" charset="0"/>
            <a:cs typeface="Arial" panose="020B0604020202020204" pitchFamily="34" charset="0"/>
          </a:endParaRPr>
        </a:p>
      </xdr:txBody>
    </xdr:sp>
    <xdr:clientData/>
  </xdr:twoCellAnchor>
  <xdr:twoCellAnchor>
    <xdr:from>
      <xdr:col>1</xdr:col>
      <xdr:colOff>490283</xdr:colOff>
      <xdr:row>2</xdr:row>
      <xdr:rowOff>71026</xdr:rowOff>
    </xdr:from>
    <xdr:to>
      <xdr:col>7</xdr:col>
      <xdr:colOff>164552</xdr:colOff>
      <xdr:row>3</xdr:row>
      <xdr:rowOff>175135</xdr:rowOff>
    </xdr:to>
    <xdr:sp macro="" textlink="">
      <xdr:nvSpPr>
        <xdr:cNvPr id="9" name="TextBox 8">
          <a:extLst>
            <a:ext uri="{FF2B5EF4-FFF2-40B4-BE49-F238E27FC236}">
              <a16:creationId xmlns:a16="http://schemas.microsoft.com/office/drawing/2014/main" id="{606F3846-5745-496D-8FFC-18283D9F0520}"/>
            </a:ext>
          </a:extLst>
        </xdr:cNvPr>
        <xdr:cNvSpPr txBox="1"/>
      </xdr:nvSpPr>
      <xdr:spPr>
        <a:xfrm>
          <a:off x="1099883" y="452026"/>
          <a:ext cx="3331869" cy="2946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1100">
              <a:solidFill>
                <a:schemeClr val="accent5">
                  <a:lumMod val="60000"/>
                  <a:lumOff val="40000"/>
                </a:schemeClr>
              </a:solidFill>
            </a:rPr>
            <a:t>Sales Perfomance|Products|Customers|Regions</a:t>
          </a:r>
        </a:p>
        <a:p>
          <a:endParaRPr lang="en-AE" sz="1100">
            <a:solidFill>
              <a:schemeClr val="accent5">
                <a:lumMod val="60000"/>
                <a:lumOff val="40000"/>
              </a:schemeClr>
            </a:solidFill>
          </a:endParaRPr>
        </a:p>
      </xdr:txBody>
    </xdr:sp>
    <xdr:clientData/>
  </xdr:twoCellAnchor>
  <xdr:twoCellAnchor>
    <xdr:from>
      <xdr:col>11</xdr:col>
      <xdr:colOff>386644</xdr:colOff>
      <xdr:row>0</xdr:row>
      <xdr:rowOff>64833</xdr:rowOff>
    </xdr:from>
    <xdr:to>
      <xdr:col>13</xdr:col>
      <xdr:colOff>305741</xdr:colOff>
      <xdr:row>1</xdr:row>
      <xdr:rowOff>141111</xdr:rowOff>
    </xdr:to>
    <xdr:sp macro="" textlink="">
      <xdr:nvSpPr>
        <xdr:cNvPr id="10" name="TextBox 9">
          <a:extLst>
            <a:ext uri="{FF2B5EF4-FFF2-40B4-BE49-F238E27FC236}">
              <a16:creationId xmlns:a16="http://schemas.microsoft.com/office/drawing/2014/main" id="{5FF3A52C-FBC7-4023-8480-E1F91111DD34}"/>
            </a:ext>
          </a:extLst>
        </xdr:cNvPr>
        <xdr:cNvSpPr txBox="1"/>
      </xdr:nvSpPr>
      <xdr:spPr>
        <a:xfrm>
          <a:off x="7092244" y="64833"/>
          <a:ext cx="1138297" cy="266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1400" b="1">
              <a:solidFill>
                <a:schemeClr val="accent5">
                  <a:lumMod val="60000"/>
                  <a:lumOff val="40000"/>
                </a:schemeClr>
              </a:solidFill>
            </a:rPr>
            <a:t>Date Range</a:t>
          </a:r>
        </a:p>
      </xdr:txBody>
    </xdr:sp>
    <xdr:clientData/>
  </xdr:twoCellAnchor>
  <xdr:twoCellAnchor editAs="oneCell">
    <xdr:from>
      <xdr:col>10</xdr:col>
      <xdr:colOff>448622</xdr:colOff>
      <xdr:row>0</xdr:row>
      <xdr:rowOff>104188</xdr:rowOff>
    </xdr:from>
    <xdr:to>
      <xdr:col>11</xdr:col>
      <xdr:colOff>337568</xdr:colOff>
      <xdr:row>3</xdr:row>
      <xdr:rowOff>70557</xdr:rowOff>
    </xdr:to>
    <xdr:pic>
      <xdr:nvPicPr>
        <xdr:cNvPr id="11" name="Graphic 10" descr="Flip calendar">
          <a:extLst>
            <a:ext uri="{FF2B5EF4-FFF2-40B4-BE49-F238E27FC236}">
              <a16:creationId xmlns:a16="http://schemas.microsoft.com/office/drawing/2014/main" id="{0E999C82-705C-4333-A2E8-5357F6A42B69}"/>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544622" y="104188"/>
          <a:ext cx="498546" cy="537869"/>
        </a:xfrm>
        <a:prstGeom prst="rect">
          <a:avLst/>
        </a:prstGeom>
      </xdr:spPr>
    </xdr:pic>
    <xdr:clientData/>
  </xdr:twoCellAnchor>
  <xdr:twoCellAnchor editAs="oneCell">
    <xdr:from>
      <xdr:col>0</xdr:col>
      <xdr:colOff>341562</xdr:colOff>
      <xdr:row>6</xdr:row>
      <xdr:rowOff>120650</xdr:rowOff>
    </xdr:from>
    <xdr:to>
      <xdr:col>1</xdr:col>
      <xdr:colOff>63499</xdr:colOff>
      <xdr:row>8</xdr:row>
      <xdr:rowOff>57150</xdr:rowOff>
    </xdr:to>
    <xdr:pic>
      <xdr:nvPicPr>
        <xdr:cNvPr id="12" name="Graphic 11" descr="Filter">
          <a:extLst>
            <a:ext uri="{FF2B5EF4-FFF2-40B4-BE49-F238E27FC236}">
              <a16:creationId xmlns:a16="http://schemas.microsoft.com/office/drawing/2014/main" id="{775873FF-608A-4EB2-A2EF-D1314B88E6B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341562" y="1263650"/>
          <a:ext cx="331537" cy="317500"/>
        </a:xfrm>
        <a:prstGeom prst="rect">
          <a:avLst/>
        </a:prstGeom>
      </xdr:spPr>
    </xdr:pic>
    <xdr:clientData/>
  </xdr:twoCellAnchor>
  <xdr:twoCellAnchor>
    <xdr:from>
      <xdr:col>0</xdr:col>
      <xdr:colOff>596900</xdr:colOff>
      <xdr:row>6</xdr:row>
      <xdr:rowOff>101600</xdr:rowOff>
    </xdr:from>
    <xdr:to>
      <xdr:col>2</xdr:col>
      <xdr:colOff>304800</xdr:colOff>
      <xdr:row>8</xdr:row>
      <xdr:rowOff>31750</xdr:rowOff>
    </xdr:to>
    <xdr:sp macro="" textlink="">
      <xdr:nvSpPr>
        <xdr:cNvPr id="13" name="TextBox 12">
          <a:extLst>
            <a:ext uri="{FF2B5EF4-FFF2-40B4-BE49-F238E27FC236}">
              <a16:creationId xmlns:a16="http://schemas.microsoft.com/office/drawing/2014/main" id="{A5A98BC5-6D6F-4C1C-8D8B-E52B07C576D0}"/>
            </a:ext>
          </a:extLst>
        </xdr:cNvPr>
        <xdr:cNvSpPr txBox="1"/>
      </xdr:nvSpPr>
      <xdr:spPr>
        <a:xfrm>
          <a:off x="596900" y="1244600"/>
          <a:ext cx="927100" cy="311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1400" b="1">
              <a:solidFill>
                <a:schemeClr val="bg1"/>
              </a:solidFill>
            </a:rPr>
            <a:t>FILTERS</a:t>
          </a:r>
        </a:p>
      </xdr:txBody>
    </xdr:sp>
    <xdr:clientData/>
  </xdr:twoCellAnchor>
  <xdr:twoCellAnchor>
    <xdr:from>
      <xdr:col>3</xdr:col>
      <xdr:colOff>31750</xdr:colOff>
      <xdr:row>5</xdr:row>
      <xdr:rowOff>107950</xdr:rowOff>
    </xdr:from>
    <xdr:to>
      <xdr:col>5</xdr:col>
      <xdr:colOff>565150</xdr:colOff>
      <xdr:row>10</xdr:row>
      <xdr:rowOff>146050</xdr:rowOff>
    </xdr:to>
    <xdr:sp macro="" textlink="">
      <xdr:nvSpPr>
        <xdr:cNvPr id="14" name="Rectangle: Rounded Corners 13">
          <a:extLst>
            <a:ext uri="{FF2B5EF4-FFF2-40B4-BE49-F238E27FC236}">
              <a16:creationId xmlns:a16="http://schemas.microsoft.com/office/drawing/2014/main" id="{D45FB7EA-10B4-42F2-A9A8-CBB7BBC6A5A0}"/>
            </a:ext>
          </a:extLst>
        </xdr:cNvPr>
        <xdr:cNvSpPr/>
      </xdr:nvSpPr>
      <xdr:spPr>
        <a:xfrm>
          <a:off x="1860550" y="1060450"/>
          <a:ext cx="1752600" cy="990600"/>
        </a:xfrm>
        <a:prstGeom prst="roundRect">
          <a:avLst>
            <a:gd name="adj" fmla="val 8058"/>
          </a:avLst>
        </a:prstGeom>
        <a:solidFill>
          <a:srgbClr val="CDF2FF"/>
        </a:solidFill>
        <a:ln w="3175">
          <a:solidFill>
            <a:schemeClr val="accent1">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3</xdr:col>
      <xdr:colOff>101600</xdr:colOff>
      <xdr:row>6</xdr:row>
      <xdr:rowOff>38100</xdr:rowOff>
    </xdr:from>
    <xdr:to>
      <xdr:col>3</xdr:col>
      <xdr:colOff>596900</xdr:colOff>
      <xdr:row>8</xdr:row>
      <xdr:rowOff>165100</xdr:rowOff>
    </xdr:to>
    <xdr:sp macro="" textlink="">
      <xdr:nvSpPr>
        <xdr:cNvPr id="15" name="Flowchart: Connector 14">
          <a:extLst>
            <a:ext uri="{FF2B5EF4-FFF2-40B4-BE49-F238E27FC236}">
              <a16:creationId xmlns:a16="http://schemas.microsoft.com/office/drawing/2014/main" id="{0D371C1F-BDD2-457B-8B9E-E73DDD12E953}"/>
            </a:ext>
          </a:extLst>
        </xdr:cNvPr>
        <xdr:cNvSpPr/>
      </xdr:nvSpPr>
      <xdr:spPr>
        <a:xfrm>
          <a:off x="1930400" y="1181100"/>
          <a:ext cx="495300" cy="508000"/>
        </a:xfrm>
        <a:prstGeom prst="flowChartConnector">
          <a:avLst/>
        </a:prstGeom>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162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6</xdr:col>
      <xdr:colOff>33789</xdr:colOff>
      <xdr:row>5</xdr:row>
      <xdr:rowOff>106460</xdr:rowOff>
    </xdr:from>
    <xdr:to>
      <xdr:col>8</xdr:col>
      <xdr:colOff>567189</xdr:colOff>
      <xdr:row>10</xdr:row>
      <xdr:rowOff>144560</xdr:rowOff>
    </xdr:to>
    <xdr:sp macro="" textlink="">
      <xdr:nvSpPr>
        <xdr:cNvPr id="16" name="Rectangle: Rounded Corners 15">
          <a:extLst>
            <a:ext uri="{FF2B5EF4-FFF2-40B4-BE49-F238E27FC236}">
              <a16:creationId xmlns:a16="http://schemas.microsoft.com/office/drawing/2014/main" id="{57EC3D0C-1915-40F8-9CDF-803620471228}"/>
            </a:ext>
          </a:extLst>
        </xdr:cNvPr>
        <xdr:cNvSpPr/>
      </xdr:nvSpPr>
      <xdr:spPr>
        <a:xfrm>
          <a:off x="3691389" y="1058960"/>
          <a:ext cx="1752600" cy="990600"/>
        </a:xfrm>
        <a:prstGeom prst="roundRect">
          <a:avLst>
            <a:gd name="adj" fmla="val 8058"/>
          </a:avLst>
        </a:prstGeom>
        <a:solidFill>
          <a:srgbClr val="EBE4F4"/>
        </a:solidFill>
        <a:ln w="3175">
          <a:solidFill>
            <a:schemeClr val="accent4">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8</xdr:col>
      <xdr:colOff>577850</xdr:colOff>
      <xdr:row>5</xdr:row>
      <xdr:rowOff>114300</xdr:rowOff>
    </xdr:from>
    <xdr:to>
      <xdr:col>11</xdr:col>
      <xdr:colOff>501650</xdr:colOff>
      <xdr:row>10</xdr:row>
      <xdr:rowOff>152400</xdr:rowOff>
    </xdr:to>
    <xdr:sp macro="" textlink="">
      <xdr:nvSpPr>
        <xdr:cNvPr id="17" name="Rectangle: Rounded Corners 16">
          <a:extLst>
            <a:ext uri="{FF2B5EF4-FFF2-40B4-BE49-F238E27FC236}">
              <a16:creationId xmlns:a16="http://schemas.microsoft.com/office/drawing/2014/main" id="{85277B22-AC88-433B-8F77-9262BF0A87B0}"/>
            </a:ext>
          </a:extLst>
        </xdr:cNvPr>
        <xdr:cNvSpPr/>
      </xdr:nvSpPr>
      <xdr:spPr>
        <a:xfrm>
          <a:off x="5454650" y="1066800"/>
          <a:ext cx="1752600" cy="990600"/>
        </a:xfrm>
        <a:prstGeom prst="roundRect">
          <a:avLst>
            <a:gd name="adj" fmla="val 8058"/>
          </a:avLst>
        </a:prstGeom>
        <a:solidFill>
          <a:srgbClr val="CAFAE3"/>
        </a:solidFill>
        <a:ln w="317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17</xdr:col>
      <xdr:colOff>495300</xdr:colOff>
      <xdr:row>5</xdr:row>
      <xdr:rowOff>103090</xdr:rowOff>
    </xdr:from>
    <xdr:to>
      <xdr:col>20</xdr:col>
      <xdr:colOff>419100</xdr:colOff>
      <xdr:row>10</xdr:row>
      <xdr:rowOff>141190</xdr:rowOff>
    </xdr:to>
    <xdr:sp macro="" textlink="">
      <xdr:nvSpPr>
        <xdr:cNvPr id="18" name="Rectangle: Rounded Corners 17">
          <a:extLst>
            <a:ext uri="{FF2B5EF4-FFF2-40B4-BE49-F238E27FC236}">
              <a16:creationId xmlns:a16="http://schemas.microsoft.com/office/drawing/2014/main" id="{B9BA7813-34D0-432C-8C15-C19CE88C0EC1}"/>
            </a:ext>
          </a:extLst>
        </xdr:cNvPr>
        <xdr:cNvSpPr/>
      </xdr:nvSpPr>
      <xdr:spPr>
        <a:xfrm>
          <a:off x="10858500" y="1055590"/>
          <a:ext cx="1752600" cy="990600"/>
        </a:xfrm>
        <a:prstGeom prst="roundRect">
          <a:avLst>
            <a:gd name="adj" fmla="val 8058"/>
          </a:avLst>
        </a:prstGeom>
        <a:solidFill>
          <a:srgbClr val="F6CAD0"/>
        </a:solidFill>
        <a:ln w="317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14</xdr:col>
      <xdr:colOff>520700</xdr:colOff>
      <xdr:row>5</xdr:row>
      <xdr:rowOff>114300</xdr:rowOff>
    </xdr:from>
    <xdr:to>
      <xdr:col>17</xdr:col>
      <xdr:colOff>444500</xdr:colOff>
      <xdr:row>10</xdr:row>
      <xdr:rowOff>152400</xdr:rowOff>
    </xdr:to>
    <xdr:sp macro="" textlink="">
      <xdr:nvSpPr>
        <xdr:cNvPr id="19" name="Rectangle: Rounded Corners 18">
          <a:extLst>
            <a:ext uri="{FF2B5EF4-FFF2-40B4-BE49-F238E27FC236}">
              <a16:creationId xmlns:a16="http://schemas.microsoft.com/office/drawing/2014/main" id="{1067D6EB-AC55-4070-AD34-88180926F8ED}"/>
            </a:ext>
          </a:extLst>
        </xdr:cNvPr>
        <xdr:cNvSpPr/>
      </xdr:nvSpPr>
      <xdr:spPr>
        <a:xfrm>
          <a:off x="9055100" y="1066800"/>
          <a:ext cx="1752600" cy="990600"/>
        </a:xfrm>
        <a:prstGeom prst="roundRect">
          <a:avLst>
            <a:gd name="adj" fmla="val 8058"/>
          </a:avLst>
        </a:prstGeom>
        <a:solidFill>
          <a:srgbClr val="CDE8EF"/>
        </a:solidFill>
        <a:ln w="3175">
          <a:solidFill>
            <a:schemeClr val="accent5">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11</xdr:col>
      <xdr:colOff>546100</xdr:colOff>
      <xdr:row>5</xdr:row>
      <xdr:rowOff>120650</xdr:rowOff>
    </xdr:from>
    <xdr:to>
      <xdr:col>14</xdr:col>
      <xdr:colOff>469900</xdr:colOff>
      <xdr:row>10</xdr:row>
      <xdr:rowOff>158750</xdr:rowOff>
    </xdr:to>
    <xdr:sp macro="" textlink="">
      <xdr:nvSpPr>
        <xdr:cNvPr id="20" name="Rectangle: Rounded Corners 19">
          <a:extLst>
            <a:ext uri="{FF2B5EF4-FFF2-40B4-BE49-F238E27FC236}">
              <a16:creationId xmlns:a16="http://schemas.microsoft.com/office/drawing/2014/main" id="{A60704DE-A6A2-4F9A-B0F9-F2C29132F7EC}"/>
            </a:ext>
          </a:extLst>
        </xdr:cNvPr>
        <xdr:cNvSpPr/>
      </xdr:nvSpPr>
      <xdr:spPr>
        <a:xfrm>
          <a:off x="7251700" y="1073150"/>
          <a:ext cx="1752600" cy="990600"/>
        </a:xfrm>
        <a:prstGeom prst="roundRect">
          <a:avLst>
            <a:gd name="adj" fmla="val 8058"/>
          </a:avLst>
        </a:prstGeom>
        <a:solidFill>
          <a:srgbClr val="FDEADB"/>
        </a:solidFill>
        <a:ln w="3175">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17</xdr:col>
      <xdr:colOff>582710</xdr:colOff>
      <xdr:row>6</xdr:row>
      <xdr:rowOff>23989</xdr:rowOff>
    </xdr:from>
    <xdr:to>
      <xdr:col>18</xdr:col>
      <xdr:colOff>468410</xdr:colOff>
      <xdr:row>8</xdr:row>
      <xdr:rowOff>147148</xdr:rowOff>
    </xdr:to>
    <xdr:sp macro="" textlink="">
      <xdr:nvSpPr>
        <xdr:cNvPr id="21" name="Flowchart: Connector 20">
          <a:extLst>
            <a:ext uri="{FF2B5EF4-FFF2-40B4-BE49-F238E27FC236}">
              <a16:creationId xmlns:a16="http://schemas.microsoft.com/office/drawing/2014/main" id="{8E69C26C-6628-43B8-A78E-74AA40D69555}"/>
            </a:ext>
          </a:extLst>
        </xdr:cNvPr>
        <xdr:cNvSpPr/>
      </xdr:nvSpPr>
      <xdr:spPr>
        <a:xfrm>
          <a:off x="10945910" y="1166989"/>
          <a:ext cx="495300" cy="504159"/>
        </a:xfrm>
        <a:prstGeom prst="flowChartConnector">
          <a:avLst/>
        </a:prstGeom>
        <a:gradFill flip="none" rotWithShape="1">
          <a:gsLst>
            <a:gs pos="0">
              <a:srgbClr val="DE102D">
                <a:shade val="30000"/>
                <a:satMod val="115000"/>
              </a:srgbClr>
            </a:gs>
            <a:gs pos="50000">
              <a:srgbClr val="DE102D">
                <a:shade val="67500"/>
                <a:satMod val="115000"/>
              </a:srgbClr>
            </a:gs>
            <a:gs pos="100000">
              <a:srgbClr val="DE102D">
                <a:shade val="100000"/>
                <a:satMod val="115000"/>
              </a:srgbClr>
            </a:gs>
          </a:gsLst>
          <a:lin ang="162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AE" sz="1800" b="1"/>
            <a:t>%</a:t>
          </a:r>
        </a:p>
      </xdr:txBody>
    </xdr:sp>
    <xdr:clientData/>
  </xdr:twoCellAnchor>
  <xdr:twoCellAnchor>
    <xdr:from>
      <xdr:col>14</xdr:col>
      <xdr:colOff>554332</xdr:colOff>
      <xdr:row>6</xdr:row>
      <xdr:rowOff>46018</xdr:rowOff>
    </xdr:from>
    <xdr:to>
      <xdr:col>15</xdr:col>
      <xdr:colOff>440032</xdr:colOff>
      <xdr:row>8</xdr:row>
      <xdr:rowOff>169177</xdr:rowOff>
    </xdr:to>
    <xdr:sp macro="" textlink="">
      <xdr:nvSpPr>
        <xdr:cNvPr id="22" name="Flowchart: Connector 21">
          <a:extLst>
            <a:ext uri="{FF2B5EF4-FFF2-40B4-BE49-F238E27FC236}">
              <a16:creationId xmlns:a16="http://schemas.microsoft.com/office/drawing/2014/main" id="{9E517DC8-CD01-44D2-A9B0-C9004CBAB8B8}"/>
            </a:ext>
          </a:extLst>
        </xdr:cNvPr>
        <xdr:cNvSpPr/>
      </xdr:nvSpPr>
      <xdr:spPr>
        <a:xfrm>
          <a:off x="9088732" y="1189018"/>
          <a:ext cx="495300" cy="504159"/>
        </a:xfrm>
        <a:prstGeom prst="flowChartConnector">
          <a:avLst/>
        </a:prstGeom>
        <a:gradFill flip="none" rotWithShape="1">
          <a:gsLst>
            <a:gs pos="0">
              <a:schemeClr val="accent5">
                <a:lumMod val="75000"/>
                <a:shade val="30000"/>
                <a:satMod val="115000"/>
              </a:schemeClr>
            </a:gs>
            <a:gs pos="50000">
              <a:schemeClr val="accent5">
                <a:lumMod val="75000"/>
                <a:shade val="67500"/>
                <a:satMod val="115000"/>
              </a:schemeClr>
            </a:gs>
            <a:gs pos="100000">
              <a:schemeClr val="accent5">
                <a:lumMod val="75000"/>
                <a:shade val="100000"/>
                <a:satMod val="115000"/>
              </a:schemeClr>
            </a:gs>
          </a:gsLst>
          <a:lin ang="162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12</xdr:col>
      <xdr:colOff>25400</xdr:colOff>
      <xdr:row>6</xdr:row>
      <xdr:rowOff>31750</xdr:rowOff>
    </xdr:from>
    <xdr:to>
      <xdr:col>12</xdr:col>
      <xdr:colOff>520700</xdr:colOff>
      <xdr:row>8</xdr:row>
      <xdr:rowOff>158750</xdr:rowOff>
    </xdr:to>
    <xdr:sp macro="" textlink="">
      <xdr:nvSpPr>
        <xdr:cNvPr id="23" name="Flowchart: Connector 22">
          <a:extLst>
            <a:ext uri="{FF2B5EF4-FFF2-40B4-BE49-F238E27FC236}">
              <a16:creationId xmlns:a16="http://schemas.microsoft.com/office/drawing/2014/main" id="{3C7807B4-9B3C-442C-9D03-7DD6E41D7A52}"/>
            </a:ext>
          </a:extLst>
        </xdr:cNvPr>
        <xdr:cNvSpPr/>
      </xdr:nvSpPr>
      <xdr:spPr>
        <a:xfrm>
          <a:off x="7340600" y="1174750"/>
          <a:ext cx="495300" cy="508000"/>
        </a:xfrm>
        <a:prstGeom prst="flowChartConnector">
          <a:avLst/>
        </a:prstGeom>
        <a:gradFill flip="none" rotWithShape="1">
          <a:gsLst>
            <a:gs pos="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lin ang="162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9</xdr:col>
      <xdr:colOff>72829</xdr:colOff>
      <xdr:row>6</xdr:row>
      <xdr:rowOff>53387</xdr:rowOff>
    </xdr:from>
    <xdr:to>
      <xdr:col>9</xdr:col>
      <xdr:colOff>568129</xdr:colOff>
      <xdr:row>9</xdr:row>
      <xdr:rowOff>78</xdr:rowOff>
    </xdr:to>
    <xdr:sp macro="" textlink="">
      <xdr:nvSpPr>
        <xdr:cNvPr id="24" name="Flowchart: Connector 23">
          <a:extLst>
            <a:ext uri="{FF2B5EF4-FFF2-40B4-BE49-F238E27FC236}">
              <a16:creationId xmlns:a16="http://schemas.microsoft.com/office/drawing/2014/main" id="{2D89A972-CC65-4A9D-AE20-B3C2DE469F5A}"/>
            </a:ext>
          </a:extLst>
        </xdr:cNvPr>
        <xdr:cNvSpPr/>
      </xdr:nvSpPr>
      <xdr:spPr>
        <a:xfrm>
          <a:off x="5559229" y="1196387"/>
          <a:ext cx="495300" cy="518191"/>
        </a:xfrm>
        <a:prstGeom prst="flowChartConnector">
          <a:avLst/>
        </a:prstGeom>
        <a:gradFill flip="none" rotWithShape="1">
          <a:gsLst>
            <a:gs pos="0">
              <a:srgbClr val="00B050">
                <a:shade val="30000"/>
                <a:satMod val="115000"/>
              </a:srgbClr>
            </a:gs>
            <a:gs pos="50000">
              <a:srgbClr val="00B050">
                <a:shade val="67500"/>
                <a:satMod val="115000"/>
              </a:srgbClr>
            </a:gs>
            <a:gs pos="100000">
              <a:srgbClr val="00B050">
                <a:shade val="100000"/>
                <a:satMod val="115000"/>
              </a:srgbClr>
            </a:gs>
          </a:gsLst>
          <a:lin ang="162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6</xdr:col>
      <xdr:colOff>81610</xdr:colOff>
      <xdr:row>6</xdr:row>
      <xdr:rowOff>45548</xdr:rowOff>
    </xdr:from>
    <xdr:to>
      <xdr:col>6</xdr:col>
      <xdr:colOff>576910</xdr:colOff>
      <xdr:row>8</xdr:row>
      <xdr:rowOff>172548</xdr:rowOff>
    </xdr:to>
    <xdr:sp macro="" textlink="">
      <xdr:nvSpPr>
        <xdr:cNvPr id="25" name="Flowchart: Connector 24">
          <a:extLst>
            <a:ext uri="{FF2B5EF4-FFF2-40B4-BE49-F238E27FC236}">
              <a16:creationId xmlns:a16="http://schemas.microsoft.com/office/drawing/2014/main" id="{9AAAF788-2849-4611-A4D2-48E68EBD2B5A}"/>
            </a:ext>
          </a:extLst>
        </xdr:cNvPr>
        <xdr:cNvSpPr/>
      </xdr:nvSpPr>
      <xdr:spPr>
        <a:xfrm>
          <a:off x="3739210" y="1188548"/>
          <a:ext cx="495300" cy="508000"/>
        </a:xfrm>
        <a:prstGeom prst="flowChartConnector">
          <a:avLst/>
        </a:prstGeom>
        <a:gradFill flip="none" rotWithShape="1">
          <a:gsLst>
            <a:gs pos="0">
              <a:srgbClr val="7030A0">
                <a:shade val="30000"/>
                <a:satMod val="115000"/>
              </a:srgbClr>
            </a:gs>
            <a:gs pos="50000">
              <a:srgbClr val="7030A0">
                <a:shade val="67500"/>
                <a:satMod val="115000"/>
              </a:srgbClr>
            </a:gs>
            <a:gs pos="100000">
              <a:srgbClr val="7030A0">
                <a:shade val="100000"/>
                <a:satMod val="115000"/>
              </a:srgbClr>
            </a:gs>
          </a:gsLst>
          <a:lin ang="162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4</xdr:col>
      <xdr:colOff>97837</xdr:colOff>
      <xdr:row>6</xdr:row>
      <xdr:rowOff>20932</xdr:rowOff>
    </xdr:from>
    <xdr:to>
      <xdr:col>5</xdr:col>
      <xdr:colOff>529637</xdr:colOff>
      <xdr:row>7</xdr:row>
      <xdr:rowOff>117594</xdr:rowOff>
    </xdr:to>
    <xdr:sp macro="" textlink="">
      <xdr:nvSpPr>
        <xdr:cNvPr id="26" name="TextBox 25">
          <a:extLst>
            <a:ext uri="{FF2B5EF4-FFF2-40B4-BE49-F238E27FC236}">
              <a16:creationId xmlns:a16="http://schemas.microsoft.com/office/drawing/2014/main" id="{CDDE440D-8DDA-4F28-BD61-4DCBA852265C}"/>
            </a:ext>
          </a:extLst>
        </xdr:cNvPr>
        <xdr:cNvSpPr txBox="1"/>
      </xdr:nvSpPr>
      <xdr:spPr>
        <a:xfrm>
          <a:off x="2536237" y="1163932"/>
          <a:ext cx="1041400" cy="287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1200" b="1"/>
            <a:t>Total</a:t>
          </a:r>
          <a:r>
            <a:rPr lang="en-AE" sz="1200" b="1" baseline="0"/>
            <a:t> Sales</a:t>
          </a:r>
          <a:endParaRPr lang="en-AE" sz="1200" b="1"/>
        </a:p>
      </xdr:txBody>
    </xdr:sp>
    <xdr:clientData/>
  </xdr:twoCellAnchor>
  <xdr:twoCellAnchor>
    <xdr:from>
      <xdr:col>7</xdr:col>
      <xdr:colOff>67891</xdr:colOff>
      <xdr:row>6</xdr:row>
      <xdr:rowOff>14190</xdr:rowOff>
    </xdr:from>
    <xdr:to>
      <xdr:col>8</xdr:col>
      <xdr:colOff>444422</xdr:colOff>
      <xdr:row>7</xdr:row>
      <xdr:rowOff>71340</xdr:rowOff>
    </xdr:to>
    <xdr:sp macro="" textlink="">
      <xdr:nvSpPr>
        <xdr:cNvPr id="27" name="TextBox 26">
          <a:extLst>
            <a:ext uri="{FF2B5EF4-FFF2-40B4-BE49-F238E27FC236}">
              <a16:creationId xmlns:a16="http://schemas.microsoft.com/office/drawing/2014/main" id="{5842941E-0F59-4847-BDAF-4FE47EBA658C}"/>
            </a:ext>
          </a:extLst>
        </xdr:cNvPr>
        <xdr:cNvSpPr txBox="1"/>
      </xdr:nvSpPr>
      <xdr:spPr>
        <a:xfrm>
          <a:off x="4335091" y="1157190"/>
          <a:ext cx="986131"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1200" b="1"/>
            <a:t>Total</a:t>
          </a:r>
          <a:r>
            <a:rPr lang="en-AE" sz="1200" b="1" baseline="0"/>
            <a:t> Profit</a:t>
          </a:r>
          <a:endParaRPr lang="en-AE" sz="1200" b="1"/>
        </a:p>
      </xdr:txBody>
    </xdr:sp>
    <xdr:clientData/>
  </xdr:twoCellAnchor>
  <xdr:twoCellAnchor>
    <xdr:from>
      <xdr:col>10</xdr:col>
      <xdr:colOff>55581</xdr:colOff>
      <xdr:row>5</xdr:row>
      <xdr:rowOff>178819</xdr:rowOff>
    </xdr:from>
    <xdr:to>
      <xdr:col>11</xdr:col>
      <xdr:colOff>432113</xdr:colOff>
      <xdr:row>7</xdr:row>
      <xdr:rowOff>55660</xdr:rowOff>
    </xdr:to>
    <xdr:sp macro="" textlink="">
      <xdr:nvSpPr>
        <xdr:cNvPr id="28" name="TextBox 27">
          <a:extLst>
            <a:ext uri="{FF2B5EF4-FFF2-40B4-BE49-F238E27FC236}">
              <a16:creationId xmlns:a16="http://schemas.microsoft.com/office/drawing/2014/main" id="{07584661-7F70-468F-9525-E562E2EF1F1C}"/>
            </a:ext>
          </a:extLst>
        </xdr:cNvPr>
        <xdr:cNvSpPr txBox="1"/>
      </xdr:nvSpPr>
      <xdr:spPr>
        <a:xfrm>
          <a:off x="6151581" y="1131319"/>
          <a:ext cx="986132" cy="2578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1200" b="1"/>
            <a:t>Total</a:t>
          </a:r>
          <a:r>
            <a:rPr lang="en-AE" sz="1200" b="1" baseline="0"/>
            <a:t> Cost</a:t>
          </a:r>
          <a:endParaRPr lang="en-AE" sz="1200" b="1"/>
        </a:p>
      </xdr:txBody>
    </xdr:sp>
    <xdr:clientData/>
  </xdr:twoCellAnchor>
  <xdr:twoCellAnchor>
    <xdr:from>
      <xdr:col>12</xdr:col>
      <xdr:colOff>603250</xdr:colOff>
      <xdr:row>6</xdr:row>
      <xdr:rowOff>44450</xdr:rowOff>
    </xdr:from>
    <xdr:to>
      <xdr:col>14</xdr:col>
      <xdr:colOff>368300</xdr:colOff>
      <xdr:row>7</xdr:row>
      <xdr:rowOff>101600</xdr:rowOff>
    </xdr:to>
    <xdr:sp macro="" textlink="">
      <xdr:nvSpPr>
        <xdr:cNvPr id="29" name="TextBox 28">
          <a:extLst>
            <a:ext uri="{FF2B5EF4-FFF2-40B4-BE49-F238E27FC236}">
              <a16:creationId xmlns:a16="http://schemas.microsoft.com/office/drawing/2014/main" id="{DC9A3FCE-961A-42B0-B3BD-B446878E2DAE}"/>
            </a:ext>
          </a:extLst>
        </xdr:cNvPr>
        <xdr:cNvSpPr txBox="1"/>
      </xdr:nvSpPr>
      <xdr:spPr>
        <a:xfrm>
          <a:off x="7918450" y="1187450"/>
          <a:ext cx="9842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1200" b="1"/>
            <a:t>Total</a:t>
          </a:r>
          <a:r>
            <a:rPr lang="en-AE" sz="1200" b="1" baseline="0"/>
            <a:t> Orders</a:t>
          </a:r>
          <a:endParaRPr lang="en-AE" sz="1200" b="1"/>
        </a:p>
      </xdr:txBody>
    </xdr:sp>
    <xdr:clientData/>
  </xdr:twoCellAnchor>
  <xdr:twoCellAnchor>
    <xdr:from>
      <xdr:col>15</xdr:col>
      <xdr:colOff>415496</xdr:colOff>
      <xdr:row>6</xdr:row>
      <xdr:rowOff>13170</xdr:rowOff>
    </xdr:from>
    <xdr:to>
      <xdr:col>17</xdr:col>
      <xdr:colOff>470293</xdr:colOff>
      <xdr:row>7</xdr:row>
      <xdr:rowOff>109753</xdr:rowOff>
    </xdr:to>
    <xdr:sp macro="" textlink="">
      <xdr:nvSpPr>
        <xdr:cNvPr id="30" name="TextBox 29">
          <a:extLst>
            <a:ext uri="{FF2B5EF4-FFF2-40B4-BE49-F238E27FC236}">
              <a16:creationId xmlns:a16="http://schemas.microsoft.com/office/drawing/2014/main" id="{E0F76940-A453-4655-999F-7F3189500D72}"/>
            </a:ext>
          </a:extLst>
        </xdr:cNvPr>
        <xdr:cNvSpPr txBox="1"/>
      </xdr:nvSpPr>
      <xdr:spPr>
        <a:xfrm>
          <a:off x="9559496" y="1156170"/>
          <a:ext cx="1273997" cy="2870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1200" b="1"/>
            <a:t>Avg</a:t>
          </a:r>
          <a:r>
            <a:rPr lang="en-AE" sz="1200" b="1" baseline="0"/>
            <a:t> Order Value</a:t>
          </a:r>
          <a:endParaRPr lang="en-AE" sz="1200" b="1"/>
        </a:p>
      </xdr:txBody>
    </xdr:sp>
    <xdr:clientData/>
  </xdr:twoCellAnchor>
  <xdr:twoCellAnchor>
    <xdr:from>
      <xdr:col>18</xdr:col>
      <xdr:colOff>487461</xdr:colOff>
      <xdr:row>6</xdr:row>
      <xdr:rowOff>1176</xdr:rowOff>
    </xdr:from>
    <xdr:to>
      <xdr:col>20</xdr:col>
      <xdr:colOff>501729</xdr:colOff>
      <xdr:row>7</xdr:row>
      <xdr:rowOff>86236</xdr:rowOff>
    </xdr:to>
    <xdr:sp macro="" textlink="">
      <xdr:nvSpPr>
        <xdr:cNvPr id="31" name="TextBox 30">
          <a:extLst>
            <a:ext uri="{FF2B5EF4-FFF2-40B4-BE49-F238E27FC236}">
              <a16:creationId xmlns:a16="http://schemas.microsoft.com/office/drawing/2014/main" id="{A8977E5B-03FF-4D70-AC48-F968B082285C}"/>
            </a:ext>
          </a:extLst>
        </xdr:cNvPr>
        <xdr:cNvSpPr txBox="1"/>
      </xdr:nvSpPr>
      <xdr:spPr>
        <a:xfrm>
          <a:off x="11460261" y="1144176"/>
          <a:ext cx="1233468" cy="275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1200" b="1"/>
            <a:t>Profit</a:t>
          </a:r>
          <a:r>
            <a:rPr lang="en-AE" sz="1200" b="1" baseline="0"/>
            <a:t> Margin %</a:t>
          </a:r>
          <a:endParaRPr lang="en-AE" sz="1200" b="1"/>
        </a:p>
      </xdr:txBody>
    </xdr:sp>
    <xdr:clientData/>
  </xdr:twoCellAnchor>
  <xdr:twoCellAnchor editAs="oneCell">
    <xdr:from>
      <xdr:col>9</xdr:col>
      <xdr:colOff>152871</xdr:colOff>
      <xdr:row>6</xdr:row>
      <xdr:rowOff>141112</xdr:rowOff>
    </xdr:from>
    <xdr:to>
      <xdr:col>9</xdr:col>
      <xdr:colOff>493889</xdr:colOff>
      <xdr:row>8</xdr:row>
      <xdr:rowOff>105834</xdr:rowOff>
    </xdr:to>
    <xdr:pic>
      <xdr:nvPicPr>
        <xdr:cNvPr id="32" name="Graphic 31" descr="Coins with solid fill">
          <a:extLst>
            <a:ext uri="{FF2B5EF4-FFF2-40B4-BE49-F238E27FC236}">
              <a16:creationId xmlns:a16="http://schemas.microsoft.com/office/drawing/2014/main" id="{84A3243F-2F2D-4985-986E-769471C75C7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639271" y="1284112"/>
          <a:ext cx="341018" cy="345722"/>
        </a:xfrm>
        <a:prstGeom prst="rect">
          <a:avLst/>
        </a:prstGeom>
      </xdr:spPr>
    </xdr:pic>
    <xdr:clientData/>
  </xdr:twoCellAnchor>
  <xdr:twoCellAnchor editAs="oneCell">
    <xdr:from>
      <xdr:col>3</xdr:col>
      <xdr:colOff>153506</xdr:colOff>
      <xdr:row>6</xdr:row>
      <xdr:rowOff>117592</xdr:rowOff>
    </xdr:from>
    <xdr:to>
      <xdr:col>3</xdr:col>
      <xdr:colOff>561624</xdr:colOff>
      <xdr:row>8</xdr:row>
      <xdr:rowOff>58797</xdr:rowOff>
    </xdr:to>
    <xdr:pic>
      <xdr:nvPicPr>
        <xdr:cNvPr id="33" name="Graphic 32" descr="Database with solid fill">
          <a:extLst>
            <a:ext uri="{FF2B5EF4-FFF2-40B4-BE49-F238E27FC236}">
              <a16:creationId xmlns:a16="http://schemas.microsoft.com/office/drawing/2014/main" id="{CC7566AE-933F-4EFD-87E0-270D72F17F46}"/>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982306" y="1260592"/>
          <a:ext cx="408118" cy="322205"/>
        </a:xfrm>
        <a:prstGeom prst="rect">
          <a:avLst/>
        </a:prstGeom>
      </xdr:spPr>
    </xdr:pic>
    <xdr:clientData/>
  </xdr:twoCellAnchor>
  <xdr:twoCellAnchor editAs="oneCell">
    <xdr:from>
      <xdr:col>15</xdr:col>
      <xdr:colOff>40847</xdr:colOff>
      <xdr:row>6</xdr:row>
      <xdr:rowOff>152871</xdr:rowOff>
    </xdr:from>
    <xdr:to>
      <xdr:col>15</xdr:col>
      <xdr:colOff>337727</xdr:colOff>
      <xdr:row>8</xdr:row>
      <xdr:rowOff>73455</xdr:rowOff>
    </xdr:to>
    <xdr:pic>
      <xdr:nvPicPr>
        <xdr:cNvPr id="34" name="Picture 33">
          <a:extLst>
            <a:ext uri="{FF2B5EF4-FFF2-40B4-BE49-F238E27FC236}">
              <a16:creationId xmlns:a16="http://schemas.microsoft.com/office/drawing/2014/main" id="{0508DADA-38EB-4929-8263-705A0C9509CD}"/>
            </a:ext>
          </a:extLst>
        </xdr:cNvPr>
        <xdr:cNvPicPr>
          <a:picLocks noChangeAspect="1"/>
        </xdr:cNvPicPr>
      </xdr:nvPicPr>
      <xdr:blipFill>
        <a:blip xmlns:r="http://schemas.openxmlformats.org/officeDocument/2006/relationships" r:embed="rId13"/>
        <a:stretch>
          <a:fillRect/>
        </a:stretch>
      </xdr:blipFill>
      <xdr:spPr>
        <a:xfrm>
          <a:off x="9184847" y="1295871"/>
          <a:ext cx="296880" cy="301584"/>
        </a:xfrm>
        <a:prstGeom prst="rect">
          <a:avLst/>
        </a:prstGeom>
      </xdr:spPr>
    </xdr:pic>
    <xdr:clientData/>
  </xdr:twoCellAnchor>
  <xdr:twoCellAnchor editAs="oneCell">
    <xdr:from>
      <xdr:col>6</xdr:col>
      <xdr:colOff>129353</xdr:colOff>
      <xdr:row>6</xdr:row>
      <xdr:rowOff>141111</xdr:rowOff>
    </xdr:from>
    <xdr:to>
      <xdr:col>6</xdr:col>
      <xdr:colOff>455788</xdr:colOff>
      <xdr:row>8</xdr:row>
      <xdr:rowOff>91250</xdr:rowOff>
    </xdr:to>
    <xdr:pic>
      <xdr:nvPicPr>
        <xdr:cNvPr id="35" name="Graphic 34" descr="Bar graph with upward trend with solid fill">
          <a:extLst>
            <a:ext uri="{FF2B5EF4-FFF2-40B4-BE49-F238E27FC236}">
              <a16:creationId xmlns:a16="http://schemas.microsoft.com/office/drawing/2014/main" id="{EF463273-DB1E-4A6E-9AF3-D61E6BCFDE99}"/>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786953" y="1284111"/>
          <a:ext cx="326435" cy="331139"/>
        </a:xfrm>
        <a:prstGeom prst="rect">
          <a:avLst/>
        </a:prstGeom>
      </xdr:spPr>
    </xdr:pic>
    <xdr:clientData/>
  </xdr:twoCellAnchor>
  <xdr:twoCellAnchor editAs="oneCell">
    <xdr:from>
      <xdr:col>12</xdr:col>
      <xdr:colOff>105833</xdr:colOff>
      <xdr:row>6</xdr:row>
      <xdr:rowOff>105833</xdr:rowOff>
    </xdr:from>
    <xdr:to>
      <xdr:col>12</xdr:col>
      <xdr:colOff>432269</xdr:colOff>
      <xdr:row>8</xdr:row>
      <xdr:rowOff>55973</xdr:rowOff>
    </xdr:to>
    <xdr:pic>
      <xdr:nvPicPr>
        <xdr:cNvPr id="36" name="Graphic 35" descr="Checklist with solid fill">
          <a:extLst>
            <a:ext uri="{FF2B5EF4-FFF2-40B4-BE49-F238E27FC236}">
              <a16:creationId xmlns:a16="http://schemas.microsoft.com/office/drawing/2014/main" id="{31707B02-B50C-4E57-A910-6C9F8F55953B}"/>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7421033" y="1248833"/>
          <a:ext cx="326436" cy="331140"/>
        </a:xfrm>
        <a:prstGeom prst="rect">
          <a:avLst/>
        </a:prstGeom>
      </xdr:spPr>
    </xdr:pic>
    <xdr:clientData/>
  </xdr:twoCellAnchor>
  <xdr:twoCellAnchor>
    <xdr:from>
      <xdr:col>4</xdr:col>
      <xdr:colOff>35277</xdr:colOff>
      <xdr:row>7</xdr:row>
      <xdr:rowOff>129350</xdr:rowOff>
    </xdr:from>
    <xdr:to>
      <xdr:col>5</xdr:col>
      <xdr:colOff>399815</xdr:colOff>
      <xdr:row>9</xdr:row>
      <xdr:rowOff>35277</xdr:rowOff>
    </xdr:to>
    <xdr:sp macro="" textlink="#REF!">
      <xdr:nvSpPr>
        <xdr:cNvPr id="37" name="TextBox 36">
          <a:extLst>
            <a:ext uri="{FF2B5EF4-FFF2-40B4-BE49-F238E27FC236}">
              <a16:creationId xmlns:a16="http://schemas.microsoft.com/office/drawing/2014/main" id="{7ED3109E-3CD9-4284-B84C-A70FD91FD2D5}"/>
            </a:ext>
          </a:extLst>
        </xdr:cNvPr>
        <xdr:cNvSpPr txBox="1"/>
      </xdr:nvSpPr>
      <xdr:spPr>
        <a:xfrm>
          <a:off x="2473677" y="1462850"/>
          <a:ext cx="974138" cy="2869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E4BF3EE-6985-423C-95DE-6369143B5E4A}" type="TxLink">
            <a:rPr lang="en-US" sz="1400" b="1" i="0" u="none" strike="noStrike">
              <a:solidFill>
                <a:srgbClr val="000000"/>
              </a:solidFill>
              <a:latin typeface="Calibri"/>
              <a:cs typeface="Calibri"/>
            </a:rPr>
            <a:pPr/>
            <a:t>26,29,365</a:t>
          </a:fld>
          <a:endParaRPr lang="en-IN" sz="1400" b="1"/>
        </a:p>
      </xdr:txBody>
    </xdr:sp>
    <xdr:clientData/>
  </xdr:twoCellAnchor>
  <xdr:twoCellAnchor>
    <xdr:from>
      <xdr:col>7</xdr:col>
      <xdr:colOff>58797</xdr:colOff>
      <xdr:row>7</xdr:row>
      <xdr:rowOff>117593</xdr:rowOff>
    </xdr:from>
    <xdr:to>
      <xdr:col>8</xdr:col>
      <xdr:colOff>435092</xdr:colOff>
      <xdr:row>9</xdr:row>
      <xdr:rowOff>23519</xdr:rowOff>
    </xdr:to>
    <xdr:sp macro="" textlink="#REF!">
      <xdr:nvSpPr>
        <xdr:cNvPr id="38" name="TextBox 37">
          <a:extLst>
            <a:ext uri="{FF2B5EF4-FFF2-40B4-BE49-F238E27FC236}">
              <a16:creationId xmlns:a16="http://schemas.microsoft.com/office/drawing/2014/main" id="{4F2AA50D-1393-48FE-B2CE-C1806693AA5F}"/>
            </a:ext>
          </a:extLst>
        </xdr:cNvPr>
        <xdr:cNvSpPr txBox="1"/>
      </xdr:nvSpPr>
      <xdr:spPr>
        <a:xfrm>
          <a:off x="4325997" y="1451093"/>
          <a:ext cx="985895" cy="286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932B95B-65CB-4995-B28D-75DCC5618056}" type="TxLink">
            <a:rPr lang="en-US" sz="1400" b="1" i="0" u="none" strike="noStrike">
              <a:solidFill>
                <a:srgbClr val="000000"/>
              </a:solidFill>
              <a:latin typeface="Calibri"/>
              <a:cs typeface="Calibri"/>
            </a:rPr>
            <a:pPr/>
            <a:t>7,80,004</a:t>
          </a:fld>
          <a:endParaRPr lang="en-IN" sz="1400" b="1"/>
        </a:p>
      </xdr:txBody>
    </xdr:sp>
    <xdr:clientData/>
  </xdr:twoCellAnchor>
  <xdr:twoCellAnchor>
    <xdr:from>
      <xdr:col>10</xdr:col>
      <xdr:colOff>23519</xdr:colOff>
      <xdr:row>7</xdr:row>
      <xdr:rowOff>94074</xdr:rowOff>
    </xdr:from>
    <xdr:to>
      <xdr:col>11</xdr:col>
      <xdr:colOff>364538</xdr:colOff>
      <xdr:row>8</xdr:row>
      <xdr:rowOff>164629</xdr:rowOff>
    </xdr:to>
    <xdr:sp macro="" textlink="#REF!">
      <xdr:nvSpPr>
        <xdr:cNvPr id="39" name="TextBox 38">
          <a:extLst>
            <a:ext uri="{FF2B5EF4-FFF2-40B4-BE49-F238E27FC236}">
              <a16:creationId xmlns:a16="http://schemas.microsoft.com/office/drawing/2014/main" id="{78537D58-4314-40E7-8235-6FFD5B7847D5}"/>
            </a:ext>
          </a:extLst>
        </xdr:cNvPr>
        <xdr:cNvSpPr txBox="1"/>
      </xdr:nvSpPr>
      <xdr:spPr>
        <a:xfrm>
          <a:off x="6119519" y="1427574"/>
          <a:ext cx="950619" cy="2610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B160CD9-18AE-4288-82FE-35DEB50D3D17}" type="TxLink">
            <a:rPr lang="en-US" sz="1400" b="1" i="0" u="none" strike="noStrike">
              <a:solidFill>
                <a:srgbClr val="000000"/>
              </a:solidFill>
              <a:latin typeface="Calibri"/>
              <a:cs typeface="Calibri"/>
            </a:rPr>
            <a:pPr/>
            <a:t>18,49,361</a:t>
          </a:fld>
          <a:endParaRPr lang="en-IN" sz="1400" b="1"/>
        </a:p>
      </xdr:txBody>
    </xdr:sp>
    <xdr:clientData/>
  </xdr:twoCellAnchor>
  <xdr:twoCellAnchor>
    <xdr:from>
      <xdr:col>16</xdr:col>
      <xdr:colOff>70556</xdr:colOff>
      <xdr:row>7</xdr:row>
      <xdr:rowOff>105834</xdr:rowOff>
    </xdr:from>
    <xdr:to>
      <xdr:col>17</xdr:col>
      <xdr:colOff>258705</xdr:colOff>
      <xdr:row>9</xdr:row>
      <xdr:rowOff>11760</xdr:rowOff>
    </xdr:to>
    <xdr:sp macro="" textlink="#REF!">
      <xdr:nvSpPr>
        <xdr:cNvPr id="40" name="TextBox 39">
          <a:extLst>
            <a:ext uri="{FF2B5EF4-FFF2-40B4-BE49-F238E27FC236}">
              <a16:creationId xmlns:a16="http://schemas.microsoft.com/office/drawing/2014/main" id="{68791039-4250-4272-9B3C-3DAB70AB0236}"/>
            </a:ext>
          </a:extLst>
        </xdr:cNvPr>
        <xdr:cNvSpPr txBox="1"/>
      </xdr:nvSpPr>
      <xdr:spPr>
        <a:xfrm>
          <a:off x="9824156" y="1439334"/>
          <a:ext cx="797749" cy="286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5A168F1-9364-4640-8AEE-BD224A859D6C}" type="TxLink">
            <a:rPr lang="en-US" sz="1400" b="1" i="0" u="none" strike="noStrike">
              <a:solidFill>
                <a:srgbClr val="000000"/>
              </a:solidFill>
              <a:latin typeface="Calibri"/>
              <a:cs typeface="Calibri"/>
            </a:rPr>
            <a:pPr/>
            <a:t>32,867</a:t>
          </a:fld>
          <a:endParaRPr lang="en-IN" sz="1400" b="1"/>
        </a:p>
      </xdr:txBody>
    </xdr:sp>
    <xdr:clientData/>
  </xdr:twoCellAnchor>
  <xdr:twoCellAnchor>
    <xdr:from>
      <xdr:col>13</xdr:col>
      <xdr:colOff>223426</xdr:colOff>
      <xdr:row>7</xdr:row>
      <xdr:rowOff>94074</xdr:rowOff>
    </xdr:from>
    <xdr:to>
      <xdr:col>13</xdr:col>
      <xdr:colOff>611481</xdr:colOff>
      <xdr:row>8</xdr:row>
      <xdr:rowOff>176389</xdr:rowOff>
    </xdr:to>
    <xdr:sp macro="" textlink="#REF!">
      <xdr:nvSpPr>
        <xdr:cNvPr id="41" name="TextBox 40">
          <a:extLst>
            <a:ext uri="{FF2B5EF4-FFF2-40B4-BE49-F238E27FC236}">
              <a16:creationId xmlns:a16="http://schemas.microsoft.com/office/drawing/2014/main" id="{B44CC3D7-9211-48A1-AB9D-95BC674E751A}"/>
            </a:ext>
          </a:extLst>
        </xdr:cNvPr>
        <xdr:cNvSpPr txBox="1"/>
      </xdr:nvSpPr>
      <xdr:spPr>
        <a:xfrm>
          <a:off x="8148226" y="1427574"/>
          <a:ext cx="388055" cy="2728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B5A92FE-081B-4B8A-B09C-73D85AD337C9}" type="TxLink">
            <a:rPr lang="en-US" sz="1400" b="1" i="0" u="none" strike="noStrike">
              <a:solidFill>
                <a:srgbClr val="000000"/>
              </a:solidFill>
              <a:latin typeface="Calibri"/>
              <a:cs typeface="Calibri"/>
            </a:rPr>
            <a:pPr/>
            <a:t>80</a:t>
          </a:fld>
          <a:endParaRPr lang="en-IN" sz="1400" b="1"/>
        </a:p>
      </xdr:txBody>
    </xdr:sp>
    <xdr:clientData/>
  </xdr:twoCellAnchor>
  <xdr:twoCellAnchor>
    <xdr:from>
      <xdr:col>19</xdr:col>
      <xdr:colOff>82314</xdr:colOff>
      <xdr:row>7</xdr:row>
      <xdr:rowOff>82315</xdr:rowOff>
    </xdr:from>
    <xdr:to>
      <xdr:col>20</xdr:col>
      <xdr:colOff>376295</xdr:colOff>
      <xdr:row>9</xdr:row>
      <xdr:rowOff>1</xdr:rowOff>
    </xdr:to>
    <xdr:sp macro="" textlink="#REF!">
      <xdr:nvSpPr>
        <xdr:cNvPr id="42" name="TextBox 41">
          <a:extLst>
            <a:ext uri="{FF2B5EF4-FFF2-40B4-BE49-F238E27FC236}">
              <a16:creationId xmlns:a16="http://schemas.microsoft.com/office/drawing/2014/main" id="{99303DA5-534F-470C-BD1E-18B452F9C17C}"/>
            </a:ext>
          </a:extLst>
        </xdr:cNvPr>
        <xdr:cNvSpPr txBox="1"/>
      </xdr:nvSpPr>
      <xdr:spPr>
        <a:xfrm>
          <a:off x="11664714" y="1415815"/>
          <a:ext cx="903581" cy="2986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63B57D9-8ED2-498D-A627-9ED414D70432}" type="TxLink">
            <a:rPr lang="en-US" sz="1400" b="1" i="0" u="none" strike="noStrike">
              <a:solidFill>
                <a:srgbClr val="000000"/>
              </a:solidFill>
              <a:latin typeface="Calibri"/>
              <a:cs typeface="Calibri"/>
            </a:rPr>
            <a:pPr/>
            <a:t>29.67%</a:t>
          </a:fld>
          <a:endParaRPr lang="en-IN" sz="1400" b="1"/>
        </a:p>
      </xdr:txBody>
    </xdr:sp>
    <xdr:clientData/>
  </xdr:twoCellAnchor>
  <xdr:twoCellAnchor>
    <xdr:from>
      <xdr:col>11</xdr:col>
      <xdr:colOff>399816</xdr:colOff>
      <xdr:row>1</xdr:row>
      <xdr:rowOff>152871</xdr:rowOff>
    </xdr:from>
    <xdr:to>
      <xdr:col>13</xdr:col>
      <xdr:colOff>435093</xdr:colOff>
      <xdr:row>3</xdr:row>
      <xdr:rowOff>82315</xdr:rowOff>
    </xdr:to>
    <xdr:sp macro="" textlink="#REF!">
      <xdr:nvSpPr>
        <xdr:cNvPr id="43" name="TextBox 42">
          <a:extLst>
            <a:ext uri="{FF2B5EF4-FFF2-40B4-BE49-F238E27FC236}">
              <a16:creationId xmlns:a16="http://schemas.microsoft.com/office/drawing/2014/main" id="{1B158BD2-8999-432F-B975-4616FE742684}"/>
            </a:ext>
          </a:extLst>
        </xdr:cNvPr>
        <xdr:cNvSpPr txBox="1"/>
      </xdr:nvSpPr>
      <xdr:spPr>
        <a:xfrm>
          <a:off x="7105416" y="343371"/>
          <a:ext cx="1254477" cy="3104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07546B2-AD14-4CF7-BDAB-9CBC8DC2962D}" type="TxLink">
            <a:rPr lang="en-US" sz="1400" b="1" i="0" u="none" strike="noStrike">
              <a:solidFill>
                <a:schemeClr val="bg1"/>
              </a:solidFill>
              <a:latin typeface="Calibri"/>
              <a:cs typeface="Calibri"/>
            </a:rPr>
            <a:pPr/>
            <a:t>01-01-2026</a:t>
          </a:fld>
          <a:r>
            <a:rPr lang="en-US" sz="1400" b="1" i="0" u="none" strike="noStrike" baseline="0">
              <a:solidFill>
                <a:schemeClr val="bg1"/>
              </a:solidFill>
              <a:latin typeface="Calibri"/>
              <a:cs typeface="Calibri"/>
            </a:rPr>
            <a:t> --</a:t>
          </a:r>
          <a:endParaRPr lang="en-IN" sz="1400" b="1">
            <a:solidFill>
              <a:schemeClr val="bg1"/>
            </a:solidFill>
          </a:endParaRPr>
        </a:p>
      </xdr:txBody>
    </xdr:sp>
    <xdr:clientData/>
  </xdr:twoCellAnchor>
  <xdr:twoCellAnchor>
    <xdr:from>
      <xdr:col>13</xdr:col>
      <xdr:colOff>223428</xdr:colOff>
      <xdr:row>1</xdr:row>
      <xdr:rowOff>152869</xdr:rowOff>
    </xdr:from>
    <xdr:to>
      <xdr:col>15</xdr:col>
      <xdr:colOff>152871</xdr:colOff>
      <xdr:row>3</xdr:row>
      <xdr:rowOff>82315</xdr:rowOff>
    </xdr:to>
    <xdr:sp macro="" textlink="#REF!">
      <xdr:nvSpPr>
        <xdr:cNvPr id="44" name="TextBox 43">
          <a:extLst>
            <a:ext uri="{FF2B5EF4-FFF2-40B4-BE49-F238E27FC236}">
              <a16:creationId xmlns:a16="http://schemas.microsoft.com/office/drawing/2014/main" id="{DE5E41A0-9C5A-4DAC-8830-6F30FE66FD6E}"/>
            </a:ext>
          </a:extLst>
        </xdr:cNvPr>
        <xdr:cNvSpPr txBox="1"/>
      </xdr:nvSpPr>
      <xdr:spPr>
        <a:xfrm>
          <a:off x="8148228" y="343369"/>
          <a:ext cx="1148643" cy="310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EE963B4-2BBE-4AF6-87F2-E62DACDE1063}" type="TxLink">
            <a:rPr lang="en-US" sz="1400" b="1" i="0" u="none" strike="noStrike">
              <a:solidFill>
                <a:schemeClr val="bg1"/>
              </a:solidFill>
              <a:latin typeface="Calibri"/>
              <a:cs typeface="Calibri"/>
            </a:rPr>
            <a:pPr/>
            <a:t>30-06-2026</a:t>
          </a:fld>
          <a:endParaRPr lang="en-IN" sz="1400" b="1">
            <a:solidFill>
              <a:schemeClr val="bg1"/>
            </a:solidFill>
          </a:endParaRPr>
        </a:p>
      </xdr:txBody>
    </xdr:sp>
    <xdr:clientData/>
  </xdr:twoCellAnchor>
  <xdr:twoCellAnchor>
    <xdr:from>
      <xdr:col>3</xdr:col>
      <xdr:colOff>58797</xdr:colOff>
      <xdr:row>11</xdr:row>
      <xdr:rowOff>41471</xdr:rowOff>
    </xdr:from>
    <xdr:to>
      <xdr:col>9</xdr:col>
      <xdr:colOff>435093</xdr:colOff>
      <xdr:row>23</xdr:row>
      <xdr:rowOff>82315</xdr:rowOff>
    </xdr:to>
    <xdr:graphicFrame macro="">
      <xdr:nvGraphicFramePr>
        <xdr:cNvPr id="45" name="Chart 44">
          <a:extLst>
            <a:ext uri="{FF2B5EF4-FFF2-40B4-BE49-F238E27FC236}">
              <a16:creationId xmlns:a16="http://schemas.microsoft.com/office/drawing/2014/main" id="{C0266927-51DE-4D09-8245-F0BC679CF6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9</xdr:col>
      <xdr:colOff>529169</xdr:colOff>
      <xdr:row>11</xdr:row>
      <xdr:rowOff>29711</xdr:rowOff>
    </xdr:from>
    <xdr:to>
      <xdr:col>15</xdr:col>
      <xdr:colOff>317500</xdr:colOff>
      <xdr:row>23</xdr:row>
      <xdr:rowOff>47037</xdr:rowOff>
    </xdr:to>
    <xdr:graphicFrame macro="">
      <xdr:nvGraphicFramePr>
        <xdr:cNvPr id="46" name="Chart 45">
          <a:extLst>
            <a:ext uri="{FF2B5EF4-FFF2-40B4-BE49-F238E27FC236}">
              <a16:creationId xmlns:a16="http://schemas.microsoft.com/office/drawing/2014/main" id="{3BBEAF1A-9C3C-4D98-A1D3-CF80A9DCB6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15</xdr:col>
      <xdr:colOff>411574</xdr:colOff>
      <xdr:row>11</xdr:row>
      <xdr:rowOff>35277</xdr:rowOff>
    </xdr:from>
    <xdr:to>
      <xdr:col>20</xdr:col>
      <xdr:colOff>399815</xdr:colOff>
      <xdr:row>23</xdr:row>
      <xdr:rowOff>47038</xdr:rowOff>
    </xdr:to>
    <xdr:graphicFrame macro="">
      <xdr:nvGraphicFramePr>
        <xdr:cNvPr id="47" name="Chart 46">
          <a:extLst>
            <a:ext uri="{FF2B5EF4-FFF2-40B4-BE49-F238E27FC236}">
              <a16:creationId xmlns:a16="http://schemas.microsoft.com/office/drawing/2014/main" id="{FBC87693-CEB2-457B-9C5A-D8ED0A523B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3</xdr:col>
      <xdr:colOff>117592</xdr:colOff>
      <xdr:row>24</xdr:row>
      <xdr:rowOff>29709</xdr:rowOff>
    </xdr:from>
    <xdr:to>
      <xdr:col>9</xdr:col>
      <xdr:colOff>399814</xdr:colOff>
      <xdr:row>34</xdr:row>
      <xdr:rowOff>70555</xdr:rowOff>
    </xdr:to>
    <xdr:graphicFrame macro="">
      <xdr:nvGraphicFramePr>
        <xdr:cNvPr id="48" name="Chart 47">
          <a:extLst>
            <a:ext uri="{FF2B5EF4-FFF2-40B4-BE49-F238E27FC236}">
              <a16:creationId xmlns:a16="http://schemas.microsoft.com/office/drawing/2014/main" id="{0B17FFB7-8F20-4E77-9C71-C5B89EFAE2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9</xdr:col>
      <xdr:colOff>423333</xdr:colOff>
      <xdr:row>23</xdr:row>
      <xdr:rowOff>123786</xdr:rowOff>
    </xdr:from>
    <xdr:to>
      <xdr:col>15</xdr:col>
      <xdr:colOff>341019</xdr:colOff>
      <xdr:row>36</xdr:row>
      <xdr:rowOff>117593</xdr:rowOff>
    </xdr:to>
    <xdr:graphicFrame macro="">
      <xdr:nvGraphicFramePr>
        <xdr:cNvPr id="49" name="Chart 48">
          <a:extLst>
            <a:ext uri="{FF2B5EF4-FFF2-40B4-BE49-F238E27FC236}">
              <a16:creationId xmlns:a16="http://schemas.microsoft.com/office/drawing/2014/main" id="{7C13422C-0183-4733-9DD7-4AC57A50A8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0.40284</cdr:x>
      <cdr:y>0.43219</cdr:y>
    </cdr:from>
    <cdr:to>
      <cdr:x>0.57346</cdr:x>
      <cdr:y>0.50452</cdr:y>
    </cdr:to>
    <cdr:sp macro="" textlink="">
      <cdr:nvSpPr>
        <cdr:cNvPr id="2" name="TextBox 1">
          <a:extLst xmlns:a="http://schemas.openxmlformats.org/drawingml/2006/main">
            <a:ext uri="{FF2B5EF4-FFF2-40B4-BE49-F238E27FC236}">
              <a16:creationId xmlns:a16="http://schemas.microsoft.com/office/drawing/2014/main" id="{DA08DEAC-9134-5DB8-07E0-16F7FE70611E}"/>
            </a:ext>
          </a:extLst>
        </cdr:cNvPr>
        <cdr:cNvSpPr txBox="1"/>
      </cdr:nvSpPr>
      <cdr:spPr>
        <a:xfrm xmlns:a="http://schemas.openxmlformats.org/drawingml/2006/main">
          <a:off x="1619250" y="1138239"/>
          <a:ext cx="685800" cy="190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0.36484</cdr:x>
      <cdr:y>0.37383</cdr:y>
    </cdr:from>
    <cdr:to>
      <cdr:x>0.66795</cdr:x>
      <cdr:y>0.46632</cdr:y>
    </cdr:to>
    <cdr:sp macro="" textlink="">
      <cdr:nvSpPr>
        <cdr:cNvPr id="3" name="TextBox 2">
          <a:extLst xmlns:a="http://schemas.openxmlformats.org/drawingml/2006/main">
            <a:ext uri="{FF2B5EF4-FFF2-40B4-BE49-F238E27FC236}">
              <a16:creationId xmlns:a16="http://schemas.microsoft.com/office/drawing/2014/main" id="{BB78AC75-ADA4-9BE8-C1A3-655F492D6E6C}"/>
            </a:ext>
          </a:extLst>
        </cdr:cNvPr>
        <cdr:cNvSpPr txBox="1"/>
      </cdr:nvSpPr>
      <cdr:spPr>
        <a:xfrm xmlns:a="http://schemas.openxmlformats.org/drawingml/2006/main">
          <a:off x="1111180" y="848427"/>
          <a:ext cx="923171" cy="209906"/>
        </a:xfrm>
        <a:prstGeom xmlns:a="http://schemas.openxmlformats.org/drawingml/2006/main" prst="rect">
          <a:avLst/>
        </a:prstGeom>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r>
            <a:rPr lang="en-IN" sz="1100" b="1" kern="1200"/>
            <a:t>Total</a:t>
          </a:r>
          <a:r>
            <a:rPr lang="en-IN" sz="1100" b="1" kern="1200" baseline="0"/>
            <a:t> Sales</a:t>
          </a:r>
        </a:p>
        <a:p xmlns:a="http://schemas.openxmlformats.org/drawingml/2006/main">
          <a:endParaRPr lang="en-IN" sz="1100" b="1" kern="1200"/>
        </a:p>
      </cdr:txBody>
    </cdr:sp>
  </cdr:relSizeAnchor>
  <cdr:relSizeAnchor xmlns:cdr="http://schemas.openxmlformats.org/drawingml/2006/chartDrawing">
    <cdr:from>
      <cdr:x>0.37452</cdr:x>
      <cdr:y>0.46786</cdr:y>
    </cdr:from>
    <cdr:to>
      <cdr:x>0.63243</cdr:x>
      <cdr:y>0.58031</cdr:y>
    </cdr:to>
    <cdr:sp macro="" textlink="#REF!">
      <cdr:nvSpPr>
        <cdr:cNvPr id="4" name="TextBox 3">
          <a:extLst xmlns:a="http://schemas.openxmlformats.org/drawingml/2006/main">
            <a:ext uri="{FF2B5EF4-FFF2-40B4-BE49-F238E27FC236}">
              <a16:creationId xmlns:a16="http://schemas.microsoft.com/office/drawing/2014/main" id="{9B835F09-C9E9-2B60-919B-AA8F6458D5B5}"/>
            </a:ext>
          </a:extLst>
        </cdr:cNvPr>
        <cdr:cNvSpPr txBox="1"/>
      </cdr:nvSpPr>
      <cdr:spPr>
        <a:xfrm xmlns:a="http://schemas.openxmlformats.org/drawingml/2006/main">
          <a:off x="1140648" y="1061832"/>
          <a:ext cx="785520" cy="25520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4D72DB56-776A-4C52-8BA9-C8778A483B72}" type="TxLink">
            <a:rPr lang="en-US" sz="1200" b="1" i="0" u="none" strike="noStrike" kern="1200">
              <a:solidFill>
                <a:srgbClr val="000000"/>
              </a:solidFill>
              <a:latin typeface="Calibri"/>
              <a:cs typeface="Calibri"/>
            </a:rPr>
            <a:pPr/>
            <a:t>26,29,365</a:t>
          </a:fld>
          <a:endParaRPr lang="en-IN" sz="1200" b="1" kern="1200"/>
        </a:p>
      </cdr:txBody>
    </cdr:sp>
  </cdr:relSizeAnchor>
</c:userShapes>
</file>

<file path=xl/drawings/drawing3.xml><?xml version="1.0" encoding="utf-8"?>
<xdr:wsDr xmlns:xdr="http://schemas.openxmlformats.org/drawingml/2006/spreadsheetDrawing" xmlns:a="http://schemas.openxmlformats.org/drawingml/2006/main">
  <xdr:twoCellAnchor editAs="oneCell">
    <xdr:from>
      <xdr:col>4</xdr:col>
      <xdr:colOff>0</xdr:colOff>
      <xdr:row>5</xdr:row>
      <xdr:rowOff>0</xdr:rowOff>
    </xdr:from>
    <xdr:to>
      <xdr:col>4</xdr:col>
      <xdr:colOff>304800</xdr:colOff>
      <xdr:row>6</xdr:row>
      <xdr:rowOff>120650</xdr:rowOff>
    </xdr:to>
    <xdr:sp macro="" textlink="">
      <xdr:nvSpPr>
        <xdr:cNvPr id="2049" name="AutoShape 1" descr="Generated image: Dark Blue Tech Workspace Background">
          <a:extLst>
            <a:ext uri="{FF2B5EF4-FFF2-40B4-BE49-F238E27FC236}">
              <a16:creationId xmlns:a16="http://schemas.microsoft.com/office/drawing/2014/main" id="{F7478FAD-107F-4E09-B287-0E5C2C161AAF}"/>
            </a:ext>
          </a:extLst>
        </xdr:cNvPr>
        <xdr:cNvSpPr>
          <a:spLocks noChangeAspect="1" noChangeArrowheads="1"/>
        </xdr:cNvSpPr>
      </xdr:nvSpPr>
      <xdr:spPr bwMode="auto">
        <a:xfrm>
          <a:off x="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0</xdr:colOff>
      <xdr:row>3</xdr:row>
      <xdr:rowOff>0</xdr:rowOff>
    </xdr:from>
    <xdr:to>
      <xdr:col>5</xdr:col>
      <xdr:colOff>304800</xdr:colOff>
      <xdr:row>4</xdr:row>
      <xdr:rowOff>120650</xdr:rowOff>
    </xdr:to>
    <xdr:sp macro="" textlink="">
      <xdr:nvSpPr>
        <xdr:cNvPr id="2050" name="AutoShape 2" descr="Generated image: Dark Blue Tech Workspace Background">
          <a:extLst>
            <a:ext uri="{FF2B5EF4-FFF2-40B4-BE49-F238E27FC236}">
              <a16:creationId xmlns:a16="http://schemas.microsoft.com/office/drawing/2014/main" id="{FF4EE956-4D4E-4798-9ABD-32C84A3B72E3}"/>
            </a:ext>
          </a:extLst>
        </xdr:cNvPr>
        <xdr:cNvSpPr>
          <a:spLocks noChangeAspect="1" noChangeArrowheads="1"/>
        </xdr:cNvSpPr>
      </xdr:nvSpPr>
      <xdr:spPr bwMode="auto">
        <a:xfrm>
          <a:off x="2438400" y="552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16144</xdr:colOff>
      <xdr:row>0</xdr:row>
      <xdr:rowOff>1</xdr:rowOff>
    </xdr:from>
    <xdr:to>
      <xdr:col>21</xdr:col>
      <xdr:colOff>505649</xdr:colOff>
      <xdr:row>36</xdr:row>
      <xdr:rowOff>80721</xdr:rowOff>
    </xdr:to>
    <xdr:pic>
      <xdr:nvPicPr>
        <xdr:cNvPr id="3" name="Picture 2">
          <a:extLst>
            <a:ext uri="{FF2B5EF4-FFF2-40B4-BE49-F238E27FC236}">
              <a16:creationId xmlns:a16="http://schemas.microsoft.com/office/drawing/2014/main" id="{F9BDAF07-1CF4-402C-B703-C3BE3982DB97}"/>
            </a:ext>
          </a:extLst>
        </xdr:cNvPr>
        <xdr:cNvPicPr>
          <a:picLocks noChangeAspect="1"/>
        </xdr:cNvPicPr>
      </xdr:nvPicPr>
      <xdr:blipFill>
        <a:blip xmlns:r="http://schemas.openxmlformats.org/officeDocument/2006/relationships" r:embed="rId1"/>
        <a:stretch>
          <a:fillRect/>
        </a:stretch>
      </xdr:blipFill>
      <xdr:spPr>
        <a:xfrm>
          <a:off x="16144" y="1"/>
          <a:ext cx="13372471" cy="7054957"/>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0</xdr:col>
      <xdr:colOff>0</xdr:colOff>
      <xdr:row>5</xdr:row>
      <xdr:rowOff>64990</xdr:rowOff>
    </xdr:from>
    <xdr:to>
      <xdr:col>21</xdr:col>
      <xdr:colOff>482129</xdr:colOff>
      <xdr:row>38</xdr:row>
      <xdr:rowOff>1</xdr:rowOff>
    </xdr:to>
    <xdr:sp macro="" textlink="">
      <xdr:nvSpPr>
        <xdr:cNvPr id="4" name="Rectangle 3">
          <a:extLst>
            <a:ext uri="{FF2B5EF4-FFF2-40B4-BE49-F238E27FC236}">
              <a16:creationId xmlns:a16="http://schemas.microsoft.com/office/drawing/2014/main" id="{38C4A8AB-A708-42BA-92B9-6E4B2562A8CE}"/>
            </a:ext>
          </a:extLst>
        </xdr:cNvPr>
        <xdr:cNvSpPr/>
      </xdr:nvSpPr>
      <xdr:spPr>
        <a:xfrm>
          <a:off x="0" y="1033634"/>
          <a:ext cx="13365095" cy="6328062"/>
        </a:xfrm>
        <a:prstGeom prst="rect">
          <a:avLst/>
        </a:prstGeom>
        <a:solidFill>
          <a:schemeClr val="bg1"/>
        </a:solidFill>
        <a:ln w="6350">
          <a:solidFill>
            <a:schemeClr val="tx1"/>
          </a:solidFill>
        </a:ln>
        <a:effectLst>
          <a:glow rad="88900">
            <a:schemeClr val="bg1">
              <a:lumMod val="85000"/>
              <a:alpha val="95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AE" sz="1100"/>
            <a:t>s</a:t>
          </a:r>
        </a:p>
      </xdr:txBody>
    </xdr:sp>
    <xdr:clientData/>
  </xdr:twoCellAnchor>
  <xdr:twoCellAnchor editAs="oneCell">
    <xdr:from>
      <xdr:col>0</xdr:col>
      <xdr:colOff>0</xdr:colOff>
      <xdr:row>5</xdr:row>
      <xdr:rowOff>136963</xdr:rowOff>
    </xdr:from>
    <xdr:to>
      <xdr:col>3</xdr:col>
      <xdr:colOff>589472</xdr:colOff>
      <xdr:row>38</xdr:row>
      <xdr:rowOff>64575</xdr:rowOff>
    </xdr:to>
    <xdr:pic>
      <xdr:nvPicPr>
        <xdr:cNvPr id="5" name="Picture 4">
          <a:extLst>
            <a:ext uri="{FF2B5EF4-FFF2-40B4-BE49-F238E27FC236}">
              <a16:creationId xmlns:a16="http://schemas.microsoft.com/office/drawing/2014/main" id="{D14D4C8B-AAEC-438C-9BDD-59E35E68B834}"/>
            </a:ext>
          </a:extLst>
        </xdr:cNvPr>
        <xdr:cNvPicPr>
          <a:picLocks noChangeAspect="1"/>
        </xdr:cNvPicPr>
      </xdr:nvPicPr>
      <xdr:blipFill>
        <a:blip xmlns:r="http://schemas.openxmlformats.org/officeDocument/2006/relationships" r:embed="rId2"/>
        <a:stretch>
          <a:fillRect/>
        </a:stretch>
      </xdr:blipFill>
      <xdr:spPr>
        <a:xfrm>
          <a:off x="0" y="1103267"/>
          <a:ext cx="2411646" cy="6305221"/>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1</xdr:col>
      <xdr:colOff>462688</xdr:colOff>
      <xdr:row>1</xdr:row>
      <xdr:rowOff>3763</xdr:rowOff>
    </xdr:from>
    <xdr:to>
      <xdr:col>2</xdr:col>
      <xdr:colOff>392839</xdr:colOff>
      <xdr:row>3</xdr:row>
      <xdr:rowOff>171372</xdr:rowOff>
    </xdr:to>
    <xdr:pic>
      <xdr:nvPicPr>
        <xdr:cNvPr id="8" name="Graphic 7" descr="Shopping cart">
          <a:extLst>
            <a:ext uri="{FF2B5EF4-FFF2-40B4-BE49-F238E27FC236}">
              <a16:creationId xmlns:a16="http://schemas.microsoft.com/office/drawing/2014/main" id="{E98290AB-645E-408D-9776-2DF3E6B17B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462688" y="184072"/>
          <a:ext cx="541631" cy="528226"/>
        </a:xfrm>
        <a:prstGeom prst="rect">
          <a:avLst/>
        </a:prstGeom>
      </xdr:spPr>
    </xdr:pic>
    <xdr:clientData/>
  </xdr:twoCellAnchor>
  <xdr:twoCellAnchor>
    <xdr:from>
      <xdr:col>2</xdr:col>
      <xdr:colOff>498122</xdr:colOff>
      <xdr:row>0</xdr:row>
      <xdr:rowOff>128803</xdr:rowOff>
    </xdr:from>
    <xdr:to>
      <xdr:col>6</xdr:col>
      <xdr:colOff>517172</xdr:colOff>
      <xdr:row>2</xdr:row>
      <xdr:rowOff>109753</xdr:rowOff>
    </xdr:to>
    <xdr:sp macro="" textlink="">
      <xdr:nvSpPr>
        <xdr:cNvPr id="9" name="TextBox 8">
          <a:extLst>
            <a:ext uri="{FF2B5EF4-FFF2-40B4-BE49-F238E27FC236}">
              <a16:creationId xmlns:a16="http://schemas.microsoft.com/office/drawing/2014/main" id="{DCE6E477-DEF9-46A5-9A04-51D38F108751}"/>
            </a:ext>
          </a:extLst>
        </xdr:cNvPr>
        <xdr:cNvSpPr txBox="1"/>
      </xdr:nvSpPr>
      <xdr:spPr>
        <a:xfrm>
          <a:off x="1109603" y="128803"/>
          <a:ext cx="2464976" cy="3415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AE" sz="1600" b="1">
              <a:solidFill>
                <a:schemeClr val="bg1"/>
              </a:solidFill>
              <a:latin typeface="Verdana" panose="020B0604030504040204" pitchFamily="34" charset="0"/>
              <a:ea typeface="Verdana" panose="020B0604030504040204" pitchFamily="34" charset="0"/>
              <a:cs typeface="Arial" panose="020B0604020202020204" pitchFamily="34" charset="0"/>
            </a:rPr>
            <a:t>SALES</a:t>
          </a:r>
          <a:r>
            <a:rPr lang="en-AE" sz="1600" b="1" baseline="0">
              <a:solidFill>
                <a:schemeClr val="bg1"/>
              </a:solidFill>
              <a:latin typeface="Verdana" panose="020B0604030504040204" pitchFamily="34" charset="0"/>
              <a:ea typeface="Verdana" panose="020B0604030504040204" pitchFamily="34" charset="0"/>
              <a:cs typeface="Arial" panose="020B0604020202020204" pitchFamily="34" charset="0"/>
            </a:rPr>
            <a:t> DASHBOARD</a:t>
          </a:r>
          <a:endParaRPr lang="en-AE" sz="1600" b="1">
            <a:solidFill>
              <a:schemeClr val="bg1"/>
            </a:solidFill>
            <a:latin typeface="Verdana" panose="020B0604030504040204" pitchFamily="34" charset="0"/>
            <a:ea typeface="Verdana" panose="020B0604030504040204" pitchFamily="34" charset="0"/>
            <a:cs typeface="Arial" panose="020B0604020202020204" pitchFamily="34" charset="0"/>
          </a:endParaRPr>
        </a:p>
      </xdr:txBody>
    </xdr:sp>
    <xdr:clientData/>
  </xdr:twoCellAnchor>
  <xdr:twoCellAnchor>
    <xdr:from>
      <xdr:col>2</xdr:col>
      <xdr:colOff>490283</xdr:colOff>
      <xdr:row>2</xdr:row>
      <xdr:rowOff>71026</xdr:rowOff>
    </xdr:from>
    <xdr:to>
      <xdr:col>8</xdr:col>
      <xdr:colOff>164552</xdr:colOff>
      <xdr:row>3</xdr:row>
      <xdr:rowOff>175135</xdr:rowOff>
    </xdr:to>
    <xdr:sp macro="" textlink="">
      <xdr:nvSpPr>
        <xdr:cNvPr id="10" name="TextBox 9">
          <a:extLst>
            <a:ext uri="{FF2B5EF4-FFF2-40B4-BE49-F238E27FC236}">
              <a16:creationId xmlns:a16="http://schemas.microsoft.com/office/drawing/2014/main" id="{C0494397-1824-44B6-B204-5A1D4E9847C7}"/>
            </a:ext>
          </a:extLst>
        </xdr:cNvPr>
        <xdr:cNvSpPr txBox="1"/>
      </xdr:nvSpPr>
      <xdr:spPr>
        <a:xfrm>
          <a:off x="1101764" y="431643"/>
          <a:ext cx="3343158" cy="2844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1100">
              <a:solidFill>
                <a:schemeClr val="accent5">
                  <a:lumMod val="60000"/>
                  <a:lumOff val="40000"/>
                </a:schemeClr>
              </a:solidFill>
            </a:rPr>
            <a:t>Sales Perfomance|Products|Customers|Regions</a:t>
          </a:r>
        </a:p>
        <a:p>
          <a:endParaRPr lang="en-AE" sz="1100">
            <a:solidFill>
              <a:schemeClr val="accent5">
                <a:lumMod val="60000"/>
                <a:lumOff val="40000"/>
              </a:schemeClr>
            </a:solidFill>
          </a:endParaRPr>
        </a:p>
      </xdr:txBody>
    </xdr:sp>
    <xdr:clientData/>
  </xdr:twoCellAnchor>
  <xdr:twoCellAnchor>
    <xdr:from>
      <xdr:col>12</xdr:col>
      <xdr:colOff>386644</xdr:colOff>
      <xdr:row>0</xdr:row>
      <xdr:rowOff>64833</xdr:rowOff>
    </xdr:from>
    <xdr:to>
      <xdr:col>14</xdr:col>
      <xdr:colOff>305741</xdr:colOff>
      <xdr:row>1</xdr:row>
      <xdr:rowOff>141111</xdr:rowOff>
    </xdr:to>
    <xdr:sp macro="" textlink="">
      <xdr:nvSpPr>
        <xdr:cNvPr id="11" name="TextBox 10">
          <a:extLst>
            <a:ext uri="{FF2B5EF4-FFF2-40B4-BE49-F238E27FC236}">
              <a16:creationId xmlns:a16="http://schemas.microsoft.com/office/drawing/2014/main" id="{5A869E32-3976-4C38-B657-7CBF92B4CAF1}"/>
            </a:ext>
          </a:extLst>
        </xdr:cNvPr>
        <xdr:cNvSpPr txBox="1"/>
      </xdr:nvSpPr>
      <xdr:spPr>
        <a:xfrm>
          <a:off x="7112940" y="64833"/>
          <a:ext cx="1142060" cy="264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1400" b="1">
              <a:solidFill>
                <a:schemeClr val="accent5">
                  <a:lumMod val="60000"/>
                  <a:lumOff val="40000"/>
                </a:schemeClr>
              </a:solidFill>
            </a:rPr>
            <a:t>Date Range</a:t>
          </a:r>
        </a:p>
      </xdr:txBody>
    </xdr:sp>
    <xdr:clientData/>
  </xdr:twoCellAnchor>
  <xdr:twoCellAnchor editAs="oneCell">
    <xdr:from>
      <xdr:col>11</xdr:col>
      <xdr:colOff>448622</xdr:colOff>
      <xdr:row>0</xdr:row>
      <xdr:rowOff>104188</xdr:rowOff>
    </xdr:from>
    <xdr:to>
      <xdr:col>12</xdr:col>
      <xdr:colOff>337567</xdr:colOff>
      <xdr:row>3</xdr:row>
      <xdr:rowOff>70557</xdr:rowOff>
    </xdr:to>
    <xdr:pic>
      <xdr:nvPicPr>
        <xdr:cNvPr id="13" name="Graphic 12" descr="Flip calendar">
          <a:extLst>
            <a:ext uri="{FF2B5EF4-FFF2-40B4-BE49-F238E27FC236}">
              <a16:creationId xmlns:a16="http://schemas.microsoft.com/office/drawing/2014/main" id="{943851FD-DF63-4B27-B996-829F7ED4D70D}"/>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563437" y="104188"/>
          <a:ext cx="500427" cy="530813"/>
        </a:xfrm>
        <a:prstGeom prst="rect">
          <a:avLst/>
        </a:prstGeom>
      </xdr:spPr>
    </xdr:pic>
    <xdr:clientData/>
  </xdr:twoCellAnchor>
  <xdr:twoCellAnchor editAs="oneCell">
    <xdr:from>
      <xdr:col>1</xdr:col>
      <xdr:colOff>2537</xdr:colOff>
      <xdr:row>6</xdr:row>
      <xdr:rowOff>136794</xdr:rowOff>
    </xdr:from>
    <xdr:to>
      <xdr:col>1</xdr:col>
      <xdr:colOff>337949</xdr:colOff>
      <xdr:row>8</xdr:row>
      <xdr:rowOff>73294</xdr:rowOff>
    </xdr:to>
    <xdr:pic>
      <xdr:nvPicPr>
        <xdr:cNvPr id="15" name="Graphic 14" descr="Filter">
          <a:extLst>
            <a:ext uri="{FF2B5EF4-FFF2-40B4-BE49-F238E27FC236}">
              <a16:creationId xmlns:a16="http://schemas.microsoft.com/office/drawing/2014/main" id="{1F6F7646-33FF-4867-B3CE-2248E7DA9B06}"/>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616012" y="1299167"/>
          <a:ext cx="335412" cy="323958"/>
        </a:xfrm>
        <a:prstGeom prst="rect">
          <a:avLst/>
        </a:prstGeom>
      </xdr:spPr>
    </xdr:pic>
    <xdr:clientData/>
  </xdr:twoCellAnchor>
  <xdr:twoCellAnchor>
    <xdr:from>
      <xdr:col>1</xdr:col>
      <xdr:colOff>322451</xdr:colOff>
      <xdr:row>6</xdr:row>
      <xdr:rowOff>133889</xdr:rowOff>
    </xdr:from>
    <xdr:to>
      <xdr:col>3</xdr:col>
      <xdr:colOff>30351</xdr:colOff>
      <xdr:row>8</xdr:row>
      <xdr:rowOff>64039</xdr:rowOff>
    </xdr:to>
    <xdr:sp macro="" textlink="">
      <xdr:nvSpPr>
        <xdr:cNvPr id="16" name="TextBox 15">
          <a:extLst>
            <a:ext uri="{FF2B5EF4-FFF2-40B4-BE49-F238E27FC236}">
              <a16:creationId xmlns:a16="http://schemas.microsoft.com/office/drawing/2014/main" id="{2AED5493-1548-448C-BB18-085ED16FEEC9}"/>
            </a:ext>
          </a:extLst>
        </xdr:cNvPr>
        <xdr:cNvSpPr txBox="1"/>
      </xdr:nvSpPr>
      <xdr:spPr>
        <a:xfrm>
          <a:off x="935926" y="1296262"/>
          <a:ext cx="934849" cy="317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1600" b="1">
              <a:solidFill>
                <a:schemeClr val="bg1"/>
              </a:solidFill>
            </a:rPr>
            <a:t>FILTERS</a:t>
          </a:r>
        </a:p>
      </xdr:txBody>
    </xdr:sp>
    <xdr:clientData/>
  </xdr:twoCellAnchor>
  <xdr:twoCellAnchor>
    <xdr:from>
      <xdr:col>4</xdr:col>
      <xdr:colOff>31750</xdr:colOff>
      <xdr:row>5</xdr:row>
      <xdr:rowOff>107950</xdr:rowOff>
    </xdr:from>
    <xdr:to>
      <xdr:col>6</xdr:col>
      <xdr:colOff>565150</xdr:colOff>
      <xdr:row>10</xdr:row>
      <xdr:rowOff>146050</xdr:rowOff>
    </xdr:to>
    <xdr:sp macro="" textlink="">
      <xdr:nvSpPr>
        <xdr:cNvPr id="19" name="Rectangle: Rounded Corners 18">
          <a:extLst>
            <a:ext uri="{FF2B5EF4-FFF2-40B4-BE49-F238E27FC236}">
              <a16:creationId xmlns:a16="http://schemas.microsoft.com/office/drawing/2014/main" id="{F87CD322-D92A-45FC-8500-19E2C0DC0E53}"/>
            </a:ext>
          </a:extLst>
        </xdr:cNvPr>
        <xdr:cNvSpPr/>
      </xdr:nvSpPr>
      <xdr:spPr>
        <a:xfrm>
          <a:off x="1860550" y="1028700"/>
          <a:ext cx="1752600" cy="958850"/>
        </a:xfrm>
        <a:prstGeom prst="roundRect">
          <a:avLst>
            <a:gd name="adj" fmla="val 8058"/>
          </a:avLst>
        </a:prstGeom>
        <a:solidFill>
          <a:srgbClr val="CDF2FF"/>
        </a:solidFill>
        <a:ln w="3175">
          <a:solidFill>
            <a:schemeClr val="accent1">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4</xdr:col>
      <xdr:colOff>101600</xdr:colOff>
      <xdr:row>6</xdr:row>
      <xdr:rowOff>38100</xdr:rowOff>
    </xdr:from>
    <xdr:to>
      <xdr:col>4</xdr:col>
      <xdr:colOff>596900</xdr:colOff>
      <xdr:row>8</xdr:row>
      <xdr:rowOff>165100</xdr:rowOff>
    </xdr:to>
    <xdr:sp macro="" textlink="">
      <xdr:nvSpPr>
        <xdr:cNvPr id="20" name="Flowchart: Connector 19">
          <a:extLst>
            <a:ext uri="{FF2B5EF4-FFF2-40B4-BE49-F238E27FC236}">
              <a16:creationId xmlns:a16="http://schemas.microsoft.com/office/drawing/2014/main" id="{7E7C1868-C4E7-47F5-8866-BC95A9ED0118}"/>
            </a:ext>
          </a:extLst>
        </xdr:cNvPr>
        <xdr:cNvSpPr/>
      </xdr:nvSpPr>
      <xdr:spPr>
        <a:xfrm>
          <a:off x="1930400" y="1143000"/>
          <a:ext cx="495300" cy="495300"/>
        </a:xfrm>
        <a:prstGeom prst="flowChartConnector">
          <a:avLst/>
        </a:prstGeom>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162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7</xdr:col>
      <xdr:colOff>33789</xdr:colOff>
      <xdr:row>5</xdr:row>
      <xdr:rowOff>106460</xdr:rowOff>
    </xdr:from>
    <xdr:to>
      <xdr:col>9</xdr:col>
      <xdr:colOff>567189</xdr:colOff>
      <xdr:row>10</xdr:row>
      <xdr:rowOff>144560</xdr:rowOff>
    </xdr:to>
    <xdr:sp macro="" textlink="">
      <xdr:nvSpPr>
        <xdr:cNvPr id="28" name="Rectangle: Rounded Corners 27">
          <a:extLst>
            <a:ext uri="{FF2B5EF4-FFF2-40B4-BE49-F238E27FC236}">
              <a16:creationId xmlns:a16="http://schemas.microsoft.com/office/drawing/2014/main" id="{5D835A2C-8C65-491D-8422-522C378A7B43}"/>
            </a:ext>
          </a:extLst>
        </xdr:cNvPr>
        <xdr:cNvSpPr/>
      </xdr:nvSpPr>
      <xdr:spPr>
        <a:xfrm>
          <a:off x="3702678" y="1047201"/>
          <a:ext cx="1756363" cy="978840"/>
        </a:xfrm>
        <a:prstGeom prst="roundRect">
          <a:avLst>
            <a:gd name="adj" fmla="val 8058"/>
          </a:avLst>
        </a:prstGeom>
        <a:solidFill>
          <a:srgbClr val="EBE4F4"/>
        </a:solidFill>
        <a:ln w="3175">
          <a:solidFill>
            <a:schemeClr val="accent4">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9</xdr:col>
      <xdr:colOff>577850</xdr:colOff>
      <xdr:row>5</xdr:row>
      <xdr:rowOff>114300</xdr:rowOff>
    </xdr:from>
    <xdr:to>
      <xdr:col>12</xdr:col>
      <xdr:colOff>501650</xdr:colOff>
      <xdr:row>10</xdr:row>
      <xdr:rowOff>152400</xdr:rowOff>
    </xdr:to>
    <xdr:sp macro="" textlink="">
      <xdr:nvSpPr>
        <xdr:cNvPr id="29" name="Rectangle: Rounded Corners 28">
          <a:extLst>
            <a:ext uri="{FF2B5EF4-FFF2-40B4-BE49-F238E27FC236}">
              <a16:creationId xmlns:a16="http://schemas.microsoft.com/office/drawing/2014/main" id="{FF6A7DDC-9FF2-46F0-AFDA-66EACBFDEC7B}"/>
            </a:ext>
          </a:extLst>
        </xdr:cNvPr>
        <xdr:cNvSpPr/>
      </xdr:nvSpPr>
      <xdr:spPr>
        <a:xfrm>
          <a:off x="5454650" y="1035050"/>
          <a:ext cx="1752600" cy="958850"/>
        </a:xfrm>
        <a:prstGeom prst="roundRect">
          <a:avLst>
            <a:gd name="adj" fmla="val 8058"/>
          </a:avLst>
        </a:prstGeom>
        <a:solidFill>
          <a:srgbClr val="CAFAE3"/>
        </a:solidFill>
        <a:ln w="317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18</xdr:col>
      <xdr:colOff>495300</xdr:colOff>
      <xdr:row>5</xdr:row>
      <xdr:rowOff>103090</xdr:rowOff>
    </xdr:from>
    <xdr:to>
      <xdr:col>21</xdr:col>
      <xdr:colOff>419100</xdr:colOff>
      <xdr:row>10</xdr:row>
      <xdr:rowOff>141190</xdr:rowOff>
    </xdr:to>
    <xdr:sp macro="" textlink="">
      <xdr:nvSpPr>
        <xdr:cNvPr id="30" name="Rectangle: Rounded Corners 29">
          <a:extLst>
            <a:ext uri="{FF2B5EF4-FFF2-40B4-BE49-F238E27FC236}">
              <a16:creationId xmlns:a16="http://schemas.microsoft.com/office/drawing/2014/main" id="{D562DF78-0AED-4E2C-9CA1-349E28EE6C83}"/>
            </a:ext>
          </a:extLst>
        </xdr:cNvPr>
        <xdr:cNvSpPr/>
      </xdr:nvSpPr>
      <xdr:spPr>
        <a:xfrm>
          <a:off x="10890485" y="1004633"/>
          <a:ext cx="1758245" cy="939643"/>
        </a:xfrm>
        <a:prstGeom prst="roundRect">
          <a:avLst>
            <a:gd name="adj" fmla="val 8058"/>
          </a:avLst>
        </a:prstGeom>
        <a:solidFill>
          <a:srgbClr val="F6CAD0"/>
        </a:solidFill>
        <a:ln w="317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15</xdr:col>
      <xdr:colOff>520700</xdr:colOff>
      <xdr:row>5</xdr:row>
      <xdr:rowOff>114300</xdr:rowOff>
    </xdr:from>
    <xdr:to>
      <xdr:col>18</xdr:col>
      <xdr:colOff>444500</xdr:colOff>
      <xdr:row>10</xdr:row>
      <xdr:rowOff>152400</xdr:rowOff>
    </xdr:to>
    <xdr:sp macro="" textlink="">
      <xdr:nvSpPr>
        <xdr:cNvPr id="31" name="Rectangle: Rounded Corners 30">
          <a:extLst>
            <a:ext uri="{FF2B5EF4-FFF2-40B4-BE49-F238E27FC236}">
              <a16:creationId xmlns:a16="http://schemas.microsoft.com/office/drawing/2014/main" id="{35A7F4CC-3D61-4105-BC3E-995243BE5558}"/>
            </a:ext>
          </a:extLst>
        </xdr:cNvPr>
        <xdr:cNvSpPr/>
      </xdr:nvSpPr>
      <xdr:spPr>
        <a:xfrm>
          <a:off x="9055100" y="1035050"/>
          <a:ext cx="1752600" cy="958850"/>
        </a:xfrm>
        <a:prstGeom prst="roundRect">
          <a:avLst>
            <a:gd name="adj" fmla="val 8058"/>
          </a:avLst>
        </a:prstGeom>
        <a:solidFill>
          <a:srgbClr val="CDE8EF"/>
        </a:solidFill>
        <a:ln w="3175">
          <a:solidFill>
            <a:schemeClr val="accent5">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12</xdr:col>
      <xdr:colOff>546100</xdr:colOff>
      <xdr:row>5</xdr:row>
      <xdr:rowOff>120650</xdr:rowOff>
    </xdr:from>
    <xdr:to>
      <xdr:col>15</xdr:col>
      <xdr:colOff>469900</xdr:colOff>
      <xdr:row>10</xdr:row>
      <xdr:rowOff>158750</xdr:rowOff>
    </xdr:to>
    <xdr:sp macro="" textlink="">
      <xdr:nvSpPr>
        <xdr:cNvPr id="32" name="Rectangle: Rounded Corners 31">
          <a:extLst>
            <a:ext uri="{FF2B5EF4-FFF2-40B4-BE49-F238E27FC236}">
              <a16:creationId xmlns:a16="http://schemas.microsoft.com/office/drawing/2014/main" id="{7AFB0F69-7349-4FBB-B984-EEEF9D9679E5}"/>
            </a:ext>
          </a:extLst>
        </xdr:cNvPr>
        <xdr:cNvSpPr/>
      </xdr:nvSpPr>
      <xdr:spPr>
        <a:xfrm>
          <a:off x="7251700" y="1041400"/>
          <a:ext cx="1752600" cy="958850"/>
        </a:xfrm>
        <a:prstGeom prst="roundRect">
          <a:avLst>
            <a:gd name="adj" fmla="val 8058"/>
          </a:avLst>
        </a:prstGeom>
        <a:solidFill>
          <a:srgbClr val="FDEADB"/>
        </a:solidFill>
        <a:ln w="3175">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18</xdr:col>
      <xdr:colOff>582710</xdr:colOff>
      <xdr:row>6</xdr:row>
      <xdr:rowOff>23989</xdr:rowOff>
    </xdr:from>
    <xdr:to>
      <xdr:col>19</xdr:col>
      <xdr:colOff>468410</xdr:colOff>
      <xdr:row>8</xdr:row>
      <xdr:rowOff>147148</xdr:rowOff>
    </xdr:to>
    <xdr:sp macro="" textlink="">
      <xdr:nvSpPr>
        <xdr:cNvPr id="33" name="Flowchart: Connector 32">
          <a:extLst>
            <a:ext uri="{FF2B5EF4-FFF2-40B4-BE49-F238E27FC236}">
              <a16:creationId xmlns:a16="http://schemas.microsoft.com/office/drawing/2014/main" id="{41C2C1C4-BA25-4F32-B9B1-F9F65C8377A7}"/>
            </a:ext>
          </a:extLst>
        </xdr:cNvPr>
        <xdr:cNvSpPr/>
      </xdr:nvSpPr>
      <xdr:spPr>
        <a:xfrm>
          <a:off x="10977895" y="1105841"/>
          <a:ext cx="497182" cy="483776"/>
        </a:xfrm>
        <a:prstGeom prst="flowChartConnector">
          <a:avLst/>
        </a:prstGeom>
        <a:gradFill flip="none" rotWithShape="1">
          <a:gsLst>
            <a:gs pos="0">
              <a:srgbClr val="DE102D">
                <a:shade val="30000"/>
                <a:satMod val="115000"/>
              </a:srgbClr>
            </a:gs>
            <a:gs pos="50000">
              <a:srgbClr val="DE102D">
                <a:shade val="67500"/>
                <a:satMod val="115000"/>
              </a:srgbClr>
            </a:gs>
            <a:gs pos="100000">
              <a:srgbClr val="DE102D">
                <a:shade val="100000"/>
                <a:satMod val="115000"/>
              </a:srgbClr>
            </a:gs>
          </a:gsLst>
          <a:lin ang="162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AE" sz="1800" b="1"/>
            <a:t>%</a:t>
          </a:r>
        </a:p>
      </xdr:txBody>
    </xdr:sp>
    <xdr:clientData/>
  </xdr:twoCellAnchor>
  <xdr:twoCellAnchor>
    <xdr:from>
      <xdr:col>15</xdr:col>
      <xdr:colOff>554332</xdr:colOff>
      <xdr:row>6</xdr:row>
      <xdr:rowOff>46018</xdr:rowOff>
    </xdr:from>
    <xdr:to>
      <xdr:col>16</xdr:col>
      <xdr:colOff>440032</xdr:colOff>
      <xdr:row>8</xdr:row>
      <xdr:rowOff>169177</xdr:rowOff>
    </xdr:to>
    <xdr:sp macro="" textlink="">
      <xdr:nvSpPr>
        <xdr:cNvPr id="34" name="Flowchart: Connector 33">
          <a:extLst>
            <a:ext uri="{FF2B5EF4-FFF2-40B4-BE49-F238E27FC236}">
              <a16:creationId xmlns:a16="http://schemas.microsoft.com/office/drawing/2014/main" id="{C198B856-4A20-460B-B13B-11AA0C1A8118}"/>
            </a:ext>
          </a:extLst>
        </xdr:cNvPr>
        <xdr:cNvSpPr/>
      </xdr:nvSpPr>
      <xdr:spPr>
        <a:xfrm>
          <a:off x="9115073" y="1127870"/>
          <a:ext cx="497181" cy="483776"/>
        </a:xfrm>
        <a:prstGeom prst="flowChartConnector">
          <a:avLst/>
        </a:prstGeom>
        <a:gradFill flip="none" rotWithShape="1">
          <a:gsLst>
            <a:gs pos="0">
              <a:schemeClr val="accent5">
                <a:lumMod val="75000"/>
                <a:shade val="30000"/>
                <a:satMod val="115000"/>
              </a:schemeClr>
            </a:gs>
            <a:gs pos="50000">
              <a:schemeClr val="accent5">
                <a:lumMod val="75000"/>
                <a:shade val="67500"/>
                <a:satMod val="115000"/>
              </a:schemeClr>
            </a:gs>
            <a:gs pos="100000">
              <a:schemeClr val="accent5">
                <a:lumMod val="75000"/>
                <a:shade val="100000"/>
                <a:satMod val="115000"/>
              </a:schemeClr>
            </a:gs>
          </a:gsLst>
          <a:lin ang="162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13</xdr:col>
      <xdr:colOff>25400</xdr:colOff>
      <xdr:row>6</xdr:row>
      <xdr:rowOff>31750</xdr:rowOff>
    </xdr:from>
    <xdr:to>
      <xdr:col>13</xdr:col>
      <xdr:colOff>520700</xdr:colOff>
      <xdr:row>8</xdr:row>
      <xdr:rowOff>158750</xdr:rowOff>
    </xdr:to>
    <xdr:sp macro="" textlink="">
      <xdr:nvSpPr>
        <xdr:cNvPr id="35" name="Flowchart: Connector 34">
          <a:extLst>
            <a:ext uri="{FF2B5EF4-FFF2-40B4-BE49-F238E27FC236}">
              <a16:creationId xmlns:a16="http://schemas.microsoft.com/office/drawing/2014/main" id="{81AECDEF-F226-478F-ADAE-6525ACD46CF4}"/>
            </a:ext>
          </a:extLst>
        </xdr:cNvPr>
        <xdr:cNvSpPr/>
      </xdr:nvSpPr>
      <xdr:spPr>
        <a:xfrm>
          <a:off x="7340600" y="1136650"/>
          <a:ext cx="495300" cy="495300"/>
        </a:xfrm>
        <a:prstGeom prst="flowChartConnector">
          <a:avLst/>
        </a:prstGeom>
        <a:gradFill flip="none" rotWithShape="1">
          <a:gsLst>
            <a:gs pos="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lin ang="162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10</xdr:col>
      <xdr:colOff>72829</xdr:colOff>
      <xdr:row>6</xdr:row>
      <xdr:rowOff>53387</xdr:rowOff>
    </xdr:from>
    <xdr:to>
      <xdr:col>10</xdr:col>
      <xdr:colOff>568129</xdr:colOff>
      <xdr:row>9</xdr:row>
      <xdr:rowOff>78</xdr:rowOff>
    </xdr:to>
    <xdr:sp macro="" textlink="">
      <xdr:nvSpPr>
        <xdr:cNvPr id="36" name="Flowchart: Connector 35">
          <a:extLst>
            <a:ext uri="{FF2B5EF4-FFF2-40B4-BE49-F238E27FC236}">
              <a16:creationId xmlns:a16="http://schemas.microsoft.com/office/drawing/2014/main" id="{91D13722-0214-4BE0-AD36-0DA0AF5D9FEC}"/>
            </a:ext>
          </a:extLst>
        </xdr:cNvPr>
        <xdr:cNvSpPr/>
      </xdr:nvSpPr>
      <xdr:spPr>
        <a:xfrm>
          <a:off x="5576162" y="1135239"/>
          <a:ext cx="495300" cy="487617"/>
        </a:xfrm>
        <a:prstGeom prst="flowChartConnector">
          <a:avLst/>
        </a:prstGeom>
        <a:gradFill flip="none" rotWithShape="1">
          <a:gsLst>
            <a:gs pos="0">
              <a:srgbClr val="00B050">
                <a:shade val="30000"/>
                <a:satMod val="115000"/>
              </a:srgbClr>
            </a:gs>
            <a:gs pos="50000">
              <a:srgbClr val="00B050">
                <a:shade val="67500"/>
                <a:satMod val="115000"/>
              </a:srgbClr>
            </a:gs>
            <a:gs pos="100000">
              <a:srgbClr val="00B050">
                <a:shade val="100000"/>
                <a:satMod val="115000"/>
              </a:srgbClr>
            </a:gs>
          </a:gsLst>
          <a:lin ang="162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7</xdr:col>
      <xdr:colOff>81610</xdr:colOff>
      <xdr:row>6</xdr:row>
      <xdr:rowOff>45548</xdr:rowOff>
    </xdr:from>
    <xdr:to>
      <xdr:col>7</xdr:col>
      <xdr:colOff>576910</xdr:colOff>
      <xdr:row>8</xdr:row>
      <xdr:rowOff>172548</xdr:rowOff>
    </xdr:to>
    <xdr:sp macro="" textlink="">
      <xdr:nvSpPr>
        <xdr:cNvPr id="37" name="Flowchart: Connector 36">
          <a:extLst>
            <a:ext uri="{FF2B5EF4-FFF2-40B4-BE49-F238E27FC236}">
              <a16:creationId xmlns:a16="http://schemas.microsoft.com/office/drawing/2014/main" id="{A8CBA8AC-3912-41BC-AA82-4690CF75227E}"/>
            </a:ext>
          </a:extLst>
        </xdr:cNvPr>
        <xdr:cNvSpPr/>
      </xdr:nvSpPr>
      <xdr:spPr>
        <a:xfrm>
          <a:off x="3750499" y="1174437"/>
          <a:ext cx="495300" cy="503296"/>
        </a:xfrm>
        <a:prstGeom prst="flowChartConnector">
          <a:avLst/>
        </a:prstGeom>
        <a:gradFill flip="none" rotWithShape="1">
          <a:gsLst>
            <a:gs pos="0">
              <a:srgbClr val="7030A0">
                <a:shade val="30000"/>
                <a:satMod val="115000"/>
              </a:srgbClr>
            </a:gs>
            <a:gs pos="50000">
              <a:srgbClr val="7030A0">
                <a:shade val="67500"/>
                <a:satMod val="115000"/>
              </a:srgbClr>
            </a:gs>
            <a:gs pos="100000">
              <a:srgbClr val="7030A0">
                <a:shade val="100000"/>
                <a:satMod val="115000"/>
              </a:srgbClr>
            </a:gs>
          </a:gsLst>
          <a:lin ang="162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5</xdr:col>
      <xdr:colOff>97837</xdr:colOff>
      <xdr:row>6</xdr:row>
      <xdr:rowOff>20932</xdr:rowOff>
    </xdr:from>
    <xdr:to>
      <xdr:col>6</xdr:col>
      <xdr:colOff>529637</xdr:colOff>
      <xdr:row>7</xdr:row>
      <xdr:rowOff>117594</xdr:rowOff>
    </xdr:to>
    <xdr:sp macro="" textlink="">
      <xdr:nvSpPr>
        <xdr:cNvPr id="26" name="TextBox 25">
          <a:extLst>
            <a:ext uri="{FF2B5EF4-FFF2-40B4-BE49-F238E27FC236}">
              <a16:creationId xmlns:a16="http://schemas.microsoft.com/office/drawing/2014/main" id="{81F3B080-60D4-4224-8385-0D2A62E87954}"/>
            </a:ext>
          </a:extLst>
        </xdr:cNvPr>
        <xdr:cNvSpPr txBox="1"/>
      </xdr:nvSpPr>
      <xdr:spPr>
        <a:xfrm>
          <a:off x="2543763" y="1102784"/>
          <a:ext cx="1043281" cy="276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1200" b="1"/>
            <a:t>Total</a:t>
          </a:r>
          <a:r>
            <a:rPr lang="en-AE" sz="1200" b="1" baseline="0"/>
            <a:t> Sales</a:t>
          </a:r>
          <a:endParaRPr lang="en-AE" sz="1200" b="1"/>
        </a:p>
      </xdr:txBody>
    </xdr:sp>
    <xdr:clientData/>
  </xdr:twoCellAnchor>
  <xdr:twoCellAnchor>
    <xdr:from>
      <xdr:col>8</xdr:col>
      <xdr:colOff>67891</xdr:colOff>
      <xdr:row>6</xdr:row>
      <xdr:rowOff>14190</xdr:rowOff>
    </xdr:from>
    <xdr:to>
      <xdr:col>9</xdr:col>
      <xdr:colOff>444422</xdr:colOff>
      <xdr:row>7</xdr:row>
      <xdr:rowOff>71340</xdr:rowOff>
    </xdr:to>
    <xdr:sp macro="" textlink="">
      <xdr:nvSpPr>
        <xdr:cNvPr id="40" name="TextBox 39">
          <a:extLst>
            <a:ext uri="{FF2B5EF4-FFF2-40B4-BE49-F238E27FC236}">
              <a16:creationId xmlns:a16="http://schemas.microsoft.com/office/drawing/2014/main" id="{AB93A51A-80C4-4ADF-822D-2ECE73274886}"/>
            </a:ext>
          </a:extLst>
        </xdr:cNvPr>
        <xdr:cNvSpPr txBox="1"/>
      </xdr:nvSpPr>
      <xdr:spPr>
        <a:xfrm>
          <a:off x="4348261" y="1096042"/>
          <a:ext cx="988013" cy="2374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1200" b="1"/>
            <a:t>Total</a:t>
          </a:r>
          <a:r>
            <a:rPr lang="en-AE" sz="1200" b="1" baseline="0"/>
            <a:t> Profit</a:t>
          </a:r>
          <a:endParaRPr lang="en-AE" sz="1200" b="1"/>
        </a:p>
      </xdr:txBody>
    </xdr:sp>
    <xdr:clientData/>
  </xdr:twoCellAnchor>
  <xdr:twoCellAnchor>
    <xdr:from>
      <xdr:col>11</xdr:col>
      <xdr:colOff>55581</xdr:colOff>
      <xdr:row>5</xdr:row>
      <xdr:rowOff>178819</xdr:rowOff>
    </xdr:from>
    <xdr:to>
      <xdr:col>12</xdr:col>
      <xdr:colOff>432113</xdr:colOff>
      <xdr:row>7</xdr:row>
      <xdr:rowOff>55660</xdr:rowOff>
    </xdr:to>
    <xdr:sp macro="" textlink="">
      <xdr:nvSpPr>
        <xdr:cNvPr id="41" name="TextBox 40">
          <a:extLst>
            <a:ext uri="{FF2B5EF4-FFF2-40B4-BE49-F238E27FC236}">
              <a16:creationId xmlns:a16="http://schemas.microsoft.com/office/drawing/2014/main" id="{146B306B-E662-4C31-A0CA-2835D564B7AC}"/>
            </a:ext>
          </a:extLst>
        </xdr:cNvPr>
        <xdr:cNvSpPr txBox="1"/>
      </xdr:nvSpPr>
      <xdr:spPr>
        <a:xfrm>
          <a:off x="6170396" y="1080362"/>
          <a:ext cx="988013" cy="2374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1200" b="1"/>
            <a:t>Total</a:t>
          </a:r>
          <a:r>
            <a:rPr lang="en-AE" sz="1200" b="1" baseline="0"/>
            <a:t> Cost</a:t>
          </a:r>
          <a:endParaRPr lang="en-AE" sz="1200" b="1"/>
        </a:p>
      </xdr:txBody>
    </xdr:sp>
    <xdr:clientData/>
  </xdr:twoCellAnchor>
  <xdr:twoCellAnchor>
    <xdr:from>
      <xdr:col>13</xdr:col>
      <xdr:colOff>603250</xdr:colOff>
      <xdr:row>6</xdr:row>
      <xdr:rowOff>44450</xdr:rowOff>
    </xdr:from>
    <xdr:to>
      <xdr:col>15</xdr:col>
      <xdr:colOff>368300</xdr:colOff>
      <xdr:row>7</xdr:row>
      <xdr:rowOff>101600</xdr:rowOff>
    </xdr:to>
    <xdr:sp macro="" textlink="">
      <xdr:nvSpPr>
        <xdr:cNvPr id="42" name="TextBox 41">
          <a:extLst>
            <a:ext uri="{FF2B5EF4-FFF2-40B4-BE49-F238E27FC236}">
              <a16:creationId xmlns:a16="http://schemas.microsoft.com/office/drawing/2014/main" id="{11BE4AF4-4311-48FF-8E80-BEDC701CDEEC}"/>
            </a:ext>
          </a:extLst>
        </xdr:cNvPr>
        <xdr:cNvSpPr txBox="1"/>
      </xdr:nvSpPr>
      <xdr:spPr>
        <a:xfrm>
          <a:off x="7918450" y="1149350"/>
          <a:ext cx="98425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1200" b="1"/>
            <a:t>Total</a:t>
          </a:r>
          <a:r>
            <a:rPr lang="en-AE" sz="1200" b="1" baseline="0"/>
            <a:t> Orders</a:t>
          </a:r>
          <a:endParaRPr lang="en-AE" sz="1200" b="1"/>
        </a:p>
      </xdr:txBody>
    </xdr:sp>
    <xdr:clientData/>
  </xdr:twoCellAnchor>
  <xdr:twoCellAnchor>
    <xdr:from>
      <xdr:col>16</xdr:col>
      <xdr:colOff>415496</xdr:colOff>
      <xdr:row>6</xdr:row>
      <xdr:rowOff>13170</xdr:rowOff>
    </xdr:from>
    <xdr:to>
      <xdr:col>18</xdr:col>
      <xdr:colOff>470293</xdr:colOff>
      <xdr:row>7</xdr:row>
      <xdr:rowOff>109753</xdr:rowOff>
    </xdr:to>
    <xdr:sp macro="" textlink="">
      <xdr:nvSpPr>
        <xdr:cNvPr id="43" name="TextBox 42">
          <a:extLst>
            <a:ext uri="{FF2B5EF4-FFF2-40B4-BE49-F238E27FC236}">
              <a16:creationId xmlns:a16="http://schemas.microsoft.com/office/drawing/2014/main" id="{FEDCAF27-1BDD-4CE1-945E-9D3499114E2E}"/>
            </a:ext>
          </a:extLst>
        </xdr:cNvPr>
        <xdr:cNvSpPr txBox="1"/>
      </xdr:nvSpPr>
      <xdr:spPr>
        <a:xfrm>
          <a:off x="9587718" y="1095022"/>
          <a:ext cx="1277760" cy="2768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1200" b="1"/>
            <a:t>Avg</a:t>
          </a:r>
          <a:r>
            <a:rPr lang="en-AE" sz="1200" b="1" baseline="0"/>
            <a:t> Order Value</a:t>
          </a:r>
          <a:endParaRPr lang="en-AE" sz="1200" b="1"/>
        </a:p>
      </xdr:txBody>
    </xdr:sp>
    <xdr:clientData/>
  </xdr:twoCellAnchor>
  <xdr:twoCellAnchor>
    <xdr:from>
      <xdr:col>19</xdr:col>
      <xdr:colOff>487461</xdr:colOff>
      <xdr:row>6</xdr:row>
      <xdr:rowOff>1176</xdr:rowOff>
    </xdr:from>
    <xdr:to>
      <xdr:col>21</xdr:col>
      <xdr:colOff>501729</xdr:colOff>
      <xdr:row>7</xdr:row>
      <xdr:rowOff>86236</xdr:rowOff>
    </xdr:to>
    <xdr:sp macro="" textlink="">
      <xdr:nvSpPr>
        <xdr:cNvPr id="44" name="TextBox 43">
          <a:extLst>
            <a:ext uri="{FF2B5EF4-FFF2-40B4-BE49-F238E27FC236}">
              <a16:creationId xmlns:a16="http://schemas.microsoft.com/office/drawing/2014/main" id="{EF63AF4D-89E6-4D5F-AB16-72B699B78E2C}"/>
            </a:ext>
          </a:extLst>
        </xdr:cNvPr>
        <xdr:cNvSpPr txBox="1"/>
      </xdr:nvSpPr>
      <xdr:spPr>
        <a:xfrm>
          <a:off x="11494128" y="1083028"/>
          <a:ext cx="1237231" cy="2653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1200" b="1"/>
            <a:t>Profit</a:t>
          </a:r>
          <a:r>
            <a:rPr lang="en-AE" sz="1200" b="1" baseline="0"/>
            <a:t> Margin %</a:t>
          </a:r>
          <a:endParaRPr lang="en-AE" sz="1200" b="1"/>
        </a:p>
      </xdr:txBody>
    </xdr:sp>
    <xdr:clientData/>
  </xdr:twoCellAnchor>
  <xdr:twoCellAnchor editAs="oneCell">
    <xdr:from>
      <xdr:col>10</xdr:col>
      <xdr:colOff>152871</xdr:colOff>
      <xdr:row>6</xdr:row>
      <xdr:rowOff>141112</xdr:rowOff>
    </xdr:from>
    <xdr:to>
      <xdr:col>10</xdr:col>
      <xdr:colOff>493889</xdr:colOff>
      <xdr:row>8</xdr:row>
      <xdr:rowOff>105834</xdr:rowOff>
    </xdr:to>
    <xdr:pic>
      <xdr:nvPicPr>
        <xdr:cNvPr id="6" name="Graphic 5" descr="Coins with solid fill">
          <a:extLst>
            <a:ext uri="{FF2B5EF4-FFF2-40B4-BE49-F238E27FC236}">
              <a16:creationId xmlns:a16="http://schemas.microsoft.com/office/drawing/2014/main" id="{5EA979F9-F41D-747E-3135-D75EB3E104A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656204" y="1270001"/>
          <a:ext cx="341018" cy="341018"/>
        </a:xfrm>
        <a:prstGeom prst="rect">
          <a:avLst/>
        </a:prstGeom>
      </xdr:spPr>
    </xdr:pic>
    <xdr:clientData/>
  </xdr:twoCellAnchor>
  <xdr:twoCellAnchor editAs="oneCell">
    <xdr:from>
      <xdr:col>4</xdr:col>
      <xdr:colOff>153506</xdr:colOff>
      <xdr:row>6</xdr:row>
      <xdr:rowOff>117592</xdr:rowOff>
    </xdr:from>
    <xdr:to>
      <xdr:col>4</xdr:col>
      <xdr:colOff>561624</xdr:colOff>
      <xdr:row>8</xdr:row>
      <xdr:rowOff>58797</xdr:rowOff>
    </xdr:to>
    <xdr:pic>
      <xdr:nvPicPr>
        <xdr:cNvPr id="12" name="Graphic 11" descr="Database with solid fill">
          <a:extLst>
            <a:ext uri="{FF2B5EF4-FFF2-40B4-BE49-F238E27FC236}">
              <a16:creationId xmlns:a16="http://schemas.microsoft.com/office/drawing/2014/main" id="{073DB689-FBEB-C680-37A7-43284BB505C7}"/>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987950" y="1246481"/>
          <a:ext cx="408118" cy="317501"/>
        </a:xfrm>
        <a:prstGeom prst="rect">
          <a:avLst/>
        </a:prstGeom>
      </xdr:spPr>
    </xdr:pic>
    <xdr:clientData/>
  </xdr:twoCellAnchor>
  <xdr:twoCellAnchor editAs="oneCell">
    <xdr:from>
      <xdr:col>16</xdr:col>
      <xdr:colOff>40847</xdr:colOff>
      <xdr:row>6</xdr:row>
      <xdr:rowOff>152871</xdr:rowOff>
    </xdr:from>
    <xdr:to>
      <xdr:col>16</xdr:col>
      <xdr:colOff>337727</xdr:colOff>
      <xdr:row>8</xdr:row>
      <xdr:rowOff>73455</xdr:rowOff>
    </xdr:to>
    <xdr:pic>
      <xdr:nvPicPr>
        <xdr:cNvPr id="14" name="Picture 13">
          <a:extLst>
            <a:ext uri="{FF2B5EF4-FFF2-40B4-BE49-F238E27FC236}">
              <a16:creationId xmlns:a16="http://schemas.microsoft.com/office/drawing/2014/main" id="{D4612A77-2C64-A101-8A10-394B1D7E9556}"/>
            </a:ext>
          </a:extLst>
        </xdr:cNvPr>
        <xdr:cNvPicPr>
          <a:picLocks noChangeAspect="1"/>
        </xdr:cNvPicPr>
      </xdr:nvPicPr>
      <xdr:blipFill>
        <a:blip xmlns:r="http://schemas.openxmlformats.org/officeDocument/2006/relationships" r:embed="rId13"/>
        <a:stretch>
          <a:fillRect/>
        </a:stretch>
      </xdr:blipFill>
      <xdr:spPr>
        <a:xfrm>
          <a:off x="9213069" y="1281760"/>
          <a:ext cx="296880" cy="296880"/>
        </a:xfrm>
        <a:prstGeom prst="rect">
          <a:avLst/>
        </a:prstGeom>
      </xdr:spPr>
    </xdr:pic>
    <xdr:clientData/>
  </xdr:twoCellAnchor>
  <xdr:twoCellAnchor editAs="oneCell">
    <xdr:from>
      <xdr:col>7</xdr:col>
      <xdr:colOff>129353</xdr:colOff>
      <xdr:row>6</xdr:row>
      <xdr:rowOff>141111</xdr:rowOff>
    </xdr:from>
    <xdr:to>
      <xdr:col>7</xdr:col>
      <xdr:colOff>455788</xdr:colOff>
      <xdr:row>8</xdr:row>
      <xdr:rowOff>91250</xdr:rowOff>
    </xdr:to>
    <xdr:pic>
      <xdr:nvPicPr>
        <xdr:cNvPr id="18" name="Graphic 17" descr="Bar graph with upward trend with solid fill">
          <a:extLst>
            <a:ext uri="{FF2B5EF4-FFF2-40B4-BE49-F238E27FC236}">
              <a16:creationId xmlns:a16="http://schemas.microsoft.com/office/drawing/2014/main" id="{98CCB0F7-DC7D-30EB-A221-37A8A2140B8A}"/>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798242" y="1270000"/>
          <a:ext cx="326435" cy="326435"/>
        </a:xfrm>
        <a:prstGeom prst="rect">
          <a:avLst/>
        </a:prstGeom>
      </xdr:spPr>
    </xdr:pic>
    <xdr:clientData/>
  </xdr:twoCellAnchor>
  <xdr:twoCellAnchor editAs="oneCell">
    <xdr:from>
      <xdr:col>13</xdr:col>
      <xdr:colOff>105833</xdr:colOff>
      <xdr:row>6</xdr:row>
      <xdr:rowOff>105833</xdr:rowOff>
    </xdr:from>
    <xdr:to>
      <xdr:col>13</xdr:col>
      <xdr:colOff>432269</xdr:colOff>
      <xdr:row>8</xdr:row>
      <xdr:rowOff>55973</xdr:rowOff>
    </xdr:to>
    <xdr:pic>
      <xdr:nvPicPr>
        <xdr:cNvPr id="23" name="Graphic 22" descr="Checklist with solid fill">
          <a:extLst>
            <a:ext uri="{FF2B5EF4-FFF2-40B4-BE49-F238E27FC236}">
              <a16:creationId xmlns:a16="http://schemas.microsoft.com/office/drawing/2014/main" id="{2AC6406B-63B6-76EC-1F98-21D1634206E3}"/>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7443611" y="1234722"/>
          <a:ext cx="326436" cy="326436"/>
        </a:xfrm>
        <a:prstGeom prst="rect">
          <a:avLst/>
        </a:prstGeom>
      </xdr:spPr>
    </xdr:pic>
    <xdr:clientData/>
  </xdr:twoCellAnchor>
  <xdr:twoCellAnchor>
    <xdr:from>
      <xdr:col>5</xdr:col>
      <xdr:colOff>35277</xdr:colOff>
      <xdr:row>7</xdr:row>
      <xdr:rowOff>129350</xdr:rowOff>
    </xdr:from>
    <xdr:to>
      <xdr:col>6</xdr:col>
      <xdr:colOff>399815</xdr:colOff>
      <xdr:row>9</xdr:row>
      <xdr:rowOff>35277</xdr:rowOff>
    </xdr:to>
    <xdr:sp macro="" textlink="PivotTable!B4">
      <xdr:nvSpPr>
        <xdr:cNvPr id="24" name="TextBox 23">
          <a:extLst>
            <a:ext uri="{FF2B5EF4-FFF2-40B4-BE49-F238E27FC236}">
              <a16:creationId xmlns:a16="http://schemas.microsoft.com/office/drawing/2014/main" id="{30F78C92-3D21-3AB8-D8F9-D19D8AB56E81}"/>
            </a:ext>
          </a:extLst>
        </xdr:cNvPr>
        <xdr:cNvSpPr txBox="1"/>
      </xdr:nvSpPr>
      <xdr:spPr>
        <a:xfrm>
          <a:off x="2481203" y="1446387"/>
          <a:ext cx="976019" cy="282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E4BF3EE-6985-423C-95DE-6369143B5E4A}" type="TxLink">
            <a:rPr lang="en-US" sz="1400" b="1" i="0" u="none" strike="noStrike">
              <a:solidFill>
                <a:srgbClr val="000000"/>
              </a:solidFill>
              <a:latin typeface="Calibri"/>
              <a:cs typeface="Calibri"/>
            </a:rPr>
            <a:pPr/>
            <a:t>26,29,365</a:t>
          </a:fld>
          <a:endParaRPr lang="en-IN" sz="1400" b="1"/>
        </a:p>
      </xdr:txBody>
    </xdr:sp>
    <xdr:clientData/>
  </xdr:twoCellAnchor>
  <xdr:twoCellAnchor>
    <xdr:from>
      <xdr:col>8</xdr:col>
      <xdr:colOff>58797</xdr:colOff>
      <xdr:row>7</xdr:row>
      <xdr:rowOff>117593</xdr:rowOff>
    </xdr:from>
    <xdr:to>
      <xdr:col>9</xdr:col>
      <xdr:colOff>435092</xdr:colOff>
      <xdr:row>9</xdr:row>
      <xdr:rowOff>23519</xdr:rowOff>
    </xdr:to>
    <xdr:sp macro="" textlink="PivotTable!B10">
      <xdr:nvSpPr>
        <xdr:cNvPr id="39" name="TextBox 38">
          <a:extLst>
            <a:ext uri="{FF2B5EF4-FFF2-40B4-BE49-F238E27FC236}">
              <a16:creationId xmlns:a16="http://schemas.microsoft.com/office/drawing/2014/main" id="{542307DA-244B-69AC-A23C-EF2619E593A3}"/>
            </a:ext>
          </a:extLst>
        </xdr:cNvPr>
        <xdr:cNvSpPr txBox="1"/>
      </xdr:nvSpPr>
      <xdr:spPr>
        <a:xfrm>
          <a:off x="4339167" y="1434630"/>
          <a:ext cx="987777" cy="282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932B95B-65CB-4995-B28D-75DCC5618056}" type="TxLink">
            <a:rPr lang="en-US" sz="1400" b="1" i="0" u="none" strike="noStrike">
              <a:solidFill>
                <a:srgbClr val="000000"/>
              </a:solidFill>
              <a:latin typeface="Calibri"/>
              <a:cs typeface="Calibri"/>
            </a:rPr>
            <a:pPr/>
            <a:t>7,80,004</a:t>
          </a:fld>
          <a:endParaRPr lang="en-IN" sz="1400" b="1"/>
        </a:p>
      </xdr:txBody>
    </xdr:sp>
    <xdr:clientData/>
  </xdr:twoCellAnchor>
  <xdr:twoCellAnchor>
    <xdr:from>
      <xdr:col>11</xdr:col>
      <xdr:colOff>23519</xdr:colOff>
      <xdr:row>7</xdr:row>
      <xdr:rowOff>94074</xdr:rowOff>
    </xdr:from>
    <xdr:to>
      <xdr:col>12</xdr:col>
      <xdr:colOff>364538</xdr:colOff>
      <xdr:row>8</xdr:row>
      <xdr:rowOff>164629</xdr:rowOff>
    </xdr:to>
    <xdr:sp macro="" textlink="PivotTable!B7">
      <xdr:nvSpPr>
        <xdr:cNvPr id="45" name="TextBox 44">
          <a:extLst>
            <a:ext uri="{FF2B5EF4-FFF2-40B4-BE49-F238E27FC236}">
              <a16:creationId xmlns:a16="http://schemas.microsoft.com/office/drawing/2014/main" id="{00FDFAB2-72BB-79EF-1245-4818E7C2D55A}"/>
            </a:ext>
          </a:extLst>
        </xdr:cNvPr>
        <xdr:cNvSpPr txBox="1"/>
      </xdr:nvSpPr>
      <xdr:spPr>
        <a:xfrm>
          <a:off x="6138334" y="1411111"/>
          <a:ext cx="952500" cy="258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B160CD9-18AE-4288-82FE-35DEB50D3D17}" type="TxLink">
            <a:rPr lang="en-US" sz="1400" b="1" i="0" u="none" strike="noStrike">
              <a:solidFill>
                <a:srgbClr val="000000"/>
              </a:solidFill>
              <a:latin typeface="Calibri"/>
              <a:cs typeface="Calibri"/>
            </a:rPr>
            <a:pPr/>
            <a:t>18,49,361</a:t>
          </a:fld>
          <a:endParaRPr lang="en-IN" sz="1400" b="1"/>
        </a:p>
      </xdr:txBody>
    </xdr:sp>
    <xdr:clientData/>
  </xdr:twoCellAnchor>
  <xdr:twoCellAnchor>
    <xdr:from>
      <xdr:col>17</xdr:col>
      <xdr:colOff>70556</xdr:colOff>
      <xdr:row>7</xdr:row>
      <xdr:rowOff>105834</xdr:rowOff>
    </xdr:from>
    <xdr:to>
      <xdr:col>18</xdr:col>
      <xdr:colOff>258705</xdr:colOff>
      <xdr:row>9</xdr:row>
      <xdr:rowOff>11760</xdr:rowOff>
    </xdr:to>
    <xdr:sp macro="" textlink="PivotTable!B19">
      <xdr:nvSpPr>
        <xdr:cNvPr id="47" name="TextBox 46">
          <a:extLst>
            <a:ext uri="{FF2B5EF4-FFF2-40B4-BE49-F238E27FC236}">
              <a16:creationId xmlns:a16="http://schemas.microsoft.com/office/drawing/2014/main" id="{5782B409-AEF2-CFB3-130B-C3EA03F4AD93}"/>
            </a:ext>
          </a:extLst>
        </xdr:cNvPr>
        <xdr:cNvSpPr txBox="1"/>
      </xdr:nvSpPr>
      <xdr:spPr>
        <a:xfrm>
          <a:off x="9854260" y="1422871"/>
          <a:ext cx="799630" cy="282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5A168F1-9364-4640-8AEE-BD224A859D6C}" type="TxLink">
            <a:rPr lang="en-US" sz="1400" b="1" i="0" u="none" strike="noStrike">
              <a:solidFill>
                <a:srgbClr val="000000"/>
              </a:solidFill>
              <a:latin typeface="Calibri"/>
              <a:cs typeface="Calibri"/>
            </a:rPr>
            <a:pPr/>
            <a:t>32,867</a:t>
          </a:fld>
          <a:endParaRPr lang="en-IN" sz="1400" b="1"/>
        </a:p>
      </xdr:txBody>
    </xdr:sp>
    <xdr:clientData/>
  </xdr:twoCellAnchor>
  <xdr:twoCellAnchor>
    <xdr:from>
      <xdr:col>14</xdr:col>
      <xdr:colOff>223426</xdr:colOff>
      <xdr:row>7</xdr:row>
      <xdr:rowOff>94074</xdr:rowOff>
    </xdr:from>
    <xdr:to>
      <xdr:col>14</xdr:col>
      <xdr:colOff>611481</xdr:colOff>
      <xdr:row>8</xdr:row>
      <xdr:rowOff>176389</xdr:rowOff>
    </xdr:to>
    <xdr:sp macro="" textlink="PivotTable!B16">
      <xdr:nvSpPr>
        <xdr:cNvPr id="48" name="TextBox 47">
          <a:extLst>
            <a:ext uri="{FF2B5EF4-FFF2-40B4-BE49-F238E27FC236}">
              <a16:creationId xmlns:a16="http://schemas.microsoft.com/office/drawing/2014/main" id="{5EDF650D-A4E2-358F-116F-0BEADD314D23}"/>
            </a:ext>
          </a:extLst>
        </xdr:cNvPr>
        <xdr:cNvSpPr txBox="1"/>
      </xdr:nvSpPr>
      <xdr:spPr>
        <a:xfrm>
          <a:off x="8172685" y="1411111"/>
          <a:ext cx="388055" cy="2704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B5A92FE-081B-4B8A-B09C-73D85AD337C9}" type="TxLink">
            <a:rPr lang="en-US" sz="1400" b="1" i="0" u="none" strike="noStrike">
              <a:solidFill>
                <a:srgbClr val="000000"/>
              </a:solidFill>
              <a:latin typeface="Calibri"/>
              <a:cs typeface="Calibri"/>
            </a:rPr>
            <a:pPr/>
            <a:t>80</a:t>
          </a:fld>
          <a:endParaRPr lang="en-IN" sz="1400" b="1"/>
        </a:p>
      </xdr:txBody>
    </xdr:sp>
    <xdr:clientData/>
  </xdr:twoCellAnchor>
  <xdr:twoCellAnchor>
    <xdr:from>
      <xdr:col>20</xdr:col>
      <xdr:colOff>82314</xdr:colOff>
      <xdr:row>7</xdr:row>
      <xdr:rowOff>82315</xdr:rowOff>
    </xdr:from>
    <xdr:to>
      <xdr:col>21</xdr:col>
      <xdr:colOff>376295</xdr:colOff>
      <xdr:row>9</xdr:row>
      <xdr:rowOff>1</xdr:rowOff>
    </xdr:to>
    <xdr:sp macro="" textlink="PivotTable!B13">
      <xdr:nvSpPr>
        <xdr:cNvPr id="49" name="TextBox 48">
          <a:extLst>
            <a:ext uri="{FF2B5EF4-FFF2-40B4-BE49-F238E27FC236}">
              <a16:creationId xmlns:a16="http://schemas.microsoft.com/office/drawing/2014/main" id="{C358F63C-8997-163D-E117-479BC89B9B3C}"/>
            </a:ext>
          </a:extLst>
        </xdr:cNvPr>
        <xdr:cNvSpPr txBox="1"/>
      </xdr:nvSpPr>
      <xdr:spPr>
        <a:xfrm>
          <a:off x="11700462" y="1399352"/>
          <a:ext cx="905463" cy="2939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63B57D9-8ED2-498D-A627-9ED414D70432}" type="TxLink">
            <a:rPr lang="en-US" sz="1400" b="1" i="0" u="none" strike="noStrike">
              <a:solidFill>
                <a:srgbClr val="000000"/>
              </a:solidFill>
              <a:latin typeface="Calibri"/>
              <a:cs typeface="Calibri"/>
            </a:rPr>
            <a:pPr/>
            <a:t>29.67%</a:t>
          </a:fld>
          <a:endParaRPr lang="en-IN" sz="1400" b="1"/>
        </a:p>
      </xdr:txBody>
    </xdr:sp>
    <xdr:clientData/>
  </xdr:twoCellAnchor>
  <xdr:twoCellAnchor>
    <xdr:from>
      <xdr:col>12</xdr:col>
      <xdr:colOff>399816</xdr:colOff>
      <xdr:row>1</xdr:row>
      <xdr:rowOff>152871</xdr:rowOff>
    </xdr:from>
    <xdr:to>
      <xdr:col>14</xdr:col>
      <xdr:colOff>435093</xdr:colOff>
      <xdr:row>3</xdr:row>
      <xdr:rowOff>82315</xdr:rowOff>
    </xdr:to>
    <xdr:sp macro="" textlink="PivotTable!A22">
      <xdr:nvSpPr>
        <xdr:cNvPr id="50" name="TextBox 49">
          <a:extLst>
            <a:ext uri="{FF2B5EF4-FFF2-40B4-BE49-F238E27FC236}">
              <a16:creationId xmlns:a16="http://schemas.microsoft.com/office/drawing/2014/main" id="{30646772-1D57-62BC-4FD7-0613DC5CA008}"/>
            </a:ext>
          </a:extLst>
        </xdr:cNvPr>
        <xdr:cNvSpPr txBox="1"/>
      </xdr:nvSpPr>
      <xdr:spPr>
        <a:xfrm>
          <a:off x="7126112" y="341019"/>
          <a:ext cx="1258240" cy="3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07546B2-AD14-4CF7-BDAB-9CBC8DC2962D}" type="TxLink">
            <a:rPr lang="en-US" sz="1400" b="1" i="0" u="none" strike="noStrike">
              <a:solidFill>
                <a:schemeClr val="bg1"/>
              </a:solidFill>
              <a:latin typeface="Calibri"/>
              <a:cs typeface="Calibri"/>
            </a:rPr>
            <a:pPr/>
            <a:t>01-01-2026</a:t>
          </a:fld>
          <a:r>
            <a:rPr lang="en-US" sz="1400" b="1" i="0" u="none" strike="noStrike" baseline="0">
              <a:solidFill>
                <a:schemeClr val="bg1"/>
              </a:solidFill>
              <a:latin typeface="Calibri"/>
              <a:cs typeface="Calibri"/>
            </a:rPr>
            <a:t> --</a:t>
          </a:r>
          <a:endParaRPr lang="en-IN" sz="1400" b="1">
            <a:solidFill>
              <a:schemeClr val="bg1"/>
            </a:solidFill>
          </a:endParaRPr>
        </a:p>
      </xdr:txBody>
    </xdr:sp>
    <xdr:clientData/>
  </xdr:twoCellAnchor>
  <xdr:twoCellAnchor>
    <xdr:from>
      <xdr:col>14</xdr:col>
      <xdr:colOff>223428</xdr:colOff>
      <xdr:row>1</xdr:row>
      <xdr:rowOff>152869</xdr:rowOff>
    </xdr:from>
    <xdr:to>
      <xdr:col>16</xdr:col>
      <xdr:colOff>152871</xdr:colOff>
      <xdr:row>3</xdr:row>
      <xdr:rowOff>82315</xdr:rowOff>
    </xdr:to>
    <xdr:sp macro="" textlink="PivotTable!A101">
      <xdr:nvSpPr>
        <xdr:cNvPr id="51" name="TextBox 50">
          <a:extLst>
            <a:ext uri="{FF2B5EF4-FFF2-40B4-BE49-F238E27FC236}">
              <a16:creationId xmlns:a16="http://schemas.microsoft.com/office/drawing/2014/main" id="{0F5A91DC-5DAE-5578-5EC9-234DF0EE5A55}"/>
            </a:ext>
          </a:extLst>
        </xdr:cNvPr>
        <xdr:cNvSpPr txBox="1"/>
      </xdr:nvSpPr>
      <xdr:spPr>
        <a:xfrm>
          <a:off x="8172687" y="341017"/>
          <a:ext cx="1152406" cy="3057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EE963B4-2BBE-4AF6-87F2-E62DACDE1063}" type="TxLink">
            <a:rPr lang="en-US" sz="1400" b="1" i="0" u="none" strike="noStrike">
              <a:solidFill>
                <a:schemeClr val="bg1"/>
              </a:solidFill>
              <a:latin typeface="Calibri"/>
              <a:cs typeface="Calibri"/>
            </a:rPr>
            <a:pPr/>
            <a:t>30-06-2026</a:t>
          </a:fld>
          <a:endParaRPr lang="en-IN" sz="1400" b="1">
            <a:solidFill>
              <a:schemeClr val="bg1"/>
            </a:solidFill>
          </a:endParaRPr>
        </a:p>
      </xdr:txBody>
    </xdr:sp>
    <xdr:clientData/>
  </xdr:twoCellAnchor>
  <xdr:twoCellAnchor>
    <xdr:from>
      <xdr:col>4</xdr:col>
      <xdr:colOff>58797</xdr:colOff>
      <xdr:row>11</xdr:row>
      <xdr:rowOff>41471</xdr:rowOff>
    </xdr:from>
    <xdr:to>
      <xdr:col>10</xdr:col>
      <xdr:colOff>435093</xdr:colOff>
      <xdr:row>23</xdr:row>
      <xdr:rowOff>82315</xdr:rowOff>
    </xdr:to>
    <xdr:graphicFrame macro="">
      <xdr:nvGraphicFramePr>
        <xdr:cNvPr id="2" name="Chart 1">
          <a:extLst>
            <a:ext uri="{FF2B5EF4-FFF2-40B4-BE49-F238E27FC236}">
              <a16:creationId xmlns:a16="http://schemas.microsoft.com/office/drawing/2014/main" id="{19885896-A159-459C-9409-336BC11055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10</xdr:col>
      <xdr:colOff>531026</xdr:colOff>
      <xdr:row>11</xdr:row>
      <xdr:rowOff>1241</xdr:rowOff>
    </xdr:from>
    <xdr:to>
      <xdr:col>16</xdr:col>
      <xdr:colOff>319357</xdr:colOff>
      <xdr:row>23</xdr:row>
      <xdr:rowOff>18567</xdr:rowOff>
    </xdr:to>
    <xdr:graphicFrame macro="">
      <xdr:nvGraphicFramePr>
        <xdr:cNvPr id="7" name="Chart 6">
          <a:extLst>
            <a:ext uri="{FF2B5EF4-FFF2-40B4-BE49-F238E27FC236}">
              <a16:creationId xmlns:a16="http://schemas.microsoft.com/office/drawing/2014/main" id="{9DE7E295-3740-4205-A0B1-86E68EC4D0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16</xdr:col>
      <xdr:colOff>401054</xdr:colOff>
      <xdr:row>11</xdr:row>
      <xdr:rowOff>35277</xdr:rowOff>
    </xdr:from>
    <xdr:to>
      <xdr:col>21</xdr:col>
      <xdr:colOff>399815</xdr:colOff>
      <xdr:row>23</xdr:row>
      <xdr:rowOff>16711</xdr:rowOff>
    </xdr:to>
    <xdr:graphicFrame macro="">
      <xdr:nvGraphicFramePr>
        <xdr:cNvPr id="17" name="Chart 16">
          <a:extLst>
            <a:ext uri="{FF2B5EF4-FFF2-40B4-BE49-F238E27FC236}">
              <a16:creationId xmlns:a16="http://schemas.microsoft.com/office/drawing/2014/main" id="{D884D32F-FE8F-4D2D-8B7B-069602F9FD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10</xdr:col>
      <xdr:colOff>211668</xdr:colOff>
      <xdr:row>23</xdr:row>
      <xdr:rowOff>159065</xdr:rowOff>
    </xdr:from>
    <xdr:to>
      <xdr:col>15</xdr:col>
      <xdr:colOff>176390</xdr:colOff>
      <xdr:row>37</xdr:row>
      <xdr:rowOff>50132</xdr:rowOff>
    </xdr:to>
    <xdr:graphicFrame macro="">
      <xdr:nvGraphicFramePr>
        <xdr:cNvPr id="22" name="Chart 21">
          <a:extLst>
            <a:ext uri="{FF2B5EF4-FFF2-40B4-BE49-F238E27FC236}">
              <a16:creationId xmlns:a16="http://schemas.microsoft.com/office/drawing/2014/main" id="{1EEC4A46-608F-453C-B1B1-9BE520E09E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15</xdr:col>
      <xdr:colOff>282222</xdr:colOff>
      <xdr:row>23</xdr:row>
      <xdr:rowOff>117592</xdr:rowOff>
    </xdr:from>
    <xdr:to>
      <xdr:col>21</xdr:col>
      <xdr:colOff>396992</xdr:colOff>
      <xdr:row>36</xdr:row>
      <xdr:rowOff>133685</xdr:rowOff>
    </xdr:to>
    <xdr:graphicFrame macro="">
      <xdr:nvGraphicFramePr>
        <xdr:cNvPr id="27" name="Chart 26">
          <a:extLst>
            <a:ext uri="{FF2B5EF4-FFF2-40B4-BE49-F238E27FC236}">
              <a16:creationId xmlns:a16="http://schemas.microsoft.com/office/drawing/2014/main" id="{B6F33A8D-06AC-4E9F-85A7-AAC4E150B5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4</xdr:col>
      <xdr:colOff>94075</xdr:colOff>
      <xdr:row>23</xdr:row>
      <xdr:rowOff>159064</xdr:rowOff>
    </xdr:from>
    <xdr:to>
      <xdr:col>10</xdr:col>
      <xdr:colOff>129352</xdr:colOff>
      <xdr:row>37</xdr:row>
      <xdr:rowOff>33421</xdr:rowOff>
    </xdr:to>
    <xdr:graphicFrame macro="">
      <xdr:nvGraphicFramePr>
        <xdr:cNvPr id="38" name="Chart 37">
          <a:extLst>
            <a:ext uri="{FF2B5EF4-FFF2-40B4-BE49-F238E27FC236}">
              <a16:creationId xmlns:a16="http://schemas.microsoft.com/office/drawing/2014/main" id="{BC5FBF5B-CD99-403C-A75A-AF9798D615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editAs="oneCell">
    <xdr:from>
      <xdr:col>0</xdr:col>
      <xdr:colOff>55218</xdr:colOff>
      <xdr:row>15</xdr:row>
      <xdr:rowOff>55218</xdr:rowOff>
    </xdr:from>
    <xdr:to>
      <xdr:col>3</xdr:col>
      <xdr:colOff>578521</xdr:colOff>
      <xdr:row>21</xdr:row>
      <xdr:rowOff>41413</xdr:rowOff>
    </xdr:to>
    <mc:AlternateContent xmlns:mc="http://schemas.openxmlformats.org/markup-compatibility/2006">
      <mc:Choice xmlns:a14="http://schemas.microsoft.com/office/drawing/2010/main" Requires="a14">
        <xdr:graphicFrame macro="">
          <xdr:nvGraphicFramePr>
            <xdr:cNvPr id="21" name="Region">
              <a:extLst>
                <a:ext uri="{FF2B5EF4-FFF2-40B4-BE49-F238E27FC236}">
                  <a16:creationId xmlns:a16="http://schemas.microsoft.com/office/drawing/2014/main" id="{B0D614D2-6F8C-4D1D-BAD7-3725A772BA9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5218" y="2954131"/>
              <a:ext cx="2345477" cy="1145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27609</xdr:colOff>
      <xdr:row>21</xdr:row>
      <xdr:rowOff>98635</xdr:rowOff>
    </xdr:from>
    <xdr:to>
      <xdr:col>3</xdr:col>
      <xdr:colOff>554865</xdr:colOff>
      <xdr:row>24</xdr:row>
      <xdr:rowOff>124240</xdr:rowOff>
    </xdr:to>
    <mc:AlternateContent xmlns:mc="http://schemas.openxmlformats.org/markup-compatibility/2006">
      <mc:Choice xmlns:a14="http://schemas.microsoft.com/office/drawing/2010/main" Requires="a14">
        <xdr:graphicFrame macro="">
          <xdr:nvGraphicFramePr>
            <xdr:cNvPr id="25" name="Category">
              <a:extLst>
                <a:ext uri="{FF2B5EF4-FFF2-40B4-BE49-F238E27FC236}">
                  <a16:creationId xmlns:a16="http://schemas.microsoft.com/office/drawing/2014/main" id="{79A09EE0-1936-46D9-ABE8-FC3B3B56048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7609" y="4157113"/>
              <a:ext cx="2349430" cy="6053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71597</xdr:colOff>
      <xdr:row>10</xdr:row>
      <xdr:rowOff>16646</xdr:rowOff>
    </xdr:from>
    <xdr:to>
      <xdr:col>3</xdr:col>
      <xdr:colOff>579783</xdr:colOff>
      <xdr:row>14</xdr:row>
      <xdr:rowOff>138044</xdr:rowOff>
    </xdr:to>
    <mc:AlternateContent xmlns:mc="http://schemas.openxmlformats.org/markup-compatibility/2006">
      <mc:Choice xmlns:a14="http://schemas.microsoft.com/office/drawing/2010/main" Requires="a14">
        <xdr:graphicFrame macro="">
          <xdr:nvGraphicFramePr>
            <xdr:cNvPr id="46" name="Order_Date">
              <a:extLst>
                <a:ext uri="{FF2B5EF4-FFF2-40B4-BE49-F238E27FC236}">
                  <a16:creationId xmlns:a16="http://schemas.microsoft.com/office/drawing/2014/main" id="{094A1648-A2EC-4F7F-967B-1ADB721A771A}"/>
                </a:ext>
              </a:extLst>
            </xdr:cNvPr>
            <xdr:cNvGraphicFramePr/>
          </xdr:nvGraphicFramePr>
          <xdr:xfrm>
            <a:off x="0" y="0"/>
            <a:ext cx="0" cy="0"/>
          </xdr:xfrm>
          <a:graphic>
            <a:graphicData uri="http://schemas.microsoft.com/office/drawing/2010/slicer">
              <sle:slicer xmlns:sle="http://schemas.microsoft.com/office/drawing/2010/slicer" name="Order_Date"/>
            </a:graphicData>
          </a:graphic>
        </xdr:graphicFrame>
      </mc:Choice>
      <mc:Fallback>
        <xdr:sp macro="" textlink="">
          <xdr:nvSpPr>
            <xdr:cNvPr id="0" name=""/>
            <xdr:cNvSpPr>
              <a:spLocks noTextEdit="1"/>
            </xdr:cNvSpPr>
          </xdr:nvSpPr>
          <xdr:spPr>
            <a:xfrm>
              <a:off x="71597" y="1949255"/>
              <a:ext cx="2330360" cy="8944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69022</xdr:colOff>
      <xdr:row>25</xdr:row>
      <xdr:rowOff>4190</xdr:rowOff>
    </xdr:from>
    <xdr:to>
      <xdr:col>3</xdr:col>
      <xdr:colOff>563989</xdr:colOff>
      <xdr:row>30</xdr:row>
      <xdr:rowOff>124240</xdr:rowOff>
    </xdr:to>
    <mc:AlternateContent xmlns:mc="http://schemas.openxmlformats.org/markup-compatibility/2006">
      <mc:Choice xmlns:a14="http://schemas.microsoft.com/office/drawing/2010/main" Requires="a14">
        <xdr:graphicFrame macro="">
          <xdr:nvGraphicFramePr>
            <xdr:cNvPr id="52" name="Payment_Mode">
              <a:extLst>
                <a:ext uri="{FF2B5EF4-FFF2-40B4-BE49-F238E27FC236}">
                  <a16:creationId xmlns:a16="http://schemas.microsoft.com/office/drawing/2014/main" id="{9F866871-5187-46B2-880A-CB81831CECDA}"/>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dr:sp macro="" textlink="">
          <xdr:nvSpPr>
            <xdr:cNvPr id="0" name=""/>
            <xdr:cNvSpPr>
              <a:spLocks noTextEdit="1"/>
            </xdr:cNvSpPr>
          </xdr:nvSpPr>
          <xdr:spPr>
            <a:xfrm>
              <a:off x="69022" y="4835712"/>
              <a:ext cx="2317141" cy="10863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193261</xdr:colOff>
      <xdr:row>32</xdr:row>
      <xdr:rowOff>41413</xdr:rowOff>
    </xdr:from>
    <xdr:to>
      <xdr:col>2</xdr:col>
      <xdr:colOff>356804</xdr:colOff>
      <xdr:row>36</xdr:row>
      <xdr:rowOff>55218</xdr:rowOff>
    </xdr:to>
    <xdr:sp macro="" textlink="">
      <xdr:nvSpPr>
        <xdr:cNvPr id="53" name="Flowchart: Connector 52">
          <a:extLst>
            <a:ext uri="{FF2B5EF4-FFF2-40B4-BE49-F238E27FC236}">
              <a16:creationId xmlns:a16="http://schemas.microsoft.com/office/drawing/2014/main" id="{6B9F72FA-255D-FDC7-8D75-0111DE7713FF}"/>
            </a:ext>
          </a:extLst>
        </xdr:cNvPr>
        <xdr:cNvSpPr/>
      </xdr:nvSpPr>
      <xdr:spPr>
        <a:xfrm>
          <a:off x="800652" y="6225761"/>
          <a:ext cx="770935" cy="786848"/>
        </a:xfrm>
        <a:prstGeom prst="flowChartConnector">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editAs="oneCell">
    <xdr:from>
      <xdr:col>1</xdr:col>
      <xdr:colOff>262283</xdr:colOff>
      <xdr:row>32</xdr:row>
      <xdr:rowOff>78010</xdr:rowOff>
    </xdr:from>
    <xdr:to>
      <xdr:col>2</xdr:col>
      <xdr:colOff>272631</xdr:colOff>
      <xdr:row>35</xdr:row>
      <xdr:rowOff>129291</xdr:rowOff>
    </xdr:to>
    <xdr:pic>
      <xdr:nvPicPr>
        <xdr:cNvPr id="55" name="Graphic 54" descr="Bar chart with solid fill">
          <a:extLst>
            <a:ext uri="{FF2B5EF4-FFF2-40B4-BE49-F238E27FC236}">
              <a16:creationId xmlns:a16="http://schemas.microsoft.com/office/drawing/2014/main" id="{71A93CC8-2393-287E-34CD-9ED3D3E39381}"/>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869674" y="6262358"/>
          <a:ext cx="617740" cy="631063"/>
        </a:xfrm>
        <a:prstGeom prst="rect">
          <a:avLst/>
        </a:prstGeom>
      </xdr:spPr>
    </xdr:pic>
    <xdr:clientData/>
  </xdr:twoCellAnchor>
</xdr:wsDr>
</file>

<file path=xl/drawings/drawing4.xml><?xml version="1.0" encoding="utf-8"?>
<c:userShapes xmlns:c="http://schemas.openxmlformats.org/drawingml/2006/chart">
  <cdr:relSizeAnchor xmlns:cdr="http://schemas.openxmlformats.org/drawingml/2006/chartDrawing">
    <cdr:from>
      <cdr:x>0.40284</cdr:x>
      <cdr:y>0.43219</cdr:y>
    </cdr:from>
    <cdr:to>
      <cdr:x>0.57346</cdr:x>
      <cdr:y>0.50452</cdr:y>
    </cdr:to>
    <cdr:sp macro="" textlink="">
      <cdr:nvSpPr>
        <cdr:cNvPr id="2" name="TextBox 1">
          <a:extLst xmlns:a="http://schemas.openxmlformats.org/drawingml/2006/main">
            <a:ext uri="{FF2B5EF4-FFF2-40B4-BE49-F238E27FC236}">
              <a16:creationId xmlns:a16="http://schemas.microsoft.com/office/drawing/2014/main" id="{DA08DEAC-9134-5DB8-07E0-16F7FE70611E}"/>
            </a:ext>
          </a:extLst>
        </cdr:cNvPr>
        <cdr:cNvSpPr txBox="1"/>
      </cdr:nvSpPr>
      <cdr:spPr>
        <a:xfrm xmlns:a="http://schemas.openxmlformats.org/drawingml/2006/main">
          <a:off x="1619250" y="1138239"/>
          <a:ext cx="685800" cy="190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0.36484</cdr:x>
      <cdr:y>0.37383</cdr:y>
    </cdr:from>
    <cdr:to>
      <cdr:x>0.66795</cdr:x>
      <cdr:y>0.46632</cdr:y>
    </cdr:to>
    <cdr:sp macro="" textlink="">
      <cdr:nvSpPr>
        <cdr:cNvPr id="3" name="TextBox 2">
          <a:extLst xmlns:a="http://schemas.openxmlformats.org/drawingml/2006/main">
            <a:ext uri="{FF2B5EF4-FFF2-40B4-BE49-F238E27FC236}">
              <a16:creationId xmlns:a16="http://schemas.microsoft.com/office/drawing/2014/main" id="{BB78AC75-ADA4-9BE8-C1A3-655F492D6E6C}"/>
            </a:ext>
          </a:extLst>
        </cdr:cNvPr>
        <cdr:cNvSpPr txBox="1"/>
      </cdr:nvSpPr>
      <cdr:spPr>
        <a:xfrm xmlns:a="http://schemas.openxmlformats.org/drawingml/2006/main">
          <a:off x="1111180" y="848427"/>
          <a:ext cx="923171" cy="209906"/>
        </a:xfrm>
        <a:prstGeom xmlns:a="http://schemas.openxmlformats.org/drawingml/2006/main" prst="rect">
          <a:avLst/>
        </a:prstGeom>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r>
            <a:rPr lang="en-IN" sz="1100" b="1" kern="1200"/>
            <a:t>Total</a:t>
          </a:r>
          <a:r>
            <a:rPr lang="en-IN" sz="1100" b="1" kern="1200" baseline="0"/>
            <a:t> Sales</a:t>
          </a:r>
        </a:p>
        <a:p xmlns:a="http://schemas.openxmlformats.org/drawingml/2006/main">
          <a:endParaRPr lang="en-IN" sz="1100" b="1" kern="1200"/>
        </a:p>
      </cdr:txBody>
    </cdr:sp>
  </cdr:relSizeAnchor>
  <cdr:relSizeAnchor xmlns:cdr="http://schemas.openxmlformats.org/drawingml/2006/chartDrawing">
    <cdr:from>
      <cdr:x>0.37452</cdr:x>
      <cdr:y>0.46786</cdr:y>
    </cdr:from>
    <cdr:to>
      <cdr:x>0.63243</cdr:x>
      <cdr:y>0.58031</cdr:y>
    </cdr:to>
    <cdr:sp macro="" textlink="PivotTable!$B$4">
      <cdr:nvSpPr>
        <cdr:cNvPr id="4" name="TextBox 3">
          <a:extLst xmlns:a="http://schemas.openxmlformats.org/drawingml/2006/main">
            <a:ext uri="{FF2B5EF4-FFF2-40B4-BE49-F238E27FC236}">
              <a16:creationId xmlns:a16="http://schemas.microsoft.com/office/drawing/2014/main" id="{9B835F09-C9E9-2B60-919B-AA8F6458D5B5}"/>
            </a:ext>
          </a:extLst>
        </cdr:cNvPr>
        <cdr:cNvSpPr txBox="1"/>
      </cdr:nvSpPr>
      <cdr:spPr>
        <a:xfrm xmlns:a="http://schemas.openxmlformats.org/drawingml/2006/main">
          <a:off x="1140648" y="1061832"/>
          <a:ext cx="785520" cy="25520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4D72DB56-776A-4C52-8BA9-C8778A483B72}" type="TxLink">
            <a:rPr lang="en-US" sz="1200" b="1" i="0" u="none" strike="noStrike" kern="1200">
              <a:solidFill>
                <a:srgbClr val="000000"/>
              </a:solidFill>
              <a:latin typeface="Calibri"/>
              <a:cs typeface="Calibri"/>
            </a:rPr>
            <a:pPr/>
            <a:t>26,29,365</a:t>
          </a:fld>
          <a:endParaRPr lang="en-IN" sz="1200" b="1"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84.418801851854" createdVersion="8" refreshedVersion="8" minRefreshableVersion="3" recordCount="80" xr:uid="{68904781-4A51-41D4-9AF9-6BE8A3FACE67}">
  <cacheSource type="worksheet">
    <worksheetSource ref="A1:P81" sheet="CleanData"/>
  </cacheSource>
  <cacheFields count="18">
    <cacheField name="Order_ID" numFmtId="0">
      <sharedItems/>
    </cacheField>
    <cacheField name="Order_Date" numFmtId="14">
      <sharedItems containsSemiMixedTypes="0" containsNonDate="0" containsDate="1" containsString="0" minDate="2026-01-01T00:00:00" maxDate="2026-07-01T00:00:00" count="80">
        <d v="2026-01-01T00:00:00"/>
        <d v="2026-01-03T06:41:01"/>
        <d v="2026-01-05T13:22:02"/>
        <d v="2026-01-07T20:03:02"/>
        <d v="2026-01-10T02:44:03"/>
        <d v="2026-01-12T09:25:04"/>
        <d v="2026-01-14T16:06:05"/>
        <d v="2026-01-16T22:47:05"/>
        <d v="2026-01-19T05:28:06"/>
        <d v="2026-01-21T12:09:07"/>
        <d v="2026-01-23T18:50:08"/>
        <d v="2026-01-26T01:31:08"/>
        <d v="2026-01-28T08:12:09"/>
        <d v="2026-01-30T14:53:10"/>
        <d v="2026-02-01T21:34:11"/>
        <d v="2026-02-04T04:15:11"/>
        <d v="2026-02-06T10:56:12"/>
        <d v="2026-02-08T17:37:13"/>
        <d v="2026-02-11T00:18:14"/>
        <d v="2026-02-13T06:59:14"/>
        <d v="2026-02-15T13:40:15"/>
        <d v="2026-02-17T20:21:16"/>
        <d v="2026-02-20T03:02:17"/>
        <d v="2026-02-22T09:43:17"/>
        <d v="2026-02-24T16:24:18"/>
        <d v="2026-02-26T23:05:19"/>
        <d v="2026-03-01T05:46:20"/>
        <d v="2026-03-03T12:27:21"/>
        <d v="2026-03-05T19:08:21"/>
        <d v="2026-03-08T01:49:22"/>
        <d v="2026-03-10T08:30:23"/>
        <d v="2026-03-12T15:11:24"/>
        <d v="2026-03-14T21:52:24"/>
        <d v="2026-03-17T04:33:25"/>
        <d v="2026-03-19T11:14:26"/>
        <d v="2026-03-21T17:55:27"/>
        <d v="2026-03-24T00:36:27"/>
        <d v="2026-03-26T07:17:28"/>
        <d v="2026-03-28T13:58:29"/>
        <d v="2026-03-30T20:39:30"/>
        <d v="2026-04-02T03:20:30"/>
        <d v="2026-04-04T10:01:31"/>
        <d v="2026-04-06T16:42:32"/>
        <d v="2026-04-08T23:23:33"/>
        <d v="2026-04-11T06:04:33"/>
        <d v="2026-04-13T12:45:34"/>
        <d v="2026-04-15T19:26:35"/>
        <d v="2026-04-18T02:07:36"/>
        <d v="2026-04-20T08:48:36"/>
        <d v="2026-04-22T15:29:37"/>
        <d v="2026-04-24T22:10:38"/>
        <d v="2026-04-27T04:51:39"/>
        <d v="2026-04-29T11:32:39"/>
        <d v="2026-05-01T18:13:40"/>
        <d v="2026-05-04T00:54:41"/>
        <d v="2026-05-06T07:35:42"/>
        <d v="2026-05-08T14:16:43"/>
        <d v="2026-05-10T20:57:43"/>
        <d v="2026-05-13T03:38:44"/>
        <d v="2026-05-15T10:19:45"/>
        <d v="2026-05-17T17:00:46"/>
        <d v="2026-05-19T23:41:46"/>
        <d v="2026-05-22T06:22:47"/>
        <d v="2026-05-24T13:03:48"/>
        <d v="2026-05-26T19:44:49"/>
        <d v="2026-05-29T02:25:49"/>
        <d v="2026-05-31T09:06:50"/>
        <d v="2026-06-02T15:47:51"/>
        <d v="2026-06-04T22:28:52"/>
        <d v="2026-06-07T05:09:52"/>
        <d v="2026-06-09T11:50:53"/>
        <d v="2026-06-11T18:31:54"/>
        <d v="2026-06-14T01:12:55"/>
        <d v="2026-06-16T07:53:55"/>
        <d v="2026-06-18T14:34:56"/>
        <d v="2026-06-20T21:15:57"/>
        <d v="2026-06-23T03:56:58"/>
        <d v="2026-06-25T10:37:58"/>
        <d v="2026-06-27T17:18:59"/>
        <d v="2026-06-30T00:00:00"/>
      </sharedItems>
      <fieldGroup par="17"/>
    </cacheField>
    <cacheField name="Customer" numFmtId="0">
      <sharedItems/>
    </cacheField>
    <cacheField name="Product" numFmtId="0">
      <sharedItems count="6">
        <s v="Monitor"/>
        <s v="Headset"/>
        <s v="Keyboard"/>
        <s v="Mouse"/>
        <s v="Laptop"/>
        <s v="Mouse "/>
      </sharedItems>
    </cacheField>
    <cacheField name="Category" numFmtId="0">
      <sharedItems count="2">
        <s v="Electronics"/>
        <s v="Accessories"/>
      </sharedItems>
    </cacheField>
    <cacheField name="Region" numFmtId="0">
      <sharedItems count="5">
        <s v="North"/>
        <s v="South"/>
        <s v="East"/>
        <s v="West"/>
        <s v="Unknown"/>
      </sharedItems>
    </cacheField>
    <cacheField name="Quantity" numFmtId="0">
      <sharedItems containsSemiMixedTypes="0" containsString="0" containsNumber="1" containsInteger="1" minValue="1" maxValue="5"/>
    </cacheField>
    <cacheField name="Unit_Price" numFmtId="0">
      <sharedItems containsSemiMixedTypes="0" containsString="0" containsNumber="1" containsInteger="1" minValue="1017" maxValue="55499"/>
    </cacheField>
    <cacheField name="Discount_%" numFmtId="0">
      <sharedItems containsSemiMixedTypes="0" containsString="0" containsNumber="1" containsInteger="1" minValue="0" maxValue="15"/>
    </cacheField>
    <cacheField name="Payment_Mode" numFmtId="0">
      <sharedItems count="5">
        <s v="Cash"/>
        <s v="UPI"/>
        <s v="Net Banking"/>
        <s v="Card"/>
        <s v="Card "/>
      </sharedItems>
    </cacheField>
    <cacheField name="Sales" numFmtId="0">
      <sharedItems containsSemiMixedTypes="0" containsString="0" containsNumber="1" minValue="1045" maxValue="262162"/>
    </cacheField>
    <cacheField name="Cost" numFmtId="0">
      <sharedItems containsSemiMixedTypes="0" containsString="0" containsNumber="1" minValue="676.18" maxValue="204668.87"/>
    </cacheField>
    <cacheField name="Profit" numFmtId="0">
      <sharedItems containsSemiMixedTypes="0" containsString="0" containsNumber="1" minValue="244.13" maxValue="74991.78"/>
    </cacheField>
    <cacheField name="Month" numFmtId="0">
      <sharedItems/>
    </cacheField>
    <cacheField name="Month No" numFmtId="0">
      <sharedItems containsSemiMixedTypes="0" containsString="0" containsNumber="1" containsInteger="1" minValue="1" maxValue="6"/>
    </cacheField>
    <cacheField name="Profit Margin%" numFmtId="9">
      <sharedItems containsSemiMixedTypes="0" containsString="0" containsNumber="1" minValue="0.18747002398081536" maxValue="0.37712131361225265"/>
    </cacheField>
    <cacheField name="Days (Order_Date)" numFmtId="0" databaseField="0">
      <fieldGroup base="1">
        <rangePr groupBy="days" startDate="2026-01-01T00:00:00" endDate="2026-07-01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6"/>
        </groupItems>
      </fieldGroup>
    </cacheField>
    <cacheField name="Months (Order_Date)" numFmtId="0" databaseField="0">
      <fieldGroup base="1">
        <rangePr groupBy="months" startDate="2026-01-01T00:00:00" endDate="2026-07-01T00:00:00"/>
        <groupItems count="14">
          <s v="&lt;01-01-2026"/>
          <s v="Jan"/>
          <s v="Feb"/>
          <s v="Mar"/>
          <s v="Apr"/>
          <s v="May"/>
          <s v="Jun"/>
          <s v="Jul"/>
          <s v="Aug"/>
          <s v="Sep"/>
          <s v="Oct"/>
          <s v="Nov"/>
          <s v="Dec"/>
          <s v="&gt;01-07-2026"/>
        </groupItems>
      </fieldGroup>
    </cacheField>
  </cacheFields>
  <extLst>
    <ext xmlns:x14="http://schemas.microsoft.com/office/spreadsheetml/2009/9/main" uri="{725AE2AE-9491-48be-B2B4-4EB974FC3084}">
      <x14:pivotCacheDefinition pivotCacheId="6995477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
  <r>
    <s v="ORD10001"/>
    <x v="0"/>
    <s v="C1001"/>
    <x v="0"/>
    <x v="0"/>
    <x v="0"/>
    <n v="3"/>
    <n v="13962"/>
    <n v="0"/>
    <x v="0"/>
    <n v="41886"/>
    <n v="28238.14"/>
    <n v="13647.86"/>
    <s v="Jan"/>
    <n v="1"/>
    <n v="0.32583345270496111"/>
  </r>
  <r>
    <s v="ORD10002"/>
    <x v="1"/>
    <s v="C1002"/>
    <x v="1"/>
    <x v="1"/>
    <x v="0"/>
    <n v="1"/>
    <n v="3480"/>
    <n v="5"/>
    <x v="1"/>
    <n v="3306"/>
    <n v="2339.9699999999998"/>
    <n v="966.03"/>
    <s v="Jan"/>
    <n v="1"/>
    <n v="0.29220508166969145"/>
  </r>
  <r>
    <s v="ORD10003"/>
    <x v="2"/>
    <s v="C1003"/>
    <x v="2"/>
    <x v="1"/>
    <x v="0"/>
    <n v="2"/>
    <n v="2160"/>
    <n v="10"/>
    <x v="0"/>
    <n v="3888"/>
    <n v="2471.5700000000002"/>
    <n v="1416.43"/>
    <s v="Jan"/>
    <n v="1"/>
    <n v="0.36430812757201647"/>
  </r>
  <r>
    <s v="ORD10004"/>
    <x v="3"/>
    <s v="C1004"/>
    <x v="1"/>
    <x v="1"/>
    <x v="1"/>
    <n v="2"/>
    <n v="3379"/>
    <n v="5"/>
    <x v="0"/>
    <n v="6420.1"/>
    <n v="4013.01"/>
    <n v="2407.09"/>
    <s v="Jan"/>
    <n v="1"/>
    <n v="0.37493029703587172"/>
  </r>
  <r>
    <s v="ORD10005"/>
    <x v="4"/>
    <s v="C1005"/>
    <x v="1"/>
    <x v="1"/>
    <x v="0"/>
    <n v="4"/>
    <n v="3197"/>
    <n v="10"/>
    <x v="1"/>
    <n v="11509.2"/>
    <n v="9351.57"/>
    <n v="2157.63"/>
    <s v="Jan"/>
    <n v="1"/>
    <n v="0.18747002398081536"/>
  </r>
  <r>
    <s v="ORD10006"/>
    <x v="5"/>
    <s v="C1006"/>
    <x v="3"/>
    <x v="1"/>
    <x v="0"/>
    <n v="5"/>
    <n v="1276"/>
    <n v="5"/>
    <x v="2"/>
    <n v="6061"/>
    <n v="4771.2"/>
    <n v="1289.8"/>
    <s v="Jan"/>
    <n v="1"/>
    <n v="0.21280316779409339"/>
  </r>
  <r>
    <s v="ORD10007"/>
    <x v="6"/>
    <s v="C1007"/>
    <x v="2"/>
    <x v="1"/>
    <x v="0"/>
    <n v="1"/>
    <n v="2503"/>
    <n v="0"/>
    <x v="1"/>
    <n v="2503"/>
    <n v="1900.26"/>
    <n v="602.74"/>
    <s v="Jan"/>
    <n v="1"/>
    <n v="0.24080703156212546"/>
  </r>
  <r>
    <s v="ORD10008"/>
    <x v="7"/>
    <s v="C1008"/>
    <x v="2"/>
    <x v="1"/>
    <x v="2"/>
    <n v="1"/>
    <n v="2391"/>
    <n v="15"/>
    <x v="2"/>
    <n v="2032.35"/>
    <n v="1426.28"/>
    <n v="606.07000000000005"/>
    <s v="Jan"/>
    <n v="1"/>
    <n v="0.2982114301178439"/>
  </r>
  <r>
    <s v="ORD10009"/>
    <x v="8"/>
    <s v="C1009"/>
    <x v="2"/>
    <x v="1"/>
    <x v="0"/>
    <n v="3"/>
    <n v="2134"/>
    <n v="0"/>
    <x v="1"/>
    <n v="6402"/>
    <n v="4191.13"/>
    <n v="2210.87"/>
    <s v="Jan"/>
    <n v="1"/>
    <n v="0.34534051858794124"/>
  </r>
  <r>
    <s v="ORD10010"/>
    <x v="9"/>
    <s v="C1010"/>
    <x v="1"/>
    <x v="1"/>
    <x v="3"/>
    <n v="2"/>
    <n v="2994"/>
    <n v="15"/>
    <x v="0"/>
    <n v="5089.8"/>
    <n v="3314.92"/>
    <n v="1774.88"/>
    <s v="Jan"/>
    <n v="1"/>
    <n v="0.34871311249950881"/>
  </r>
  <r>
    <s v="ORD10011"/>
    <x v="10"/>
    <s v="C1011"/>
    <x v="0"/>
    <x v="0"/>
    <x v="0"/>
    <n v="5"/>
    <n v="14200"/>
    <n v="5"/>
    <x v="0"/>
    <n v="67450"/>
    <n v="45194.78"/>
    <n v="22255.22"/>
    <s v="Jan"/>
    <n v="1"/>
    <n v="0.329951371386212"/>
  </r>
  <r>
    <s v="ORD10012"/>
    <x v="11"/>
    <s v="C1012"/>
    <x v="2"/>
    <x v="1"/>
    <x v="3"/>
    <n v="4"/>
    <n v="2639"/>
    <n v="10"/>
    <x v="3"/>
    <n v="9500.4"/>
    <n v="6933.82"/>
    <n v="2566.58"/>
    <s v="Jan"/>
    <n v="1"/>
    <n v="0.27015494084459601"/>
  </r>
  <r>
    <s v="ORD10013"/>
    <x v="12"/>
    <s v="C1013"/>
    <x v="1"/>
    <x v="1"/>
    <x v="3"/>
    <n v="2"/>
    <n v="2832"/>
    <n v="0"/>
    <x v="2"/>
    <n v="5664"/>
    <n v="4321.17"/>
    <n v="1342.83"/>
    <s v="Jan"/>
    <n v="1"/>
    <n v="0.23708156779661016"/>
  </r>
  <r>
    <s v="ORD10014"/>
    <x v="13"/>
    <s v="C1014"/>
    <x v="3"/>
    <x v="1"/>
    <x v="3"/>
    <n v="4"/>
    <n v="1687"/>
    <n v="15"/>
    <x v="3"/>
    <n v="5735.8"/>
    <n v="4313.55"/>
    <n v="1422.25"/>
    <s v="Jan"/>
    <n v="1"/>
    <n v="0.24796017992259142"/>
  </r>
  <r>
    <s v="ORD10015"/>
    <x v="14"/>
    <s v="C1015"/>
    <x v="0"/>
    <x v="0"/>
    <x v="2"/>
    <n v="3"/>
    <n v="14259"/>
    <n v="0"/>
    <x v="3"/>
    <n v="42777"/>
    <n v="28916.69"/>
    <n v="13860.31"/>
    <s v="Feb"/>
    <n v="2"/>
    <n v="0.32401313790120856"/>
  </r>
  <r>
    <s v="ORD10016"/>
    <x v="15"/>
    <s v="C1016"/>
    <x v="3"/>
    <x v="1"/>
    <x v="2"/>
    <n v="3"/>
    <n v="1469"/>
    <n v="15"/>
    <x v="1"/>
    <n v="3745.95"/>
    <n v="3037.86"/>
    <n v="708.09"/>
    <s v="Feb"/>
    <n v="2"/>
    <n v="0.18902815040243465"/>
  </r>
  <r>
    <s v="ORD10017"/>
    <x v="16"/>
    <s v="C1017"/>
    <x v="0"/>
    <x v="0"/>
    <x v="2"/>
    <n v="1"/>
    <n v="14174"/>
    <n v="0"/>
    <x v="3"/>
    <n v="14174"/>
    <n v="10879.67"/>
    <n v="3294.33"/>
    <s v="Feb"/>
    <n v="2"/>
    <n v="0.23242062932129251"/>
  </r>
  <r>
    <s v="ORD10018"/>
    <x v="17"/>
    <s v="C1018"/>
    <x v="1"/>
    <x v="1"/>
    <x v="0"/>
    <n v="5"/>
    <n v="2821"/>
    <n v="15"/>
    <x v="1"/>
    <n v="11989.25"/>
    <n v="8762.59"/>
    <n v="3226.66"/>
    <s v="Feb"/>
    <n v="2"/>
    <n v="0.26912942844631649"/>
  </r>
  <r>
    <s v="ORD10019"/>
    <x v="18"/>
    <s v="C1019"/>
    <x v="4"/>
    <x v="0"/>
    <x v="3"/>
    <n v="4"/>
    <n v="55469"/>
    <n v="15"/>
    <x v="1"/>
    <n v="188594.6"/>
    <n v="140002.1"/>
    <n v="48592.5"/>
    <s v="Feb"/>
    <n v="2"/>
    <n v="0.25765583956274463"/>
  </r>
  <r>
    <s v="ORD10020"/>
    <x v="19"/>
    <s v="C1020"/>
    <x v="0"/>
    <x v="0"/>
    <x v="2"/>
    <n v="2"/>
    <n v="13837"/>
    <n v="5"/>
    <x v="3"/>
    <n v="26290.3"/>
    <n v="18506.27"/>
    <n v="7784.03"/>
    <s v="Feb"/>
    <n v="2"/>
    <n v="0.29607992301343083"/>
  </r>
  <r>
    <s v="ORD10021"/>
    <x v="20"/>
    <s v="C1021"/>
    <x v="3"/>
    <x v="1"/>
    <x v="2"/>
    <n v="3"/>
    <n v="1229"/>
    <n v="15"/>
    <x v="2"/>
    <n v="3133.95"/>
    <n v="2098.3200000000002"/>
    <n v="1035.6300000000001"/>
    <s v="Feb"/>
    <n v="2"/>
    <n v="0.33045517637486244"/>
  </r>
  <r>
    <s v="ORD10022"/>
    <x v="21"/>
    <s v="C1022"/>
    <x v="1"/>
    <x v="1"/>
    <x v="0"/>
    <n v="1"/>
    <n v="3164"/>
    <n v="5"/>
    <x v="2"/>
    <n v="3005.8"/>
    <n v="2077.59"/>
    <n v="928.21"/>
    <s v="Feb"/>
    <n v="2"/>
    <n v="0.30880630780491047"/>
  </r>
  <r>
    <s v="ORD10023"/>
    <x v="22"/>
    <s v="C1023"/>
    <x v="5"/>
    <x v="0"/>
    <x v="2"/>
    <n v="1"/>
    <n v="14362"/>
    <n v="15"/>
    <x v="2"/>
    <n v="12207.7"/>
    <n v="9419.09"/>
    <n v="2788.61"/>
    <s v="Feb"/>
    <n v="2"/>
    <n v="0.2284304168680423"/>
  </r>
  <r>
    <s v="ORD10024"/>
    <x v="23"/>
    <s v="C1024"/>
    <x v="4"/>
    <x v="0"/>
    <x v="0"/>
    <n v="4"/>
    <n v="55237"/>
    <n v="10"/>
    <x v="2"/>
    <n v="198853.2"/>
    <n v="123861.42"/>
    <n v="74991.78"/>
    <s v="Feb"/>
    <n v="2"/>
    <n v="0.37712131361225265"/>
  </r>
  <r>
    <s v="ORD10025"/>
    <x v="24"/>
    <s v="C1025"/>
    <x v="4"/>
    <x v="0"/>
    <x v="1"/>
    <n v="3"/>
    <n v="55082"/>
    <n v="10"/>
    <x v="2"/>
    <n v="148721.4"/>
    <n v="95659.77"/>
    <n v="53061.63"/>
    <s v="Feb"/>
    <n v="2"/>
    <n v="0.3567854390827413"/>
  </r>
  <r>
    <s v="ORD10026"/>
    <x v="25"/>
    <s v="C1026"/>
    <x v="2"/>
    <x v="1"/>
    <x v="2"/>
    <n v="5"/>
    <n v="2026"/>
    <n v="10"/>
    <x v="3"/>
    <n v="9117"/>
    <n v="5736.42"/>
    <n v="3380.58"/>
    <s v="Feb"/>
    <n v="2"/>
    <n v="0.37079960513326754"/>
  </r>
  <r>
    <s v="ORD10027"/>
    <x v="26"/>
    <s v="C1027"/>
    <x v="2"/>
    <x v="1"/>
    <x v="1"/>
    <n v="3"/>
    <n v="2225"/>
    <n v="15"/>
    <x v="3"/>
    <n v="5673.75"/>
    <n v="3563.94"/>
    <n v="2109.81"/>
    <s v="Mar"/>
    <n v="3"/>
    <n v="0.37185459352280237"/>
  </r>
  <r>
    <s v="ORD10028"/>
    <x v="27"/>
    <s v="C1028"/>
    <x v="3"/>
    <x v="1"/>
    <x v="0"/>
    <n v="4"/>
    <n v="1276"/>
    <n v="5"/>
    <x v="0"/>
    <n v="4848.8"/>
    <n v="3835.85"/>
    <n v="1012.95"/>
    <s v="Mar"/>
    <n v="3"/>
    <n v="0.20890735852169609"/>
  </r>
  <r>
    <s v="ORD10029"/>
    <x v="28"/>
    <s v="C1029"/>
    <x v="0"/>
    <x v="0"/>
    <x v="3"/>
    <n v="4"/>
    <n v="14408"/>
    <n v="5"/>
    <x v="2"/>
    <n v="54750.400000000001"/>
    <n v="41650.36"/>
    <n v="13100.04"/>
    <s v="Mar"/>
    <n v="3"/>
    <n v="0.23926838890674773"/>
  </r>
  <r>
    <s v="ORD10030"/>
    <x v="29"/>
    <s v="C1030"/>
    <x v="0"/>
    <x v="0"/>
    <x v="2"/>
    <n v="3"/>
    <n v="14083"/>
    <n v="15"/>
    <x v="3"/>
    <n v="35911.65"/>
    <n v="25670.9"/>
    <n v="10240.75"/>
    <s v="Mar"/>
    <n v="3"/>
    <n v="0.28516512051103193"/>
  </r>
  <r>
    <s v="ORD10031"/>
    <x v="30"/>
    <s v="C1031"/>
    <x v="2"/>
    <x v="1"/>
    <x v="0"/>
    <n v="4"/>
    <n v="2480"/>
    <n v="10"/>
    <x v="0"/>
    <n v="8928"/>
    <n v="5710.05"/>
    <n v="3217.95"/>
    <s v="Mar"/>
    <n v="3"/>
    <n v="0.36043346774193546"/>
  </r>
  <r>
    <s v="ORD10032"/>
    <x v="31"/>
    <s v="C1032"/>
    <x v="0"/>
    <x v="0"/>
    <x v="3"/>
    <n v="3"/>
    <n v="14252"/>
    <n v="0"/>
    <x v="2"/>
    <n v="38480.400000000001"/>
    <n v="27641.360000000001"/>
    <n v="10839.04"/>
    <s v="Mar"/>
    <n v="3"/>
    <n v="0.28167690564547149"/>
  </r>
  <r>
    <s v="ORD10033"/>
    <x v="32"/>
    <s v="C1033"/>
    <x v="0"/>
    <x v="0"/>
    <x v="3"/>
    <n v="2"/>
    <n v="14458"/>
    <n v="5"/>
    <x v="1"/>
    <n v="27470.2"/>
    <n v="19632.8"/>
    <n v="7837.4"/>
    <s v="Mar"/>
    <n v="3"/>
    <n v="0.28530553108459344"/>
  </r>
  <r>
    <s v="ORD10034"/>
    <x v="33"/>
    <s v="C1034"/>
    <x v="4"/>
    <x v="0"/>
    <x v="1"/>
    <n v="3"/>
    <n v="55315"/>
    <n v="10"/>
    <x v="0"/>
    <n v="149350.5"/>
    <n v="97770.87"/>
    <n v="51579.63"/>
    <s v="Mar"/>
    <n v="3"/>
    <n v="0.34535960709873753"/>
  </r>
  <r>
    <s v="ORD10035"/>
    <x v="34"/>
    <s v="C1035"/>
    <x v="2"/>
    <x v="1"/>
    <x v="0"/>
    <n v="3"/>
    <n v="2546"/>
    <n v="0"/>
    <x v="3"/>
    <n v="7638"/>
    <n v="5398.31"/>
    <n v="2239.69"/>
    <s v="Mar"/>
    <n v="3"/>
    <n v="0.29322990311599895"/>
  </r>
  <r>
    <s v="ORD10036"/>
    <x v="35"/>
    <s v="C1036"/>
    <x v="1"/>
    <x v="1"/>
    <x v="3"/>
    <n v="4"/>
    <n v="2991"/>
    <n v="5"/>
    <x v="1"/>
    <n v="11365.8"/>
    <n v="7952.66"/>
    <n v="3413.14"/>
    <s v="Mar"/>
    <n v="3"/>
    <n v="0.30029914304316457"/>
  </r>
  <r>
    <s v="ORD10037"/>
    <x v="36"/>
    <s v="C1037"/>
    <x v="2"/>
    <x v="1"/>
    <x v="2"/>
    <n v="4"/>
    <n v="2048"/>
    <n v="10"/>
    <x v="1"/>
    <n v="7372.8"/>
    <n v="5479.24"/>
    <n v="1893.56"/>
    <s v="Mar"/>
    <n v="3"/>
    <n v="0.25683051215277775"/>
  </r>
  <r>
    <s v="ORD10038"/>
    <x v="37"/>
    <s v="C1038"/>
    <x v="1"/>
    <x v="1"/>
    <x v="2"/>
    <n v="1"/>
    <n v="3311"/>
    <n v="5"/>
    <x v="1"/>
    <n v="3145.45"/>
    <n v="2349.71"/>
    <n v="795.74"/>
    <s v="Mar"/>
    <n v="3"/>
    <n v="0.2529812904353908"/>
  </r>
  <r>
    <s v="ORD10039"/>
    <x v="38"/>
    <s v="C1039"/>
    <x v="4"/>
    <x v="0"/>
    <x v="1"/>
    <n v="1"/>
    <n v="54816"/>
    <n v="0"/>
    <x v="0"/>
    <n v="54816"/>
    <n v="34482.6"/>
    <n v="20333.400000000001"/>
    <s v="Mar"/>
    <n v="3"/>
    <n v="0.37093914185639232"/>
  </r>
  <r>
    <s v="ORD10040"/>
    <x v="39"/>
    <s v="C1040"/>
    <x v="3"/>
    <x v="1"/>
    <x v="3"/>
    <n v="2"/>
    <n v="1171"/>
    <n v="5"/>
    <x v="3"/>
    <n v="2224.9"/>
    <n v="1546.13"/>
    <n v="678.77"/>
    <s v="Mar"/>
    <n v="3"/>
    <n v="0.30507887994966065"/>
  </r>
  <r>
    <s v="ORD10041"/>
    <x v="40"/>
    <s v="C1041"/>
    <x v="0"/>
    <x v="0"/>
    <x v="0"/>
    <n v="1"/>
    <n v="14019"/>
    <n v="5"/>
    <x v="1"/>
    <n v="13318.05"/>
    <n v="9924.24"/>
    <n v="3393.81"/>
    <s v="Apr"/>
    <n v="4"/>
    <n v="0.25482784641895773"/>
  </r>
  <r>
    <s v="ORD10042"/>
    <x v="41"/>
    <s v="C1042"/>
    <x v="4"/>
    <x v="0"/>
    <x v="2"/>
    <n v="3"/>
    <n v="54957"/>
    <n v="5"/>
    <x v="2"/>
    <n v="156627.45000000001"/>
    <n v="112870.01"/>
    <n v="43757.440000000002"/>
    <s v="Apr"/>
    <n v="4"/>
    <n v="0.27937274085736569"/>
  </r>
  <r>
    <s v="ORD10043"/>
    <x v="42"/>
    <s v="C1043"/>
    <x v="0"/>
    <x v="0"/>
    <x v="3"/>
    <n v="4"/>
    <n v="14276"/>
    <n v="5"/>
    <x v="1"/>
    <n v="54248.800000000003"/>
    <n v="42926.97"/>
    <n v="11321.83"/>
    <s v="Apr"/>
    <n v="4"/>
    <n v="0.20870194363746294"/>
  </r>
  <r>
    <s v="ORD10044"/>
    <x v="43"/>
    <s v="C1044"/>
    <x v="3"/>
    <x v="1"/>
    <x v="3"/>
    <n v="1"/>
    <n v="1045"/>
    <n v="0"/>
    <x v="1"/>
    <n v="1045"/>
    <n v="785.57"/>
    <n v="259.43"/>
    <s v="Apr"/>
    <n v="4"/>
    <n v="0.24825837320574162"/>
  </r>
  <r>
    <s v="ORD10045"/>
    <x v="44"/>
    <s v="C1045"/>
    <x v="3"/>
    <x v="1"/>
    <x v="4"/>
    <n v="1"/>
    <n v="1372"/>
    <n v="15"/>
    <x v="0"/>
    <n v="1166.2"/>
    <n v="761.05"/>
    <n v="405.15"/>
    <s v="Apr"/>
    <n v="4"/>
    <n v="0.34741039272851992"/>
  </r>
  <r>
    <s v="ORD10046"/>
    <x v="45"/>
    <s v="C1046"/>
    <x v="4"/>
    <x v="0"/>
    <x v="2"/>
    <n v="2"/>
    <n v="55317"/>
    <n v="5"/>
    <x v="0"/>
    <n v="105102.3"/>
    <n v="66646.81"/>
    <n v="38455.49"/>
    <s v="Apr"/>
    <n v="4"/>
    <n v="0.36588628412508573"/>
  </r>
  <r>
    <s v="ORD10047"/>
    <x v="46"/>
    <s v="C1047"/>
    <x v="3"/>
    <x v="1"/>
    <x v="2"/>
    <n v="2"/>
    <n v="1098"/>
    <n v="5"/>
    <x v="3"/>
    <n v="2086.1999999999998"/>
    <n v="1561.49"/>
    <n v="524.71"/>
    <s v="Apr"/>
    <n v="4"/>
    <n v="0.25151471575112649"/>
  </r>
  <r>
    <s v="ORD10048"/>
    <x v="47"/>
    <s v="C1048"/>
    <x v="1"/>
    <x v="1"/>
    <x v="0"/>
    <n v="3"/>
    <n v="2836"/>
    <n v="10"/>
    <x v="2"/>
    <n v="7657.2"/>
    <n v="4788.0600000000004"/>
    <n v="2869.14"/>
    <s v="Apr"/>
    <n v="4"/>
    <n v="0.3746983231468422"/>
  </r>
  <r>
    <s v="ORD10049"/>
    <x v="48"/>
    <s v="C1049"/>
    <x v="3"/>
    <x v="1"/>
    <x v="2"/>
    <n v="4"/>
    <n v="1279"/>
    <n v="5"/>
    <x v="0"/>
    <n v="4860.2"/>
    <n v="3582.72"/>
    <n v="1277.48"/>
    <s v="Apr"/>
    <n v="4"/>
    <n v="0.26284515040533313"/>
  </r>
  <r>
    <s v="ORD10050"/>
    <x v="49"/>
    <s v="C1050"/>
    <x v="0"/>
    <x v="0"/>
    <x v="0"/>
    <n v="2"/>
    <n v="14148"/>
    <n v="10"/>
    <x v="1"/>
    <n v="25466.400000000001"/>
    <n v="20578.02"/>
    <n v="4888.38"/>
    <s v="Apr"/>
    <n v="4"/>
    <n v="0.19195410423145792"/>
  </r>
  <r>
    <s v="ORD10051"/>
    <x v="50"/>
    <s v="C1051"/>
    <x v="0"/>
    <x v="0"/>
    <x v="2"/>
    <n v="1"/>
    <n v="14296"/>
    <n v="15"/>
    <x v="3"/>
    <n v="12151.6"/>
    <n v="8932.58"/>
    <n v="3219.02"/>
    <s v="Apr"/>
    <n v="4"/>
    <n v="0.26490503308206326"/>
  </r>
  <r>
    <s v="ORD10052"/>
    <x v="51"/>
    <s v="C1052"/>
    <x v="0"/>
    <x v="0"/>
    <x v="1"/>
    <n v="4"/>
    <n v="14101"/>
    <n v="0"/>
    <x v="1"/>
    <n v="56404"/>
    <n v="39349.35"/>
    <n v="17054.650000000001"/>
    <s v="Apr"/>
    <n v="4"/>
    <n v="0.30236596695269841"/>
  </r>
  <r>
    <s v="ORD10053"/>
    <x v="52"/>
    <s v="C1053"/>
    <x v="0"/>
    <x v="0"/>
    <x v="2"/>
    <n v="4"/>
    <n v="13980"/>
    <n v="0"/>
    <x v="1"/>
    <n v="55920"/>
    <n v="41864.94"/>
    <n v="14055.06"/>
    <s v="Apr"/>
    <n v="4"/>
    <n v="0.2513422746781116"/>
  </r>
  <r>
    <s v="ORD10054"/>
    <x v="53"/>
    <s v="C1054"/>
    <x v="1"/>
    <x v="1"/>
    <x v="0"/>
    <n v="1"/>
    <n v="3406"/>
    <n v="15"/>
    <x v="0"/>
    <n v="2895.1"/>
    <n v="2060.3000000000002"/>
    <n v="834.8"/>
    <s v="May"/>
    <n v="5"/>
    <n v="0.28834927981762287"/>
  </r>
  <r>
    <s v="ORD10055"/>
    <x v="54"/>
    <s v="C1055"/>
    <x v="2"/>
    <x v="1"/>
    <x v="0"/>
    <n v="2"/>
    <n v="2098"/>
    <n v="0"/>
    <x v="3"/>
    <n v="4196"/>
    <n v="3059.4"/>
    <n v="1136.5999999999999"/>
    <s v="May"/>
    <n v="5"/>
    <n v="0.27087702573879885"/>
  </r>
  <r>
    <s v="ORD10056"/>
    <x v="55"/>
    <s v="C1056"/>
    <x v="4"/>
    <x v="0"/>
    <x v="1"/>
    <n v="1"/>
    <n v="55499"/>
    <n v="15"/>
    <x v="4"/>
    <n v="47174.15"/>
    <n v="38130.53"/>
    <n v="9043.6200000000008"/>
    <s v="May"/>
    <n v="5"/>
    <n v="0.19170711077995048"/>
  </r>
  <r>
    <s v="ORD10057"/>
    <x v="56"/>
    <s v="C1057"/>
    <x v="0"/>
    <x v="0"/>
    <x v="2"/>
    <n v="4"/>
    <n v="13915"/>
    <n v="15"/>
    <x v="2"/>
    <n v="47311"/>
    <n v="32986.199999999997"/>
    <n v="14324.8"/>
    <s v="May"/>
    <n v="5"/>
    <n v="0.30277948045908981"/>
  </r>
  <r>
    <s v="ORD10058"/>
    <x v="57"/>
    <s v="C1058"/>
    <x v="3"/>
    <x v="1"/>
    <x v="2"/>
    <n v="5"/>
    <n v="1190"/>
    <n v="15"/>
    <x v="0"/>
    <n v="5057.5"/>
    <n v="4107.8900000000003"/>
    <n v="949.61"/>
    <s v="May"/>
    <n v="5"/>
    <n v="0.1877627286208601"/>
  </r>
  <r>
    <s v="ORD10059"/>
    <x v="58"/>
    <s v="C1059"/>
    <x v="0"/>
    <x v="0"/>
    <x v="1"/>
    <n v="5"/>
    <n v="14052"/>
    <n v="0"/>
    <x v="0"/>
    <n v="70260"/>
    <n v="56283.19"/>
    <n v="13976.81"/>
    <s v="May"/>
    <n v="5"/>
    <n v="0.19892983205237688"/>
  </r>
  <r>
    <s v="ORD10060"/>
    <x v="59"/>
    <s v="C1060"/>
    <x v="3"/>
    <x v="1"/>
    <x v="2"/>
    <n v="3"/>
    <n v="1160"/>
    <n v="10"/>
    <x v="3"/>
    <n v="3132"/>
    <n v="2064.48"/>
    <n v="1067.52"/>
    <s v="May"/>
    <n v="5"/>
    <n v="0.34084291187739463"/>
  </r>
  <r>
    <s v="ORD10061"/>
    <x v="60"/>
    <s v="C1061"/>
    <x v="3"/>
    <x v="1"/>
    <x v="2"/>
    <n v="1"/>
    <n v="1255"/>
    <n v="15"/>
    <x v="2"/>
    <n v="1066.75"/>
    <n v="676.18"/>
    <n v="390.57"/>
    <s v="May"/>
    <n v="5"/>
    <n v="0.36613077103351299"/>
  </r>
  <r>
    <s v="ORD10062"/>
    <x v="61"/>
    <s v="C1062"/>
    <x v="0"/>
    <x v="0"/>
    <x v="0"/>
    <n v="1"/>
    <n v="14122"/>
    <n v="5"/>
    <x v="2"/>
    <n v="13415.9"/>
    <n v="8588.26"/>
    <n v="4827.6400000000003"/>
    <s v="May"/>
    <n v="5"/>
    <n v="0.35984466193099235"/>
  </r>
  <r>
    <s v="ORD10063"/>
    <x v="62"/>
    <s v="C1063"/>
    <x v="1"/>
    <x v="1"/>
    <x v="2"/>
    <n v="3"/>
    <n v="2927"/>
    <n v="0"/>
    <x v="2"/>
    <n v="8781"/>
    <n v="5476.22"/>
    <n v="3304.78"/>
    <s v="May"/>
    <n v="5"/>
    <n v="0.37635576813574767"/>
  </r>
  <r>
    <s v="ORD10064"/>
    <x v="63"/>
    <s v="C1064"/>
    <x v="3"/>
    <x v="1"/>
    <x v="2"/>
    <n v="3"/>
    <n v="1017"/>
    <n v="15"/>
    <x v="1"/>
    <n v="2593.35"/>
    <n v="1656.86"/>
    <n v="936.49"/>
    <s v="May"/>
    <n v="5"/>
    <n v="0.36111207511519849"/>
  </r>
  <r>
    <s v="ORD10065"/>
    <x v="64"/>
    <s v="C1065"/>
    <x v="3"/>
    <x v="1"/>
    <x v="1"/>
    <n v="3"/>
    <n v="1565"/>
    <n v="15"/>
    <x v="2"/>
    <n v="3990.75"/>
    <n v="3019.41"/>
    <n v="971.34"/>
    <s v="May"/>
    <n v="5"/>
    <n v="0.24339785754557414"/>
  </r>
  <r>
    <s v="ORD10066"/>
    <x v="65"/>
    <s v="C1066"/>
    <x v="0"/>
    <x v="0"/>
    <x v="1"/>
    <n v="4"/>
    <n v="14369"/>
    <n v="5"/>
    <x v="1"/>
    <n v="54602.2"/>
    <n v="34630.78"/>
    <n v="19971.419999999998"/>
    <s v="May"/>
    <n v="5"/>
    <n v="0.36576218540644884"/>
  </r>
  <r>
    <s v="ORD10067"/>
    <x v="66"/>
    <s v="C1067"/>
    <x v="3"/>
    <x v="1"/>
    <x v="3"/>
    <n v="1"/>
    <n v="1322"/>
    <n v="10"/>
    <x v="3"/>
    <n v="1189.8"/>
    <n v="813.58"/>
    <n v="376.22"/>
    <s v="May"/>
    <n v="5"/>
    <n v="0.31620440410152972"/>
  </r>
  <r>
    <s v="ORD10068"/>
    <x v="67"/>
    <s v="C1068"/>
    <x v="3"/>
    <x v="1"/>
    <x v="0"/>
    <n v="4"/>
    <n v="1685"/>
    <n v="10"/>
    <x v="1"/>
    <n v="6066"/>
    <n v="4785.92"/>
    <n v="1280.08"/>
    <s v="Jun"/>
    <n v="6"/>
    <n v="0.21102538740520935"/>
  </r>
  <r>
    <s v="ORD10069"/>
    <x v="68"/>
    <s v="C1069"/>
    <x v="0"/>
    <x v="0"/>
    <x v="2"/>
    <n v="3"/>
    <n v="14425"/>
    <n v="10"/>
    <x v="3"/>
    <n v="38947.5"/>
    <n v="24328.73"/>
    <n v="14618.77"/>
    <s v="Jun"/>
    <n v="6"/>
    <n v="0.3753455292380769"/>
  </r>
  <r>
    <s v="ORD10070"/>
    <x v="69"/>
    <s v="C1070"/>
    <x v="0"/>
    <x v="0"/>
    <x v="2"/>
    <n v="1"/>
    <n v="14087"/>
    <n v="15"/>
    <x v="2"/>
    <n v="11973.95"/>
    <n v="9374.33"/>
    <n v="2599.62"/>
    <s v="Jun"/>
    <n v="6"/>
    <n v="0.21710630159638211"/>
  </r>
  <r>
    <s v="ORD10071"/>
    <x v="70"/>
    <s v="C1011"/>
    <x v="4"/>
    <x v="0"/>
    <x v="3"/>
    <n v="4"/>
    <n v="55462"/>
    <n v="15"/>
    <x v="2"/>
    <n v="188570.8"/>
    <n v="127543.81"/>
    <n v="61026.99"/>
    <s v="Jun"/>
    <n v="6"/>
    <n v="0.32362905603624742"/>
  </r>
  <r>
    <s v="ORD10072"/>
    <x v="71"/>
    <s v="C1072"/>
    <x v="1"/>
    <x v="1"/>
    <x v="2"/>
    <n v="4"/>
    <n v="3438"/>
    <n v="15"/>
    <x v="3"/>
    <n v="11689.2"/>
    <n v="7523.55"/>
    <n v="4165.6499999999996"/>
    <s v="Jun"/>
    <n v="6"/>
    <n v="0.35636741607637812"/>
  </r>
  <r>
    <s v="ORD10073"/>
    <x v="72"/>
    <s v="C1073"/>
    <x v="1"/>
    <x v="1"/>
    <x v="0"/>
    <n v="3"/>
    <n v="2954"/>
    <n v="0"/>
    <x v="0"/>
    <n v="8862"/>
    <n v="6729.34"/>
    <n v="2132.66"/>
    <s v="Jun"/>
    <n v="6"/>
    <n v="0.24065222297449784"/>
  </r>
  <r>
    <s v="ORD10074"/>
    <x v="73"/>
    <s v="C1074"/>
    <x v="3"/>
    <x v="1"/>
    <x v="3"/>
    <n v="1"/>
    <n v="1489"/>
    <n v="5"/>
    <x v="3"/>
    <n v="1414.55"/>
    <n v="1054.96"/>
    <n v="359.59"/>
    <s v="Jun"/>
    <n v="6"/>
    <n v="0.25420805203068114"/>
  </r>
  <r>
    <s v="ORD10075"/>
    <x v="74"/>
    <s v="C1075"/>
    <x v="1"/>
    <x v="1"/>
    <x v="0"/>
    <n v="3"/>
    <n v="3185"/>
    <n v="15"/>
    <x v="0"/>
    <n v="8121.75"/>
    <n v="6460.81"/>
    <n v="1660.94"/>
    <s v="Jun"/>
    <n v="6"/>
    <n v="0.20450518669006065"/>
  </r>
  <r>
    <s v="ORD10076"/>
    <x v="75"/>
    <s v="C1076"/>
    <x v="3"/>
    <x v="1"/>
    <x v="3"/>
    <n v="1"/>
    <n v="1103"/>
    <n v="5"/>
    <x v="1"/>
    <n v="1047.8499999999999"/>
    <n v="803.72"/>
    <n v="244.13"/>
    <s v="Jun"/>
    <n v="6"/>
    <n v="0.23298181991697287"/>
  </r>
  <r>
    <s v="ORD10077"/>
    <x v="76"/>
    <s v="C1077"/>
    <x v="4"/>
    <x v="0"/>
    <x v="3"/>
    <n v="5"/>
    <n v="55192"/>
    <n v="5"/>
    <x v="1"/>
    <n v="262162"/>
    <n v="204668.87"/>
    <n v="57493.13"/>
    <s v="Jun"/>
    <n v="6"/>
    <n v="0.2193038274044293"/>
  </r>
  <r>
    <s v="ORD10078"/>
    <x v="77"/>
    <s v="C1078"/>
    <x v="0"/>
    <x v="0"/>
    <x v="1"/>
    <n v="2"/>
    <n v="14045"/>
    <n v="10"/>
    <x v="1"/>
    <n v="25281"/>
    <n v="17100.240000000002"/>
    <n v="8180.76"/>
    <s v="Jun"/>
    <n v="6"/>
    <n v="0.32359321229381749"/>
  </r>
  <r>
    <s v="ORD10079"/>
    <x v="78"/>
    <s v="C1079"/>
    <x v="0"/>
    <x v="0"/>
    <x v="0"/>
    <n v="2"/>
    <n v="13975"/>
    <n v="0"/>
    <x v="2"/>
    <n v="27950"/>
    <n v="18320.89"/>
    <n v="9629.11"/>
    <s v="Jun"/>
    <n v="6"/>
    <n v="0.34451198568872987"/>
  </r>
  <r>
    <s v="ORD10080"/>
    <x v="79"/>
    <s v="C1080"/>
    <x v="0"/>
    <x v="0"/>
    <x v="2"/>
    <n v="2"/>
    <n v="13838"/>
    <n v="15"/>
    <x v="1"/>
    <n v="23524.6"/>
    <n v="18116.830000000002"/>
    <n v="5407.77"/>
    <s v="Jun"/>
    <n v="6"/>
    <n v="0.229877234894535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6A18C5-366B-4F06-8F26-921C67AC1EAF}"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18">
    <pivotField showAll="0"/>
    <pivotField numFmtId="14" showAll="0">
      <items count="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 Profit" fld="12" baseField="0" baseItem="0" numFmtId="3"/>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2F7AD3-0823-40F0-B3E2-DA6CAAA92D72}" name="PivotTable9"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D12:E18" firstHeaderRow="1" firstDataRow="1" firstDataCol="1"/>
  <pivotFields count="18">
    <pivotField showAll="0"/>
    <pivotField numFmtId="14" showAll="0">
      <items count="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showAll="0"/>
    <pivotField showAll="0"/>
    <pivotField showAll="0"/>
    <pivotField axis="axisRow" showAll="0" sortType="ascending">
      <items count="6">
        <item x="2"/>
        <item x="0"/>
        <item x="1"/>
        <item x="4"/>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pivotField numFmtId="9"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6">
    <i>
      <x v="3"/>
    </i>
    <i>
      <x v="1"/>
    </i>
    <i>
      <x v="2"/>
    </i>
    <i>
      <x/>
    </i>
    <i>
      <x v="4"/>
    </i>
    <i t="grand">
      <x/>
    </i>
  </rowItems>
  <colItems count="1">
    <i/>
  </colItems>
  <dataFields count="1">
    <dataField name="Total Sales" fld="10" baseField="5" baseItem="0" numFmtId="166"/>
  </dataFields>
  <formats count="1">
    <format dxfId="12">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273AD80-5063-4141-92DD-A654191AC4B4}" name="PivotTable6"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A19" firstHeaderRow="1" firstDataRow="1" firstDataCol="0"/>
  <pivotFields count="18">
    <pivotField showAll="0"/>
    <pivotField numFmtId="14" showAll="0">
      <items count="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rg Order Value" fld="10" subtotal="average" baseField="0" baseItem="0" numFmtId="3"/>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C5D3E92-51A6-428A-9D94-0A8FB93A5A06}" name="PivotTable4" cacheId="17"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2:A13" firstHeaderRow="1" firstDataRow="1" firstDataCol="0"/>
  <pivotFields count="18">
    <pivotField showAll="0"/>
    <pivotField numFmtId="14" showAll="0">
      <items count="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 Profit Margin%" fld="15" baseField="0" baseItem="0" numFmtId="9"/>
  </dataFields>
  <formats count="1">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716A070-A8CF-438C-8494-48B8E8C6AF29}" name="PivotTable7"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3:E10" firstHeaderRow="1" firstDataRow="1" firstDataCol="1"/>
  <pivotFields count="18">
    <pivotField showAll="0"/>
    <pivotField numFmtId="14" showAll="0">
      <items count="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showAll="0"/>
    <pivotField showAll="0"/>
    <pivotField showAll="0">
      <items count="3">
        <item x="1"/>
        <item x="0"/>
        <item t="default"/>
      </items>
    </pivotField>
    <pivotField showAll="0">
      <items count="6">
        <item x="2"/>
        <item x="0"/>
        <item x="1"/>
        <item x="4"/>
        <item x="3"/>
        <item t="default"/>
      </items>
    </pivotField>
    <pivotField showAll="0"/>
    <pivotField showAll="0"/>
    <pivotField showAll="0"/>
    <pivotField showAll="0">
      <items count="6">
        <item x="3"/>
        <item x="4"/>
        <item x="0"/>
        <item x="2"/>
        <item x="1"/>
        <item t="default"/>
      </items>
    </pivotField>
    <pivotField dataField="1" showAll="0"/>
    <pivotField showAll="0"/>
    <pivotField showAll="0"/>
    <pivotField showAll="0"/>
    <pivotField showAll="0"/>
    <pivotField numFmtId="9"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7">
    <i>
      <x v="1"/>
    </i>
    <i>
      <x v="2"/>
    </i>
    <i>
      <x v="3"/>
    </i>
    <i>
      <x v="4"/>
    </i>
    <i>
      <x v="5"/>
    </i>
    <i>
      <x v="6"/>
    </i>
    <i t="grand">
      <x/>
    </i>
  </rowItems>
  <colItems count="1">
    <i/>
  </colItems>
  <dataFields count="1">
    <dataField name="Total Sales" fld="10" baseField="0" baseItem="0" numFmtId="166"/>
  </dataFields>
  <formats count="1">
    <format dxfId="15">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610A7DE-10FA-42DC-939C-E1012C0662B1}"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18">
    <pivotField showAll="0"/>
    <pivotField numFmtId="14" showAll="0">
      <items count="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 Cost" fld="11" baseField="0" baseItem="0" numFmtId="3"/>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E4CF57F-38B6-4855-B8FE-36D50538C4DD}" name="PivotTable1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G8:H15" firstHeaderRow="1" firstDataRow="1" firstDataCol="1"/>
  <pivotFields count="18">
    <pivotField showAll="0"/>
    <pivotField numFmtId="14" showAll="0">
      <items count="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showAll="0"/>
    <pivotField axis="axisRow" showAll="0" sortType="ascending">
      <items count="7">
        <item x="1"/>
        <item x="2"/>
        <item x="4"/>
        <item x="0"/>
        <item x="3"/>
        <item x="5"/>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items count="6">
        <item x="2"/>
        <item x="0"/>
        <item x="1"/>
        <item x="4"/>
        <item x="3"/>
        <item t="default"/>
      </items>
    </pivotField>
    <pivotField showAll="0"/>
    <pivotField showAll="0"/>
    <pivotField showAll="0"/>
    <pivotField showAll="0"/>
    <pivotField dataField="1" showAll="0"/>
    <pivotField showAll="0"/>
    <pivotField showAll="0"/>
    <pivotField showAll="0"/>
    <pivotField showAll="0"/>
    <pivotField numFmtId="9"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7">
    <i>
      <x v="5"/>
    </i>
    <i>
      <x v="4"/>
    </i>
    <i>
      <x v="1"/>
    </i>
    <i>
      <x/>
    </i>
    <i>
      <x v="3"/>
    </i>
    <i>
      <x v="2"/>
    </i>
    <i t="grand">
      <x/>
    </i>
  </rowItems>
  <colItems count="1">
    <i/>
  </colItems>
  <dataFields count="1">
    <dataField name="Sum of Sales" fld="10" baseField="0" baseItem="0"/>
  </dataFields>
  <formats count="1">
    <format dxfId="17">
      <pivotArea outline="0" collapsedLevelsAreSubtotals="1" fieldPosition="0"/>
    </format>
  </formats>
  <chartFormats count="7">
    <chartFormat chart="11" format="0"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6BBDF7D-A5BE-459C-A600-304C224D9B9C}" name="PivotTable8"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1:A102" firstHeaderRow="1" firstDataRow="1" firstDataCol="1"/>
  <pivotFields count="18">
    <pivotField showAll="0"/>
    <pivotField axis="axisRow" numFmtId="14" showAll="0">
      <items count="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9" showAll="0"/>
    <pivotField numFmtId="165"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8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t="grand">
      <x/>
    </i>
  </rowItems>
  <colItems count="1">
    <i/>
  </colItems>
  <formats count="2">
    <format dxfId="19">
      <pivotArea outline="0" collapsedLevelsAreSubtotals="1" fieldPosition="0"/>
    </format>
    <format dxfId="18">
      <pivotArea field="16" type="button" dataOnly="0" labelOnly="1" outline="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C1064A9-8844-4AAD-A62A-587A38FBA905}"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8">
    <pivotField showAll="0"/>
    <pivotField numFmtId="14" showAll="0">
      <items count="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 Sales" fld="10" baseField="0" baseItem="0" numFmtId="3"/>
  </dataFields>
  <formats count="1">
    <format dxfId="2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0F2C443-0FC3-4FA9-BA17-A62C1CCE424C}" name="PivotTable5"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pivotFields count="18">
    <pivotField showAll="0"/>
    <pivotField numFmtId="14" showAll="0">
      <items count="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 Orders"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F59F924-D459-47C8-A4DB-82A5DE9EBF36}" name="PivotTable1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J3:K9" firstHeaderRow="1" firstDataRow="1" firstDataCol="1"/>
  <pivotFields count="18">
    <pivotField showAll="0"/>
    <pivotField numFmtId="14" showAll="0">
      <items count="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showAll="0"/>
    <pivotField showAll="0">
      <items count="7">
        <item x="1"/>
        <item x="2"/>
        <item x="4"/>
        <item x="0"/>
        <item x="3"/>
        <item x="5"/>
        <item t="default"/>
      </items>
    </pivotField>
    <pivotField showAll="0">
      <items count="3">
        <item x="1"/>
        <item x="0"/>
        <item t="default"/>
      </items>
    </pivotField>
    <pivotField showAll="0">
      <items count="6">
        <item x="2"/>
        <item x="0"/>
        <item x="1"/>
        <item x="4"/>
        <item x="3"/>
        <item t="default"/>
      </items>
    </pivotField>
    <pivotField showAll="0"/>
    <pivotField showAll="0"/>
    <pivotField showAll="0"/>
    <pivotField axis="axisRow" showAll="0">
      <items count="6">
        <item x="3"/>
        <item x="4"/>
        <item x="0"/>
        <item x="2"/>
        <item x="1"/>
        <item t="default"/>
      </items>
    </pivotField>
    <pivotField dataField="1" showAll="0"/>
    <pivotField showAll="0"/>
    <pivotField showAll="0"/>
    <pivotField showAll="0"/>
    <pivotField showAll="0"/>
    <pivotField numFmtId="9"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6">
    <i>
      <x/>
    </i>
    <i>
      <x v="1"/>
    </i>
    <i>
      <x v="2"/>
    </i>
    <i>
      <x v="3"/>
    </i>
    <i>
      <x v="4"/>
    </i>
    <i t="grand">
      <x/>
    </i>
  </rowItems>
  <colItems count="1">
    <i/>
  </colItems>
  <dataFields count="1">
    <dataField name="Sum of Sales" fld="10" showDataAs="percentOfTotal" baseField="9" baseItem="0" numFmtId="10"/>
  </dataFields>
  <chartFormats count="6">
    <chartFormat chart="27" format="7" series="1">
      <pivotArea type="data" outline="0" fieldPosition="0">
        <references count="1">
          <reference field="4294967294" count="1" selected="0">
            <x v="0"/>
          </reference>
        </references>
      </pivotArea>
    </chartFormat>
    <chartFormat chart="27" format="8">
      <pivotArea type="data" outline="0" fieldPosition="0">
        <references count="2">
          <reference field="4294967294" count="1" selected="0">
            <x v="0"/>
          </reference>
          <reference field="9" count="1" selected="0">
            <x v="0"/>
          </reference>
        </references>
      </pivotArea>
    </chartFormat>
    <chartFormat chart="27" format="9">
      <pivotArea type="data" outline="0" fieldPosition="0">
        <references count="2">
          <reference field="4294967294" count="1" selected="0">
            <x v="0"/>
          </reference>
          <reference field="9" count="1" selected="0">
            <x v="1"/>
          </reference>
        </references>
      </pivotArea>
    </chartFormat>
    <chartFormat chart="27" format="10">
      <pivotArea type="data" outline="0" fieldPosition="0">
        <references count="2">
          <reference field="4294967294" count="1" selected="0">
            <x v="0"/>
          </reference>
          <reference field="9" count="1" selected="0">
            <x v="2"/>
          </reference>
        </references>
      </pivotArea>
    </chartFormat>
    <chartFormat chart="27" format="11">
      <pivotArea type="data" outline="0" fieldPosition="0">
        <references count="2">
          <reference field="4294967294" count="1" selected="0">
            <x v="0"/>
          </reference>
          <reference field="9" count="1" selected="0">
            <x v="3"/>
          </reference>
        </references>
      </pivotArea>
    </chartFormat>
    <chartFormat chart="27" format="12">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A7F5627-8486-4EB6-84F5-AA54133DFFD0}" name="PivotTable1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6">
  <location ref="J11:K18" firstHeaderRow="1" firstDataRow="1" firstDataCol="1"/>
  <pivotFields count="18">
    <pivotField showAll="0"/>
    <pivotField numFmtId="14" showAll="0">
      <items count="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showAll="0"/>
    <pivotField axis="axisRow" showAll="0" sortType="ascending">
      <items count="7">
        <item x="1"/>
        <item x="2"/>
        <item x="4"/>
        <item x="0"/>
        <item x="3"/>
        <item x="5"/>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items count="6">
        <item x="2"/>
        <item x="0"/>
        <item x="1"/>
        <item x="4"/>
        <item x="3"/>
        <item t="default"/>
      </items>
    </pivotField>
    <pivotField showAll="0"/>
    <pivotField showAll="0"/>
    <pivotField showAll="0"/>
    <pivotField showAll="0">
      <items count="6">
        <item x="3"/>
        <item x="4"/>
        <item x="0"/>
        <item x="2"/>
        <item x="1"/>
        <item t="default"/>
      </items>
    </pivotField>
    <pivotField showAll="0"/>
    <pivotField showAll="0"/>
    <pivotField showAll="0"/>
    <pivotField showAll="0"/>
    <pivotField showAll="0"/>
    <pivotField dataField="1" numFmtId="9"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7">
    <i>
      <x v="5"/>
    </i>
    <i>
      <x v="2"/>
    </i>
    <i>
      <x v="1"/>
    </i>
    <i>
      <x/>
    </i>
    <i>
      <x v="4"/>
    </i>
    <i>
      <x v="3"/>
    </i>
    <i t="grand">
      <x/>
    </i>
  </rowItems>
  <colItems count="1">
    <i/>
  </colItems>
  <dataFields count="1">
    <dataField name="Sum of Profit Margin%" fld="15" showDataAs="percentOfTotal" baseField="3" baseItem="0" numFmtId="9"/>
  </dataFields>
  <chartFormats count="3">
    <chartFormat chart="40" format="0"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 chart="4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B289F20-6ED4-4D5E-B4CF-CF10AD1C993E}" name="PivotTable10"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G3:H6" firstHeaderRow="1" firstDataRow="1" firstDataCol="1"/>
  <pivotFields count="18">
    <pivotField showAll="0"/>
    <pivotField numFmtId="14" showAll="0">
      <items count="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showAll="0"/>
    <pivotField showAll="0">
      <items count="7">
        <item x="1"/>
        <item x="2"/>
        <item x="4"/>
        <item x="0"/>
        <item x="3"/>
        <item x="5"/>
        <item t="default"/>
      </items>
    </pivotField>
    <pivotField axis="axisRow" showAll="0">
      <items count="3">
        <item x="1"/>
        <item x="0"/>
        <item t="default"/>
      </items>
    </pivotField>
    <pivotField showAll="0">
      <items count="6">
        <item x="2"/>
        <item x="0"/>
        <item x="1"/>
        <item x="4"/>
        <item x="3"/>
        <item t="default"/>
      </items>
    </pivotField>
    <pivotField showAll="0"/>
    <pivotField showAll="0"/>
    <pivotField showAll="0"/>
    <pivotField showAll="0"/>
    <pivotField dataField="1" showAll="0"/>
    <pivotField showAll="0"/>
    <pivotField showAll="0"/>
    <pivotField showAll="0"/>
    <pivotField showAll="0"/>
    <pivotField numFmtId="9"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3">
    <i>
      <x/>
    </i>
    <i>
      <x v="1"/>
    </i>
    <i t="grand">
      <x/>
    </i>
  </rowItems>
  <colItems count="1">
    <i/>
  </colItems>
  <dataFields count="1">
    <dataField name="Sum of Sales" fld="10" baseField="0" baseItem="0"/>
  </dataFields>
  <formats count="1">
    <format dxfId="21">
      <pivotArea outline="0" collapsedLevelsAreSubtotals="1" fieldPosition="0"/>
    </format>
  </formats>
  <chartFormats count="6">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4" count="1" selected="0">
            <x v="1"/>
          </reference>
        </references>
      </pivotArea>
    </chartFormat>
    <chartFormat chart="11" format="1">
      <pivotArea type="data" outline="0" fieldPosition="0">
        <references count="2">
          <reference field="4294967294" count="1" selected="0">
            <x v="0"/>
          </reference>
          <reference field="4" count="1" selected="0">
            <x v="0"/>
          </reference>
        </references>
      </pivotArea>
    </chartFormat>
    <chartFormat chart="18" format="5" series="1">
      <pivotArea type="data" outline="0" fieldPosition="0">
        <references count="1">
          <reference field="4294967294" count="1" selected="0">
            <x v="0"/>
          </reference>
        </references>
      </pivotArea>
    </chartFormat>
    <chartFormat chart="18" format="6">
      <pivotArea type="data" outline="0" fieldPosition="0">
        <references count="2">
          <reference field="4294967294" count="1" selected="0">
            <x v="0"/>
          </reference>
          <reference field="4" count="1" selected="0">
            <x v="0"/>
          </reference>
        </references>
      </pivotArea>
    </chartFormat>
    <chartFormat chart="18" format="7">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9A5AF04-B9BE-4CA5-BB55-B723E5A7A8CF}" sourceName="Region">
  <pivotTables>
    <pivotTable tabId="3" name="PivotTable7"/>
  </pivotTables>
  <data>
    <tabular pivotCacheId="699547779">
      <items count="5">
        <i x="2" s="1"/>
        <i x="0" s="1"/>
        <i x="1"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65AC2BD-FE40-4656-9AFF-4A51E1652204}" sourceName="Category">
  <pivotTables>
    <pivotTable tabId="3" name="PivotTable7"/>
  </pivotTables>
  <data>
    <tabular pivotCacheId="699547779">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9A9CA524-E0FF-45B7-BD59-ECB2EA5E01FA}" sourceName="Order_Date">
  <pivotTables>
    <pivotTable tabId="3" name="PivotTable12"/>
  </pivotTables>
  <data>
    <tabular pivotCacheId="699547779">
      <items count="80">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B54BF231-DD39-47FE-B277-5A9209A739A4}" sourceName="Payment_Mode">
  <pivotTables>
    <pivotTable tabId="3" name="PivotTable7"/>
  </pivotTables>
  <data>
    <tabular pivotCacheId="699547779">
      <items count="5">
        <i x="3" s="1"/>
        <i x="4"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0C0B000-81AC-4EBE-BFF2-7FF6769D7458}" cache="Slicer_Region" caption="Region" columnCount="2" style="Slicer Style 1" rowHeight="241300"/>
  <slicer name="Category" xr10:uid="{1A5D893A-33FD-41E0-AC0C-1EDB34F9B11B}" cache="Slicer_Category" caption="Category" columnCount="2" style="Slicer Style 1" rowHeight="241300"/>
  <slicer name="Order_Date" xr10:uid="{DAFCADB4-99D2-4DD9-868C-F1BAD02430D3}" cache="Slicer_Order_Date" caption="Order_Date" startItem="18" columnCount="2" style="Slicer Style 1" rowHeight="241300"/>
  <slicer name="Payment_Mode" xr10:uid="{B169B555-CBAD-4C88-A305-12ABBB2BCFD0}" cache="Slicer_Payment_Mode" caption="Payment_Mode" columnCount="2"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8AA9425-7121-4E4F-820A-C013C4774A5E}" name="Table1" displayName="Table1" ref="A1:M81" totalsRowShown="0" headerRowDxfId="5" headerRowBorderDxfId="7" tableBorderDxfId="8">
  <autoFilter ref="A1:M81" xr:uid="{18AA9425-7121-4E4F-820A-C013C4774A5E}"/>
  <tableColumns count="13">
    <tableColumn id="1" xr3:uid="{9497D664-90B1-476B-805E-DC2C81628719}" name="Order_ID"/>
    <tableColumn id="2" xr3:uid="{F7A94204-B066-49CF-B7E9-8884815A564E}" name="Order_Date" dataDxfId="6"/>
    <tableColumn id="3" xr3:uid="{666E1CC5-B2B8-40CB-8E56-D1937C542D05}" name="Customer"/>
    <tableColumn id="4" xr3:uid="{E3B94A7E-EF2C-4DF2-82B9-5C9D01BBC737}" name="Product"/>
    <tableColumn id="5" xr3:uid="{85BC0BD4-F050-45E0-88DB-91261E684C33}" name="Category"/>
    <tableColumn id="6" xr3:uid="{DB8B64DD-98BB-4E74-B3D5-BE45987284C0}" name="Region"/>
    <tableColumn id="7" xr3:uid="{71EFB36D-D4AB-4C55-960B-08BE60B4DC69}" name="Quantity"/>
    <tableColumn id="8" xr3:uid="{38B0648C-1471-45CA-9C88-B8277A29F444}" name="Unit_Price"/>
    <tableColumn id="9" xr3:uid="{7C097215-9EB7-4D55-A442-523753E67FA4}" name="Discount_%"/>
    <tableColumn id="10" xr3:uid="{14D23C83-1F22-413B-8F4F-6BC597F594DD}" name="Payment_Mode"/>
    <tableColumn id="11" xr3:uid="{0CD16269-02A1-4765-A1EB-D0AF31301F0F}" name="Sales"/>
    <tableColumn id="12" xr3:uid="{B1145BF5-7622-48B4-8D60-250CA013EB35}" name="Cost"/>
    <tableColumn id="13" xr3:uid="{3294859A-3E47-4F25-B503-8AEA898B1DDB}" name="Profit"/>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22DE204-11EE-4D25-BEF9-7C7B3CCD101A}" name="Table2" displayName="Table2" ref="A1:P81" totalsRowShown="0" headerRowDxfId="0" headerRowBorderDxfId="3" tableBorderDxfId="4">
  <autoFilter ref="A1:P81" xr:uid="{C22DE204-11EE-4D25-BEF9-7C7B3CCD101A}"/>
  <tableColumns count="16">
    <tableColumn id="1" xr3:uid="{F3A46790-620F-47DA-AABB-61E61820E693}" name="Order_ID"/>
    <tableColumn id="2" xr3:uid="{8211F6CD-206E-4FFE-9AAA-F626EA5DF180}" name="Order_Date" dataDxfId="2"/>
    <tableColumn id="3" xr3:uid="{A2D4113F-D4A9-4713-A0EC-92A739F45C56}" name="Customer"/>
    <tableColumn id="4" xr3:uid="{06C0A2DB-C3F8-4897-8101-7BCF96A4D693}" name="Product"/>
    <tableColumn id="5" xr3:uid="{E4835BAA-98EF-4076-B6AF-82792164772D}" name="Category"/>
    <tableColumn id="6" xr3:uid="{33C4326E-A0AE-446C-8C0D-8E2F7F0007BB}" name="Region"/>
    <tableColumn id="7" xr3:uid="{EB4DCE51-B195-4906-B5A0-4D63D143E900}" name="Quantity"/>
    <tableColumn id="8" xr3:uid="{C4066E0A-2F05-48FB-829B-7ED7BA9B5A02}" name="Unit_Price"/>
    <tableColumn id="9" xr3:uid="{D681530A-C569-4D75-B259-27D7C9CB3E2B}" name="Discount_%"/>
    <tableColumn id="10" xr3:uid="{42C907CD-1F4E-4D6A-B97F-A9563CC8AAB5}" name="Payment_Mode"/>
    <tableColumn id="11" xr3:uid="{1223CD9F-C839-4EA4-9339-EF6D8F3EEEFC}" name="Sales"/>
    <tableColumn id="12" xr3:uid="{A2A56B5C-5318-44D0-AFCE-0776FBB5CBEA}" name="Cost"/>
    <tableColumn id="13" xr3:uid="{5FE4D30E-2EEB-4399-AAAC-579B68FCA620}" name="Profit"/>
    <tableColumn id="14" xr3:uid="{115B8468-82CE-4BF8-BD86-C6D3B6E9FC5B}" name="Month">
      <calculatedColumnFormula>TEXT(B2,"mmm")</calculatedColumnFormula>
    </tableColumn>
    <tableColumn id="15" xr3:uid="{3AA9CB54-658A-435A-BF38-E238525962F7}" name="Month No">
      <calculatedColumnFormula>MONTH(B2)</calculatedColumnFormula>
    </tableColumn>
    <tableColumn id="16" xr3:uid="{C62D3971-C25E-4BC8-85B3-15922BFE5311}" name="Profit Margin%" dataDxfId="1">
      <calculatedColumnFormula>M2/K2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90912-9BC1-4B41-A529-702CA3D69B24}">
  <dimension ref="A1"/>
  <sheetViews>
    <sheetView showGridLines="0" topLeftCell="A7" zoomScale="81" zoomScaleNormal="81" workbookViewId="0">
      <selection activeCell="W1" sqref="W1"/>
    </sheetView>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81"/>
  <sheetViews>
    <sheetView workbookViewId="0">
      <selection activeCell="N8" sqref="N8"/>
    </sheetView>
  </sheetViews>
  <sheetFormatPr defaultRowHeight="15" x14ac:dyDescent="0.25"/>
  <cols>
    <col min="1" max="1" width="11.140625" customWidth="1"/>
    <col min="2" max="2" width="18.28515625" bestFit="1" customWidth="1"/>
    <col min="3" max="3" width="11.7109375" customWidth="1"/>
    <col min="4" max="4" width="10" customWidth="1"/>
    <col min="5" max="5" width="11" customWidth="1"/>
    <col min="6" max="6" width="9.28515625" customWidth="1"/>
    <col min="7" max="7" width="10.85546875" customWidth="1"/>
    <col min="8" max="8" width="12.42578125" customWidth="1"/>
    <col min="9" max="9" width="13.42578125" customWidth="1"/>
    <col min="10" max="10" width="17.28515625" customWidth="1"/>
  </cols>
  <sheetData>
    <row r="1" spans="1:13" x14ac:dyDescent="0.25">
      <c r="A1" s="10" t="s">
        <v>0</v>
      </c>
      <c r="B1" s="10" t="s">
        <v>1</v>
      </c>
      <c r="C1" s="10" t="s">
        <v>2</v>
      </c>
      <c r="D1" s="10" t="s">
        <v>3</v>
      </c>
      <c r="E1" s="10" t="s">
        <v>4</v>
      </c>
      <c r="F1" s="10" t="s">
        <v>5</v>
      </c>
      <c r="G1" s="10" t="s">
        <v>6</v>
      </c>
      <c r="H1" s="10" t="s">
        <v>7</v>
      </c>
      <c r="I1" s="10" t="s">
        <v>8</v>
      </c>
      <c r="J1" s="10" t="s">
        <v>9</v>
      </c>
      <c r="K1" s="10" t="s">
        <v>10</v>
      </c>
      <c r="L1" s="10" t="s">
        <v>11</v>
      </c>
      <c r="M1" s="10" t="s">
        <v>12</v>
      </c>
    </row>
    <row r="2" spans="1:13" x14ac:dyDescent="0.25">
      <c r="A2" t="s">
        <v>13</v>
      </c>
      <c r="B2" s="1">
        <v>46023</v>
      </c>
      <c r="C2" t="s">
        <v>93</v>
      </c>
      <c r="D2" t="s">
        <v>172</v>
      </c>
      <c r="E2" t="s">
        <v>178</v>
      </c>
      <c r="F2" t="s">
        <v>180</v>
      </c>
      <c r="G2">
        <v>3</v>
      </c>
      <c r="H2">
        <v>13962</v>
      </c>
      <c r="I2">
        <v>0</v>
      </c>
      <c r="J2" t="s">
        <v>185</v>
      </c>
      <c r="K2">
        <v>41886</v>
      </c>
      <c r="L2">
        <v>28238.14</v>
      </c>
      <c r="M2">
        <v>13647.86</v>
      </c>
    </row>
    <row r="3" spans="1:13" x14ac:dyDescent="0.25">
      <c r="A3" t="s">
        <v>14</v>
      </c>
      <c r="B3" s="1">
        <v>46025.278481012647</v>
      </c>
      <c r="C3" t="s">
        <v>94</v>
      </c>
      <c r="D3" t="s">
        <v>173</v>
      </c>
      <c r="E3" t="s">
        <v>179</v>
      </c>
      <c r="F3" t="s">
        <v>180</v>
      </c>
      <c r="G3">
        <v>1</v>
      </c>
      <c r="H3">
        <v>3480</v>
      </c>
      <c r="I3">
        <v>5</v>
      </c>
      <c r="J3" t="s">
        <v>186</v>
      </c>
      <c r="K3">
        <v>3306</v>
      </c>
      <c r="L3">
        <v>2339.9699999999998</v>
      </c>
      <c r="M3">
        <v>966.03</v>
      </c>
    </row>
    <row r="4" spans="1:13" x14ac:dyDescent="0.25">
      <c r="A4" t="s">
        <v>15</v>
      </c>
      <c r="B4" s="1">
        <v>46027.556962025323</v>
      </c>
      <c r="C4" t="s">
        <v>95</v>
      </c>
      <c r="D4" t="s">
        <v>174</v>
      </c>
      <c r="E4" t="s">
        <v>179</v>
      </c>
      <c r="F4" t="s">
        <v>180</v>
      </c>
      <c r="G4">
        <v>2</v>
      </c>
      <c r="H4">
        <v>2160</v>
      </c>
      <c r="I4">
        <v>10</v>
      </c>
      <c r="J4" t="s">
        <v>185</v>
      </c>
      <c r="K4">
        <v>3888</v>
      </c>
      <c r="L4">
        <v>2471.5700000000002</v>
      </c>
      <c r="M4">
        <v>1416.43</v>
      </c>
    </row>
    <row r="5" spans="1:13" x14ac:dyDescent="0.25">
      <c r="A5" t="s">
        <v>16</v>
      </c>
      <c r="B5" s="1">
        <v>46029.835443037977</v>
      </c>
      <c r="C5" t="s">
        <v>96</v>
      </c>
      <c r="D5" t="s">
        <v>173</v>
      </c>
      <c r="E5" t="s">
        <v>179</v>
      </c>
      <c r="F5" t="s">
        <v>181</v>
      </c>
      <c r="G5">
        <v>2</v>
      </c>
      <c r="H5">
        <v>3379</v>
      </c>
      <c r="I5">
        <v>5</v>
      </c>
      <c r="J5" t="s">
        <v>185</v>
      </c>
      <c r="K5">
        <v>6420.1</v>
      </c>
      <c r="L5">
        <v>4013.01</v>
      </c>
      <c r="M5">
        <v>2407.09</v>
      </c>
    </row>
    <row r="6" spans="1:13" x14ac:dyDescent="0.25">
      <c r="A6" t="s">
        <v>17</v>
      </c>
      <c r="B6" s="1">
        <v>46032.113924050624</v>
      </c>
      <c r="C6" t="s">
        <v>97</v>
      </c>
      <c r="D6" t="s">
        <v>173</v>
      </c>
      <c r="E6" t="s">
        <v>179</v>
      </c>
      <c r="F6" t="s">
        <v>180</v>
      </c>
      <c r="G6">
        <v>4</v>
      </c>
      <c r="H6">
        <v>3197</v>
      </c>
      <c r="I6">
        <v>10</v>
      </c>
      <c r="J6" t="s">
        <v>186</v>
      </c>
      <c r="K6">
        <v>11509.2</v>
      </c>
      <c r="L6">
        <v>9351.57</v>
      </c>
      <c r="M6">
        <v>2157.63</v>
      </c>
    </row>
    <row r="7" spans="1:13" x14ac:dyDescent="0.25">
      <c r="A7" t="s">
        <v>18</v>
      </c>
      <c r="B7" s="1">
        <v>46034.392405063278</v>
      </c>
      <c r="C7" t="s">
        <v>98</v>
      </c>
      <c r="D7" t="s">
        <v>175</v>
      </c>
      <c r="E7" t="s">
        <v>179</v>
      </c>
      <c r="F7" t="s">
        <v>180</v>
      </c>
      <c r="G7">
        <v>5</v>
      </c>
      <c r="H7">
        <v>1276</v>
      </c>
      <c r="I7">
        <v>5</v>
      </c>
      <c r="J7" t="s">
        <v>187</v>
      </c>
      <c r="K7">
        <v>6061</v>
      </c>
      <c r="L7">
        <v>4771.2</v>
      </c>
      <c r="M7">
        <v>1289.8</v>
      </c>
    </row>
    <row r="8" spans="1:13" x14ac:dyDescent="0.25">
      <c r="A8" t="s">
        <v>19</v>
      </c>
      <c r="B8" s="1">
        <v>46036.670886075954</v>
      </c>
      <c r="C8" t="s">
        <v>99</v>
      </c>
      <c r="D8" t="s">
        <v>174</v>
      </c>
      <c r="E8" t="s">
        <v>179</v>
      </c>
      <c r="F8" t="s">
        <v>180</v>
      </c>
      <c r="G8">
        <v>1</v>
      </c>
      <c r="H8">
        <v>2503</v>
      </c>
      <c r="I8">
        <v>0</v>
      </c>
      <c r="J8" t="s">
        <v>186</v>
      </c>
      <c r="K8">
        <v>2503</v>
      </c>
      <c r="L8">
        <v>1900.26</v>
      </c>
      <c r="M8">
        <v>602.74</v>
      </c>
    </row>
    <row r="9" spans="1:13" x14ac:dyDescent="0.25">
      <c r="A9" t="s">
        <v>20</v>
      </c>
      <c r="B9" s="1">
        <v>46038.9493670886</v>
      </c>
      <c r="C9" t="s">
        <v>100</v>
      </c>
      <c r="D9" t="s">
        <v>174</v>
      </c>
      <c r="E9" t="s">
        <v>179</v>
      </c>
      <c r="F9" t="s">
        <v>182</v>
      </c>
      <c r="G9">
        <v>1</v>
      </c>
      <c r="H9">
        <v>2391</v>
      </c>
      <c r="I9">
        <v>15</v>
      </c>
      <c r="J9" t="s">
        <v>187</v>
      </c>
      <c r="K9">
        <v>2032.35</v>
      </c>
      <c r="L9">
        <v>1426.28</v>
      </c>
      <c r="M9">
        <v>606.07000000000005</v>
      </c>
    </row>
    <row r="10" spans="1:13" x14ac:dyDescent="0.25">
      <c r="A10" t="s">
        <v>21</v>
      </c>
      <c r="B10" s="1">
        <v>46041.227848101262</v>
      </c>
      <c r="C10" t="s">
        <v>101</v>
      </c>
      <c r="D10" t="s">
        <v>174</v>
      </c>
      <c r="E10" t="s">
        <v>179</v>
      </c>
      <c r="F10" t="s">
        <v>180</v>
      </c>
      <c r="G10">
        <v>3</v>
      </c>
      <c r="H10">
        <v>2134</v>
      </c>
      <c r="I10">
        <v>0</v>
      </c>
      <c r="J10" t="s">
        <v>188</v>
      </c>
      <c r="K10">
        <v>6402</v>
      </c>
      <c r="L10">
        <v>4191.13</v>
      </c>
      <c r="M10">
        <v>2210.87</v>
      </c>
    </row>
    <row r="11" spans="1:13" x14ac:dyDescent="0.25">
      <c r="A11" t="s">
        <v>22</v>
      </c>
      <c r="B11" s="1">
        <v>46043.506329113923</v>
      </c>
      <c r="C11" t="s">
        <v>102</v>
      </c>
      <c r="D11" t="s">
        <v>173</v>
      </c>
      <c r="E11" t="s">
        <v>179</v>
      </c>
      <c r="F11" t="s">
        <v>183</v>
      </c>
      <c r="G11">
        <v>2</v>
      </c>
      <c r="H11">
        <v>2994</v>
      </c>
      <c r="I11">
        <v>15</v>
      </c>
      <c r="J11" t="s">
        <v>185</v>
      </c>
      <c r="K11">
        <v>5089.8</v>
      </c>
      <c r="L11">
        <v>3314.92</v>
      </c>
      <c r="M11">
        <v>1774.88</v>
      </c>
    </row>
    <row r="12" spans="1:13" x14ac:dyDescent="0.25">
      <c r="A12" t="s">
        <v>23</v>
      </c>
      <c r="B12" s="1">
        <v>46045.784810126577</v>
      </c>
      <c r="C12" t="s">
        <v>103</v>
      </c>
      <c r="D12" t="s">
        <v>172</v>
      </c>
      <c r="E12" t="s">
        <v>178</v>
      </c>
      <c r="F12" t="s">
        <v>180</v>
      </c>
      <c r="G12">
        <v>5</v>
      </c>
      <c r="H12">
        <v>14200</v>
      </c>
      <c r="I12">
        <v>5</v>
      </c>
      <c r="J12" t="s">
        <v>185</v>
      </c>
      <c r="K12">
        <v>67450</v>
      </c>
      <c r="L12">
        <v>45194.78</v>
      </c>
      <c r="M12">
        <v>22255.22</v>
      </c>
    </row>
    <row r="13" spans="1:13" x14ac:dyDescent="0.25">
      <c r="A13" t="s">
        <v>24</v>
      </c>
      <c r="B13" s="1">
        <v>46048.063291139239</v>
      </c>
      <c r="C13" t="s">
        <v>104</v>
      </c>
      <c r="D13" t="s">
        <v>174</v>
      </c>
      <c r="E13" t="s">
        <v>179</v>
      </c>
      <c r="F13" t="s">
        <v>183</v>
      </c>
      <c r="G13">
        <v>4</v>
      </c>
      <c r="H13">
        <v>2639</v>
      </c>
      <c r="I13">
        <v>10</v>
      </c>
      <c r="J13" t="s">
        <v>189</v>
      </c>
      <c r="K13">
        <v>9500.4</v>
      </c>
      <c r="L13">
        <v>6933.82</v>
      </c>
      <c r="M13">
        <v>2566.58</v>
      </c>
    </row>
    <row r="14" spans="1:13" x14ac:dyDescent="0.25">
      <c r="A14" t="s">
        <v>25</v>
      </c>
      <c r="B14" s="1">
        <v>46050.3417721519</v>
      </c>
      <c r="C14" t="s">
        <v>105</v>
      </c>
      <c r="D14" t="s">
        <v>173</v>
      </c>
      <c r="E14" t="s">
        <v>179</v>
      </c>
      <c r="F14" t="s">
        <v>183</v>
      </c>
      <c r="G14">
        <v>2</v>
      </c>
      <c r="H14">
        <v>2832</v>
      </c>
      <c r="I14">
        <v>0</v>
      </c>
      <c r="J14" t="s">
        <v>187</v>
      </c>
      <c r="K14">
        <v>5664</v>
      </c>
      <c r="L14">
        <v>4321.17</v>
      </c>
      <c r="M14">
        <v>1342.83</v>
      </c>
    </row>
    <row r="15" spans="1:13" x14ac:dyDescent="0.25">
      <c r="A15" t="s">
        <v>26</v>
      </c>
      <c r="B15" s="1">
        <v>46052.620253164547</v>
      </c>
      <c r="C15" t="s">
        <v>106</v>
      </c>
      <c r="D15" t="s">
        <v>175</v>
      </c>
      <c r="E15" t="s">
        <v>179</v>
      </c>
      <c r="F15" t="s">
        <v>183</v>
      </c>
      <c r="G15">
        <v>4</v>
      </c>
      <c r="H15">
        <v>1687</v>
      </c>
      <c r="I15">
        <v>15</v>
      </c>
      <c r="J15" t="s">
        <v>189</v>
      </c>
      <c r="K15">
        <v>5735.8</v>
      </c>
      <c r="L15">
        <v>4313.55</v>
      </c>
      <c r="M15">
        <v>1422.25</v>
      </c>
    </row>
    <row r="16" spans="1:13" x14ac:dyDescent="0.25">
      <c r="A16" t="s">
        <v>27</v>
      </c>
      <c r="B16" s="1">
        <v>46054.898734177208</v>
      </c>
      <c r="C16" t="s">
        <v>107</v>
      </c>
      <c r="D16" t="s">
        <v>172</v>
      </c>
      <c r="E16" t="s">
        <v>178</v>
      </c>
      <c r="F16" t="s">
        <v>182</v>
      </c>
      <c r="G16">
        <v>3</v>
      </c>
      <c r="H16">
        <v>14259</v>
      </c>
      <c r="I16">
        <v>0</v>
      </c>
      <c r="J16" t="s">
        <v>189</v>
      </c>
      <c r="K16">
        <v>42777</v>
      </c>
      <c r="L16">
        <v>28916.69</v>
      </c>
      <c r="M16">
        <v>13860.31</v>
      </c>
    </row>
    <row r="17" spans="1:13" x14ac:dyDescent="0.25">
      <c r="A17" t="s">
        <v>28</v>
      </c>
      <c r="B17" s="1">
        <v>46057.177215189869</v>
      </c>
      <c r="C17" t="s">
        <v>108</v>
      </c>
      <c r="D17" t="s">
        <v>175</v>
      </c>
      <c r="E17" t="s">
        <v>179</v>
      </c>
      <c r="F17" t="s">
        <v>182</v>
      </c>
      <c r="G17">
        <v>3</v>
      </c>
      <c r="H17">
        <v>1469</v>
      </c>
      <c r="I17">
        <v>15</v>
      </c>
      <c r="J17" t="s">
        <v>186</v>
      </c>
      <c r="K17">
        <v>3745.95</v>
      </c>
      <c r="L17">
        <v>3037.86</v>
      </c>
      <c r="M17">
        <v>708.09</v>
      </c>
    </row>
    <row r="18" spans="1:13" x14ac:dyDescent="0.25">
      <c r="A18" t="s">
        <v>29</v>
      </c>
      <c r="B18" s="1">
        <v>46059.455696202524</v>
      </c>
      <c r="C18" t="s">
        <v>109</v>
      </c>
      <c r="D18" t="s">
        <v>172</v>
      </c>
      <c r="E18" t="s">
        <v>178</v>
      </c>
      <c r="F18" t="s">
        <v>182</v>
      </c>
      <c r="G18">
        <v>1</v>
      </c>
      <c r="H18">
        <v>14174</v>
      </c>
      <c r="I18">
        <v>0</v>
      </c>
      <c r="J18" t="s">
        <v>189</v>
      </c>
      <c r="K18">
        <v>14174</v>
      </c>
      <c r="L18">
        <v>10879.67</v>
      </c>
      <c r="M18">
        <v>3294.33</v>
      </c>
    </row>
    <row r="19" spans="1:13" x14ac:dyDescent="0.25">
      <c r="A19" t="s">
        <v>30</v>
      </c>
      <c r="B19" s="1">
        <v>46061.734177215178</v>
      </c>
      <c r="C19" t="s">
        <v>110</v>
      </c>
      <c r="D19" t="s">
        <v>173</v>
      </c>
      <c r="E19" t="s">
        <v>179</v>
      </c>
      <c r="F19" t="s">
        <v>180</v>
      </c>
      <c r="G19">
        <v>5</v>
      </c>
      <c r="H19">
        <v>2821</v>
      </c>
      <c r="I19">
        <v>15</v>
      </c>
      <c r="J19" t="s">
        <v>186</v>
      </c>
      <c r="K19">
        <v>11989.25</v>
      </c>
      <c r="L19">
        <v>8762.59</v>
      </c>
      <c r="M19">
        <v>3226.66</v>
      </c>
    </row>
    <row r="20" spans="1:13" x14ac:dyDescent="0.25">
      <c r="A20" t="s">
        <v>31</v>
      </c>
      <c r="B20" s="1">
        <v>46064.012658227854</v>
      </c>
      <c r="C20" t="s">
        <v>111</v>
      </c>
      <c r="D20" t="s">
        <v>176</v>
      </c>
      <c r="E20" t="s">
        <v>178</v>
      </c>
      <c r="F20" t="s">
        <v>183</v>
      </c>
      <c r="G20">
        <v>4</v>
      </c>
      <c r="H20">
        <v>55469</v>
      </c>
      <c r="I20">
        <v>15</v>
      </c>
      <c r="J20" t="s">
        <v>186</v>
      </c>
      <c r="K20">
        <v>188594.6</v>
      </c>
      <c r="L20">
        <v>140002.1</v>
      </c>
      <c r="M20">
        <v>48592.5</v>
      </c>
    </row>
    <row r="21" spans="1:13" x14ac:dyDescent="0.25">
      <c r="A21" t="s">
        <v>32</v>
      </c>
      <c r="B21" s="1">
        <v>46066.2911392405</v>
      </c>
      <c r="C21" t="s">
        <v>112</v>
      </c>
      <c r="D21" t="s">
        <v>172</v>
      </c>
      <c r="E21" t="s">
        <v>178</v>
      </c>
      <c r="F21" t="s">
        <v>182</v>
      </c>
      <c r="G21">
        <v>2</v>
      </c>
      <c r="H21">
        <v>13837</v>
      </c>
      <c r="I21">
        <v>5</v>
      </c>
      <c r="J21" t="s">
        <v>189</v>
      </c>
      <c r="K21">
        <v>26290.3</v>
      </c>
      <c r="L21">
        <v>18506.27</v>
      </c>
      <c r="M21">
        <v>7784.03</v>
      </c>
    </row>
    <row r="22" spans="1:13" x14ac:dyDescent="0.25">
      <c r="A22" t="s">
        <v>33</v>
      </c>
      <c r="B22" s="1">
        <v>46068.569620253162</v>
      </c>
      <c r="C22" t="s">
        <v>113</v>
      </c>
      <c r="D22" t="s">
        <v>175</v>
      </c>
      <c r="E22" t="s">
        <v>179</v>
      </c>
      <c r="F22" t="s">
        <v>182</v>
      </c>
      <c r="G22">
        <v>3</v>
      </c>
      <c r="H22">
        <v>1229</v>
      </c>
      <c r="I22">
        <v>15</v>
      </c>
      <c r="J22" t="s">
        <v>187</v>
      </c>
      <c r="K22">
        <v>3133.95</v>
      </c>
      <c r="L22">
        <v>2098.3200000000002</v>
      </c>
      <c r="M22">
        <v>1035.6300000000001</v>
      </c>
    </row>
    <row r="23" spans="1:13" x14ac:dyDescent="0.25">
      <c r="A23" t="s">
        <v>34</v>
      </c>
      <c r="B23" s="1">
        <v>46070.848101265823</v>
      </c>
      <c r="C23" t="s">
        <v>114</v>
      </c>
      <c r="D23" t="s">
        <v>173</v>
      </c>
      <c r="E23" t="s">
        <v>179</v>
      </c>
      <c r="F23" t="s">
        <v>180</v>
      </c>
      <c r="G23">
        <v>1</v>
      </c>
      <c r="H23">
        <v>3164</v>
      </c>
      <c r="I23">
        <v>5</v>
      </c>
      <c r="J23" t="s">
        <v>187</v>
      </c>
      <c r="K23">
        <v>3005.8</v>
      </c>
      <c r="L23">
        <v>2077.59</v>
      </c>
      <c r="M23">
        <v>928.21</v>
      </c>
    </row>
    <row r="24" spans="1:13" x14ac:dyDescent="0.25">
      <c r="A24" t="s">
        <v>35</v>
      </c>
      <c r="B24" s="1">
        <v>46073.12658227847</v>
      </c>
      <c r="C24" t="s">
        <v>115</v>
      </c>
      <c r="D24" t="s">
        <v>177</v>
      </c>
      <c r="E24" t="s">
        <v>178</v>
      </c>
      <c r="F24" t="s">
        <v>182</v>
      </c>
      <c r="G24">
        <v>1</v>
      </c>
      <c r="H24">
        <v>14362</v>
      </c>
      <c r="I24">
        <v>15</v>
      </c>
      <c r="J24" t="s">
        <v>187</v>
      </c>
      <c r="K24">
        <v>12207.7</v>
      </c>
      <c r="L24">
        <v>9419.09</v>
      </c>
      <c r="M24">
        <v>2788.61</v>
      </c>
    </row>
    <row r="25" spans="1:13" x14ac:dyDescent="0.25">
      <c r="A25" t="s">
        <v>36</v>
      </c>
      <c r="B25" s="1">
        <v>46075.405063291131</v>
      </c>
      <c r="C25" t="s">
        <v>116</v>
      </c>
      <c r="D25" t="s">
        <v>176</v>
      </c>
      <c r="E25" t="s">
        <v>178</v>
      </c>
      <c r="F25" t="s">
        <v>180</v>
      </c>
      <c r="G25">
        <v>4</v>
      </c>
      <c r="H25">
        <v>55237</v>
      </c>
      <c r="I25">
        <v>10</v>
      </c>
      <c r="J25" t="s">
        <v>187</v>
      </c>
      <c r="K25">
        <v>198853.2</v>
      </c>
      <c r="L25">
        <v>123861.42</v>
      </c>
      <c r="M25">
        <v>74991.78</v>
      </c>
    </row>
    <row r="26" spans="1:13" x14ac:dyDescent="0.25">
      <c r="A26" t="s">
        <v>37</v>
      </c>
      <c r="B26" s="1">
        <v>46077.6835443038</v>
      </c>
      <c r="C26" t="s">
        <v>117</v>
      </c>
      <c r="D26" t="s">
        <v>176</v>
      </c>
      <c r="E26" t="s">
        <v>178</v>
      </c>
      <c r="F26" t="s">
        <v>184</v>
      </c>
      <c r="G26">
        <v>3</v>
      </c>
      <c r="H26">
        <v>55082</v>
      </c>
      <c r="I26">
        <v>10</v>
      </c>
      <c r="J26" t="s">
        <v>187</v>
      </c>
      <c r="K26">
        <v>148721.4</v>
      </c>
      <c r="L26">
        <v>95659.77</v>
      </c>
      <c r="M26">
        <v>53061.63</v>
      </c>
    </row>
    <row r="27" spans="1:13" x14ac:dyDescent="0.25">
      <c r="A27" t="s">
        <v>38</v>
      </c>
      <c r="B27" s="1">
        <v>46079.962025316447</v>
      </c>
      <c r="C27" t="s">
        <v>118</v>
      </c>
      <c r="D27" t="s">
        <v>174</v>
      </c>
      <c r="E27" t="s">
        <v>179</v>
      </c>
      <c r="F27" t="s">
        <v>182</v>
      </c>
      <c r="G27">
        <v>5</v>
      </c>
      <c r="H27">
        <v>2026</v>
      </c>
      <c r="I27">
        <v>10</v>
      </c>
      <c r="J27" t="s">
        <v>189</v>
      </c>
      <c r="K27">
        <v>9117</v>
      </c>
      <c r="L27">
        <v>5736.42</v>
      </c>
      <c r="M27">
        <v>3380.58</v>
      </c>
    </row>
    <row r="28" spans="1:13" x14ac:dyDescent="0.25">
      <c r="A28" t="s">
        <v>39</v>
      </c>
      <c r="B28" s="1">
        <v>46082.240506329108</v>
      </c>
      <c r="C28" t="s">
        <v>119</v>
      </c>
      <c r="D28" t="s">
        <v>174</v>
      </c>
      <c r="E28" t="s">
        <v>179</v>
      </c>
      <c r="F28" t="s">
        <v>184</v>
      </c>
      <c r="G28">
        <v>3</v>
      </c>
      <c r="H28">
        <v>2225</v>
      </c>
      <c r="I28">
        <v>15</v>
      </c>
      <c r="J28" t="s">
        <v>189</v>
      </c>
      <c r="K28">
        <v>5673.75</v>
      </c>
      <c r="L28">
        <v>3563.94</v>
      </c>
      <c r="M28">
        <v>2109.81</v>
      </c>
    </row>
    <row r="29" spans="1:13" x14ac:dyDescent="0.25">
      <c r="A29" t="s">
        <v>40</v>
      </c>
      <c r="B29" s="1">
        <v>46084.518987341769</v>
      </c>
      <c r="C29" t="s">
        <v>120</v>
      </c>
      <c r="D29" t="s">
        <v>175</v>
      </c>
      <c r="E29" t="s">
        <v>179</v>
      </c>
      <c r="F29" t="s">
        <v>180</v>
      </c>
      <c r="G29">
        <v>4</v>
      </c>
      <c r="H29">
        <v>1276</v>
      </c>
      <c r="I29">
        <v>5</v>
      </c>
      <c r="J29" t="s">
        <v>185</v>
      </c>
      <c r="K29">
        <v>4848.8</v>
      </c>
      <c r="L29">
        <v>3835.85</v>
      </c>
      <c r="M29">
        <v>1012.95</v>
      </c>
    </row>
    <row r="30" spans="1:13" x14ac:dyDescent="0.25">
      <c r="A30" t="s">
        <v>41</v>
      </c>
      <c r="B30" s="1">
        <v>46086.797468354423</v>
      </c>
      <c r="C30" t="s">
        <v>121</v>
      </c>
      <c r="D30" t="s">
        <v>172</v>
      </c>
      <c r="E30" t="s">
        <v>178</v>
      </c>
      <c r="F30" t="s">
        <v>183</v>
      </c>
      <c r="G30">
        <v>4</v>
      </c>
      <c r="H30">
        <v>14408</v>
      </c>
      <c r="I30">
        <v>5</v>
      </c>
      <c r="J30" t="s">
        <v>187</v>
      </c>
      <c r="K30">
        <v>54750.400000000001</v>
      </c>
      <c r="L30">
        <v>41650.36</v>
      </c>
      <c r="M30">
        <v>13100.04</v>
      </c>
    </row>
    <row r="31" spans="1:13" x14ac:dyDescent="0.25">
      <c r="A31" t="s">
        <v>42</v>
      </c>
      <c r="B31" s="1">
        <v>46089.075949367078</v>
      </c>
      <c r="C31" t="s">
        <v>122</v>
      </c>
      <c r="D31" t="s">
        <v>172</v>
      </c>
      <c r="E31" t="s">
        <v>178</v>
      </c>
      <c r="F31" t="s">
        <v>182</v>
      </c>
      <c r="G31">
        <v>3</v>
      </c>
      <c r="H31">
        <v>14083</v>
      </c>
      <c r="I31">
        <v>15</v>
      </c>
      <c r="J31" t="s">
        <v>189</v>
      </c>
      <c r="K31">
        <v>35911.65</v>
      </c>
      <c r="L31">
        <v>25670.9</v>
      </c>
      <c r="M31">
        <v>10240.75</v>
      </c>
    </row>
    <row r="32" spans="1:13" x14ac:dyDescent="0.25">
      <c r="A32" t="s">
        <v>43</v>
      </c>
      <c r="B32" s="1">
        <v>46091.354430379753</v>
      </c>
      <c r="C32" t="s">
        <v>123</v>
      </c>
      <c r="D32" t="s">
        <v>174</v>
      </c>
      <c r="E32" t="s">
        <v>179</v>
      </c>
      <c r="F32" t="s">
        <v>180</v>
      </c>
      <c r="G32">
        <v>4</v>
      </c>
      <c r="H32">
        <v>2480</v>
      </c>
      <c r="I32">
        <v>10</v>
      </c>
      <c r="J32" t="s">
        <v>185</v>
      </c>
      <c r="K32">
        <v>8928</v>
      </c>
      <c r="L32">
        <v>5710.05</v>
      </c>
      <c r="M32">
        <v>3217.95</v>
      </c>
    </row>
    <row r="33" spans="1:13" x14ac:dyDescent="0.25">
      <c r="A33" t="s">
        <v>44</v>
      </c>
      <c r="B33" s="1">
        <v>46093.632911392393</v>
      </c>
      <c r="C33" t="s">
        <v>124</v>
      </c>
      <c r="D33" t="s">
        <v>172</v>
      </c>
      <c r="E33" t="s">
        <v>178</v>
      </c>
      <c r="F33" t="s">
        <v>183</v>
      </c>
      <c r="G33">
        <v>3</v>
      </c>
      <c r="H33">
        <v>14252</v>
      </c>
      <c r="J33" t="s">
        <v>187</v>
      </c>
      <c r="K33">
        <v>38480.400000000001</v>
      </c>
      <c r="L33">
        <v>27641.360000000001</v>
      </c>
      <c r="M33">
        <v>10839.04</v>
      </c>
    </row>
    <row r="34" spans="1:13" x14ac:dyDescent="0.25">
      <c r="A34" t="s">
        <v>45</v>
      </c>
      <c r="B34" s="1">
        <v>46095.911392405047</v>
      </c>
      <c r="C34" t="s">
        <v>125</v>
      </c>
      <c r="D34" t="s">
        <v>172</v>
      </c>
      <c r="E34" t="s">
        <v>178</v>
      </c>
      <c r="F34" t="s">
        <v>183</v>
      </c>
      <c r="G34">
        <v>2</v>
      </c>
      <c r="H34">
        <v>14458</v>
      </c>
      <c r="I34">
        <v>5</v>
      </c>
      <c r="J34" t="s">
        <v>186</v>
      </c>
      <c r="K34">
        <v>27470.2</v>
      </c>
      <c r="L34">
        <v>19632.8</v>
      </c>
      <c r="M34">
        <v>7837.4</v>
      </c>
    </row>
    <row r="35" spans="1:13" x14ac:dyDescent="0.25">
      <c r="A35" t="s">
        <v>46</v>
      </c>
      <c r="B35" s="1">
        <v>46098.189873417723</v>
      </c>
      <c r="C35" t="s">
        <v>126</v>
      </c>
      <c r="D35" t="s">
        <v>176</v>
      </c>
      <c r="E35" t="s">
        <v>178</v>
      </c>
      <c r="F35" t="s">
        <v>184</v>
      </c>
      <c r="G35">
        <v>3</v>
      </c>
      <c r="H35">
        <v>55315</v>
      </c>
      <c r="I35">
        <v>10</v>
      </c>
      <c r="J35" t="s">
        <v>185</v>
      </c>
      <c r="K35">
        <v>149350.5</v>
      </c>
      <c r="L35">
        <v>97770.87</v>
      </c>
      <c r="M35">
        <v>51579.63</v>
      </c>
    </row>
    <row r="36" spans="1:13" x14ac:dyDescent="0.25">
      <c r="A36" t="s">
        <v>47</v>
      </c>
      <c r="B36" s="1">
        <v>46100.46835443037</v>
      </c>
      <c r="C36" t="s">
        <v>127</v>
      </c>
      <c r="D36" t="s">
        <v>174</v>
      </c>
      <c r="E36" t="s">
        <v>179</v>
      </c>
      <c r="F36" t="s">
        <v>180</v>
      </c>
      <c r="G36">
        <v>3</v>
      </c>
      <c r="H36">
        <v>2546</v>
      </c>
      <c r="I36">
        <v>0</v>
      </c>
      <c r="J36" t="s">
        <v>189</v>
      </c>
      <c r="K36">
        <v>7638</v>
      </c>
      <c r="L36">
        <v>5398.31</v>
      </c>
      <c r="M36">
        <v>2239.69</v>
      </c>
    </row>
    <row r="37" spans="1:13" x14ac:dyDescent="0.25">
      <c r="A37" t="s">
        <v>48</v>
      </c>
      <c r="B37" s="1">
        <v>46102.746835443031</v>
      </c>
      <c r="C37" t="s">
        <v>128</v>
      </c>
      <c r="D37" t="s">
        <v>173</v>
      </c>
      <c r="E37" t="s">
        <v>179</v>
      </c>
      <c r="F37" t="s">
        <v>183</v>
      </c>
      <c r="G37">
        <v>4</v>
      </c>
      <c r="H37">
        <v>2991</v>
      </c>
      <c r="I37">
        <v>5</v>
      </c>
      <c r="J37" t="s">
        <v>186</v>
      </c>
      <c r="K37">
        <v>11365.8</v>
      </c>
      <c r="L37">
        <v>7952.66</v>
      </c>
      <c r="M37">
        <v>3413.14</v>
      </c>
    </row>
    <row r="38" spans="1:13" x14ac:dyDescent="0.25">
      <c r="A38" t="s">
        <v>49</v>
      </c>
      <c r="B38" s="1">
        <v>46105.025316455693</v>
      </c>
      <c r="C38" t="s">
        <v>129</v>
      </c>
      <c r="D38" t="s">
        <v>174</v>
      </c>
      <c r="E38" t="s">
        <v>179</v>
      </c>
      <c r="F38" t="s">
        <v>182</v>
      </c>
      <c r="G38">
        <v>4</v>
      </c>
      <c r="H38">
        <v>2048</v>
      </c>
      <c r="I38">
        <v>10</v>
      </c>
      <c r="J38" t="s">
        <v>186</v>
      </c>
      <c r="K38">
        <v>7372.8</v>
      </c>
      <c r="L38">
        <v>5479.24</v>
      </c>
      <c r="M38">
        <v>1893.56</v>
      </c>
    </row>
    <row r="39" spans="1:13" x14ac:dyDescent="0.25">
      <c r="A39" t="s">
        <v>50</v>
      </c>
      <c r="B39" s="1">
        <v>46107.303797468347</v>
      </c>
      <c r="C39" t="s">
        <v>130</v>
      </c>
      <c r="D39" t="s">
        <v>173</v>
      </c>
      <c r="E39" t="s">
        <v>179</v>
      </c>
      <c r="F39" t="s">
        <v>182</v>
      </c>
      <c r="G39">
        <v>1</v>
      </c>
      <c r="H39">
        <v>3311</v>
      </c>
      <c r="I39">
        <v>5</v>
      </c>
      <c r="J39" t="s">
        <v>186</v>
      </c>
      <c r="K39">
        <v>3145.45</v>
      </c>
      <c r="L39">
        <v>2349.71</v>
      </c>
      <c r="M39">
        <v>795.74</v>
      </c>
    </row>
    <row r="40" spans="1:13" x14ac:dyDescent="0.25">
      <c r="A40" t="s">
        <v>51</v>
      </c>
      <c r="B40" s="1">
        <v>46109.582278481008</v>
      </c>
      <c r="C40" t="s">
        <v>131</v>
      </c>
      <c r="D40" t="s">
        <v>176</v>
      </c>
      <c r="E40" t="s">
        <v>178</v>
      </c>
      <c r="F40" t="s">
        <v>184</v>
      </c>
      <c r="G40">
        <v>1</v>
      </c>
      <c r="H40">
        <v>54816</v>
      </c>
      <c r="I40">
        <v>0</v>
      </c>
      <c r="J40" t="s">
        <v>185</v>
      </c>
      <c r="K40">
        <v>54816</v>
      </c>
      <c r="L40">
        <v>34482.6</v>
      </c>
      <c r="M40">
        <v>20333.400000000001</v>
      </c>
    </row>
    <row r="41" spans="1:13" x14ac:dyDescent="0.25">
      <c r="A41" t="s">
        <v>52</v>
      </c>
      <c r="B41" s="1">
        <v>46111.860759493669</v>
      </c>
      <c r="C41" t="s">
        <v>132</v>
      </c>
      <c r="D41" t="s">
        <v>175</v>
      </c>
      <c r="E41" t="s">
        <v>179</v>
      </c>
      <c r="F41" t="s">
        <v>183</v>
      </c>
      <c r="G41">
        <v>2</v>
      </c>
      <c r="H41">
        <v>1171</v>
      </c>
      <c r="I41">
        <v>5</v>
      </c>
      <c r="J41" t="s">
        <v>189</v>
      </c>
      <c r="K41">
        <v>2224.9</v>
      </c>
      <c r="L41">
        <v>1546.13</v>
      </c>
      <c r="M41">
        <v>678.77</v>
      </c>
    </row>
    <row r="42" spans="1:13" x14ac:dyDescent="0.25">
      <c r="A42" t="s">
        <v>53</v>
      </c>
      <c r="B42" s="1">
        <v>46114.139240506323</v>
      </c>
      <c r="C42" t="s">
        <v>133</v>
      </c>
      <c r="D42" t="s">
        <v>172</v>
      </c>
      <c r="E42" t="s">
        <v>178</v>
      </c>
      <c r="F42" t="s">
        <v>180</v>
      </c>
      <c r="G42">
        <v>1</v>
      </c>
      <c r="H42">
        <v>14019</v>
      </c>
      <c r="I42">
        <v>5</v>
      </c>
      <c r="J42" t="s">
        <v>186</v>
      </c>
      <c r="K42">
        <v>13318.05</v>
      </c>
      <c r="L42">
        <v>9924.24</v>
      </c>
      <c r="M42">
        <v>3393.81</v>
      </c>
    </row>
    <row r="43" spans="1:13" x14ac:dyDescent="0.25">
      <c r="A43" t="s">
        <v>54</v>
      </c>
      <c r="B43" s="1">
        <v>46116.417721518977</v>
      </c>
      <c r="C43" t="s">
        <v>134</v>
      </c>
      <c r="D43" t="s">
        <v>176</v>
      </c>
      <c r="E43" t="s">
        <v>178</v>
      </c>
      <c r="F43" t="s">
        <v>182</v>
      </c>
      <c r="G43">
        <v>3</v>
      </c>
      <c r="H43">
        <v>54957</v>
      </c>
      <c r="I43">
        <v>5</v>
      </c>
      <c r="J43" t="s">
        <v>187</v>
      </c>
      <c r="K43">
        <v>156627.45000000001</v>
      </c>
      <c r="L43">
        <v>112870.01</v>
      </c>
      <c r="M43">
        <v>43757.440000000002</v>
      </c>
    </row>
    <row r="44" spans="1:13" x14ac:dyDescent="0.25">
      <c r="A44" t="s">
        <v>55</v>
      </c>
      <c r="B44" s="1">
        <v>46118.696202531653</v>
      </c>
      <c r="C44" t="s">
        <v>135</v>
      </c>
      <c r="D44" t="s">
        <v>172</v>
      </c>
      <c r="E44" t="s">
        <v>178</v>
      </c>
      <c r="F44" t="s">
        <v>183</v>
      </c>
      <c r="G44">
        <v>4</v>
      </c>
      <c r="H44">
        <v>14276</v>
      </c>
      <c r="I44">
        <v>5</v>
      </c>
      <c r="J44" t="s">
        <v>186</v>
      </c>
      <c r="K44">
        <v>54248.800000000003</v>
      </c>
      <c r="L44">
        <v>42926.97</v>
      </c>
      <c r="M44">
        <v>11321.83</v>
      </c>
    </row>
    <row r="45" spans="1:13" x14ac:dyDescent="0.25">
      <c r="A45" t="s">
        <v>56</v>
      </c>
      <c r="B45" s="1">
        <v>46120.974683544293</v>
      </c>
      <c r="C45" t="s">
        <v>136</v>
      </c>
      <c r="D45" t="s">
        <v>175</v>
      </c>
      <c r="E45" t="s">
        <v>179</v>
      </c>
      <c r="F45" t="s">
        <v>183</v>
      </c>
      <c r="G45">
        <v>1</v>
      </c>
      <c r="H45">
        <v>1045</v>
      </c>
      <c r="I45">
        <v>0</v>
      </c>
      <c r="J45" t="s">
        <v>186</v>
      </c>
      <c r="K45">
        <v>1045</v>
      </c>
      <c r="L45">
        <v>785.57</v>
      </c>
      <c r="M45">
        <v>259.43</v>
      </c>
    </row>
    <row r="46" spans="1:13" x14ac:dyDescent="0.25">
      <c r="A46" t="s">
        <v>57</v>
      </c>
      <c r="B46" s="1">
        <v>46123.253164556947</v>
      </c>
      <c r="C46" t="s">
        <v>137</v>
      </c>
      <c r="D46" t="s">
        <v>175</v>
      </c>
      <c r="E46" t="s">
        <v>179</v>
      </c>
      <c r="G46">
        <v>1</v>
      </c>
      <c r="H46">
        <v>1372</v>
      </c>
      <c r="I46">
        <v>15</v>
      </c>
      <c r="J46" t="s">
        <v>185</v>
      </c>
      <c r="K46">
        <v>1166.2</v>
      </c>
      <c r="L46">
        <v>761.05</v>
      </c>
      <c r="M46">
        <v>405.15</v>
      </c>
    </row>
    <row r="47" spans="1:13" x14ac:dyDescent="0.25">
      <c r="A47" t="s">
        <v>58</v>
      </c>
      <c r="B47" s="1">
        <v>46125.531645569623</v>
      </c>
      <c r="C47" t="s">
        <v>138</v>
      </c>
      <c r="D47" t="s">
        <v>176</v>
      </c>
      <c r="E47" t="s">
        <v>178</v>
      </c>
      <c r="F47" t="s">
        <v>182</v>
      </c>
      <c r="G47">
        <v>2</v>
      </c>
      <c r="H47">
        <v>55317</v>
      </c>
      <c r="I47">
        <v>5</v>
      </c>
      <c r="J47" t="s">
        <v>185</v>
      </c>
      <c r="K47">
        <v>105102.3</v>
      </c>
      <c r="L47">
        <v>66646.81</v>
      </c>
      <c r="M47">
        <v>38455.49</v>
      </c>
    </row>
    <row r="48" spans="1:13" x14ac:dyDescent="0.25">
      <c r="A48" t="s">
        <v>59</v>
      </c>
      <c r="B48" s="1">
        <v>46127.81012658227</v>
      </c>
      <c r="C48" t="s">
        <v>139</v>
      </c>
      <c r="D48" t="s">
        <v>175</v>
      </c>
      <c r="E48" t="s">
        <v>179</v>
      </c>
      <c r="F48" t="s">
        <v>182</v>
      </c>
      <c r="G48">
        <v>2</v>
      </c>
      <c r="H48">
        <v>1098</v>
      </c>
      <c r="I48">
        <v>5</v>
      </c>
      <c r="J48" t="s">
        <v>189</v>
      </c>
      <c r="K48">
        <v>2086.1999999999998</v>
      </c>
      <c r="L48">
        <v>1561.49</v>
      </c>
      <c r="M48">
        <v>524.71</v>
      </c>
    </row>
    <row r="49" spans="1:13" x14ac:dyDescent="0.25">
      <c r="A49" t="s">
        <v>60</v>
      </c>
      <c r="B49" s="1">
        <v>46130.088607594931</v>
      </c>
      <c r="C49" t="s">
        <v>140</v>
      </c>
      <c r="D49" t="s">
        <v>173</v>
      </c>
      <c r="E49" t="s">
        <v>179</v>
      </c>
      <c r="F49" t="s">
        <v>180</v>
      </c>
      <c r="G49">
        <v>3</v>
      </c>
      <c r="H49">
        <v>2836</v>
      </c>
      <c r="I49">
        <v>10</v>
      </c>
      <c r="J49" t="s">
        <v>187</v>
      </c>
      <c r="K49">
        <v>7657.2</v>
      </c>
      <c r="L49">
        <v>4788.0600000000004</v>
      </c>
      <c r="M49">
        <v>2869.14</v>
      </c>
    </row>
    <row r="50" spans="1:13" x14ac:dyDescent="0.25">
      <c r="A50" t="s">
        <v>61</v>
      </c>
      <c r="B50" s="1">
        <v>46132.367088607592</v>
      </c>
      <c r="C50" t="s">
        <v>141</v>
      </c>
      <c r="D50" t="s">
        <v>175</v>
      </c>
      <c r="E50" t="s">
        <v>179</v>
      </c>
      <c r="F50" t="s">
        <v>182</v>
      </c>
      <c r="G50">
        <v>4</v>
      </c>
      <c r="H50">
        <v>1279</v>
      </c>
      <c r="I50">
        <v>5</v>
      </c>
      <c r="J50" t="s">
        <v>185</v>
      </c>
      <c r="K50">
        <v>4860.2</v>
      </c>
      <c r="L50">
        <v>3582.72</v>
      </c>
      <c r="M50">
        <v>1277.48</v>
      </c>
    </row>
    <row r="51" spans="1:13" x14ac:dyDescent="0.25">
      <c r="A51" t="s">
        <v>62</v>
      </c>
      <c r="B51" s="1">
        <v>46134.645569620247</v>
      </c>
      <c r="C51" t="s">
        <v>142</v>
      </c>
      <c r="D51" t="s">
        <v>172</v>
      </c>
      <c r="E51" t="s">
        <v>178</v>
      </c>
      <c r="F51" t="s">
        <v>180</v>
      </c>
      <c r="G51">
        <v>2</v>
      </c>
      <c r="H51">
        <v>14148</v>
      </c>
      <c r="I51">
        <v>10</v>
      </c>
      <c r="J51" t="s">
        <v>186</v>
      </c>
      <c r="K51">
        <v>25466.400000000001</v>
      </c>
      <c r="L51">
        <v>20578.02</v>
      </c>
      <c r="M51">
        <v>4888.38</v>
      </c>
    </row>
    <row r="52" spans="1:13" x14ac:dyDescent="0.25">
      <c r="A52" t="s">
        <v>63</v>
      </c>
      <c r="B52" s="1">
        <v>46136.924050632908</v>
      </c>
      <c r="C52" t="s">
        <v>143</v>
      </c>
      <c r="D52" t="s">
        <v>172</v>
      </c>
      <c r="E52" t="s">
        <v>178</v>
      </c>
      <c r="F52" t="s">
        <v>182</v>
      </c>
      <c r="G52">
        <v>1</v>
      </c>
      <c r="H52">
        <v>14296</v>
      </c>
      <c r="I52">
        <v>15</v>
      </c>
      <c r="J52" t="s">
        <v>189</v>
      </c>
      <c r="K52">
        <v>12151.6</v>
      </c>
      <c r="L52">
        <v>8932.58</v>
      </c>
      <c r="M52">
        <v>3219.02</v>
      </c>
    </row>
    <row r="53" spans="1:13" x14ac:dyDescent="0.25">
      <c r="A53" t="s">
        <v>64</v>
      </c>
      <c r="B53" s="1">
        <v>46139.202531645569</v>
      </c>
      <c r="C53" t="s">
        <v>144</v>
      </c>
      <c r="D53" t="s">
        <v>172</v>
      </c>
      <c r="E53" t="s">
        <v>178</v>
      </c>
      <c r="F53" t="s">
        <v>184</v>
      </c>
      <c r="G53">
        <v>4</v>
      </c>
      <c r="H53">
        <v>14101</v>
      </c>
      <c r="I53">
        <v>0</v>
      </c>
      <c r="J53" t="s">
        <v>186</v>
      </c>
      <c r="K53">
        <v>56404</v>
      </c>
      <c r="L53">
        <v>39349.35</v>
      </c>
      <c r="M53">
        <v>17054.650000000001</v>
      </c>
    </row>
    <row r="54" spans="1:13" x14ac:dyDescent="0.25">
      <c r="A54" t="s">
        <v>65</v>
      </c>
      <c r="B54" s="1">
        <v>46141.481012658223</v>
      </c>
      <c r="C54" t="s">
        <v>145</v>
      </c>
      <c r="D54" t="s">
        <v>172</v>
      </c>
      <c r="E54" t="s">
        <v>178</v>
      </c>
      <c r="F54" t="s">
        <v>182</v>
      </c>
      <c r="G54">
        <v>4</v>
      </c>
      <c r="H54">
        <v>13980</v>
      </c>
      <c r="I54">
        <v>0</v>
      </c>
      <c r="J54" t="s">
        <v>186</v>
      </c>
      <c r="K54">
        <v>55920</v>
      </c>
      <c r="L54">
        <v>41864.94</v>
      </c>
      <c r="M54">
        <v>14055.06</v>
      </c>
    </row>
    <row r="55" spans="1:13" x14ac:dyDescent="0.25">
      <c r="A55" t="s">
        <v>66</v>
      </c>
      <c r="B55" s="1">
        <v>46143.759493670877</v>
      </c>
      <c r="C55" t="s">
        <v>146</v>
      </c>
      <c r="D55" t="s">
        <v>173</v>
      </c>
      <c r="E55" t="s">
        <v>179</v>
      </c>
      <c r="F55" t="s">
        <v>180</v>
      </c>
      <c r="G55">
        <v>1</v>
      </c>
      <c r="H55">
        <v>3406</v>
      </c>
      <c r="I55">
        <v>15</v>
      </c>
      <c r="J55" t="s">
        <v>185</v>
      </c>
      <c r="K55">
        <v>2895.1</v>
      </c>
      <c r="L55">
        <v>2060.3000000000002</v>
      </c>
      <c r="M55">
        <v>834.8</v>
      </c>
    </row>
    <row r="56" spans="1:13" x14ac:dyDescent="0.25">
      <c r="A56" t="s">
        <v>67</v>
      </c>
      <c r="B56" s="1">
        <v>46146.037974683539</v>
      </c>
      <c r="C56" t="s">
        <v>147</v>
      </c>
      <c r="D56" t="s">
        <v>174</v>
      </c>
      <c r="E56" t="s">
        <v>179</v>
      </c>
      <c r="F56" t="s">
        <v>180</v>
      </c>
      <c r="G56">
        <v>2</v>
      </c>
      <c r="H56">
        <v>2098</v>
      </c>
      <c r="I56">
        <v>0</v>
      </c>
      <c r="J56" t="s">
        <v>189</v>
      </c>
      <c r="K56">
        <v>4196</v>
      </c>
      <c r="L56">
        <v>3059.4</v>
      </c>
      <c r="M56">
        <v>1136.5999999999999</v>
      </c>
    </row>
    <row r="57" spans="1:13" x14ac:dyDescent="0.25">
      <c r="A57" t="s">
        <v>68</v>
      </c>
      <c r="B57" s="1">
        <v>46148.316455696193</v>
      </c>
      <c r="C57" t="s">
        <v>148</v>
      </c>
      <c r="D57" t="s">
        <v>176</v>
      </c>
      <c r="E57" t="s">
        <v>178</v>
      </c>
      <c r="F57" t="s">
        <v>184</v>
      </c>
      <c r="G57">
        <v>1</v>
      </c>
      <c r="H57">
        <v>55499</v>
      </c>
      <c r="I57">
        <v>15</v>
      </c>
      <c r="J57" t="s">
        <v>190</v>
      </c>
      <c r="K57">
        <v>47174.15</v>
      </c>
      <c r="L57">
        <v>38130.53</v>
      </c>
      <c r="M57">
        <v>9043.6200000000008</v>
      </c>
    </row>
    <row r="58" spans="1:13" x14ac:dyDescent="0.25">
      <c r="A58" t="s">
        <v>69</v>
      </c>
      <c r="B58" s="1">
        <v>46150.594936708847</v>
      </c>
      <c r="C58" t="s">
        <v>149</v>
      </c>
      <c r="D58" t="s">
        <v>172</v>
      </c>
      <c r="E58" t="s">
        <v>178</v>
      </c>
      <c r="F58" t="s">
        <v>182</v>
      </c>
      <c r="G58">
        <v>4</v>
      </c>
      <c r="H58">
        <v>13915</v>
      </c>
      <c r="I58">
        <v>15</v>
      </c>
      <c r="J58" t="s">
        <v>187</v>
      </c>
      <c r="K58">
        <v>47311</v>
      </c>
      <c r="L58">
        <v>32986.199999999997</v>
      </c>
      <c r="M58">
        <v>14324.8</v>
      </c>
    </row>
    <row r="59" spans="1:13" x14ac:dyDescent="0.25">
      <c r="A59" t="s">
        <v>70</v>
      </c>
      <c r="B59" s="1">
        <v>46152.873417721523</v>
      </c>
      <c r="C59" t="s">
        <v>150</v>
      </c>
      <c r="D59" t="s">
        <v>175</v>
      </c>
      <c r="E59" t="s">
        <v>179</v>
      </c>
      <c r="F59" t="s">
        <v>182</v>
      </c>
      <c r="G59">
        <v>5</v>
      </c>
      <c r="H59">
        <v>1190</v>
      </c>
      <c r="I59">
        <v>15</v>
      </c>
      <c r="J59" t="s">
        <v>185</v>
      </c>
      <c r="K59">
        <v>5057.5</v>
      </c>
      <c r="L59">
        <v>4107.8900000000003</v>
      </c>
      <c r="M59">
        <v>949.61</v>
      </c>
    </row>
    <row r="60" spans="1:13" x14ac:dyDescent="0.25">
      <c r="A60" t="s">
        <v>71</v>
      </c>
      <c r="B60" s="1">
        <v>46155.15189873417</v>
      </c>
      <c r="C60" t="s">
        <v>151</v>
      </c>
      <c r="D60" t="s">
        <v>172</v>
      </c>
      <c r="E60" t="s">
        <v>178</v>
      </c>
      <c r="F60" t="s">
        <v>184</v>
      </c>
      <c r="G60">
        <v>5</v>
      </c>
      <c r="H60">
        <v>14052</v>
      </c>
      <c r="I60">
        <v>0</v>
      </c>
      <c r="J60" t="s">
        <v>185</v>
      </c>
      <c r="K60">
        <v>70260</v>
      </c>
      <c r="L60">
        <v>56283.19</v>
      </c>
      <c r="M60">
        <v>13976.81</v>
      </c>
    </row>
    <row r="61" spans="1:13" x14ac:dyDescent="0.25">
      <c r="A61" t="s">
        <v>72</v>
      </c>
      <c r="B61" s="1">
        <v>46157.430379746831</v>
      </c>
      <c r="C61" t="s">
        <v>152</v>
      </c>
      <c r="D61" t="s">
        <v>175</v>
      </c>
      <c r="E61" t="s">
        <v>179</v>
      </c>
      <c r="F61" t="s">
        <v>182</v>
      </c>
      <c r="G61">
        <v>3</v>
      </c>
      <c r="H61">
        <v>1160</v>
      </c>
      <c r="I61">
        <v>10</v>
      </c>
      <c r="J61" t="s">
        <v>189</v>
      </c>
      <c r="K61">
        <v>3132</v>
      </c>
      <c r="L61">
        <v>2064.48</v>
      </c>
      <c r="M61">
        <v>1067.52</v>
      </c>
    </row>
    <row r="62" spans="1:13" x14ac:dyDescent="0.25">
      <c r="A62" t="s">
        <v>73</v>
      </c>
      <c r="B62" s="1">
        <v>46159.708860759492</v>
      </c>
      <c r="C62" t="s">
        <v>153</v>
      </c>
      <c r="D62" t="s">
        <v>175</v>
      </c>
      <c r="E62" t="s">
        <v>179</v>
      </c>
      <c r="F62" t="s">
        <v>182</v>
      </c>
      <c r="G62">
        <v>1</v>
      </c>
      <c r="H62">
        <v>1255</v>
      </c>
      <c r="I62">
        <v>15</v>
      </c>
      <c r="J62" t="s">
        <v>187</v>
      </c>
      <c r="K62">
        <v>1066.75</v>
      </c>
      <c r="L62">
        <v>676.18</v>
      </c>
      <c r="M62">
        <v>390.57</v>
      </c>
    </row>
    <row r="63" spans="1:13" x14ac:dyDescent="0.25">
      <c r="A63" t="s">
        <v>74</v>
      </c>
      <c r="B63" s="1">
        <v>46161.987341772139</v>
      </c>
      <c r="C63" t="s">
        <v>154</v>
      </c>
      <c r="D63" t="s">
        <v>172</v>
      </c>
      <c r="E63" t="s">
        <v>178</v>
      </c>
      <c r="F63" t="s">
        <v>180</v>
      </c>
      <c r="G63">
        <v>1</v>
      </c>
      <c r="H63">
        <v>14122</v>
      </c>
      <c r="I63">
        <v>5</v>
      </c>
      <c r="J63" t="s">
        <v>187</v>
      </c>
      <c r="K63">
        <v>13415.9</v>
      </c>
      <c r="L63">
        <v>8588.26</v>
      </c>
      <c r="M63">
        <v>4827.6400000000003</v>
      </c>
    </row>
    <row r="64" spans="1:13" x14ac:dyDescent="0.25">
      <c r="A64" t="s">
        <v>75</v>
      </c>
      <c r="B64" s="1">
        <v>46164.265822784801</v>
      </c>
      <c r="C64" t="s">
        <v>155</v>
      </c>
      <c r="D64" t="s">
        <v>173</v>
      </c>
      <c r="E64" t="s">
        <v>179</v>
      </c>
      <c r="F64" t="s">
        <v>182</v>
      </c>
      <c r="G64">
        <v>3</v>
      </c>
      <c r="H64">
        <v>2927</v>
      </c>
      <c r="I64">
        <v>0</v>
      </c>
      <c r="J64" t="s">
        <v>187</v>
      </c>
      <c r="K64">
        <v>8781</v>
      </c>
      <c r="L64">
        <v>5476.22</v>
      </c>
      <c r="M64">
        <v>3304.78</v>
      </c>
    </row>
    <row r="65" spans="1:13" x14ac:dyDescent="0.25">
      <c r="A65" t="s">
        <v>76</v>
      </c>
      <c r="B65" s="1">
        <v>46166.544303797462</v>
      </c>
      <c r="C65" t="s">
        <v>156</v>
      </c>
      <c r="D65" t="s">
        <v>175</v>
      </c>
      <c r="E65" t="s">
        <v>179</v>
      </c>
      <c r="F65" t="s">
        <v>182</v>
      </c>
      <c r="G65">
        <v>3</v>
      </c>
      <c r="H65">
        <v>1017</v>
      </c>
      <c r="I65">
        <v>15</v>
      </c>
      <c r="J65" t="s">
        <v>186</v>
      </c>
      <c r="K65">
        <v>2593.35</v>
      </c>
      <c r="L65">
        <v>1656.86</v>
      </c>
      <c r="M65">
        <v>936.49</v>
      </c>
    </row>
    <row r="66" spans="1:13" x14ac:dyDescent="0.25">
      <c r="A66" t="s">
        <v>77</v>
      </c>
      <c r="B66" s="1">
        <v>46168.822784810123</v>
      </c>
      <c r="C66" t="s">
        <v>157</v>
      </c>
      <c r="D66" t="s">
        <v>175</v>
      </c>
      <c r="E66" t="s">
        <v>179</v>
      </c>
      <c r="F66" t="s">
        <v>184</v>
      </c>
      <c r="G66">
        <v>3</v>
      </c>
      <c r="H66">
        <v>1565</v>
      </c>
      <c r="I66">
        <v>15</v>
      </c>
      <c r="J66" t="s">
        <v>187</v>
      </c>
      <c r="K66">
        <v>3990.75</v>
      </c>
      <c r="L66">
        <v>3019.41</v>
      </c>
      <c r="M66">
        <v>971.34</v>
      </c>
    </row>
    <row r="67" spans="1:13" x14ac:dyDescent="0.25">
      <c r="A67" t="s">
        <v>78</v>
      </c>
      <c r="B67" s="1">
        <v>46171.101265822777</v>
      </c>
      <c r="C67" t="s">
        <v>158</v>
      </c>
      <c r="D67" t="s">
        <v>172</v>
      </c>
      <c r="E67" t="s">
        <v>178</v>
      </c>
      <c r="F67" t="s">
        <v>184</v>
      </c>
      <c r="G67">
        <v>4</v>
      </c>
      <c r="H67">
        <v>14369</v>
      </c>
      <c r="I67">
        <v>5</v>
      </c>
      <c r="J67" t="s">
        <v>186</v>
      </c>
      <c r="K67">
        <v>54602.2</v>
      </c>
      <c r="L67">
        <v>34630.78</v>
      </c>
      <c r="M67">
        <v>19971.419999999998</v>
      </c>
    </row>
    <row r="68" spans="1:13" x14ac:dyDescent="0.25">
      <c r="A68" t="s">
        <v>79</v>
      </c>
      <c r="B68" s="1">
        <v>46173.379746835439</v>
      </c>
      <c r="C68" t="s">
        <v>159</v>
      </c>
      <c r="D68" t="s">
        <v>175</v>
      </c>
      <c r="E68" t="s">
        <v>179</v>
      </c>
      <c r="F68" t="s">
        <v>183</v>
      </c>
      <c r="G68">
        <v>1</v>
      </c>
      <c r="I68">
        <v>10</v>
      </c>
      <c r="J68" t="s">
        <v>189</v>
      </c>
      <c r="K68">
        <v>1189.8</v>
      </c>
      <c r="L68">
        <v>813.58</v>
      </c>
      <c r="M68">
        <v>376.22</v>
      </c>
    </row>
    <row r="69" spans="1:13" x14ac:dyDescent="0.25">
      <c r="A69" t="s">
        <v>80</v>
      </c>
      <c r="B69" s="1">
        <v>46175.658227848093</v>
      </c>
      <c r="C69" t="s">
        <v>160</v>
      </c>
      <c r="D69" t="s">
        <v>175</v>
      </c>
      <c r="E69" t="s">
        <v>179</v>
      </c>
      <c r="F69" t="s">
        <v>180</v>
      </c>
      <c r="G69">
        <v>4</v>
      </c>
      <c r="H69">
        <v>1685</v>
      </c>
      <c r="I69">
        <v>10</v>
      </c>
      <c r="J69" t="s">
        <v>186</v>
      </c>
      <c r="K69">
        <v>6066</v>
      </c>
      <c r="L69">
        <v>4785.92</v>
      </c>
      <c r="M69">
        <v>1280.08</v>
      </c>
    </row>
    <row r="70" spans="1:13" x14ac:dyDescent="0.25">
      <c r="A70" t="s">
        <v>81</v>
      </c>
      <c r="B70" s="1">
        <v>46177.936708860747</v>
      </c>
      <c r="C70" t="s">
        <v>161</v>
      </c>
      <c r="D70" t="s">
        <v>172</v>
      </c>
      <c r="E70" t="s">
        <v>178</v>
      </c>
      <c r="F70" t="s">
        <v>182</v>
      </c>
      <c r="G70">
        <v>3</v>
      </c>
      <c r="H70">
        <v>14425</v>
      </c>
      <c r="I70">
        <v>10</v>
      </c>
      <c r="J70" t="s">
        <v>189</v>
      </c>
      <c r="K70">
        <v>38947.5</v>
      </c>
      <c r="L70">
        <v>24328.73</v>
      </c>
      <c r="M70">
        <v>14618.77</v>
      </c>
    </row>
    <row r="71" spans="1:13" x14ac:dyDescent="0.25">
      <c r="A71" t="s">
        <v>82</v>
      </c>
      <c r="B71" s="1">
        <v>46180.215189873423</v>
      </c>
      <c r="C71" t="s">
        <v>162</v>
      </c>
      <c r="D71" t="s">
        <v>172</v>
      </c>
      <c r="E71" t="s">
        <v>178</v>
      </c>
      <c r="F71" t="s">
        <v>182</v>
      </c>
      <c r="G71">
        <v>1</v>
      </c>
      <c r="H71">
        <v>14087</v>
      </c>
      <c r="I71">
        <v>15</v>
      </c>
      <c r="J71" t="s">
        <v>187</v>
      </c>
      <c r="K71">
        <v>11973.95</v>
      </c>
      <c r="L71">
        <v>9374.33</v>
      </c>
      <c r="M71">
        <v>2599.62</v>
      </c>
    </row>
    <row r="72" spans="1:13" x14ac:dyDescent="0.25">
      <c r="A72" t="s">
        <v>83</v>
      </c>
      <c r="B72" s="1">
        <v>46182.493670886062</v>
      </c>
      <c r="C72" t="s">
        <v>103</v>
      </c>
      <c r="D72" t="s">
        <v>176</v>
      </c>
      <c r="E72" t="s">
        <v>178</v>
      </c>
      <c r="F72" t="s">
        <v>183</v>
      </c>
      <c r="G72">
        <v>4</v>
      </c>
      <c r="H72">
        <v>55462</v>
      </c>
      <c r="I72">
        <v>15</v>
      </c>
      <c r="J72" t="s">
        <v>187</v>
      </c>
      <c r="K72">
        <v>188570.8</v>
      </c>
      <c r="L72">
        <v>127543.81</v>
      </c>
      <c r="M72">
        <v>61026.99</v>
      </c>
    </row>
    <row r="73" spans="1:13" x14ac:dyDescent="0.25">
      <c r="A73" t="s">
        <v>84</v>
      </c>
      <c r="B73" s="1">
        <v>46184.772151898716</v>
      </c>
      <c r="C73" t="s">
        <v>163</v>
      </c>
      <c r="D73" t="s">
        <v>173</v>
      </c>
      <c r="E73" t="s">
        <v>179</v>
      </c>
      <c r="F73" t="s">
        <v>182</v>
      </c>
      <c r="G73">
        <v>4</v>
      </c>
      <c r="H73">
        <v>3438</v>
      </c>
      <c r="I73">
        <v>15</v>
      </c>
      <c r="J73" t="s">
        <v>189</v>
      </c>
      <c r="K73">
        <v>11689.2</v>
      </c>
      <c r="L73">
        <v>7523.55</v>
      </c>
      <c r="M73">
        <v>4165.6499999999996</v>
      </c>
    </row>
    <row r="74" spans="1:13" x14ac:dyDescent="0.25">
      <c r="A74" t="s">
        <v>85</v>
      </c>
      <c r="B74" s="1">
        <v>46187.050632911392</v>
      </c>
      <c r="C74" t="s">
        <v>164</v>
      </c>
      <c r="D74" t="s">
        <v>173</v>
      </c>
      <c r="E74" t="s">
        <v>179</v>
      </c>
      <c r="F74" t="s">
        <v>180</v>
      </c>
      <c r="G74">
        <v>3</v>
      </c>
      <c r="H74">
        <v>2954</v>
      </c>
      <c r="I74">
        <v>0</v>
      </c>
      <c r="J74" t="s">
        <v>185</v>
      </c>
      <c r="K74">
        <v>8862</v>
      </c>
      <c r="L74">
        <v>6729.34</v>
      </c>
      <c r="M74">
        <v>2132.66</v>
      </c>
    </row>
    <row r="75" spans="1:13" x14ac:dyDescent="0.25">
      <c r="A75" t="s">
        <v>86</v>
      </c>
      <c r="B75" s="1">
        <v>46189.329113924039</v>
      </c>
      <c r="C75" t="s">
        <v>165</v>
      </c>
      <c r="D75" t="s">
        <v>175</v>
      </c>
      <c r="E75" t="s">
        <v>179</v>
      </c>
      <c r="F75" t="s">
        <v>183</v>
      </c>
      <c r="G75">
        <v>1</v>
      </c>
      <c r="H75">
        <v>1489</v>
      </c>
      <c r="I75">
        <v>5</v>
      </c>
      <c r="J75" t="s">
        <v>189</v>
      </c>
      <c r="K75">
        <v>1414.55</v>
      </c>
      <c r="L75">
        <v>1054.96</v>
      </c>
      <c r="M75">
        <v>359.59</v>
      </c>
    </row>
    <row r="76" spans="1:13" x14ac:dyDescent="0.25">
      <c r="A76" t="s">
        <v>87</v>
      </c>
      <c r="B76" s="1">
        <v>46191.6075949367</v>
      </c>
      <c r="C76" t="s">
        <v>166</v>
      </c>
      <c r="D76" t="s">
        <v>173</v>
      </c>
      <c r="E76" t="s">
        <v>179</v>
      </c>
      <c r="F76" t="s">
        <v>180</v>
      </c>
      <c r="G76">
        <v>3</v>
      </c>
      <c r="H76">
        <v>3185</v>
      </c>
      <c r="I76">
        <v>15</v>
      </c>
      <c r="J76" t="s">
        <v>185</v>
      </c>
      <c r="K76">
        <v>8121.75</v>
      </c>
      <c r="L76">
        <v>6460.81</v>
      </c>
      <c r="M76">
        <v>1660.94</v>
      </c>
    </row>
    <row r="77" spans="1:13" x14ac:dyDescent="0.25">
      <c r="A77" t="s">
        <v>88</v>
      </c>
      <c r="B77" s="1">
        <v>46193.886075949362</v>
      </c>
      <c r="C77" t="s">
        <v>167</v>
      </c>
      <c r="D77" t="s">
        <v>175</v>
      </c>
      <c r="E77" t="s">
        <v>179</v>
      </c>
      <c r="F77" t="s">
        <v>183</v>
      </c>
      <c r="G77">
        <v>1</v>
      </c>
      <c r="H77">
        <v>1103</v>
      </c>
      <c r="I77">
        <v>5</v>
      </c>
      <c r="J77" t="s">
        <v>186</v>
      </c>
      <c r="K77">
        <v>1047.8499999999999</v>
      </c>
      <c r="L77">
        <v>803.72</v>
      </c>
      <c r="M77">
        <v>244.13</v>
      </c>
    </row>
    <row r="78" spans="1:13" x14ac:dyDescent="0.25">
      <c r="A78" t="s">
        <v>89</v>
      </c>
      <c r="B78" s="1">
        <v>46196.164556962023</v>
      </c>
      <c r="C78" t="s">
        <v>168</v>
      </c>
      <c r="D78" t="s">
        <v>176</v>
      </c>
      <c r="E78" t="s">
        <v>178</v>
      </c>
      <c r="F78" t="s">
        <v>183</v>
      </c>
      <c r="G78">
        <v>5</v>
      </c>
      <c r="H78">
        <v>55192</v>
      </c>
      <c r="I78">
        <v>5</v>
      </c>
      <c r="J78" t="s">
        <v>186</v>
      </c>
      <c r="K78">
        <v>262162</v>
      </c>
      <c r="L78">
        <v>204668.87</v>
      </c>
      <c r="M78">
        <v>57493.13</v>
      </c>
    </row>
    <row r="79" spans="1:13" x14ac:dyDescent="0.25">
      <c r="A79" t="s">
        <v>90</v>
      </c>
      <c r="B79" s="1">
        <v>46198.443037974677</v>
      </c>
      <c r="C79" t="s">
        <v>169</v>
      </c>
      <c r="D79" t="s">
        <v>172</v>
      </c>
      <c r="E79" t="s">
        <v>178</v>
      </c>
      <c r="F79" t="s">
        <v>184</v>
      </c>
      <c r="G79">
        <v>2</v>
      </c>
      <c r="H79">
        <v>14045</v>
      </c>
      <c r="I79">
        <v>10</v>
      </c>
      <c r="J79" t="s">
        <v>186</v>
      </c>
      <c r="K79">
        <v>25281</v>
      </c>
      <c r="L79">
        <v>17100.240000000002</v>
      </c>
      <c r="M79">
        <v>8180.76</v>
      </c>
    </row>
    <row r="80" spans="1:13" x14ac:dyDescent="0.25">
      <c r="A80" t="s">
        <v>91</v>
      </c>
      <c r="B80" s="1">
        <v>46200.721518987339</v>
      </c>
      <c r="C80" t="s">
        <v>170</v>
      </c>
      <c r="D80" t="s">
        <v>172</v>
      </c>
      <c r="E80" t="s">
        <v>178</v>
      </c>
      <c r="F80" t="s">
        <v>180</v>
      </c>
      <c r="G80">
        <v>2</v>
      </c>
      <c r="H80">
        <v>13975</v>
      </c>
      <c r="I80">
        <v>0</v>
      </c>
      <c r="J80" t="s">
        <v>187</v>
      </c>
      <c r="K80">
        <v>27950</v>
      </c>
      <c r="L80">
        <v>18320.89</v>
      </c>
      <c r="M80">
        <v>9629.11</v>
      </c>
    </row>
    <row r="81" spans="1:13" x14ac:dyDescent="0.25">
      <c r="A81" t="s">
        <v>92</v>
      </c>
      <c r="B81" s="1">
        <v>46203</v>
      </c>
      <c r="C81" t="s">
        <v>171</v>
      </c>
      <c r="D81" t="s">
        <v>172</v>
      </c>
      <c r="E81" t="s">
        <v>178</v>
      </c>
      <c r="F81" t="s">
        <v>182</v>
      </c>
      <c r="G81">
        <v>2</v>
      </c>
      <c r="H81">
        <v>13838</v>
      </c>
      <c r="I81">
        <v>15</v>
      </c>
      <c r="J81" t="s">
        <v>186</v>
      </c>
      <c r="K81">
        <v>23524.6</v>
      </c>
      <c r="L81">
        <v>18116.830000000002</v>
      </c>
      <c r="M81">
        <v>5407.77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76D4F-61D6-4444-AC92-53DA3A5ECBA9}">
  <dimension ref="A1:P81"/>
  <sheetViews>
    <sheetView tabSelected="1" workbookViewId="0">
      <selection activeCell="J12" sqref="J12"/>
    </sheetView>
  </sheetViews>
  <sheetFormatPr defaultRowHeight="15" x14ac:dyDescent="0.25"/>
  <cols>
    <col min="1" max="1" width="11.140625" customWidth="1"/>
    <col min="2" max="2" width="18.28515625" style="2" bestFit="1" customWidth="1"/>
    <col min="3" max="3" width="11.7109375" customWidth="1"/>
    <col min="4" max="4" width="10" customWidth="1"/>
    <col min="5" max="5" width="11.28515625" bestFit="1" customWidth="1"/>
    <col min="6" max="6" width="9.28515625" customWidth="1"/>
    <col min="7" max="7" width="10.85546875" customWidth="1"/>
    <col min="8" max="8" width="14.85546875" bestFit="1" customWidth="1"/>
    <col min="9" max="9" width="13.42578125" customWidth="1"/>
    <col min="10" max="10" width="17.28515625" customWidth="1"/>
    <col min="15" max="15" width="12.140625" customWidth="1"/>
    <col min="16" max="16" width="16.42578125" style="3" customWidth="1"/>
  </cols>
  <sheetData>
    <row r="1" spans="1:16" x14ac:dyDescent="0.25">
      <c r="A1" s="10" t="s">
        <v>0</v>
      </c>
      <c r="B1" s="11" t="s">
        <v>1</v>
      </c>
      <c r="C1" s="10" t="s">
        <v>2</v>
      </c>
      <c r="D1" s="10" t="s">
        <v>3</v>
      </c>
      <c r="E1" s="10" t="s">
        <v>4</v>
      </c>
      <c r="F1" s="10" t="s">
        <v>5</v>
      </c>
      <c r="G1" s="10" t="s">
        <v>6</v>
      </c>
      <c r="H1" s="10" t="s">
        <v>7</v>
      </c>
      <c r="I1" s="10" t="s">
        <v>8</v>
      </c>
      <c r="J1" s="10" t="s">
        <v>9</v>
      </c>
      <c r="K1" s="10" t="s">
        <v>10</v>
      </c>
      <c r="L1" s="10" t="s">
        <v>11</v>
      </c>
      <c r="M1" s="10" t="s">
        <v>12</v>
      </c>
      <c r="N1" s="10" t="s">
        <v>192</v>
      </c>
      <c r="O1" s="10" t="s">
        <v>193</v>
      </c>
      <c r="P1" s="12" t="s">
        <v>194</v>
      </c>
    </row>
    <row r="2" spans="1:16" x14ac:dyDescent="0.25">
      <c r="A2" t="s">
        <v>13</v>
      </c>
      <c r="B2" s="2">
        <v>46023</v>
      </c>
      <c r="C2" t="s">
        <v>93</v>
      </c>
      <c r="D2" t="s">
        <v>172</v>
      </c>
      <c r="E2" t="s">
        <v>178</v>
      </c>
      <c r="F2" t="s">
        <v>180</v>
      </c>
      <c r="G2">
        <v>3</v>
      </c>
      <c r="H2">
        <v>13962</v>
      </c>
      <c r="I2">
        <v>0</v>
      </c>
      <c r="J2" t="s">
        <v>185</v>
      </c>
      <c r="K2">
        <v>41886</v>
      </c>
      <c r="L2">
        <v>28238.14</v>
      </c>
      <c r="M2">
        <v>13647.86</v>
      </c>
      <c r="N2" t="str">
        <f>TEXT(B2,"mmm")</f>
        <v>Jan</v>
      </c>
      <c r="O2">
        <f>MONTH(B2)</f>
        <v>1</v>
      </c>
      <c r="P2" s="3">
        <f>M2/K2</f>
        <v>0.32583345270496111</v>
      </c>
    </row>
    <row r="3" spans="1:16" x14ac:dyDescent="0.25">
      <c r="A3" t="s">
        <v>14</v>
      </c>
      <c r="B3" s="2">
        <v>46025.278481012647</v>
      </c>
      <c r="C3" t="s">
        <v>94</v>
      </c>
      <c r="D3" t="s">
        <v>173</v>
      </c>
      <c r="E3" t="s">
        <v>179</v>
      </c>
      <c r="F3" t="s">
        <v>180</v>
      </c>
      <c r="G3">
        <v>1</v>
      </c>
      <c r="H3">
        <v>3480</v>
      </c>
      <c r="I3">
        <v>5</v>
      </c>
      <c r="J3" t="s">
        <v>186</v>
      </c>
      <c r="K3">
        <v>3306</v>
      </c>
      <c r="L3">
        <v>2339.9699999999998</v>
      </c>
      <c r="M3">
        <v>966.03</v>
      </c>
      <c r="N3" t="str">
        <f t="shared" ref="N3:N66" si="0">TEXT(B3,"mmm")</f>
        <v>Jan</v>
      </c>
      <c r="O3">
        <f t="shared" ref="O3:O66" si="1">MONTH(B3)</f>
        <v>1</v>
      </c>
      <c r="P3" s="3">
        <f t="shared" ref="P3:P66" si="2">M3/K3</f>
        <v>0.29220508166969145</v>
      </c>
    </row>
    <row r="4" spans="1:16" x14ac:dyDescent="0.25">
      <c r="A4" t="s">
        <v>15</v>
      </c>
      <c r="B4" s="2">
        <v>46027.556962025323</v>
      </c>
      <c r="C4" t="s">
        <v>95</v>
      </c>
      <c r="D4" t="s">
        <v>174</v>
      </c>
      <c r="E4" t="s">
        <v>179</v>
      </c>
      <c r="F4" t="s">
        <v>180</v>
      </c>
      <c r="G4">
        <v>2</v>
      </c>
      <c r="H4">
        <v>2160</v>
      </c>
      <c r="I4">
        <v>10</v>
      </c>
      <c r="J4" t="s">
        <v>185</v>
      </c>
      <c r="K4">
        <v>3888</v>
      </c>
      <c r="L4">
        <v>2471.5700000000002</v>
      </c>
      <c r="M4">
        <v>1416.43</v>
      </c>
      <c r="N4" t="str">
        <f t="shared" si="0"/>
        <v>Jan</v>
      </c>
      <c r="O4">
        <f t="shared" si="1"/>
        <v>1</v>
      </c>
      <c r="P4" s="3">
        <f t="shared" si="2"/>
        <v>0.36430812757201647</v>
      </c>
    </row>
    <row r="5" spans="1:16" x14ac:dyDescent="0.25">
      <c r="A5" t="s">
        <v>16</v>
      </c>
      <c r="B5" s="2">
        <v>46029.835443037977</v>
      </c>
      <c r="C5" t="s">
        <v>96</v>
      </c>
      <c r="D5" t="s">
        <v>173</v>
      </c>
      <c r="E5" t="s">
        <v>179</v>
      </c>
      <c r="F5" t="s">
        <v>184</v>
      </c>
      <c r="G5">
        <v>2</v>
      </c>
      <c r="H5">
        <v>3379</v>
      </c>
      <c r="I5">
        <v>5</v>
      </c>
      <c r="J5" t="s">
        <v>185</v>
      </c>
      <c r="K5">
        <v>6420.1</v>
      </c>
      <c r="L5">
        <v>4013.01</v>
      </c>
      <c r="M5">
        <v>2407.09</v>
      </c>
      <c r="N5" t="str">
        <f t="shared" si="0"/>
        <v>Jan</v>
      </c>
      <c r="O5">
        <f t="shared" si="1"/>
        <v>1</v>
      </c>
      <c r="P5" s="3">
        <f t="shared" si="2"/>
        <v>0.37493029703587172</v>
      </c>
    </row>
    <row r="6" spans="1:16" x14ac:dyDescent="0.25">
      <c r="A6" t="s">
        <v>17</v>
      </c>
      <c r="B6" s="2">
        <v>46032.113924050624</v>
      </c>
      <c r="C6" t="s">
        <v>97</v>
      </c>
      <c r="D6" t="s">
        <v>173</v>
      </c>
      <c r="E6" t="s">
        <v>179</v>
      </c>
      <c r="F6" t="s">
        <v>180</v>
      </c>
      <c r="G6">
        <v>4</v>
      </c>
      <c r="H6">
        <v>3197</v>
      </c>
      <c r="I6">
        <v>10</v>
      </c>
      <c r="J6" t="s">
        <v>186</v>
      </c>
      <c r="K6">
        <v>11509.2</v>
      </c>
      <c r="L6">
        <v>9351.57</v>
      </c>
      <c r="M6">
        <v>2157.63</v>
      </c>
      <c r="N6" t="str">
        <f t="shared" si="0"/>
        <v>Jan</v>
      </c>
      <c r="O6">
        <f t="shared" si="1"/>
        <v>1</v>
      </c>
      <c r="P6" s="3">
        <f t="shared" si="2"/>
        <v>0.18747002398081536</v>
      </c>
    </row>
    <row r="7" spans="1:16" x14ac:dyDescent="0.25">
      <c r="A7" t="s">
        <v>18</v>
      </c>
      <c r="B7" s="2">
        <v>46034.392405063278</v>
      </c>
      <c r="C7" t="s">
        <v>98</v>
      </c>
      <c r="D7" t="s">
        <v>175</v>
      </c>
      <c r="E7" t="s">
        <v>179</v>
      </c>
      <c r="F7" t="s">
        <v>180</v>
      </c>
      <c r="G7">
        <v>5</v>
      </c>
      <c r="H7">
        <v>1276</v>
      </c>
      <c r="I7">
        <v>5</v>
      </c>
      <c r="J7" t="s">
        <v>187</v>
      </c>
      <c r="K7">
        <v>6061</v>
      </c>
      <c r="L7">
        <v>4771.2</v>
      </c>
      <c r="M7">
        <v>1289.8</v>
      </c>
      <c r="N7" t="str">
        <f t="shared" si="0"/>
        <v>Jan</v>
      </c>
      <c r="O7">
        <f t="shared" si="1"/>
        <v>1</v>
      </c>
      <c r="P7" s="3">
        <f t="shared" si="2"/>
        <v>0.21280316779409339</v>
      </c>
    </row>
    <row r="8" spans="1:16" x14ac:dyDescent="0.25">
      <c r="A8" t="s">
        <v>19</v>
      </c>
      <c r="B8" s="2">
        <v>46036.670886075954</v>
      </c>
      <c r="C8" t="s">
        <v>99</v>
      </c>
      <c r="D8" t="s">
        <v>174</v>
      </c>
      <c r="E8" t="s">
        <v>179</v>
      </c>
      <c r="F8" t="s">
        <v>180</v>
      </c>
      <c r="G8">
        <v>1</v>
      </c>
      <c r="H8">
        <v>2503</v>
      </c>
      <c r="I8">
        <v>0</v>
      </c>
      <c r="J8" t="s">
        <v>186</v>
      </c>
      <c r="K8">
        <v>2503</v>
      </c>
      <c r="L8">
        <v>1900.26</v>
      </c>
      <c r="M8">
        <v>602.74</v>
      </c>
      <c r="N8" t="str">
        <f t="shared" si="0"/>
        <v>Jan</v>
      </c>
      <c r="O8">
        <f t="shared" si="1"/>
        <v>1</v>
      </c>
      <c r="P8" s="3">
        <f t="shared" si="2"/>
        <v>0.24080703156212546</v>
      </c>
    </row>
    <row r="9" spans="1:16" x14ac:dyDescent="0.25">
      <c r="A9" t="s">
        <v>20</v>
      </c>
      <c r="B9" s="2">
        <v>46038.9493670886</v>
      </c>
      <c r="C9" t="s">
        <v>100</v>
      </c>
      <c r="D9" t="s">
        <v>174</v>
      </c>
      <c r="E9" t="s">
        <v>179</v>
      </c>
      <c r="F9" t="s">
        <v>182</v>
      </c>
      <c r="G9">
        <v>1</v>
      </c>
      <c r="H9">
        <v>2391</v>
      </c>
      <c r="I9">
        <v>15</v>
      </c>
      <c r="J9" t="s">
        <v>187</v>
      </c>
      <c r="K9">
        <v>2032.35</v>
      </c>
      <c r="L9">
        <v>1426.28</v>
      </c>
      <c r="M9">
        <v>606.07000000000005</v>
      </c>
      <c r="N9" t="str">
        <f t="shared" si="0"/>
        <v>Jan</v>
      </c>
      <c r="O9">
        <f t="shared" si="1"/>
        <v>1</v>
      </c>
      <c r="P9" s="3">
        <f t="shared" si="2"/>
        <v>0.2982114301178439</v>
      </c>
    </row>
    <row r="10" spans="1:16" x14ac:dyDescent="0.25">
      <c r="A10" t="s">
        <v>21</v>
      </c>
      <c r="B10" s="2">
        <v>46041.227848101262</v>
      </c>
      <c r="C10" t="s">
        <v>101</v>
      </c>
      <c r="D10" t="s">
        <v>174</v>
      </c>
      <c r="E10" t="s">
        <v>179</v>
      </c>
      <c r="F10" t="s">
        <v>180</v>
      </c>
      <c r="G10">
        <v>3</v>
      </c>
      <c r="H10">
        <v>2134</v>
      </c>
      <c r="I10">
        <v>0</v>
      </c>
      <c r="J10" t="s">
        <v>186</v>
      </c>
      <c r="K10">
        <v>6402</v>
      </c>
      <c r="L10">
        <v>4191.13</v>
      </c>
      <c r="M10">
        <v>2210.87</v>
      </c>
      <c r="N10" t="str">
        <f t="shared" si="0"/>
        <v>Jan</v>
      </c>
      <c r="O10">
        <f t="shared" si="1"/>
        <v>1</v>
      </c>
      <c r="P10" s="3">
        <f t="shared" si="2"/>
        <v>0.34534051858794124</v>
      </c>
    </row>
    <row r="11" spans="1:16" x14ac:dyDescent="0.25">
      <c r="A11" t="s">
        <v>22</v>
      </c>
      <c r="B11" s="2">
        <v>46043.506329113923</v>
      </c>
      <c r="C11" t="s">
        <v>102</v>
      </c>
      <c r="D11" t="s">
        <v>173</v>
      </c>
      <c r="E11" t="s">
        <v>179</v>
      </c>
      <c r="F11" t="s">
        <v>183</v>
      </c>
      <c r="G11">
        <v>2</v>
      </c>
      <c r="H11">
        <v>2994</v>
      </c>
      <c r="I11">
        <v>15</v>
      </c>
      <c r="J11" t="s">
        <v>185</v>
      </c>
      <c r="K11">
        <v>5089.8</v>
      </c>
      <c r="L11">
        <v>3314.92</v>
      </c>
      <c r="M11">
        <v>1774.88</v>
      </c>
      <c r="N11" t="str">
        <f t="shared" si="0"/>
        <v>Jan</v>
      </c>
      <c r="O11">
        <f t="shared" si="1"/>
        <v>1</v>
      </c>
      <c r="P11" s="3">
        <f t="shared" si="2"/>
        <v>0.34871311249950881</v>
      </c>
    </row>
    <row r="12" spans="1:16" x14ac:dyDescent="0.25">
      <c r="A12" t="s">
        <v>23</v>
      </c>
      <c r="B12" s="2">
        <v>46045.784810126577</v>
      </c>
      <c r="C12" t="s">
        <v>103</v>
      </c>
      <c r="D12" t="s">
        <v>172</v>
      </c>
      <c r="E12" t="s">
        <v>178</v>
      </c>
      <c r="F12" t="s">
        <v>180</v>
      </c>
      <c r="G12">
        <v>5</v>
      </c>
      <c r="H12">
        <v>14200</v>
      </c>
      <c r="I12">
        <v>5</v>
      </c>
      <c r="J12" t="s">
        <v>185</v>
      </c>
      <c r="K12">
        <v>67450</v>
      </c>
      <c r="L12">
        <v>45194.78</v>
      </c>
      <c r="M12">
        <v>22255.22</v>
      </c>
      <c r="N12" t="str">
        <f t="shared" si="0"/>
        <v>Jan</v>
      </c>
      <c r="O12">
        <f t="shared" si="1"/>
        <v>1</v>
      </c>
      <c r="P12" s="3">
        <f t="shared" si="2"/>
        <v>0.329951371386212</v>
      </c>
    </row>
    <row r="13" spans="1:16" x14ac:dyDescent="0.25">
      <c r="A13" t="s">
        <v>24</v>
      </c>
      <c r="B13" s="2">
        <v>46048.063291139239</v>
      </c>
      <c r="C13" t="s">
        <v>104</v>
      </c>
      <c r="D13" t="s">
        <v>174</v>
      </c>
      <c r="E13" t="s">
        <v>179</v>
      </c>
      <c r="F13" t="s">
        <v>183</v>
      </c>
      <c r="G13">
        <v>4</v>
      </c>
      <c r="H13">
        <v>2639</v>
      </c>
      <c r="I13">
        <v>10</v>
      </c>
      <c r="J13" t="s">
        <v>189</v>
      </c>
      <c r="K13">
        <v>9500.4</v>
      </c>
      <c r="L13">
        <v>6933.82</v>
      </c>
      <c r="M13">
        <v>2566.58</v>
      </c>
      <c r="N13" t="str">
        <f t="shared" si="0"/>
        <v>Jan</v>
      </c>
      <c r="O13">
        <f t="shared" si="1"/>
        <v>1</v>
      </c>
      <c r="P13" s="3">
        <f t="shared" si="2"/>
        <v>0.27015494084459601</v>
      </c>
    </row>
    <row r="14" spans="1:16" x14ac:dyDescent="0.25">
      <c r="A14" t="s">
        <v>25</v>
      </c>
      <c r="B14" s="2">
        <v>46050.3417721519</v>
      </c>
      <c r="C14" t="s">
        <v>105</v>
      </c>
      <c r="D14" t="s">
        <v>173</v>
      </c>
      <c r="E14" t="s">
        <v>179</v>
      </c>
      <c r="F14" t="s">
        <v>183</v>
      </c>
      <c r="G14">
        <v>2</v>
      </c>
      <c r="H14">
        <v>2832</v>
      </c>
      <c r="I14">
        <v>0</v>
      </c>
      <c r="J14" t="s">
        <v>187</v>
      </c>
      <c r="K14">
        <v>5664</v>
      </c>
      <c r="L14">
        <v>4321.17</v>
      </c>
      <c r="M14">
        <v>1342.83</v>
      </c>
      <c r="N14" t="str">
        <f t="shared" si="0"/>
        <v>Jan</v>
      </c>
      <c r="O14">
        <f t="shared" si="1"/>
        <v>1</v>
      </c>
      <c r="P14" s="3">
        <f t="shared" si="2"/>
        <v>0.23708156779661016</v>
      </c>
    </row>
    <row r="15" spans="1:16" x14ac:dyDescent="0.25">
      <c r="A15" t="s">
        <v>26</v>
      </c>
      <c r="B15" s="2">
        <v>46052.620253164547</v>
      </c>
      <c r="C15" t="s">
        <v>106</v>
      </c>
      <c r="D15" t="s">
        <v>175</v>
      </c>
      <c r="E15" t="s">
        <v>179</v>
      </c>
      <c r="F15" t="s">
        <v>183</v>
      </c>
      <c r="G15">
        <v>4</v>
      </c>
      <c r="H15">
        <v>1687</v>
      </c>
      <c r="I15">
        <v>15</v>
      </c>
      <c r="J15" t="s">
        <v>189</v>
      </c>
      <c r="K15">
        <v>5735.8</v>
      </c>
      <c r="L15">
        <v>4313.55</v>
      </c>
      <c r="M15">
        <v>1422.25</v>
      </c>
      <c r="N15" t="str">
        <f t="shared" si="0"/>
        <v>Jan</v>
      </c>
      <c r="O15">
        <f t="shared" si="1"/>
        <v>1</v>
      </c>
      <c r="P15" s="3">
        <f t="shared" si="2"/>
        <v>0.24796017992259142</v>
      </c>
    </row>
    <row r="16" spans="1:16" x14ac:dyDescent="0.25">
      <c r="A16" t="s">
        <v>27</v>
      </c>
      <c r="B16" s="2">
        <v>46054.898734177208</v>
      </c>
      <c r="C16" t="s">
        <v>107</v>
      </c>
      <c r="D16" t="s">
        <v>172</v>
      </c>
      <c r="E16" t="s">
        <v>178</v>
      </c>
      <c r="F16" t="s">
        <v>182</v>
      </c>
      <c r="G16">
        <v>3</v>
      </c>
      <c r="H16">
        <v>14259</v>
      </c>
      <c r="I16">
        <v>0</v>
      </c>
      <c r="J16" t="s">
        <v>189</v>
      </c>
      <c r="K16">
        <v>42777</v>
      </c>
      <c r="L16">
        <v>28916.69</v>
      </c>
      <c r="M16">
        <v>13860.31</v>
      </c>
      <c r="N16" t="str">
        <f t="shared" si="0"/>
        <v>Feb</v>
      </c>
      <c r="O16">
        <f t="shared" si="1"/>
        <v>2</v>
      </c>
      <c r="P16" s="3">
        <f t="shared" si="2"/>
        <v>0.32401313790120856</v>
      </c>
    </row>
    <row r="17" spans="1:16" x14ac:dyDescent="0.25">
      <c r="A17" t="s">
        <v>28</v>
      </c>
      <c r="B17" s="2">
        <v>46057.177215189869</v>
      </c>
      <c r="C17" t="s">
        <v>191</v>
      </c>
      <c r="D17" t="s">
        <v>175</v>
      </c>
      <c r="E17" t="s">
        <v>179</v>
      </c>
      <c r="F17" t="s">
        <v>182</v>
      </c>
      <c r="G17">
        <v>3</v>
      </c>
      <c r="H17">
        <v>1469</v>
      </c>
      <c r="I17">
        <v>15</v>
      </c>
      <c r="J17" t="s">
        <v>186</v>
      </c>
      <c r="K17">
        <v>3745.95</v>
      </c>
      <c r="L17">
        <v>3037.86</v>
      </c>
      <c r="M17">
        <v>708.09</v>
      </c>
      <c r="N17" t="str">
        <f t="shared" si="0"/>
        <v>Feb</v>
      </c>
      <c r="O17">
        <f t="shared" si="1"/>
        <v>2</v>
      </c>
      <c r="P17" s="3">
        <f t="shared" si="2"/>
        <v>0.18902815040243465</v>
      </c>
    </row>
    <row r="18" spans="1:16" x14ac:dyDescent="0.25">
      <c r="A18" t="s">
        <v>29</v>
      </c>
      <c r="B18" s="2">
        <v>46059.455696202524</v>
      </c>
      <c r="C18" t="s">
        <v>109</v>
      </c>
      <c r="D18" t="s">
        <v>172</v>
      </c>
      <c r="E18" t="s">
        <v>178</v>
      </c>
      <c r="F18" t="s">
        <v>182</v>
      </c>
      <c r="G18">
        <v>1</v>
      </c>
      <c r="H18">
        <v>14174</v>
      </c>
      <c r="I18">
        <v>0</v>
      </c>
      <c r="J18" t="s">
        <v>189</v>
      </c>
      <c r="K18">
        <v>14174</v>
      </c>
      <c r="L18">
        <v>10879.67</v>
      </c>
      <c r="M18">
        <v>3294.33</v>
      </c>
      <c r="N18" t="str">
        <f t="shared" si="0"/>
        <v>Feb</v>
      </c>
      <c r="O18">
        <f t="shared" si="1"/>
        <v>2</v>
      </c>
      <c r="P18" s="3">
        <f t="shared" si="2"/>
        <v>0.23242062932129251</v>
      </c>
    </row>
    <row r="19" spans="1:16" x14ac:dyDescent="0.25">
      <c r="A19" t="s">
        <v>30</v>
      </c>
      <c r="B19" s="2">
        <v>46061.734177215178</v>
      </c>
      <c r="C19" t="s">
        <v>110</v>
      </c>
      <c r="D19" t="s">
        <v>173</v>
      </c>
      <c r="E19" t="s">
        <v>179</v>
      </c>
      <c r="F19" t="s">
        <v>180</v>
      </c>
      <c r="G19">
        <v>5</v>
      </c>
      <c r="H19">
        <v>2821</v>
      </c>
      <c r="I19">
        <v>15</v>
      </c>
      <c r="J19" t="s">
        <v>186</v>
      </c>
      <c r="K19">
        <v>11989.25</v>
      </c>
      <c r="L19">
        <v>8762.59</v>
      </c>
      <c r="M19">
        <v>3226.66</v>
      </c>
      <c r="N19" t="str">
        <f t="shared" si="0"/>
        <v>Feb</v>
      </c>
      <c r="O19">
        <f t="shared" si="1"/>
        <v>2</v>
      </c>
      <c r="P19" s="3">
        <f t="shared" si="2"/>
        <v>0.26912942844631649</v>
      </c>
    </row>
    <row r="20" spans="1:16" x14ac:dyDescent="0.25">
      <c r="A20" t="s">
        <v>31</v>
      </c>
      <c r="B20" s="2">
        <v>46064.012658227854</v>
      </c>
      <c r="C20" t="s">
        <v>111</v>
      </c>
      <c r="D20" t="s">
        <v>176</v>
      </c>
      <c r="E20" t="s">
        <v>178</v>
      </c>
      <c r="F20" t="s">
        <v>183</v>
      </c>
      <c r="G20">
        <v>4</v>
      </c>
      <c r="H20">
        <v>55469</v>
      </c>
      <c r="I20">
        <v>15</v>
      </c>
      <c r="J20" t="s">
        <v>186</v>
      </c>
      <c r="K20">
        <v>188594.6</v>
      </c>
      <c r="L20">
        <v>140002.1</v>
      </c>
      <c r="M20">
        <v>48592.5</v>
      </c>
      <c r="N20" t="str">
        <f t="shared" si="0"/>
        <v>Feb</v>
      </c>
      <c r="O20">
        <f t="shared" si="1"/>
        <v>2</v>
      </c>
      <c r="P20" s="3">
        <f t="shared" si="2"/>
        <v>0.25765583956274463</v>
      </c>
    </row>
    <row r="21" spans="1:16" x14ac:dyDescent="0.25">
      <c r="A21" t="s">
        <v>32</v>
      </c>
      <c r="B21" s="2">
        <v>46066.2911392405</v>
      </c>
      <c r="C21" t="s">
        <v>112</v>
      </c>
      <c r="D21" t="s">
        <v>172</v>
      </c>
      <c r="E21" t="s">
        <v>178</v>
      </c>
      <c r="F21" t="s">
        <v>182</v>
      </c>
      <c r="G21">
        <v>2</v>
      </c>
      <c r="H21">
        <v>13837</v>
      </c>
      <c r="I21">
        <v>5</v>
      </c>
      <c r="J21" t="s">
        <v>189</v>
      </c>
      <c r="K21">
        <v>26290.3</v>
      </c>
      <c r="L21">
        <v>18506.27</v>
      </c>
      <c r="M21">
        <v>7784.03</v>
      </c>
      <c r="N21" t="str">
        <f t="shared" si="0"/>
        <v>Feb</v>
      </c>
      <c r="O21">
        <f t="shared" si="1"/>
        <v>2</v>
      </c>
      <c r="P21" s="3">
        <f t="shared" si="2"/>
        <v>0.29607992301343083</v>
      </c>
    </row>
    <row r="22" spans="1:16" x14ac:dyDescent="0.25">
      <c r="A22" t="s">
        <v>33</v>
      </c>
      <c r="B22" s="2">
        <v>46068.569620253162</v>
      </c>
      <c r="C22" t="s">
        <v>113</v>
      </c>
      <c r="D22" t="s">
        <v>175</v>
      </c>
      <c r="E22" t="s">
        <v>179</v>
      </c>
      <c r="F22" t="s">
        <v>182</v>
      </c>
      <c r="G22">
        <v>3</v>
      </c>
      <c r="H22">
        <v>1229</v>
      </c>
      <c r="I22">
        <v>15</v>
      </c>
      <c r="J22" t="s">
        <v>187</v>
      </c>
      <c r="K22">
        <v>3133.95</v>
      </c>
      <c r="L22">
        <v>2098.3200000000002</v>
      </c>
      <c r="M22">
        <v>1035.6300000000001</v>
      </c>
      <c r="N22" t="str">
        <f t="shared" si="0"/>
        <v>Feb</v>
      </c>
      <c r="O22">
        <f t="shared" si="1"/>
        <v>2</v>
      </c>
      <c r="P22" s="3">
        <f t="shared" si="2"/>
        <v>0.33045517637486244</v>
      </c>
    </row>
    <row r="23" spans="1:16" x14ac:dyDescent="0.25">
      <c r="A23" t="s">
        <v>34</v>
      </c>
      <c r="B23" s="2">
        <v>46070.848101265823</v>
      </c>
      <c r="C23" t="s">
        <v>114</v>
      </c>
      <c r="D23" t="s">
        <v>173</v>
      </c>
      <c r="E23" t="s">
        <v>179</v>
      </c>
      <c r="F23" t="s">
        <v>180</v>
      </c>
      <c r="G23">
        <v>1</v>
      </c>
      <c r="H23">
        <v>3164</v>
      </c>
      <c r="I23">
        <v>5</v>
      </c>
      <c r="J23" t="s">
        <v>187</v>
      </c>
      <c r="K23">
        <v>3005.8</v>
      </c>
      <c r="L23">
        <v>2077.59</v>
      </c>
      <c r="M23">
        <v>928.21</v>
      </c>
      <c r="N23" t="str">
        <f t="shared" si="0"/>
        <v>Feb</v>
      </c>
      <c r="O23">
        <f t="shared" si="1"/>
        <v>2</v>
      </c>
      <c r="P23" s="3">
        <f t="shared" si="2"/>
        <v>0.30880630780491047</v>
      </c>
    </row>
    <row r="24" spans="1:16" x14ac:dyDescent="0.25">
      <c r="A24" t="s">
        <v>35</v>
      </c>
      <c r="B24" s="2">
        <v>46073.12658227847</v>
      </c>
      <c r="C24" t="s">
        <v>115</v>
      </c>
      <c r="D24" t="s">
        <v>177</v>
      </c>
      <c r="E24" t="s">
        <v>178</v>
      </c>
      <c r="F24" t="s">
        <v>182</v>
      </c>
      <c r="G24">
        <v>1</v>
      </c>
      <c r="H24">
        <v>14362</v>
      </c>
      <c r="I24">
        <v>15</v>
      </c>
      <c r="J24" t="s">
        <v>187</v>
      </c>
      <c r="K24">
        <v>12207.7</v>
      </c>
      <c r="L24">
        <v>9419.09</v>
      </c>
      <c r="M24">
        <v>2788.61</v>
      </c>
      <c r="N24" t="str">
        <f t="shared" si="0"/>
        <v>Feb</v>
      </c>
      <c r="O24">
        <f t="shared" si="1"/>
        <v>2</v>
      </c>
      <c r="P24" s="3">
        <f t="shared" si="2"/>
        <v>0.2284304168680423</v>
      </c>
    </row>
    <row r="25" spans="1:16" x14ac:dyDescent="0.25">
      <c r="A25" t="s">
        <v>36</v>
      </c>
      <c r="B25" s="2">
        <v>46075.405063291131</v>
      </c>
      <c r="C25" t="s">
        <v>116</v>
      </c>
      <c r="D25" t="s">
        <v>176</v>
      </c>
      <c r="E25" t="s">
        <v>178</v>
      </c>
      <c r="F25" t="s">
        <v>180</v>
      </c>
      <c r="G25">
        <v>4</v>
      </c>
      <c r="H25">
        <v>55237</v>
      </c>
      <c r="I25">
        <v>10</v>
      </c>
      <c r="J25" t="s">
        <v>187</v>
      </c>
      <c r="K25">
        <v>198853.2</v>
      </c>
      <c r="L25">
        <v>123861.42</v>
      </c>
      <c r="M25">
        <v>74991.78</v>
      </c>
      <c r="N25" t="str">
        <f t="shared" si="0"/>
        <v>Feb</v>
      </c>
      <c r="O25">
        <f t="shared" si="1"/>
        <v>2</v>
      </c>
      <c r="P25" s="3">
        <f t="shared" si="2"/>
        <v>0.37712131361225265</v>
      </c>
    </row>
    <row r="26" spans="1:16" x14ac:dyDescent="0.25">
      <c r="A26" t="s">
        <v>37</v>
      </c>
      <c r="B26" s="2">
        <v>46077.6835443038</v>
      </c>
      <c r="C26" t="s">
        <v>117</v>
      </c>
      <c r="D26" t="s">
        <v>176</v>
      </c>
      <c r="E26" t="s">
        <v>178</v>
      </c>
      <c r="F26" t="s">
        <v>184</v>
      </c>
      <c r="G26">
        <v>3</v>
      </c>
      <c r="H26">
        <v>55082</v>
      </c>
      <c r="I26">
        <v>10</v>
      </c>
      <c r="J26" t="s">
        <v>187</v>
      </c>
      <c r="K26">
        <v>148721.4</v>
      </c>
      <c r="L26">
        <v>95659.77</v>
      </c>
      <c r="M26">
        <v>53061.63</v>
      </c>
      <c r="N26" t="str">
        <f t="shared" si="0"/>
        <v>Feb</v>
      </c>
      <c r="O26">
        <f t="shared" si="1"/>
        <v>2</v>
      </c>
      <c r="P26" s="3">
        <f t="shared" si="2"/>
        <v>0.3567854390827413</v>
      </c>
    </row>
    <row r="27" spans="1:16" x14ac:dyDescent="0.25">
      <c r="A27" t="s">
        <v>38</v>
      </c>
      <c r="B27" s="2">
        <v>46079.962025316447</v>
      </c>
      <c r="C27" t="s">
        <v>118</v>
      </c>
      <c r="D27" t="s">
        <v>174</v>
      </c>
      <c r="E27" t="s">
        <v>179</v>
      </c>
      <c r="F27" t="s">
        <v>182</v>
      </c>
      <c r="G27">
        <v>5</v>
      </c>
      <c r="H27">
        <v>2026</v>
      </c>
      <c r="I27">
        <v>10</v>
      </c>
      <c r="J27" t="s">
        <v>189</v>
      </c>
      <c r="K27">
        <v>9117</v>
      </c>
      <c r="L27">
        <v>5736.42</v>
      </c>
      <c r="M27">
        <v>3380.58</v>
      </c>
      <c r="N27" t="str">
        <f t="shared" si="0"/>
        <v>Feb</v>
      </c>
      <c r="O27">
        <f t="shared" si="1"/>
        <v>2</v>
      </c>
      <c r="P27" s="3">
        <f t="shared" si="2"/>
        <v>0.37079960513326754</v>
      </c>
    </row>
    <row r="28" spans="1:16" x14ac:dyDescent="0.25">
      <c r="A28" t="s">
        <v>39</v>
      </c>
      <c r="B28" s="2">
        <v>46082.240506329108</v>
      </c>
      <c r="C28" t="s">
        <v>119</v>
      </c>
      <c r="D28" t="s">
        <v>174</v>
      </c>
      <c r="E28" t="s">
        <v>179</v>
      </c>
      <c r="F28" t="s">
        <v>184</v>
      </c>
      <c r="G28">
        <v>3</v>
      </c>
      <c r="H28">
        <v>2225</v>
      </c>
      <c r="I28">
        <v>15</v>
      </c>
      <c r="J28" t="s">
        <v>189</v>
      </c>
      <c r="K28">
        <v>5673.75</v>
      </c>
      <c r="L28">
        <v>3563.94</v>
      </c>
      <c r="M28">
        <v>2109.81</v>
      </c>
      <c r="N28" t="str">
        <f t="shared" si="0"/>
        <v>Mar</v>
      </c>
      <c r="O28">
        <f t="shared" si="1"/>
        <v>3</v>
      </c>
      <c r="P28" s="3">
        <f t="shared" si="2"/>
        <v>0.37185459352280237</v>
      </c>
    </row>
    <row r="29" spans="1:16" x14ac:dyDescent="0.25">
      <c r="A29" t="s">
        <v>40</v>
      </c>
      <c r="B29" s="2">
        <v>46084.518987341769</v>
      </c>
      <c r="C29" t="s">
        <v>120</v>
      </c>
      <c r="D29" t="s">
        <v>175</v>
      </c>
      <c r="E29" t="s">
        <v>179</v>
      </c>
      <c r="F29" t="s">
        <v>180</v>
      </c>
      <c r="G29">
        <v>4</v>
      </c>
      <c r="H29">
        <v>1276</v>
      </c>
      <c r="I29">
        <v>5</v>
      </c>
      <c r="J29" t="s">
        <v>185</v>
      </c>
      <c r="K29">
        <v>4848.8</v>
      </c>
      <c r="L29">
        <v>3835.85</v>
      </c>
      <c r="M29">
        <v>1012.95</v>
      </c>
      <c r="N29" t="str">
        <f t="shared" si="0"/>
        <v>Mar</v>
      </c>
      <c r="O29">
        <f t="shared" si="1"/>
        <v>3</v>
      </c>
      <c r="P29" s="3">
        <f t="shared" si="2"/>
        <v>0.20890735852169609</v>
      </c>
    </row>
    <row r="30" spans="1:16" x14ac:dyDescent="0.25">
      <c r="A30" t="s">
        <v>41</v>
      </c>
      <c r="B30" s="2">
        <v>46086.797468354423</v>
      </c>
      <c r="C30" t="s">
        <v>121</v>
      </c>
      <c r="D30" t="s">
        <v>172</v>
      </c>
      <c r="E30" t="s">
        <v>178</v>
      </c>
      <c r="F30" t="s">
        <v>183</v>
      </c>
      <c r="G30">
        <v>4</v>
      </c>
      <c r="H30">
        <v>14408</v>
      </c>
      <c r="I30">
        <v>5</v>
      </c>
      <c r="J30" t="s">
        <v>187</v>
      </c>
      <c r="K30">
        <v>54750.400000000001</v>
      </c>
      <c r="L30">
        <v>41650.36</v>
      </c>
      <c r="M30">
        <v>13100.04</v>
      </c>
      <c r="N30" t="str">
        <f t="shared" si="0"/>
        <v>Mar</v>
      </c>
      <c r="O30">
        <f t="shared" si="1"/>
        <v>3</v>
      </c>
      <c r="P30" s="3">
        <f t="shared" si="2"/>
        <v>0.23926838890674773</v>
      </c>
    </row>
    <row r="31" spans="1:16" x14ac:dyDescent="0.25">
      <c r="A31" t="s">
        <v>42</v>
      </c>
      <c r="B31" s="2">
        <v>46089.075949367078</v>
      </c>
      <c r="C31" t="s">
        <v>122</v>
      </c>
      <c r="D31" t="s">
        <v>172</v>
      </c>
      <c r="E31" t="s">
        <v>178</v>
      </c>
      <c r="F31" t="s">
        <v>182</v>
      </c>
      <c r="G31">
        <v>3</v>
      </c>
      <c r="H31">
        <v>14083</v>
      </c>
      <c r="I31">
        <v>15</v>
      </c>
      <c r="J31" t="s">
        <v>189</v>
      </c>
      <c r="K31">
        <v>35911.65</v>
      </c>
      <c r="L31">
        <v>25670.9</v>
      </c>
      <c r="M31">
        <v>10240.75</v>
      </c>
      <c r="N31" t="str">
        <f t="shared" si="0"/>
        <v>Mar</v>
      </c>
      <c r="O31">
        <f t="shared" si="1"/>
        <v>3</v>
      </c>
      <c r="P31" s="3">
        <f t="shared" si="2"/>
        <v>0.28516512051103193</v>
      </c>
    </row>
    <row r="32" spans="1:16" x14ac:dyDescent="0.25">
      <c r="A32" t="s">
        <v>43</v>
      </c>
      <c r="B32" s="2">
        <v>46091.354430379753</v>
      </c>
      <c r="C32" t="s">
        <v>123</v>
      </c>
      <c r="D32" t="s">
        <v>174</v>
      </c>
      <c r="E32" t="s">
        <v>179</v>
      </c>
      <c r="F32" t="s">
        <v>180</v>
      </c>
      <c r="G32">
        <v>4</v>
      </c>
      <c r="H32">
        <v>2480</v>
      </c>
      <c r="I32">
        <v>10</v>
      </c>
      <c r="J32" t="s">
        <v>185</v>
      </c>
      <c r="K32">
        <v>8928</v>
      </c>
      <c r="L32">
        <v>5710.05</v>
      </c>
      <c r="M32">
        <v>3217.95</v>
      </c>
      <c r="N32" t="str">
        <f t="shared" si="0"/>
        <v>Mar</v>
      </c>
      <c r="O32">
        <f t="shared" si="1"/>
        <v>3</v>
      </c>
      <c r="P32" s="3">
        <f t="shared" si="2"/>
        <v>0.36043346774193546</v>
      </c>
    </row>
    <row r="33" spans="1:16" x14ac:dyDescent="0.25">
      <c r="A33" t="s">
        <v>44</v>
      </c>
      <c r="B33" s="2">
        <v>46093.632911392393</v>
      </c>
      <c r="C33" t="s">
        <v>124</v>
      </c>
      <c r="D33" t="s">
        <v>172</v>
      </c>
      <c r="E33" t="s">
        <v>178</v>
      </c>
      <c r="F33" t="s">
        <v>183</v>
      </c>
      <c r="G33">
        <v>3</v>
      </c>
      <c r="H33">
        <v>14252</v>
      </c>
      <c r="I33">
        <v>0</v>
      </c>
      <c r="J33" t="s">
        <v>187</v>
      </c>
      <c r="K33">
        <v>38480.400000000001</v>
      </c>
      <c r="L33">
        <v>27641.360000000001</v>
      </c>
      <c r="M33">
        <v>10839.04</v>
      </c>
      <c r="N33" t="str">
        <f t="shared" si="0"/>
        <v>Mar</v>
      </c>
      <c r="O33">
        <f t="shared" si="1"/>
        <v>3</v>
      </c>
      <c r="P33" s="3">
        <f t="shared" si="2"/>
        <v>0.28167690564547149</v>
      </c>
    </row>
    <row r="34" spans="1:16" x14ac:dyDescent="0.25">
      <c r="A34" t="s">
        <v>45</v>
      </c>
      <c r="B34" s="2">
        <v>46095.911392405047</v>
      </c>
      <c r="C34" t="s">
        <v>125</v>
      </c>
      <c r="D34" t="s">
        <v>172</v>
      </c>
      <c r="E34" t="s">
        <v>178</v>
      </c>
      <c r="F34" t="s">
        <v>183</v>
      </c>
      <c r="G34">
        <v>2</v>
      </c>
      <c r="H34">
        <v>14458</v>
      </c>
      <c r="I34">
        <v>5</v>
      </c>
      <c r="J34" t="s">
        <v>186</v>
      </c>
      <c r="K34">
        <v>27470.2</v>
      </c>
      <c r="L34">
        <v>19632.8</v>
      </c>
      <c r="M34">
        <v>7837.4</v>
      </c>
      <c r="N34" t="str">
        <f t="shared" si="0"/>
        <v>Mar</v>
      </c>
      <c r="O34">
        <f t="shared" si="1"/>
        <v>3</v>
      </c>
      <c r="P34" s="3">
        <f t="shared" si="2"/>
        <v>0.28530553108459344</v>
      </c>
    </row>
    <row r="35" spans="1:16" x14ac:dyDescent="0.25">
      <c r="A35" t="s">
        <v>46</v>
      </c>
      <c r="B35" s="2">
        <v>46098.189873417723</v>
      </c>
      <c r="C35" t="s">
        <v>126</v>
      </c>
      <c r="D35" t="s">
        <v>176</v>
      </c>
      <c r="E35" t="s">
        <v>178</v>
      </c>
      <c r="F35" t="s">
        <v>184</v>
      </c>
      <c r="G35">
        <v>3</v>
      </c>
      <c r="H35">
        <v>55315</v>
      </c>
      <c r="I35">
        <v>10</v>
      </c>
      <c r="J35" t="s">
        <v>185</v>
      </c>
      <c r="K35">
        <v>149350.5</v>
      </c>
      <c r="L35">
        <v>97770.87</v>
      </c>
      <c r="M35">
        <v>51579.63</v>
      </c>
      <c r="N35" t="str">
        <f t="shared" si="0"/>
        <v>Mar</v>
      </c>
      <c r="O35">
        <f t="shared" si="1"/>
        <v>3</v>
      </c>
      <c r="P35" s="3">
        <f t="shared" si="2"/>
        <v>0.34535960709873753</v>
      </c>
    </row>
    <row r="36" spans="1:16" x14ac:dyDescent="0.25">
      <c r="A36" t="s">
        <v>47</v>
      </c>
      <c r="B36" s="2">
        <v>46100.46835443037</v>
      </c>
      <c r="C36" t="s">
        <v>127</v>
      </c>
      <c r="D36" t="s">
        <v>174</v>
      </c>
      <c r="E36" t="s">
        <v>179</v>
      </c>
      <c r="F36" t="s">
        <v>180</v>
      </c>
      <c r="G36">
        <v>3</v>
      </c>
      <c r="H36">
        <v>2546</v>
      </c>
      <c r="I36">
        <v>0</v>
      </c>
      <c r="J36" t="s">
        <v>189</v>
      </c>
      <c r="K36">
        <v>7638</v>
      </c>
      <c r="L36">
        <v>5398.31</v>
      </c>
      <c r="M36">
        <v>2239.69</v>
      </c>
      <c r="N36" t="str">
        <f t="shared" si="0"/>
        <v>Mar</v>
      </c>
      <c r="O36">
        <f t="shared" si="1"/>
        <v>3</v>
      </c>
      <c r="P36" s="3">
        <f t="shared" si="2"/>
        <v>0.29322990311599895</v>
      </c>
    </row>
    <row r="37" spans="1:16" x14ac:dyDescent="0.25">
      <c r="A37" t="s">
        <v>48</v>
      </c>
      <c r="B37" s="2">
        <v>46102.746835443031</v>
      </c>
      <c r="C37" t="s">
        <v>128</v>
      </c>
      <c r="D37" t="s">
        <v>173</v>
      </c>
      <c r="E37" t="s">
        <v>179</v>
      </c>
      <c r="F37" t="s">
        <v>183</v>
      </c>
      <c r="G37">
        <v>4</v>
      </c>
      <c r="H37">
        <v>2991</v>
      </c>
      <c r="I37">
        <v>5</v>
      </c>
      <c r="J37" t="s">
        <v>186</v>
      </c>
      <c r="K37">
        <v>11365.8</v>
      </c>
      <c r="L37">
        <v>7952.66</v>
      </c>
      <c r="M37">
        <v>3413.14</v>
      </c>
      <c r="N37" t="str">
        <f t="shared" si="0"/>
        <v>Mar</v>
      </c>
      <c r="O37">
        <f t="shared" si="1"/>
        <v>3</v>
      </c>
      <c r="P37" s="3">
        <f t="shared" si="2"/>
        <v>0.30029914304316457</v>
      </c>
    </row>
    <row r="38" spans="1:16" x14ac:dyDescent="0.25">
      <c r="A38" t="s">
        <v>49</v>
      </c>
      <c r="B38" s="2">
        <v>46105.025316455693</v>
      </c>
      <c r="C38" t="s">
        <v>129</v>
      </c>
      <c r="D38" t="s">
        <v>174</v>
      </c>
      <c r="E38" t="s">
        <v>179</v>
      </c>
      <c r="F38" t="s">
        <v>182</v>
      </c>
      <c r="G38">
        <v>4</v>
      </c>
      <c r="H38">
        <v>2048</v>
      </c>
      <c r="I38">
        <v>10</v>
      </c>
      <c r="J38" t="s">
        <v>186</v>
      </c>
      <c r="K38">
        <v>7372.8</v>
      </c>
      <c r="L38">
        <v>5479.24</v>
      </c>
      <c r="M38">
        <v>1893.56</v>
      </c>
      <c r="N38" t="str">
        <f t="shared" si="0"/>
        <v>Mar</v>
      </c>
      <c r="O38">
        <f t="shared" si="1"/>
        <v>3</v>
      </c>
      <c r="P38" s="3">
        <f t="shared" si="2"/>
        <v>0.25683051215277775</v>
      </c>
    </row>
    <row r="39" spans="1:16" x14ac:dyDescent="0.25">
      <c r="A39" t="s">
        <v>50</v>
      </c>
      <c r="B39" s="2">
        <v>46107.303797468347</v>
      </c>
      <c r="C39" t="s">
        <v>130</v>
      </c>
      <c r="D39" t="s">
        <v>173</v>
      </c>
      <c r="E39" t="s">
        <v>179</v>
      </c>
      <c r="F39" t="s">
        <v>182</v>
      </c>
      <c r="G39">
        <v>1</v>
      </c>
      <c r="H39">
        <v>3311</v>
      </c>
      <c r="I39">
        <v>5</v>
      </c>
      <c r="J39" t="s">
        <v>186</v>
      </c>
      <c r="K39">
        <v>3145.45</v>
      </c>
      <c r="L39">
        <v>2349.71</v>
      </c>
      <c r="M39">
        <v>795.74</v>
      </c>
      <c r="N39" t="str">
        <f t="shared" si="0"/>
        <v>Mar</v>
      </c>
      <c r="O39">
        <f t="shared" si="1"/>
        <v>3</v>
      </c>
      <c r="P39" s="3">
        <f t="shared" si="2"/>
        <v>0.2529812904353908</v>
      </c>
    </row>
    <row r="40" spans="1:16" x14ac:dyDescent="0.25">
      <c r="A40" t="s">
        <v>51</v>
      </c>
      <c r="B40" s="2">
        <v>46109.582278481008</v>
      </c>
      <c r="C40" t="s">
        <v>131</v>
      </c>
      <c r="D40" t="s">
        <v>176</v>
      </c>
      <c r="E40" t="s">
        <v>178</v>
      </c>
      <c r="F40" t="s">
        <v>184</v>
      </c>
      <c r="G40">
        <v>1</v>
      </c>
      <c r="H40">
        <v>54816</v>
      </c>
      <c r="I40">
        <v>0</v>
      </c>
      <c r="J40" t="s">
        <v>185</v>
      </c>
      <c r="K40">
        <v>54816</v>
      </c>
      <c r="L40">
        <v>34482.6</v>
      </c>
      <c r="M40">
        <v>20333.400000000001</v>
      </c>
      <c r="N40" t="str">
        <f t="shared" si="0"/>
        <v>Mar</v>
      </c>
      <c r="O40">
        <f t="shared" si="1"/>
        <v>3</v>
      </c>
      <c r="P40" s="3">
        <f t="shared" si="2"/>
        <v>0.37093914185639232</v>
      </c>
    </row>
    <row r="41" spans="1:16" x14ac:dyDescent="0.25">
      <c r="A41" t="s">
        <v>52</v>
      </c>
      <c r="B41" s="2">
        <v>46111.860759493669</v>
      </c>
      <c r="C41" t="s">
        <v>132</v>
      </c>
      <c r="D41" t="s">
        <v>175</v>
      </c>
      <c r="E41" t="s">
        <v>179</v>
      </c>
      <c r="F41" t="s">
        <v>183</v>
      </c>
      <c r="G41">
        <v>2</v>
      </c>
      <c r="H41">
        <v>1171</v>
      </c>
      <c r="I41">
        <v>5</v>
      </c>
      <c r="J41" t="s">
        <v>189</v>
      </c>
      <c r="K41">
        <v>2224.9</v>
      </c>
      <c r="L41">
        <v>1546.13</v>
      </c>
      <c r="M41">
        <v>678.77</v>
      </c>
      <c r="N41" t="str">
        <f t="shared" si="0"/>
        <v>Mar</v>
      </c>
      <c r="O41">
        <f t="shared" si="1"/>
        <v>3</v>
      </c>
      <c r="P41" s="3">
        <f t="shared" si="2"/>
        <v>0.30507887994966065</v>
      </c>
    </row>
    <row r="42" spans="1:16" x14ac:dyDescent="0.25">
      <c r="A42" t="s">
        <v>53</v>
      </c>
      <c r="B42" s="2">
        <v>46114.139240506323</v>
      </c>
      <c r="C42" t="s">
        <v>133</v>
      </c>
      <c r="D42" t="s">
        <v>172</v>
      </c>
      <c r="E42" t="s">
        <v>178</v>
      </c>
      <c r="F42" t="s">
        <v>180</v>
      </c>
      <c r="G42">
        <v>1</v>
      </c>
      <c r="H42">
        <v>14019</v>
      </c>
      <c r="I42">
        <v>5</v>
      </c>
      <c r="J42" t="s">
        <v>186</v>
      </c>
      <c r="K42">
        <v>13318.05</v>
      </c>
      <c r="L42">
        <v>9924.24</v>
      </c>
      <c r="M42">
        <v>3393.81</v>
      </c>
      <c r="N42" t="str">
        <f t="shared" si="0"/>
        <v>Apr</v>
      </c>
      <c r="O42">
        <f t="shared" si="1"/>
        <v>4</v>
      </c>
      <c r="P42" s="3">
        <f t="shared" si="2"/>
        <v>0.25482784641895773</v>
      </c>
    </row>
    <row r="43" spans="1:16" x14ac:dyDescent="0.25">
      <c r="A43" t="s">
        <v>54</v>
      </c>
      <c r="B43" s="2">
        <v>46116.417721518977</v>
      </c>
      <c r="C43" t="s">
        <v>134</v>
      </c>
      <c r="D43" t="s">
        <v>176</v>
      </c>
      <c r="E43" t="s">
        <v>178</v>
      </c>
      <c r="F43" t="s">
        <v>182</v>
      </c>
      <c r="G43">
        <v>3</v>
      </c>
      <c r="H43">
        <v>54957</v>
      </c>
      <c r="I43">
        <v>5</v>
      </c>
      <c r="J43" t="s">
        <v>187</v>
      </c>
      <c r="K43">
        <v>156627.45000000001</v>
      </c>
      <c r="L43">
        <v>112870.01</v>
      </c>
      <c r="M43">
        <v>43757.440000000002</v>
      </c>
      <c r="N43" t="str">
        <f t="shared" si="0"/>
        <v>Apr</v>
      </c>
      <c r="O43">
        <f t="shared" si="1"/>
        <v>4</v>
      </c>
      <c r="P43" s="3">
        <f t="shared" si="2"/>
        <v>0.27937274085736569</v>
      </c>
    </row>
    <row r="44" spans="1:16" x14ac:dyDescent="0.25">
      <c r="A44" t="s">
        <v>55</v>
      </c>
      <c r="B44" s="2">
        <v>46118.696202531653</v>
      </c>
      <c r="C44" t="s">
        <v>135</v>
      </c>
      <c r="D44" t="s">
        <v>172</v>
      </c>
      <c r="E44" t="s">
        <v>178</v>
      </c>
      <c r="F44" t="s">
        <v>183</v>
      </c>
      <c r="G44">
        <v>4</v>
      </c>
      <c r="H44">
        <v>14276</v>
      </c>
      <c r="I44">
        <v>5</v>
      </c>
      <c r="J44" t="s">
        <v>186</v>
      </c>
      <c r="K44">
        <v>54248.800000000003</v>
      </c>
      <c r="L44">
        <v>42926.97</v>
      </c>
      <c r="M44">
        <v>11321.83</v>
      </c>
      <c r="N44" t="str">
        <f t="shared" si="0"/>
        <v>Apr</v>
      </c>
      <c r="O44">
        <f t="shared" si="1"/>
        <v>4</v>
      </c>
      <c r="P44" s="3">
        <f t="shared" si="2"/>
        <v>0.20870194363746294</v>
      </c>
    </row>
    <row r="45" spans="1:16" x14ac:dyDescent="0.25">
      <c r="A45" t="s">
        <v>56</v>
      </c>
      <c r="B45" s="2">
        <v>46120.974683544293</v>
      </c>
      <c r="C45" t="s">
        <v>136</v>
      </c>
      <c r="D45" t="s">
        <v>175</v>
      </c>
      <c r="E45" t="s">
        <v>179</v>
      </c>
      <c r="F45" t="s">
        <v>183</v>
      </c>
      <c r="G45">
        <v>1</v>
      </c>
      <c r="H45">
        <v>1045</v>
      </c>
      <c r="I45">
        <v>0</v>
      </c>
      <c r="J45" t="s">
        <v>186</v>
      </c>
      <c r="K45">
        <v>1045</v>
      </c>
      <c r="L45">
        <v>785.57</v>
      </c>
      <c r="M45">
        <v>259.43</v>
      </c>
      <c r="N45" t="str">
        <f t="shared" si="0"/>
        <v>Apr</v>
      </c>
      <c r="O45">
        <f t="shared" si="1"/>
        <v>4</v>
      </c>
      <c r="P45" s="3">
        <f t="shared" si="2"/>
        <v>0.24825837320574162</v>
      </c>
    </row>
    <row r="46" spans="1:16" x14ac:dyDescent="0.25">
      <c r="A46" t="s">
        <v>57</v>
      </c>
      <c r="B46" s="2">
        <v>46123.253164556947</v>
      </c>
      <c r="C46" t="s">
        <v>137</v>
      </c>
      <c r="D46" t="s">
        <v>175</v>
      </c>
      <c r="E46" t="s">
        <v>179</v>
      </c>
      <c r="F46" t="s">
        <v>195</v>
      </c>
      <c r="G46">
        <v>1</v>
      </c>
      <c r="H46">
        <v>1372</v>
      </c>
      <c r="I46">
        <v>15</v>
      </c>
      <c r="J46" t="s">
        <v>185</v>
      </c>
      <c r="K46">
        <v>1166.2</v>
      </c>
      <c r="L46">
        <v>761.05</v>
      </c>
      <c r="M46">
        <v>405.15</v>
      </c>
      <c r="N46" t="str">
        <f t="shared" si="0"/>
        <v>Apr</v>
      </c>
      <c r="O46">
        <f t="shared" si="1"/>
        <v>4</v>
      </c>
      <c r="P46" s="3">
        <f t="shared" si="2"/>
        <v>0.34741039272851992</v>
      </c>
    </row>
    <row r="47" spans="1:16" x14ac:dyDescent="0.25">
      <c r="A47" t="s">
        <v>58</v>
      </c>
      <c r="B47" s="2">
        <v>46125.531645569623</v>
      </c>
      <c r="C47" t="s">
        <v>138</v>
      </c>
      <c r="D47" t="s">
        <v>176</v>
      </c>
      <c r="E47" t="s">
        <v>178</v>
      </c>
      <c r="F47" t="s">
        <v>182</v>
      </c>
      <c r="G47">
        <v>2</v>
      </c>
      <c r="H47">
        <v>55317</v>
      </c>
      <c r="I47">
        <v>5</v>
      </c>
      <c r="J47" t="s">
        <v>185</v>
      </c>
      <c r="K47">
        <v>105102.3</v>
      </c>
      <c r="L47">
        <v>66646.81</v>
      </c>
      <c r="M47">
        <v>38455.49</v>
      </c>
      <c r="N47" t="str">
        <f t="shared" si="0"/>
        <v>Apr</v>
      </c>
      <c r="O47">
        <f t="shared" si="1"/>
        <v>4</v>
      </c>
      <c r="P47" s="3">
        <f t="shared" si="2"/>
        <v>0.36588628412508573</v>
      </c>
    </row>
    <row r="48" spans="1:16" x14ac:dyDescent="0.25">
      <c r="A48" t="s">
        <v>59</v>
      </c>
      <c r="B48" s="2">
        <v>46127.81012658227</v>
      </c>
      <c r="C48" t="s">
        <v>139</v>
      </c>
      <c r="D48" t="s">
        <v>175</v>
      </c>
      <c r="E48" t="s">
        <v>179</v>
      </c>
      <c r="F48" t="s">
        <v>182</v>
      </c>
      <c r="G48">
        <v>2</v>
      </c>
      <c r="H48">
        <v>1098</v>
      </c>
      <c r="I48">
        <v>5</v>
      </c>
      <c r="J48" t="s">
        <v>189</v>
      </c>
      <c r="K48">
        <v>2086.1999999999998</v>
      </c>
      <c r="L48">
        <v>1561.49</v>
      </c>
      <c r="M48">
        <v>524.71</v>
      </c>
      <c r="N48" t="str">
        <f t="shared" si="0"/>
        <v>Apr</v>
      </c>
      <c r="O48">
        <f t="shared" si="1"/>
        <v>4</v>
      </c>
      <c r="P48" s="3">
        <f t="shared" si="2"/>
        <v>0.25151471575112649</v>
      </c>
    </row>
    <row r="49" spans="1:16" x14ac:dyDescent="0.25">
      <c r="A49" t="s">
        <v>60</v>
      </c>
      <c r="B49" s="2">
        <v>46130.088607594931</v>
      </c>
      <c r="C49" t="s">
        <v>140</v>
      </c>
      <c r="D49" t="s">
        <v>173</v>
      </c>
      <c r="E49" t="s">
        <v>179</v>
      </c>
      <c r="F49" t="s">
        <v>180</v>
      </c>
      <c r="G49">
        <v>3</v>
      </c>
      <c r="H49">
        <v>2836</v>
      </c>
      <c r="I49">
        <v>10</v>
      </c>
      <c r="J49" t="s">
        <v>187</v>
      </c>
      <c r="K49">
        <v>7657.2</v>
      </c>
      <c r="L49">
        <v>4788.0600000000004</v>
      </c>
      <c r="M49">
        <v>2869.14</v>
      </c>
      <c r="N49" t="str">
        <f t="shared" si="0"/>
        <v>Apr</v>
      </c>
      <c r="O49">
        <f t="shared" si="1"/>
        <v>4</v>
      </c>
      <c r="P49" s="3">
        <f t="shared" si="2"/>
        <v>0.3746983231468422</v>
      </c>
    </row>
    <row r="50" spans="1:16" x14ac:dyDescent="0.25">
      <c r="A50" t="s">
        <v>61</v>
      </c>
      <c r="B50" s="2">
        <v>46132.367088607592</v>
      </c>
      <c r="C50" t="s">
        <v>141</v>
      </c>
      <c r="D50" t="s">
        <v>175</v>
      </c>
      <c r="E50" t="s">
        <v>179</v>
      </c>
      <c r="F50" t="s">
        <v>182</v>
      </c>
      <c r="G50">
        <v>4</v>
      </c>
      <c r="H50">
        <v>1279</v>
      </c>
      <c r="I50">
        <v>5</v>
      </c>
      <c r="J50" t="s">
        <v>185</v>
      </c>
      <c r="K50">
        <v>4860.2</v>
      </c>
      <c r="L50">
        <v>3582.72</v>
      </c>
      <c r="M50">
        <v>1277.48</v>
      </c>
      <c r="N50" t="str">
        <f t="shared" si="0"/>
        <v>Apr</v>
      </c>
      <c r="O50">
        <f t="shared" si="1"/>
        <v>4</v>
      </c>
      <c r="P50" s="3">
        <f t="shared" si="2"/>
        <v>0.26284515040533313</v>
      </c>
    </row>
    <row r="51" spans="1:16" x14ac:dyDescent="0.25">
      <c r="A51" t="s">
        <v>62</v>
      </c>
      <c r="B51" s="2">
        <v>46134.645569620247</v>
      </c>
      <c r="C51" t="s">
        <v>142</v>
      </c>
      <c r="D51" t="s">
        <v>172</v>
      </c>
      <c r="E51" t="s">
        <v>178</v>
      </c>
      <c r="F51" t="s">
        <v>180</v>
      </c>
      <c r="G51">
        <v>2</v>
      </c>
      <c r="H51">
        <v>14148</v>
      </c>
      <c r="I51">
        <v>10</v>
      </c>
      <c r="J51" t="s">
        <v>186</v>
      </c>
      <c r="K51">
        <v>25466.400000000001</v>
      </c>
      <c r="L51">
        <v>20578.02</v>
      </c>
      <c r="M51">
        <v>4888.38</v>
      </c>
      <c r="N51" t="str">
        <f t="shared" si="0"/>
        <v>Apr</v>
      </c>
      <c r="O51">
        <f t="shared" si="1"/>
        <v>4</v>
      </c>
      <c r="P51" s="3">
        <f t="shared" si="2"/>
        <v>0.19195410423145792</v>
      </c>
    </row>
    <row r="52" spans="1:16" x14ac:dyDescent="0.25">
      <c r="A52" t="s">
        <v>63</v>
      </c>
      <c r="B52" s="2">
        <v>46136.924050632908</v>
      </c>
      <c r="C52" t="s">
        <v>143</v>
      </c>
      <c r="D52" t="s">
        <v>172</v>
      </c>
      <c r="E52" t="s">
        <v>178</v>
      </c>
      <c r="F52" t="s">
        <v>182</v>
      </c>
      <c r="G52">
        <v>1</v>
      </c>
      <c r="H52">
        <v>14296</v>
      </c>
      <c r="I52">
        <v>15</v>
      </c>
      <c r="J52" t="s">
        <v>189</v>
      </c>
      <c r="K52">
        <v>12151.6</v>
      </c>
      <c r="L52">
        <v>8932.58</v>
      </c>
      <c r="M52">
        <v>3219.02</v>
      </c>
      <c r="N52" t="str">
        <f t="shared" si="0"/>
        <v>Apr</v>
      </c>
      <c r="O52">
        <f t="shared" si="1"/>
        <v>4</v>
      </c>
      <c r="P52" s="3">
        <f t="shared" si="2"/>
        <v>0.26490503308206326</v>
      </c>
    </row>
    <row r="53" spans="1:16" x14ac:dyDescent="0.25">
      <c r="A53" t="s">
        <v>64</v>
      </c>
      <c r="B53" s="2">
        <v>46139.202531645569</v>
      </c>
      <c r="C53" t="s">
        <v>144</v>
      </c>
      <c r="D53" t="s">
        <v>172</v>
      </c>
      <c r="E53" t="s">
        <v>178</v>
      </c>
      <c r="F53" t="s">
        <v>184</v>
      </c>
      <c r="G53">
        <v>4</v>
      </c>
      <c r="H53">
        <v>14101</v>
      </c>
      <c r="I53">
        <v>0</v>
      </c>
      <c r="J53" t="s">
        <v>186</v>
      </c>
      <c r="K53">
        <v>56404</v>
      </c>
      <c r="L53">
        <v>39349.35</v>
      </c>
      <c r="M53">
        <v>17054.650000000001</v>
      </c>
      <c r="N53" t="str">
        <f t="shared" si="0"/>
        <v>Apr</v>
      </c>
      <c r="O53">
        <f t="shared" si="1"/>
        <v>4</v>
      </c>
      <c r="P53" s="3">
        <f t="shared" si="2"/>
        <v>0.30236596695269841</v>
      </c>
    </row>
    <row r="54" spans="1:16" x14ac:dyDescent="0.25">
      <c r="A54" t="s">
        <v>65</v>
      </c>
      <c r="B54" s="2">
        <v>46141.481012658223</v>
      </c>
      <c r="C54" t="s">
        <v>145</v>
      </c>
      <c r="D54" t="s">
        <v>172</v>
      </c>
      <c r="E54" t="s">
        <v>178</v>
      </c>
      <c r="F54" t="s">
        <v>182</v>
      </c>
      <c r="G54">
        <v>4</v>
      </c>
      <c r="H54">
        <v>13980</v>
      </c>
      <c r="I54">
        <v>0</v>
      </c>
      <c r="J54" t="s">
        <v>186</v>
      </c>
      <c r="K54">
        <v>55920</v>
      </c>
      <c r="L54">
        <v>41864.94</v>
      </c>
      <c r="M54">
        <v>14055.06</v>
      </c>
      <c r="N54" t="str">
        <f t="shared" si="0"/>
        <v>Apr</v>
      </c>
      <c r="O54">
        <f t="shared" si="1"/>
        <v>4</v>
      </c>
      <c r="P54" s="3">
        <f t="shared" si="2"/>
        <v>0.2513422746781116</v>
      </c>
    </row>
    <row r="55" spans="1:16" x14ac:dyDescent="0.25">
      <c r="A55" t="s">
        <v>66</v>
      </c>
      <c r="B55" s="2">
        <v>46143.759493670877</v>
      </c>
      <c r="C55" t="s">
        <v>146</v>
      </c>
      <c r="D55" t="s">
        <v>173</v>
      </c>
      <c r="E55" t="s">
        <v>179</v>
      </c>
      <c r="F55" t="s">
        <v>180</v>
      </c>
      <c r="G55">
        <v>1</v>
      </c>
      <c r="H55">
        <v>3406</v>
      </c>
      <c r="I55">
        <v>15</v>
      </c>
      <c r="J55" t="s">
        <v>185</v>
      </c>
      <c r="K55">
        <v>2895.1</v>
      </c>
      <c r="L55">
        <v>2060.3000000000002</v>
      </c>
      <c r="M55">
        <v>834.8</v>
      </c>
      <c r="N55" t="str">
        <f t="shared" si="0"/>
        <v>May</v>
      </c>
      <c r="O55">
        <f t="shared" si="1"/>
        <v>5</v>
      </c>
      <c r="P55" s="3">
        <f t="shared" si="2"/>
        <v>0.28834927981762287</v>
      </c>
    </row>
    <row r="56" spans="1:16" x14ac:dyDescent="0.25">
      <c r="A56" t="s">
        <v>67</v>
      </c>
      <c r="B56" s="2">
        <v>46146.037974683539</v>
      </c>
      <c r="C56" t="s">
        <v>147</v>
      </c>
      <c r="D56" t="s">
        <v>174</v>
      </c>
      <c r="E56" t="s">
        <v>179</v>
      </c>
      <c r="F56" t="s">
        <v>180</v>
      </c>
      <c r="G56">
        <v>2</v>
      </c>
      <c r="H56">
        <v>2098</v>
      </c>
      <c r="I56">
        <v>0</v>
      </c>
      <c r="J56" t="s">
        <v>189</v>
      </c>
      <c r="K56">
        <v>4196</v>
      </c>
      <c r="L56">
        <v>3059.4</v>
      </c>
      <c r="M56">
        <v>1136.5999999999999</v>
      </c>
      <c r="N56" t="str">
        <f t="shared" si="0"/>
        <v>May</v>
      </c>
      <c r="O56">
        <f t="shared" si="1"/>
        <v>5</v>
      </c>
      <c r="P56" s="3">
        <f t="shared" si="2"/>
        <v>0.27087702573879885</v>
      </c>
    </row>
    <row r="57" spans="1:16" x14ac:dyDescent="0.25">
      <c r="A57" t="s">
        <v>68</v>
      </c>
      <c r="B57" s="2">
        <v>46148.316455696193</v>
      </c>
      <c r="C57" t="s">
        <v>148</v>
      </c>
      <c r="D57" t="s">
        <v>176</v>
      </c>
      <c r="E57" t="s">
        <v>178</v>
      </c>
      <c r="F57" t="s">
        <v>184</v>
      </c>
      <c r="G57">
        <v>1</v>
      </c>
      <c r="H57">
        <v>55499</v>
      </c>
      <c r="I57">
        <v>15</v>
      </c>
      <c r="J57" t="s">
        <v>190</v>
      </c>
      <c r="K57">
        <v>47174.15</v>
      </c>
      <c r="L57">
        <v>38130.53</v>
      </c>
      <c r="M57">
        <v>9043.6200000000008</v>
      </c>
      <c r="N57" t="str">
        <f t="shared" si="0"/>
        <v>May</v>
      </c>
      <c r="O57">
        <f t="shared" si="1"/>
        <v>5</v>
      </c>
      <c r="P57" s="3">
        <f t="shared" si="2"/>
        <v>0.19170711077995048</v>
      </c>
    </row>
    <row r="58" spans="1:16" x14ac:dyDescent="0.25">
      <c r="A58" t="s">
        <v>69</v>
      </c>
      <c r="B58" s="2">
        <v>46150.594936708847</v>
      </c>
      <c r="C58" t="s">
        <v>149</v>
      </c>
      <c r="D58" t="s">
        <v>172</v>
      </c>
      <c r="E58" t="s">
        <v>178</v>
      </c>
      <c r="F58" t="s">
        <v>182</v>
      </c>
      <c r="G58">
        <v>4</v>
      </c>
      <c r="H58">
        <v>13915</v>
      </c>
      <c r="I58">
        <v>15</v>
      </c>
      <c r="J58" t="s">
        <v>187</v>
      </c>
      <c r="K58">
        <v>47311</v>
      </c>
      <c r="L58">
        <v>32986.199999999997</v>
      </c>
      <c r="M58">
        <v>14324.8</v>
      </c>
      <c r="N58" t="str">
        <f t="shared" si="0"/>
        <v>May</v>
      </c>
      <c r="O58">
        <f t="shared" si="1"/>
        <v>5</v>
      </c>
      <c r="P58" s="3">
        <f t="shared" si="2"/>
        <v>0.30277948045908981</v>
      </c>
    </row>
    <row r="59" spans="1:16" x14ac:dyDescent="0.25">
      <c r="A59" t="s">
        <v>70</v>
      </c>
      <c r="B59" s="2">
        <v>46152.873417721523</v>
      </c>
      <c r="C59" t="s">
        <v>150</v>
      </c>
      <c r="D59" t="s">
        <v>175</v>
      </c>
      <c r="E59" t="s">
        <v>179</v>
      </c>
      <c r="F59" t="s">
        <v>182</v>
      </c>
      <c r="G59">
        <v>5</v>
      </c>
      <c r="H59">
        <v>1190</v>
      </c>
      <c r="I59">
        <v>15</v>
      </c>
      <c r="J59" t="s">
        <v>185</v>
      </c>
      <c r="K59">
        <v>5057.5</v>
      </c>
      <c r="L59">
        <v>4107.8900000000003</v>
      </c>
      <c r="M59">
        <v>949.61</v>
      </c>
      <c r="N59" t="str">
        <f t="shared" si="0"/>
        <v>May</v>
      </c>
      <c r="O59">
        <f t="shared" si="1"/>
        <v>5</v>
      </c>
      <c r="P59" s="3">
        <f t="shared" si="2"/>
        <v>0.1877627286208601</v>
      </c>
    </row>
    <row r="60" spans="1:16" x14ac:dyDescent="0.25">
      <c r="A60" t="s">
        <v>71</v>
      </c>
      <c r="B60" s="2">
        <v>46155.15189873417</v>
      </c>
      <c r="C60" t="s">
        <v>151</v>
      </c>
      <c r="D60" t="s">
        <v>172</v>
      </c>
      <c r="E60" t="s">
        <v>178</v>
      </c>
      <c r="F60" t="s">
        <v>184</v>
      </c>
      <c r="G60">
        <v>5</v>
      </c>
      <c r="H60">
        <v>14052</v>
      </c>
      <c r="I60">
        <v>0</v>
      </c>
      <c r="J60" t="s">
        <v>185</v>
      </c>
      <c r="K60">
        <v>70260</v>
      </c>
      <c r="L60">
        <v>56283.19</v>
      </c>
      <c r="M60">
        <v>13976.81</v>
      </c>
      <c r="N60" t="str">
        <f t="shared" si="0"/>
        <v>May</v>
      </c>
      <c r="O60">
        <f t="shared" si="1"/>
        <v>5</v>
      </c>
      <c r="P60" s="3">
        <f t="shared" si="2"/>
        <v>0.19892983205237688</v>
      </c>
    </row>
    <row r="61" spans="1:16" x14ac:dyDescent="0.25">
      <c r="A61" t="s">
        <v>72</v>
      </c>
      <c r="B61" s="2">
        <v>46157.430379746831</v>
      </c>
      <c r="C61" t="s">
        <v>152</v>
      </c>
      <c r="D61" t="s">
        <v>175</v>
      </c>
      <c r="E61" t="s">
        <v>179</v>
      </c>
      <c r="F61" t="s">
        <v>182</v>
      </c>
      <c r="G61">
        <v>3</v>
      </c>
      <c r="H61">
        <v>1160</v>
      </c>
      <c r="I61">
        <v>10</v>
      </c>
      <c r="J61" t="s">
        <v>189</v>
      </c>
      <c r="K61">
        <v>3132</v>
      </c>
      <c r="L61">
        <v>2064.48</v>
      </c>
      <c r="M61">
        <v>1067.52</v>
      </c>
      <c r="N61" t="str">
        <f t="shared" si="0"/>
        <v>May</v>
      </c>
      <c r="O61">
        <f t="shared" si="1"/>
        <v>5</v>
      </c>
      <c r="P61" s="3">
        <f t="shared" si="2"/>
        <v>0.34084291187739463</v>
      </c>
    </row>
    <row r="62" spans="1:16" x14ac:dyDescent="0.25">
      <c r="A62" t="s">
        <v>73</v>
      </c>
      <c r="B62" s="2">
        <v>46159.708860759492</v>
      </c>
      <c r="C62" t="s">
        <v>153</v>
      </c>
      <c r="D62" t="s">
        <v>175</v>
      </c>
      <c r="E62" t="s">
        <v>179</v>
      </c>
      <c r="F62" t="s">
        <v>182</v>
      </c>
      <c r="G62">
        <v>1</v>
      </c>
      <c r="H62">
        <v>1255</v>
      </c>
      <c r="I62">
        <v>15</v>
      </c>
      <c r="J62" t="s">
        <v>187</v>
      </c>
      <c r="K62">
        <v>1066.75</v>
      </c>
      <c r="L62">
        <v>676.18</v>
      </c>
      <c r="M62">
        <v>390.57</v>
      </c>
      <c r="N62" t="str">
        <f t="shared" si="0"/>
        <v>May</v>
      </c>
      <c r="O62">
        <f t="shared" si="1"/>
        <v>5</v>
      </c>
      <c r="P62" s="3">
        <f t="shared" si="2"/>
        <v>0.36613077103351299</v>
      </c>
    </row>
    <row r="63" spans="1:16" x14ac:dyDescent="0.25">
      <c r="A63" t="s">
        <v>74</v>
      </c>
      <c r="B63" s="2">
        <v>46161.987341772139</v>
      </c>
      <c r="C63" t="s">
        <v>154</v>
      </c>
      <c r="D63" t="s">
        <v>172</v>
      </c>
      <c r="E63" t="s">
        <v>178</v>
      </c>
      <c r="F63" t="s">
        <v>180</v>
      </c>
      <c r="G63">
        <v>1</v>
      </c>
      <c r="H63">
        <v>14122</v>
      </c>
      <c r="I63">
        <v>5</v>
      </c>
      <c r="J63" t="s">
        <v>187</v>
      </c>
      <c r="K63">
        <v>13415.9</v>
      </c>
      <c r="L63">
        <v>8588.26</v>
      </c>
      <c r="M63">
        <v>4827.6400000000003</v>
      </c>
      <c r="N63" t="str">
        <f t="shared" si="0"/>
        <v>May</v>
      </c>
      <c r="O63">
        <f t="shared" si="1"/>
        <v>5</v>
      </c>
      <c r="P63" s="3">
        <f t="shared" si="2"/>
        <v>0.35984466193099235</v>
      </c>
    </row>
    <row r="64" spans="1:16" x14ac:dyDescent="0.25">
      <c r="A64" t="s">
        <v>75</v>
      </c>
      <c r="B64" s="2">
        <v>46164.265822784801</v>
      </c>
      <c r="C64" t="s">
        <v>155</v>
      </c>
      <c r="D64" t="s">
        <v>173</v>
      </c>
      <c r="E64" t="s">
        <v>179</v>
      </c>
      <c r="F64" t="s">
        <v>182</v>
      </c>
      <c r="G64">
        <v>3</v>
      </c>
      <c r="H64">
        <v>2927</v>
      </c>
      <c r="I64">
        <v>0</v>
      </c>
      <c r="J64" t="s">
        <v>187</v>
      </c>
      <c r="K64">
        <v>8781</v>
      </c>
      <c r="L64">
        <v>5476.22</v>
      </c>
      <c r="M64">
        <v>3304.78</v>
      </c>
      <c r="N64" t="str">
        <f t="shared" si="0"/>
        <v>May</v>
      </c>
      <c r="O64">
        <f t="shared" si="1"/>
        <v>5</v>
      </c>
      <c r="P64" s="3">
        <f t="shared" si="2"/>
        <v>0.37635576813574767</v>
      </c>
    </row>
    <row r="65" spans="1:16" x14ac:dyDescent="0.25">
      <c r="A65" t="s">
        <v>76</v>
      </c>
      <c r="B65" s="2">
        <v>46166.544303797462</v>
      </c>
      <c r="C65" t="s">
        <v>156</v>
      </c>
      <c r="D65" t="s">
        <v>175</v>
      </c>
      <c r="E65" t="s">
        <v>179</v>
      </c>
      <c r="F65" t="s">
        <v>182</v>
      </c>
      <c r="G65">
        <v>3</v>
      </c>
      <c r="H65">
        <v>1017</v>
      </c>
      <c r="I65">
        <v>15</v>
      </c>
      <c r="J65" t="s">
        <v>186</v>
      </c>
      <c r="K65">
        <v>2593.35</v>
      </c>
      <c r="L65">
        <v>1656.86</v>
      </c>
      <c r="M65">
        <v>936.49</v>
      </c>
      <c r="N65" t="str">
        <f t="shared" si="0"/>
        <v>May</v>
      </c>
      <c r="O65">
        <f t="shared" si="1"/>
        <v>5</v>
      </c>
      <c r="P65" s="3">
        <f t="shared" si="2"/>
        <v>0.36111207511519849</v>
      </c>
    </row>
    <row r="66" spans="1:16" x14ac:dyDescent="0.25">
      <c r="A66" t="s">
        <v>77</v>
      </c>
      <c r="B66" s="2">
        <v>46168.822784810123</v>
      </c>
      <c r="C66" t="s">
        <v>157</v>
      </c>
      <c r="D66" t="s">
        <v>175</v>
      </c>
      <c r="E66" t="s">
        <v>179</v>
      </c>
      <c r="F66" t="s">
        <v>184</v>
      </c>
      <c r="G66">
        <v>3</v>
      </c>
      <c r="H66">
        <v>1565</v>
      </c>
      <c r="I66">
        <v>15</v>
      </c>
      <c r="J66" t="s">
        <v>187</v>
      </c>
      <c r="K66">
        <v>3990.75</v>
      </c>
      <c r="L66">
        <v>3019.41</v>
      </c>
      <c r="M66">
        <v>971.34</v>
      </c>
      <c r="N66" t="str">
        <f t="shared" si="0"/>
        <v>May</v>
      </c>
      <c r="O66">
        <f t="shared" si="1"/>
        <v>5</v>
      </c>
      <c r="P66" s="3">
        <f t="shared" si="2"/>
        <v>0.24339785754557414</v>
      </c>
    </row>
    <row r="67" spans="1:16" x14ac:dyDescent="0.25">
      <c r="A67" t="s">
        <v>78</v>
      </c>
      <c r="B67" s="2">
        <v>46171.101265822777</v>
      </c>
      <c r="C67" t="s">
        <v>158</v>
      </c>
      <c r="D67" t="s">
        <v>172</v>
      </c>
      <c r="E67" t="s">
        <v>178</v>
      </c>
      <c r="F67" t="s">
        <v>184</v>
      </c>
      <c r="G67">
        <v>4</v>
      </c>
      <c r="H67">
        <v>14369</v>
      </c>
      <c r="I67">
        <v>5</v>
      </c>
      <c r="J67" t="s">
        <v>186</v>
      </c>
      <c r="K67">
        <v>54602.2</v>
      </c>
      <c r="L67">
        <v>34630.78</v>
      </c>
      <c r="M67">
        <v>19971.419999999998</v>
      </c>
      <c r="N67" t="str">
        <f t="shared" ref="N67:N81" si="3">TEXT(B67,"mmm")</f>
        <v>May</v>
      </c>
      <c r="O67">
        <f t="shared" ref="O67:O81" si="4">MONTH(B67)</f>
        <v>5</v>
      </c>
      <c r="P67" s="3">
        <f t="shared" ref="P67:P81" si="5">M67/K67</f>
        <v>0.36576218540644884</v>
      </c>
    </row>
    <row r="68" spans="1:16" x14ac:dyDescent="0.25">
      <c r="A68" t="s">
        <v>79</v>
      </c>
      <c r="B68" s="2">
        <v>46173.379746835439</v>
      </c>
      <c r="C68" t="s">
        <v>159</v>
      </c>
      <c r="D68" t="s">
        <v>175</v>
      </c>
      <c r="E68" t="s">
        <v>179</v>
      </c>
      <c r="F68" t="s">
        <v>183</v>
      </c>
      <c r="G68">
        <v>1</v>
      </c>
      <c r="H68">
        <f>K68/(G68*(1-I68/100))</f>
        <v>1322</v>
      </c>
      <c r="I68">
        <v>10</v>
      </c>
      <c r="J68" t="s">
        <v>189</v>
      </c>
      <c r="K68">
        <v>1189.8</v>
      </c>
      <c r="L68">
        <v>813.58</v>
      </c>
      <c r="M68">
        <v>376.22</v>
      </c>
      <c r="N68" t="str">
        <f t="shared" si="3"/>
        <v>May</v>
      </c>
      <c r="O68">
        <f t="shared" si="4"/>
        <v>5</v>
      </c>
      <c r="P68" s="3">
        <f t="shared" si="5"/>
        <v>0.31620440410152972</v>
      </c>
    </row>
    <row r="69" spans="1:16" x14ac:dyDescent="0.25">
      <c r="A69" t="s">
        <v>80</v>
      </c>
      <c r="B69" s="2">
        <v>46175.658227848093</v>
      </c>
      <c r="C69" t="s">
        <v>160</v>
      </c>
      <c r="D69" t="s">
        <v>175</v>
      </c>
      <c r="E69" t="s">
        <v>179</v>
      </c>
      <c r="F69" t="s">
        <v>180</v>
      </c>
      <c r="G69">
        <v>4</v>
      </c>
      <c r="H69">
        <v>1685</v>
      </c>
      <c r="I69">
        <v>10</v>
      </c>
      <c r="J69" t="s">
        <v>186</v>
      </c>
      <c r="K69">
        <v>6066</v>
      </c>
      <c r="L69">
        <v>4785.92</v>
      </c>
      <c r="M69">
        <v>1280.08</v>
      </c>
      <c r="N69" t="str">
        <f t="shared" si="3"/>
        <v>Jun</v>
      </c>
      <c r="O69">
        <f t="shared" si="4"/>
        <v>6</v>
      </c>
      <c r="P69" s="3">
        <f t="shared" si="5"/>
        <v>0.21102538740520935</v>
      </c>
    </row>
    <row r="70" spans="1:16" x14ac:dyDescent="0.25">
      <c r="A70" t="s">
        <v>81</v>
      </c>
      <c r="B70" s="2">
        <v>46177.936708860747</v>
      </c>
      <c r="C70" t="s">
        <v>161</v>
      </c>
      <c r="D70" t="s">
        <v>172</v>
      </c>
      <c r="E70" t="s">
        <v>178</v>
      </c>
      <c r="F70" t="s">
        <v>182</v>
      </c>
      <c r="G70">
        <v>3</v>
      </c>
      <c r="H70">
        <v>14425</v>
      </c>
      <c r="I70">
        <v>10</v>
      </c>
      <c r="J70" t="s">
        <v>189</v>
      </c>
      <c r="K70">
        <v>38947.5</v>
      </c>
      <c r="L70">
        <v>24328.73</v>
      </c>
      <c r="M70">
        <v>14618.77</v>
      </c>
      <c r="N70" t="str">
        <f t="shared" si="3"/>
        <v>Jun</v>
      </c>
      <c r="O70">
        <f t="shared" si="4"/>
        <v>6</v>
      </c>
      <c r="P70" s="3">
        <f t="shared" si="5"/>
        <v>0.3753455292380769</v>
      </c>
    </row>
    <row r="71" spans="1:16" x14ac:dyDescent="0.25">
      <c r="A71" t="s">
        <v>82</v>
      </c>
      <c r="B71" s="2">
        <v>46180.215189873423</v>
      </c>
      <c r="C71" t="s">
        <v>162</v>
      </c>
      <c r="D71" t="s">
        <v>172</v>
      </c>
      <c r="E71" t="s">
        <v>178</v>
      </c>
      <c r="F71" t="s">
        <v>182</v>
      </c>
      <c r="G71">
        <v>1</v>
      </c>
      <c r="H71">
        <v>14087</v>
      </c>
      <c r="I71">
        <v>15</v>
      </c>
      <c r="J71" t="s">
        <v>187</v>
      </c>
      <c r="K71">
        <v>11973.95</v>
      </c>
      <c r="L71">
        <v>9374.33</v>
      </c>
      <c r="M71">
        <v>2599.62</v>
      </c>
      <c r="N71" t="str">
        <f t="shared" si="3"/>
        <v>Jun</v>
      </c>
      <c r="O71">
        <f t="shared" si="4"/>
        <v>6</v>
      </c>
      <c r="P71" s="3">
        <f t="shared" si="5"/>
        <v>0.21710630159638211</v>
      </c>
    </row>
    <row r="72" spans="1:16" x14ac:dyDescent="0.25">
      <c r="A72" t="s">
        <v>83</v>
      </c>
      <c r="B72" s="2">
        <v>46182.493670886062</v>
      </c>
      <c r="C72" t="s">
        <v>103</v>
      </c>
      <c r="D72" t="s">
        <v>176</v>
      </c>
      <c r="E72" t="s">
        <v>178</v>
      </c>
      <c r="F72" t="s">
        <v>183</v>
      </c>
      <c r="G72">
        <v>4</v>
      </c>
      <c r="H72">
        <v>55462</v>
      </c>
      <c r="I72">
        <v>15</v>
      </c>
      <c r="J72" t="s">
        <v>187</v>
      </c>
      <c r="K72">
        <v>188570.8</v>
      </c>
      <c r="L72">
        <v>127543.81</v>
      </c>
      <c r="M72">
        <v>61026.99</v>
      </c>
      <c r="N72" t="str">
        <f t="shared" si="3"/>
        <v>Jun</v>
      </c>
      <c r="O72">
        <f t="shared" si="4"/>
        <v>6</v>
      </c>
      <c r="P72" s="3">
        <f t="shared" si="5"/>
        <v>0.32362905603624742</v>
      </c>
    </row>
    <row r="73" spans="1:16" x14ac:dyDescent="0.25">
      <c r="A73" t="s">
        <v>84</v>
      </c>
      <c r="B73" s="2">
        <v>46184.772151898716</v>
      </c>
      <c r="C73" t="s">
        <v>163</v>
      </c>
      <c r="D73" t="s">
        <v>173</v>
      </c>
      <c r="E73" t="s">
        <v>179</v>
      </c>
      <c r="F73" t="s">
        <v>182</v>
      </c>
      <c r="G73">
        <v>4</v>
      </c>
      <c r="H73">
        <v>3438</v>
      </c>
      <c r="I73">
        <v>15</v>
      </c>
      <c r="J73" t="s">
        <v>189</v>
      </c>
      <c r="K73">
        <v>11689.2</v>
      </c>
      <c r="L73">
        <v>7523.55</v>
      </c>
      <c r="M73">
        <v>4165.6499999999996</v>
      </c>
      <c r="N73" t="str">
        <f t="shared" si="3"/>
        <v>Jun</v>
      </c>
      <c r="O73">
        <f t="shared" si="4"/>
        <v>6</v>
      </c>
      <c r="P73" s="3">
        <f t="shared" si="5"/>
        <v>0.35636741607637812</v>
      </c>
    </row>
    <row r="74" spans="1:16" x14ac:dyDescent="0.25">
      <c r="A74" t="s">
        <v>85</v>
      </c>
      <c r="B74" s="2">
        <v>46187.050632911392</v>
      </c>
      <c r="C74" t="s">
        <v>164</v>
      </c>
      <c r="D74" t="s">
        <v>173</v>
      </c>
      <c r="E74" t="s">
        <v>179</v>
      </c>
      <c r="F74" t="s">
        <v>180</v>
      </c>
      <c r="G74">
        <v>3</v>
      </c>
      <c r="H74">
        <v>2954</v>
      </c>
      <c r="I74">
        <v>0</v>
      </c>
      <c r="J74" t="s">
        <v>185</v>
      </c>
      <c r="K74">
        <v>8862</v>
      </c>
      <c r="L74">
        <v>6729.34</v>
      </c>
      <c r="M74">
        <v>2132.66</v>
      </c>
      <c r="N74" t="str">
        <f t="shared" si="3"/>
        <v>Jun</v>
      </c>
      <c r="O74">
        <f t="shared" si="4"/>
        <v>6</v>
      </c>
      <c r="P74" s="3">
        <f t="shared" si="5"/>
        <v>0.24065222297449784</v>
      </c>
    </row>
    <row r="75" spans="1:16" x14ac:dyDescent="0.25">
      <c r="A75" t="s">
        <v>86</v>
      </c>
      <c r="B75" s="2">
        <v>46189.329113924039</v>
      </c>
      <c r="C75" t="s">
        <v>165</v>
      </c>
      <c r="D75" t="s">
        <v>175</v>
      </c>
      <c r="E75" t="s">
        <v>179</v>
      </c>
      <c r="F75" t="s">
        <v>183</v>
      </c>
      <c r="G75">
        <v>1</v>
      </c>
      <c r="H75">
        <v>1489</v>
      </c>
      <c r="I75">
        <v>5</v>
      </c>
      <c r="J75" t="s">
        <v>189</v>
      </c>
      <c r="K75">
        <v>1414.55</v>
      </c>
      <c r="L75">
        <v>1054.96</v>
      </c>
      <c r="M75">
        <v>359.59</v>
      </c>
      <c r="N75" t="str">
        <f t="shared" si="3"/>
        <v>Jun</v>
      </c>
      <c r="O75">
        <f t="shared" si="4"/>
        <v>6</v>
      </c>
      <c r="P75" s="3">
        <f t="shared" si="5"/>
        <v>0.25420805203068114</v>
      </c>
    </row>
    <row r="76" spans="1:16" x14ac:dyDescent="0.25">
      <c r="A76" t="s">
        <v>87</v>
      </c>
      <c r="B76" s="2">
        <v>46191.6075949367</v>
      </c>
      <c r="C76" t="s">
        <v>166</v>
      </c>
      <c r="D76" t="s">
        <v>173</v>
      </c>
      <c r="E76" t="s">
        <v>179</v>
      </c>
      <c r="F76" t="s">
        <v>180</v>
      </c>
      <c r="G76">
        <v>3</v>
      </c>
      <c r="H76">
        <v>3185</v>
      </c>
      <c r="I76">
        <v>15</v>
      </c>
      <c r="J76" t="s">
        <v>185</v>
      </c>
      <c r="K76">
        <v>8121.75</v>
      </c>
      <c r="L76">
        <v>6460.81</v>
      </c>
      <c r="M76">
        <v>1660.94</v>
      </c>
      <c r="N76" t="str">
        <f t="shared" si="3"/>
        <v>Jun</v>
      </c>
      <c r="O76">
        <f t="shared" si="4"/>
        <v>6</v>
      </c>
      <c r="P76" s="3">
        <f t="shared" si="5"/>
        <v>0.20450518669006065</v>
      </c>
    </row>
    <row r="77" spans="1:16" x14ac:dyDescent="0.25">
      <c r="A77" t="s">
        <v>88</v>
      </c>
      <c r="B77" s="2">
        <v>46193.886075949362</v>
      </c>
      <c r="C77" t="s">
        <v>167</v>
      </c>
      <c r="D77" t="s">
        <v>175</v>
      </c>
      <c r="E77" t="s">
        <v>179</v>
      </c>
      <c r="F77" t="s">
        <v>183</v>
      </c>
      <c r="G77">
        <v>1</v>
      </c>
      <c r="H77">
        <v>1103</v>
      </c>
      <c r="I77">
        <v>5</v>
      </c>
      <c r="J77" t="s">
        <v>186</v>
      </c>
      <c r="K77">
        <v>1047.8499999999999</v>
      </c>
      <c r="L77">
        <v>803.72</v>
      </c>
      <c r="M77">
        <v>244.13</v>
      </c>
      <c r="N77" t="str">
        <f t="shared" si="3"/>
        <v>Jun</v>
      </c>
      <c r="O77">
        <f t="shared" si="4"/>
        <v>6</v>
      </c>
      <c r="P77" s="3">
        <f t="shared" si="5"/>
        <v>0.23298181991697287</v>
      </c>
    </row>
    <row r="78" spans="1:16" x14ac:dyDescent="0.25">
      <c r="A78" t="s">
        <v>89</v>
      </c>
      <c r="B78" s="2">
        <v>46196.164556962023</v>
      </c>
      <c r="C78" t="s">
        <v>168</v>
      </c>
      <c r="D78" t="s">
        <v>176</v>
      </c>
      <c r="E78" t="s">
        <v>178</v>
      </c>
      <c r="F78" t="s">
        <v>183</v>
      </c>
      <c r="G78">
        <v>5</v>
      </c>
      <c r="H78">
        <v>55192</v>
      </c>
      <c r="I78">
        <v>5</v>
      </c>
      <c r="J78" t="s">
        <v>186</v>
      </c>
      <c r="K78">
        <v>262162</v>
      </c>
      <c r="L78">
        <v>204668.87</v>
      </c>
      <c r="M78">
        <v>57493.13</v>
      </c>
      <c r="N78" t="str">
        <f t="shared" si="3"/>
        <v>Jun</v>
      </c>
      <c r="O78">
        <f t="shared" si="4"/>
        <v>6</v>
      </c>
      <c r="P78" s="3">
        <f t="shared" si="5"/>
        <v>0.2193038274044293</v>
      </c>
    </row>
    <row r="79" spans="1:16" x14ac:dyDescent="0.25">
      <c r="A79" t="s">
        <v>90</v>
      </c>
      <c r="B79" s="2">
        <v>46198.443037974677</v>
      </c>
      <c r="C79" t="s">
        <v>169</v>
      </c>
      <c r="D79" t="s">
        <v>172</v>
      </c>
      <c r="E79" t="s">
        <v>178</v>
      </c>
      <c r="F79" t="s">
        <v>184</v>
      </c>
      <c r="G79">
        <v>2</v>
      </c>
      <c r="H79">
        <v>14045</v>
      </c>
      <c r="I79">
        <v>10</v>
      </c>
      <c r="J79" t="s">
        <v>186</v>
      </c>
      <c r="K79">
        <v>25281</v>
      </c>
      <c r="L79">
        <v>17100.240000000002</v>
      </c>
      <c r="M79">
        <v>8180.76</v>
      </c>
      <c r="N79" t="str">
        <f t="shared" si="3"/>
        <v>Jun</v>
      </c>
      <c r="O79">
        <f t="shared" si="4"/>
        <v>6</v>
      </c>
      <c r="P79" s="3">
        <f t="shared" si="5"/>
        <v>0.32359321229381749</v>
      </c>
    </row>
    <row r="80" spans="1:16" x14ac:dyDescent="0.25">
      <c r="A80" t="s">
        <v>91</v>
      </c>
      <c r="B80" s="2">
        <v>46200.721518987339</v>
      </c>
      <c r="C80" t="s">
        <v>170</v>
      </c>
      <c r="D80" t="s">
        <v>172</v>
      </c>
      <c r="E80" t="s">
        <v>178</v>
      </c>
      <c r="F80" t="s">
        <v>180</v>
      </c>
      <c r="G80">
        <v>2</v>
      </c>
      <c r="H80">
        <v>13975</v>
      </c>
      <c r="I80">
        <v>0</v>
      </c>
      <c r="J80" t="s">
        <v>187</v>
      </c>
      <c r="K80">
        <v>27950</v>
      </c>
      <c r="L80">
        <v>18320.89</v>
      </c>
      <c r="M80">
        <v>9629.11</v>
      </c>
      <c r="N80" t="str">
        <f t="shared" si="3"/>
        <v>Jun</v>
      </c>
      <c r="O80">
        <f t="shared" si="4"/>
        <v>6</v>
      </c>
      <c r="P80" s="3">
        <f t="shared" si="5"/>
        <v>0.34451198568872987</v>
      </c>
    </row>
    <row r="81" spans="1:16" x14ac:dyDescent="0.25">
      <c r="A81" t="s">
        <v>92</v>
      </c>
      <c r="B81" s="2">
        <v>46203</v>
      </c>
      <c r="C81" t="s">
        <v>171</v>
      </c>
      <c r="D81" t="s">
        <v>172</v>
      </c>
      <c r="E81" t="s">
        <v>178</v>
      </c>
      <c r="F81" t="s">
        <v>182</v>
      </c>
      <c r="G81">
        <v>2</v>
      </c>
      <c r="H81">
        <v>13838</v>
      </c>
      <c r="I81">
        <v>15</v>
      </c>
      <c r="J81" t="s">
        <v>186</v>
      </c>
      <c r="K81">
        <v>23524.6</v>
      </c>
      <c r="L81">
        <v>18116.830000000002</v>
      </c>
      <c r="M81">
        <v>5407.77</v>
      </c>
      <c r="N81" t="str">
        <f t="shared" si="3"/>
        <v>Jun</v>
      </c>
      <c r="O81">
        <f t="shared" si="4"/>
        <v>6</v>
      </c>
      <c r="P81" s="3">
        <f t="shared" si="5"/>
        <v>0.22987723489453596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868A8-DBDE-4B6E-B8DF-38E8A54A315C}">
  <dimension ref="A3:K102"/>
  <sheetViews>
    <sheetView workbookViewId="0">
      <selection activeCell="K4" sqref="K4"/>
    </sheetView>
  </sheetViews>
  <sheetFormatPr defaultRowHeight="15" x14ac:dyDescent="0.25"/>
  <cols>
    <col min="1" max="1" width="13.140625" bestFit="1" customWidth="1"/>
    <col min="2" max="2" width="16.28515625" bestFit="1" customWidth="1"/>
    <col min="4" max="4" width="13.140625" bestFit="1" customWidth="1"/>
    <col min="5" max="5" width="10.42578125" bestFit="1" customWidth="1"/>
    <col min="7" max="7" width="13.140625" bestFit="1" customWidth="1"/>
    <col min="8" max="8" width="12.140625" bestFit="1" customWidth="1"/>
    <col min="10" max="10" width="13.140625" bestFit="1" customWidth="1"/>
    <col min="11" max="11" width="12.140625" bestFit="1" customWidth="1"/>
  </cols>
  <sheetData>
    <row r="3" spans="1:11" x14ac:dyDescent="0.25">
      <c r="A3" t="s">
        <v>196</v>
      </c>
      <c r="D3" s="6" t="s">
        <v>202</v>
      </c>
      <c r="E3" t="s">
        <v>196</v>
      </c>
      <c r="G3" s="6" t="s">
        <v>202</v>
      </c>
      <c r="H3" t="s">
        <v>210</v>
      </c>
      <c r="J3" s="6" t="s">
        <v>202</v>
      </c>
      <c r="K3" t="s">
        <v>210</v>
      </c>
    </row>
    <row r="4" spans="1:11" x14ac:dyDescent="0.25">
      <c r="A4" s="4">
        <v>2629364.5499999998</v>
      </c>
      <c r="B4" s="4">
        <f>GETPIVOTDATA("Sales",$A$3)</f>
        <v>2629364.5499999998</v>
      </c>
      <c r="D4" s="8" t="s">
        <v>204</v>
      </c>
      <c r="E4" s="9">
        <v>177447.65</v>
      </c>
      <c r="G4" s="8" t="s">
        <v>179</v>
      </c>
      <c r="H4" s="9">
        <v>237219.50000000006</v>
      </c>
      <c r="J4" s="8" t="s">
        <v>189</v>
      </c>
      <c r="K4" s="5">
        <v>8.8937705499984782E-2</v>
      </c>
    </row>
    <row r="5" spans="1:11" x14ac:dyDescent="0.25">
      <c r="D5" s="8" t="s">
        <v>205</v>
      </c>
      <c r="E5" s="9">
        <v>662610.15</v>
      </c>
      <c r="G5" s="8" t="s">
        <v>178</v>
      </c>
      <c r="H5" s="9">
        <v>2392145.0500000003</v>
      </c>
      <c r="J5" s="8" t="s">
        <v>190</v>
      </c>
      <c r="K5" s="5">
        <v>1.7941274061826079E-2</v>
      </c>
    </row>
    <row r="6" spans="1:11" x14ac:dyDescent="0.25">
      <c r="A6" t="s">
        <v>197</v>
      </c>
      <c r="D6" s="8" t="s">
        <v>206</v>
      </c>
      <c r="E6" s="9">
        <v>411976.65</v>
      </c>
      <c r="G6" s="8" t="s">
        <v>203</v>
      </c>
      <c r="H6" s="9">
        <v>2629364.5500000003</v>
      </c>
      <c r="J6" s="8" t="s">
        <v>185</v>
      </c>
      <c r="K6" s="5">
        <v>0.20879655124277083</v>
      </c>
    </row>
    <row r="7" spans="1:11" x14ac:dyDescent="0.25">
      <c r="A7" s="4">
        <v>1849361.0300000003</v>
      </c>
      <c r="B7" s="4">
        <f>GETPIVOTDATA("Cost",$A$6)</f>
        <v>1849361.0300000003</v>
      </c>
      <c r="D7" s="8" t="s">
        <v>207</v>
      </c>
      <c r="E7" s="9">
        <v>496053.4</v>
      </c>
      <c r="J7" s="8" t="s">
        <v>187</v>
      </c>
      <c r="K7" s="5">
        <v>0.3575978081852515</v>
      </c>
    </row>
    <row r="8" spans="1:11" x14ac:dyDescent="0.25">
      <c r="D8" s="8" t="s">
        <v>208</v>
      </c>
      <c r="E8" s="9">
        <v>265665.5</v>
      </c>
      <c r="G8" s="6" t="s">
        <v>202</v>
      </c>
      <c r="H8" t="s">
        <v>210</v>
      </c>
      <c r="J8" s="8" t="s">
        <v>186</v>
      </c>
      <c r="K8" s="5">
        <v>0.32672666101016684</v>
      </c>
    </row>
    <row r="9" spans="1:11" x14ac:dyDescent="0.25">
      <c r="A9" t="s">
        <v>198</v>
      </c>
      <c r="D9" s="8" t="s">
        <v>209</v>
      </c>
      <c r="E9" s="9">
        <v>615611.19999999995</v>
      </c>
      <c r="G9" s="8" t="s">
        <v>177</v>
      </c>
      <c r="H9" s="9">
        <v>12207.7</v>
      </c>
      <c r="J9" s="8" t="s">
        <v>203</v>
      </c>
      <c r="K9" s="5">
        <v>1</v>
      </c>
    </row>
    <row r="10" spans="1:11" x14ac:dyDescent="0.25">
      <c r="A10" s="4">
        <v>780003.52000000025</v>
      </c>
      <c r="B10" s="4">
        <f>GETPIVOTDATA("Profit",$A$9)</f>
        <v>780003.52000000025</v>
      </c>
      <c r="D10" s="8" t="s">
        <v>203</v>
      </c>
      <c r="E10" s="9">
        <v>2629364.5499999998</v>
      </c>
      <c r="G10" s="8" t="s">
        <v>175</v>
      </c>
      <c r="H10" s="9">
        <v>60466.55</v>
      </c>
    </row>
    <row r="11" spans="1:11" x14ac:dyDescent="0.25">
      <c r="G11" s="8" t="s">
        <v>174</v>
      </c>
      <c r="H11" s="9">
        <v>67251.3</v>
      </c>
      <c r="J11" s="6" t="s">
        <v>202</v>
      </c>
      <c r="K11" t="s">
        <v>211</v>
      </c>
    </row>
    <row r="12" spans="1:11" x14ac:dyDescent="0.25">
      <c r="A12" t="s">
        <v>199</v>
      </c>
      <c r="D12" s="6" t="s">
        <v>202</v>
      </c>
      <c r="E12" t="s">
        <v>196</v>
      </c>
      <c r="G12" s="8" t="s">
        <v>173</v>
      </c>
      <c r="H12" s="9">
        <v>109501.65000000001</v>
      </c>
      <c r="J12" s="8" t="s">
        <v>177</v>
      </c>
      <c r="K12" s="3">
        <v>9.8968720768345068E-3</v>
      </c>
    </row>
    <row r="13" spans="1:11" x14ac:dyDescent="0.25">
      <c r="A13" s="3">
        <v>23.081071988666668</v>
      </c>
      <c r="B13" s="5">
        <f>B10/B4</f>
        <v>0.29665096078061914</v>
      </c>
      <c r="D13" s="8" t="s">
        <v>195</v>
      </c>
      <c r="E13" s="9">
        <v>1166.2</v>
      </c>
      <c r="G13" s="8" t="s">
        <v>172</v>
      </c>
      <c r="H13" s="9">
        <v>879964.95</v>
      </c>
      <c r="J13" s="8" t="s">
        <v>176</v>
      </c>
      <c r="K13" s="3">
        <v>0.13377889735503221</v>
      </c>
    </row>
    <row r="14" spans="1:11" x14ac:dyDescent="0.25">
      <c r="D14" s="8" t="s">
        <v>180</v>
      </c>
      <c r="E14" s="9">
        <v>496216.65</v>
      </c>
      <c r="G14" s="8" t="s">
        <v>176</v>
      </c>
      <c r="H14" s="9">
        <v>1499972.4000000001</v>
      </c>
      <c r="J14" s="8" t="s">
        <v>174</v>
      </c>
      <c r="K14" s="3">
        <v>0.14916322594464501</v>
      </c>
    </row>
    <row r="15" spans="1:11" x14ac:dyDescent="0.25">
      <c r="A15" t="s">
        <v>200</v>
      </c>
      <c r="D15" s="8" t="s">
        <v>184</v>
      </c>
      <c r="E15" s="9">
        <v>622693.85</v>
      </c>
      <c r="G15" s="8" t="s">
        <v>203</v>
      </c>
      <c r="H15" s="9">
        <v>2629364.5499999998</v>
      </c>
      <c r="J15" s="8" t="s">
        <v>173</v>
      </c>
      <c r="K15" s="3">
        <v>0.19117588869876104</v>
      </c>
    </row>
    <row r="16" spans="1:11" x14ac:dyDescent="0.25">
      <c r="A16">
        <v>80</v>
      </c>
      <c r="B16">
        <f>GETPIVOTDATA("Quantity",$A$15)</f>
        <v>80</v>
      </c>
      <c r="D16" s="8" t="s">
        <v>182</v>
      </c>
      <c r="E16" s="9">
        <v>650732.74999999977</v>
      </c>
      <c r="J16" s="8" t="s">
        <v>175</v>
      </c>
      <c r="K16" s="3">
        <v>0.22173699537075281</v>
      </c>
    </row>
    <row r="17" spans="1:11" x14ac:dyDescent="0.25">
      <c r="D17" s="8" t="s">
        <v>183</v>
      </c>
      <c r="E17" s="9">
        <v>858555.1</v>
      </c>
      <c r="J17" s="8" t="s">
        <v>172</v>
      </c>
      <c r="K17" s="3">
        <v>0.29424812055397431</v>
      </c>
    </row>
    <row r="18" spans="1:11" x14ac:dyDescent="0.25">
      <c r="A18" t="s">
        <v>201</v>
      </c>
      <c r="D18" s="8" t="s">
        <v>203</v>
      </c>
      <c r="E18" s="9">
        <v>2629364.5499999998</v>
      </c>
      <c r="J18" s="8" t="s">
        <v>203</v>
      </c>
      <c r="K18" s="3">
        <v>1</v>
      </c>
    </row>
    <row r="19" spans="1:11" x14ac:dyDescent="0.25">
      <c r="A19" s="4">
        <v>32867.056874999995</v>
      </c>
      <c r="B19" s="4">
        <f>GETPIVOTDATA("Sales",$A$18)</f>
        <v>32867.056874999995</v>
      </c>
    </row>
    <row r="21" spans="1:11" x14ac:dyDescent="0.25">
      <c r="A21" s="6" t="s">
        <v>202</v>
      </c>
    </row>
    <row r="22" spans="1:11" x14ac:dyDescent="0.25">
      <c r="A22" s="7">
        <v>46023</v>
      </c>
    </row>
    <row r="23" spans="1:11" x14ac:dyDescent="0.25">
      <c r="A23" s="7">
        <v>46025.278483796297</v>
      </c>
    </row>
    <row r="24" spans="1:11" x14ac:dyDescent="0.25">
      <c r="A24" s="7">
        <v>46027.556967592594</v>
      </c>
    </row>
    <row r="25" spans="1:11" x14ac:dyDescent="0.25">
      <c r="A25" s="7">
        <v>46029.835439814815</v>
      </c>
    </row>
    <row r="26" spans="1:11" x14ac:dyDescent="0.25">
      <c r="A26" s="7">
        <v>46032.113923611112</v>
      </c>
    </row>
    <row r="27" spans="1:11" x14ac:dyDescent="0.25">
      <c r="A27" s="7">
        <v>46034.392407407409</v>
      </c>
    </row>
    <row r="28" spans="1:11" x14ac:dyDescent="0.25">
      <c r="A28" s="7">
        <v>46036.670891203707</v>
      </c>
    </row>
    <row r="29" spans="1:11" x14ac:dyDescent="0.25">
      <c r="A29" s="7">
        <v>46038.949363425927</v>
      </c>
    </row>
    <row r="30" spans="1:11" x14ac:dyDescent="0.25">
      <c r="A30" s="7">
        <v>46041.227847222224</v>
      </c>
    </row>
    <row r="31" spans="1:11" x14ac:dyDescent="0.25">
      <c r="A31" s="7">
        <v>46043.506331018521</v>
      </c>
    </row>
    <row r="32" spans="1:11" x14ac:dyDescent="0.25">
      <c r="A32" s="7">
        <v>46045.784814814811</v>
      </c>
    </row>
    <row r="33" spans="1:1" x14ac:dyDescent="0.25">
      <c r="A33" s="7">
        <v>46048.063287037039</v>
      </c>
    </row>
    <row r="34" spans="1:1" x14ac:dyDescent="0.25">
      <c r="A34" s="7">
        <v>46050.341770833336</v>
      </c>
    </row>
    <row r="35" spans="1:1" x14ac:dyDescent="0.25">
      <c r="A35" s="7">
        <v>46052.620254629626</v>
      </c>
    </row>
    <row r="36" spans="1:1" x14ac:dyDescent="0.25">
      <c r="A36" s="7">
        <v>46054.898738425924</v>
      </c>
    </row>
    <row r="37" spans="1:1" x14ac:dyDescent="0.25">
      <c r="A37" s="7">
        <v>46057.177210648151</v>
      </c>
    </row>
    <row r="38" spans="1:1" x14ac:dyDescent="0.25">
      <c r="A38" s="7">
        <v>46059.455694444441</v>
      </c>
    </row>
    <row r="39" spans="1:1" x14ac:dyDescent="0.25">
      <c r="A39" s="7">
        <v>46061.734178240738</v>
      </c>
    </row>
    <row r="40" spans="1:1" x14ac:dyDescent="0.25">
      <c r="A40" s="7">
        <v>46064.012662037036</v>
      </c>
    </row>
    <row r="41" spans="1:1" x14ac:dyDescent="0.25">
      <c r="A41" s="7">
        <v>46066.291134259256</v>
      </c>
    </row>
    <row r="42" spans="1:1" x14ac:dyDescent="0.25">
      <c r="A42" s="7">
        <v>46068.569618055553</v>
      </c>
    </row>
    <row r="43" spans="1:1" x14ac:dyDescent="0.25">
      <c r="A43" s="7">
        <v>46070.848101851851</v>
      </c>
    </row>
    <row r="44" spans="1:1" x14ac:dyDescent="0.25">
      <c r="A44" s="7">
        <v>46073.126585648148</v>
      </c>
    </row>
    <row r="45" spans="1:1" x14ac:dyDescent="0.25">
      <c r="A45" s="7">
        <v>46075.405057870368</v>
      </c>
    </row>
    <row r="46" spans="1:1" x14ac:dyDescent="0.25">
      <c r="A46" s="7">
        <v>46077.683541666665</v>
      </c>
    </row>
    <row r="47" spans="1:1" x14ac:dyDescent="0.25">
      <c r="A47" s="7">
        <v>46079.962025462963</v>
      </c>
    </row>
    <row r="48" spans="1:1" x14ac:dyDescent="0.25">
      <c r="A48" s="7">
        <v>46082.24050925926</v>
      </c>
    </row>
    <row r="49" spans="1:1" x14ac:dyDescent="0.25">
      <c r="A49" s="7">
        <v>46084.518993055557</v>
      </c>
    </row>
    <row r="50" spans="1:1" x14ac:dyDescent="0.25">
      <c r="A50" s="7">
        <v>46086.797465277778</v>
      </c>
    </row>
    <row r="51" spans="1:1" x14ac:dyDescent="0.25">
      <c r="A51" s="7">
        <v>46089.075949074075</v>
      </c>
    </row>
    <row r="52" spans="1:1" x14ac:dyDescent="0.25">
      <c r="A52" s="7">
        <v>46091.354432870372</v>
      </c>
    </row>
    <row r="53" spans="1:1" x14ac:dyDescent="0.25">
      <c r="A53" s="7">
        <v>46093.632916666669</v>
      </c>
    </row>
    <row r="54" spans="1:1" x14ac:dyDescent="0.25">
      <c r="A54" s="7">
        <v>46095.91138888889</v>
      </c>
    </row>
    <row r="55" spans="1:1" x14ac:dyDescent="0.25">
      <c r="A55" s="7">
        <v>46098.189872685187</v>
      </c>
    </row>
    <row r="56" spans="1:1" x14ac:dyDescent="0.25">
      <c r="A56" s="7">
        <v>46100.468356481484</v>
      </c>
    </row>
    <row r="57" spans="1:1" x14ac:dyDescent="0.25">
      <c r="A57" s="7">
        <v>46102.746840277781</v>
      </c>
    </row>
    <row r="58" spans="1:1" x14ac:dyDescent="0.25">
      <c r="A58" s="7">
        <v>46105.025312500002</v>
      </c>
    </row>
    <row r="59" spans="1:1" x14ac:dyDescent="0.25">
      <c r="A59" s="7">
        <v>46107.303796296299</v>
      </c>
    </row>
    <row r="60" spans="1:1" x14ac:dyDescent="0.25">
      <c r="A60" s="7">
        <v>46109.582280092596</v>
      </c>
    </row>
    <row r="61" spans="1:1" x14ac:dyDescent="0.25">
      <c r="A61" s="7">
        <v>46111.860763888886</v>
      </c>
    </row>
    <row r="62" spans="1:1" x14ac:dyDescent="0.25">
      <c r="A62" s="7">
        <v>46114.139236111114</v>
      </c>
    </row>
    <row r="63" spans="1:1" x14ac:dyDescent="0.25">
      <c r="A63" s="7">
        <v>46116.417719907404</v>
      </c>
    </row>
    <row r="64" spans="1:1" x14ac:dyDescent="0.25">
      <c r="A64" s="7">
        <v>46118.696203703701</v>
      </c>
    </row>
    <row r="65" spans="1:1" x14ac:dyDescent="0.25">
      <c r="A65" s="7">
        <v>46120.974687499998</v>
      </c>
    </row>
    <row r="66" spans="1:1" x14ac:dyDescent="0.25">
      <c r="A66" s="7">
        <v>46123.253159722219</v>
      </c>
    </row>
    <row r="67" spans="1:1" x14ac:dyDescent="0.25">
      <c r="A67" s="7">
        <v>46125.531643518516</v>
      </c>
    </row>
    <row r="68" spans="1:1" x14ac:dyDescent="0.25">
      <c r="A68" s="7">
        <v>46127.810127314813</v>
      </c>
    </row>
    <row r="69" spans="1:1" x14ac:dyDescent="0.25">
      <c r="A69" s="7">
        <v>46130.08861111111</v>
      </c>
    </row>
    <row r="70" spans="1:1" x14ac:dyDescent="0.25">
      <c r="A70" s="7">
        <v>46132.367083333331</v>
      </c>
    </row>
    <row r="71" spans="1:1" x14ac:dyDescent="0.25">
      <c r="A71" s="7">
        <v>46134.645567129628</v>
      </c>
    </row>
    <row r="72" spans="1:1" x14ac:dyDescent="0.25">
      <c r="A72" s="7">
        <v>46136.924050925925</v>
      </c>
    </row>
    <row r="73" spans="1:1" x14ac:dyDescent="0.25">
      <c r="A73" s="7">
        <v>46139.202534722222</v>
      </c>
    </row>
    <row r="74" spans="1:1" x14ac:dyDescent="0.25">
      <c r="A74" s="7">
        <v>46141.481006944443</v>
      </c>
    </row>
    <row r="75" spans="1:1" x14ac:dyDescent="0.25">
      <c r="A75" s="7">
        <v>46143.75949074074</v>
      </c>
    </row>
    <row r="76" spans="1:1" x14ac:dyDescent="0.25">
      <c r="A76" s="7">
        <v>46146.037974537037</v>
      </c>
    </row>
    <row r="77" spans="1:1" x14ac:dyDescent="0.25">
      <c r="A77" s="7">
        <v>46148.316458333335</v>
      </c>
    </row>
    <row r="78" spans="1:1" x14ac:dyDescent="0.25">
      <c r="A78" s="7">
        <v>46150.594942129632</v>
      </c>
    </row>
    <row r="79" spans="1:1" x14ac:dyDescent="0.25">
      <c r="A79" s="7">
        <v>46152.873414351852</v>
      </c>
    </row>
    <row r="80" spans="1:1" x14ac:dyDescent="0.25">
      <c r="A80" s="7">
        <v>46155.151898148149</v>
      </c>
    </row>
    <row r="81" spans="1:1" x14ac:dyDescent="0.25">
      <c r="A81" s="7">
        <v>46157.430381944447</v>
      </c>
    </row>
    <row r="82" spans="1:1" x14ac:dyDescent="0.25">
      <c r="A82" s="7">
        <v>46159.708865740744</v>
      </c>
    </row>
    <row r="83" spans="1:1" x14ac:dyDescent="0.25">
      <c r="A83" s="7">
        <v>46161.987337962964</v>
      </c>
    </row>
    <row r="84" spans="1:1" x14ac:dyDescent="0.25">
      <c r="A84" s="7">
        <v>46164.265821759262</v>
      </c>
    </row>
    <row r="85" spans="1:1" x14ac:dyDescent="0.25">
      <c r="A85" s="7">
        <v>46166.544305555559</v>
      </c>
    </row>
    <row r="86" spans="1:1" x14ac:dyDescent="0.25">
      <c r="A86" s="7">
        <v>46168.822789351849</v>
      </c>
    </row>
    <row r="87" spans="1:1" x14ac:dyDescent="0.25">
      <c r="A87" s="7">
        <v>46171.101261574076</v>
      </c>
    </row>
    <row r="88" spans="1:1" x14ac:dyDescent="0.25">
      <c r="A88" s="7">
        <v>46173.379745370374</v>
      </c>
    </row>
    <row r="89" spans="1:1" x14ac:dyDescent="0.25">
      <c r="A89" s="7">
        <v>46175.658229166664</v>
      </c>
    </row>
    <row r="90" spans="1:1" x14ac:dyDescent="0.25">
      <c r="A90" s="7">
        <v>46177.936712962961</v>
      </c>
    </row>
    <row r="91" spans="1:1" x14ac:dyDescent="0.25">
      <c r="A91" s="7">
        <v>46180.215185185189</v>
      </c>
    </row>
    <row r="92" spans="1:1" x14ac:dyDescent="0.25">
      <c r="A92" s="7">
        <v>46182.493668981479</v>
      </c>
    </row>
    <row r="93" spans="1:1" x14ac:dyDescent="0.25">
      <c r="A93" s="7">
        <v>46184.772152777776</v>
      </c>
    </row>
    <row r="94" spans="1:1" x14ac:dyDescent="0.25">
      <c r="A94" s="7">
        <v>46187.050636574073</v>
      </c>
    </row>
    <row r="95" spans="1:1" x14ac:dyDescent="0.25">
      <c r="A95" s="7">
        <v>46189.329108796293</v>
      </c>
    </row>
    <row r="96" spans="1:1" x14ac:dyDescent="0.25">
      <c r="A96" s="7">
        <v>46191.607592592591</v>
      </c>
    </row>
    <row r="97" spans="1:1" x14ac:dyDescent="0.25">
      <c r="A97" s="7">
        <v>46193.886076388888</v>
      </c>
    </row>
    <row r="98" spans="1:1" x14ac:dyDescent="0.25">
      <c r="A98" s="7">
        <v>46196.164560185185</v>
      </c>
    </row>
    <row r="99" spans="1:1" x14ac:dyDescent="0.25">
      <c r="A99" s="7">
        <v>46198.443032407406</v>
      </c>
    </row>
    <row r="100" spans="1:1" x14ac:dyDescent="0.25">
      <c r="A100" s="7">
        <v>46200.721516203703</v>
      </c>
    </row>
    <row r="101" spans="1:1" x14ac:dyDescent="0.25">
      <c r="A101" s="7">
        <v>46203</v>
      </c>
    </row>
    <row r="102" spans="1:1" x14ac:dyDescent="0.25">
      <c r="A102" s="7" t="s">
        <v>203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06B92-8A1E-4FEB-A132-212618F00F1B}">
  <dimension ref="A1"/>
  <sheetViews>
    <sheetView showGridLines="0" zoomScale="69" zoomScaleNormal="69" workbookViewId="0">
      <selection activeCell="X14" sqref="X14"/>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 (2)</vt:lpstr>
      <vt:lpstr>Data</vt:lpstr>
      <vt:lpstr>CleanData</vt:lpstr>
      <vt:lpstr>PivotTable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2026-09-18T00:21:58Z</dcterms:created>
  <dcterms:modified xsi:type="dcterms:W3CDTF">2026-09-23T04:13:30Z</dcterms:modified>
</cp:coreProperties>
</file>