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2ee70c48ce296/FRA-docs/"/>
    </mc:Choice>
  </mc:AlternateContent>
  <xr:revisionPtr revIDLastSave="33" documentId="8_{ECC8592F-EBCF-9843-B062-599EECE068F8}" xr6:coauthVersionLast="45" xr6:coauthVersionMax="45" xr10:uidLastSave="{92F36A3B-B554-6647-B922-B827376177B8}"/>
  <bookViews>
    <workbookView xWindow="48660" yWindow="-10200" windowWidth="17760" windowHeight="14440" xr2:uid="{72A43EF3-6234-DB4B-A741-FB2988241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4" i="1"/>
  <c r="I5" i="1"/>
  <c r="I6" i="1"/>
  <c r="I7" i="1"/>
  <c r="I3" i="1"/>
  <c r="H3" i="1"/>
  <c r="G4" i="1"/>
  <c r="H4" i="1" s="1"/>
  <c r="G5" i="1" l="1"/>
  <c r="G6" i="1" s="1"/>
  <c r="G7" i="1" s="1"/>
  <c r="H7" i="1" s="1"/>
  <c r="H5" i="1" l="1"/>
  <c r="H6" i="1"/>
</calcChain>
</file>

<file path=xl/sharedStrings.xml><?xml version="1.0" encoding="utf-8"?>
<sst xmlns="http://schemas.openxmlformats.org/spreadsheetml/2006/main" count="16" uniqueCount="16">
  <si>
    <t>age</t>
    <phoneticPr fontId="1"/>
  </si>
  <si>
    <t>Fcurrent</t>
    <phoneticPr fontId="1"/>
  </si>
  <si>
    <t>waa</t>
    <phoneticPr fontId="1"/>
  </si>
  <si>
    <t>maa</t>
    <phoneticPr fontId="1"/>
  </si>
  <si>
    <t>M</t>
    <phoneticPr fontId="1"/>
  </si>
  <si>
    <t>rel.abundant</t>
    <phoneticPr fontId="1"/>
  </si>
  <si>
    <t>Inf</t>
    <phoneticPr fontId="1"/>
  </si>
  <si>
    <t>→</t>
    <phoneticPr fontId="1"/>
  </si>
  <si>
    <t>exp(-(max.age-min.age))=0</t>
    <phoneticPr fontId="1"/>
  </si>
  <si>
    <t>waa.catch</t>
    <phoneticPr fontId="1"/>
  </si>
  <si>
    <t>ypr1.popeT</t>
    <phoneticPr fontId="1"/>
  </si>
  <si>
    <t>ypr1.popeF</t>
    <phoneticPr fontId="1"/>
  </si>
  <si>
    <t>max.age;</t>
    <phoneticPr fontId="1"/>
  </si>
  <si>
    <t>min.age;</t>
    <phoneticPr fontId="1"/>
  </si>
  <si>
    <t>ssb.coef;</t>
    <phoneticPr fontId="1"/>
  </si>
  <si>
    <t>spr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</si>
</sst>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3618-26EB-2A4B-913E-202DFC5CB749}">
  <dimension ref="A1:J7"/>
  <sheetViews>
    <sheetView tabSelected="1" workbookViewId="0">
      <selection activeCell="I7" sqref="I7"/>
    </sheetView>
  </sheetViews>
  <sheetFormatPr baseColWidth="10" defaultRowHeight="20"/>
  <cols>
    <col min="7" max="7" width="15.85546875" customWidth="1"/>
  </cols>
  <sheetData>
    <row r="1" spans="1:10">
      <c r="A1" t="s">
        <v>12</v>
      </c>
      <c r="B1" t="s">
        <v>6</v>
      </c>
      <c r="C1" t="s">
        <v>13</v>
      </c>
      <c r="D1">
        <v>0</v>
      </c>
      <c r="E1" t="s">
        <v>7</v>
      </c>
      <c r="F1" t="s">
        <v>8</v>
      </c>
      <c r="H1" t="s">
        <v>14</v>
      </c>
      <c r="I1">
        <v>0</v>
      </c>
    </row>
    <row r="2" spans="1:10">
      <c r="A2" t="s">
        <v>0</v>
      </c>
      <c r="B2" t="s">
        <v>1</v>
      </c>
      <c r="C2" t="s">
        <v>2</v>
      </c>
      <c r="D2" t="s">
        <v>9</v>
      </c>
      <c r="E2" t="s">
        <v>3</v>
      </c>
      <c r="F2" t="s">
        <v>4</v>
      </c>
      <c r="G2" t="s">
        <v>5</v>
      </c>
      <c r="H2" t="s">
        <v>10</v>
      </c>
      <c r="I2" t="s">
        <v>11</v>
      </c>
      <c r="J2" t="s">
        <v>15</v>
      </c>
    </row>
    <row r="3" spans="1:10">
      <c r="A3">
        <v>1</v>
      </c>
      <c r="B3">
        <v>1</v>
      </c>
      <c r="C3">
        <v>1</v>
      </c>
      <c r="D3">
        <v>1</v>
      </c>
      <c r="E3">
        <v>0</v>
      </c>
      <c r="F3">
        <v>0.5</v>
      </c>
      <c r="G3">
        <v>1</v>
      </c>
      <c r="H3">
        <f>G3*D3*(1-EXP(-B3))*EXP(-F3/2)</f>
        <v>0.49229598621121479</v>
      </c>
      <c r="I3">
        <f>G3*(1-EXP(-B3-F3))*B3/(B3+F3)*D3</f>
        <v>0.51791322656771344</v>
      </c>
      <c r="J3">
        <f>G3*C3*E3*EXP(-$I$1*(B3+F3))</f>
        <v>0</v>
      </c>
    </row>
    <row r="4" spans="1:10">
      <c r="A4">
        <v>2</v>
      </c>
      <c r="B4">
        <v>1</v>
      </c>
      <c r="C4">
        <v>2</v>
      </c>
      <c r="D4">
        <v>2</v>
      </c>
      <c r="E4">
        <v>0.5</v>
      </c>
      <c r="F4">
        <v>0.5</v>
      </c>
      <c r="G4">
        <f>G3*EXP(-F3-B3)</f>
        <v>0.22313016014842982</v>
      </c>
      <c r="H4">
        <f>G4*D4*(1-EXP(-B4))*EXP(-F4/2)</f>
        <v>0.21969216448747511</v>
      </c>
      <c r="I4">
        <f>G4*(1-EXP(-B4-F4))*B4/(B4+F4)*D4</f>
        <v>0.23112412237408786</v>
      </c>
      <c r="J4">
        <f>G4*C4*E4*EXP(-$I$1*(B4+F4))</f>
        <v>0.22313016014842982</v>
      </c>
    </row>
    <row r="5" spans="1:10">
      <c r="A5">
        <v>3</v>
      </c>
      <c r="B5">
        <v>1</v>
      </c>
      <c r="C5">
        <v>3</v>
      </c>
      <c r="D5">
        <v>3</v>
      </c>
      <c r="E5">
        <v>1</v>
      </c>
      <c r="F5">
        <v>0.5</v>
      </c>
      <c r="G5">
        <f t="shared" ref="G5:G6" si="0">G4*EXP(-F4-B4)</f>
        <v>4.9787068367863938E-2</v>
      </c>
      <c r="H5">
        <f>G5*D5*(1-EXP(-B5))*EXP(-F5/2)</f>
        <v>7.3529921768168249E-2</v>
      </c>
      <c r="I5">
        <f>G5*(1-EXP(-B5-F5))*B5/(B5+F5)*D5</f>
        <v>7.7356143659243273E-2</v>
      </c>
      <c r="J5">
        <f>G5*C5*E5*EXP(-$I$1*(B5+F5))</f>
        <v>0.1493612051035918</v>
      </c>
    </row>
    <row r="6" spans="1:10">
      <c r="A6">
        <v>4</v>
      </c>
      <c r="B6">
        <v>1</v>
      </c>
      <c r="C6">
        <v>4</v>
      </c>
      <c r="D6">
        <v>4</v>
      </c>
      <c r="E6">
        <v>1</v>
      </c>
      <c r="F6">
        <v>0.5</v>
      </c>
      <c r="G6">
        <f t="shared" si="0"/>
        <v>1.1108996538242304E-2</v>
      </c>
      <c r="H6">
        <f>G6*D6*(1-EXP(-B6))*EXP(-F6/2)</f>
        <v>2.1875657626443862E-2</v>
      </c>
      <c r="I6">
        <f>G6*(1-EXP(-B6-F6))*B6/(B6+F6)*D6</f>
        <v>2.3013984964202525E-2</v>
      </c>
      <c r="J6">
        <f>G6*C6*E6*EXP(-$I$1*(B6+F6))</f>
        <v>4.4435986152969217E-2</v>
      </c>
    </row>
    <row r="7" spans="1:10">
      <c r="A7">
        <v>5</v>
      </c>
      <c r="B7">
        <v>1</v>
      </c>
      <c r="C7">
        <v>5</v>
      </c>
      <c r="D7">
        <v>5</v>
      </c>
      <c r="E7">
        <v>1</v>
      </c>
      <c r="F7">
        <v>0.5</v>
      </c>
      <c r="G7">
        <f>G6*EXP(-F6-B6)*(1-0*EXP(-(-(5-2))*(F7+B7))) / (1-EXP(-F7-B7))</f>
        <v>3.1906917343321648E-3</v>
      </c>
      <c r="H7">
        <f>G7*D7*(1-EXP(-B7))*EXP(-F7/2)</f>
        <v>7.8538236702451209E-3</v>
      </c>
      <c r="I7">
        <f>G7*(1-EXP(-B7-F7))*B7/(B7+F7)*D7</f>
        <v>8.262507255554526E-3</v>
      </c>
      <c r="J7">
        <f>G7*C7*E7*EXP(-$I$1*(B7+F7))</f>
        <v>1.5953458671660824E-2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Fukui Shin</cp:lastModifiedBy>
  <dcterms:created xsi:type="dcterms:W3CDTF">2020-09-07T06:41:19Z</dcterms:created>
  <dcterms:modified xsi:type="dcterms:W3CDTF">2020-09-07T08:43:18Z</dcterms:modified>
</cp:coreProperties>
</file>