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11.xml" ContentType="application/vnd.openxmlformats-officedocument.drawing+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12.xml" ContentType="application/vnd.openxmlformats-officedocument.drawing+xml"/>
  <Override PartName="/xl/ctrlProps/ctrlProp11.xml" ContentType="application/vnd.ms-excel.controlproperties+xml"/>
  <Override PartName="/xl/ctrlProps/ctrlProp12.xml" ContentType="application/vnd.ms-excel.controlproperties+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trlProps/ctrlProp13.xml" ContentType="application/vnd.ms-excel.controlproperties+xml"/>
  <Override PartName="/xl/drawings/drawing1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0.xml" ContentType="application/vnd.openxmlformats-officedocument.drawing+xml"/>
  <Override PartName="/xl/ctrlProps/ctrlProp14.xml" ContentType="application/vnd.ms-excel.controlproperties+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trlProps/ctrlProp15.xml" ContentType="application/vnd.ms-excel.controlproperties+xml"/>
  <Override PartName="/xl/drawings/drawing2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trlProps/ctrlProp16.xml" ContentType="application/vnd.ms-excel.controlproperties+xml"/>
  <Override PartName="/xl/ctrlProps/ctrlProp17.xml" ContentType="application/vnd.ms-excel.controlproperties+xml"/>
  <Override PartName="/xl/drawings/drawing2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mancera\Documents\"/>
    </mc:Choice>
  </mc:AlternateContent>
  <bookViews>
    <workbookView xWindow="0" yWindow="0" windowWidth="24000" windowHeight="9435"/>
  </bookViews>
  <sheets>
    <sheet name="Inicio" sheetId="1" r:id="rId1"/>
    <sheet name="1" sheetId="2" r:id="rId2"/>
    <sheet name="3" sheetId="5" r:id="rId3"/>
    <sheet name="4" sheetId="7" r:id="rId4"/>
    <sheet name="5" sheetId="8" r:id="rId5"/>
    <sheet name="5A" sheetId="19" r:id="rId6"/>
    <sheet name="5C" sheetId="36" r:id="rId7"/>
    <sheet name="5B" sheetId="37" r:id="rId8"/>
    <sheet name="7 A" sheetId="25" r:id="rId9"/>
    <sheet name="10" sheetId="13" r:id="rId10"/>
    <sheet name="10A" sheetId="38" r:id="rId11"/>
    <sheet name="7B" sheetId="27" r:id="rId12"/>
    <sheet name="7C" sheetId="29" r:id="rId13"/>
    <sheet name="7D" sheetId="30" r:id="rId14"/>
    <sheet name="8" sheetId="12" r:id="rId15"/>
    <sheet name="8 (A)" sheetId="42" r:id="rId16"/>
    <sheet name="11" sheetId="14" r:id="rId17"/>
    <sheet name="12" sheetId="15" r:id="rId18"/>
    <sheet name="12A" sheetId="40" r:id="rId19"/>
    <sheet name="12b" sheetId="41" r:id="rId20"/>
    <sheet name="14" sheetId="6" r:id="rId21"/>
    <sheet name="17" sheetId="39" r:id="rId22"/>
    <sheet name="17A" sheetId="34" r:id="rId23"/>
    <sheet name="17B" sheetId="35" r:id="rId24"/>
    <sheet name="18" sheetId="21" r:id="rId25"/>
    <sheet name="19" sheetId="22" r:id="rId26"/>
    <sheet name="21" sheetId="24" r:id="rId27"/>
    <sheet name="Hoja7" sheetId="31" r:id="rId2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6" l="1"/>
  <c r="F10" i="6"/>
  <c r="D10" i="6"/>
  <c r="B8" i="6"/>
  <c r="D7" i="6"/>
  <c r="C7" i="6"/>
  <c r="Q42" i="41"/>
  <c r="S42" i="41" s="1"/>
  <c r="P42" i="41"/>
  <c r="Q41" i="41"/>
  <c r="S41" i="41" s="1"/>
  <c r="P41" i="41"/>
  <c r="Q40" i="41"/>
  <c r="S40" i="41" s="1"/>
  <c r="P40" i="41"/>
  <c r="Q39" i="41"/>
  <c r="S39" i="41" s="1"/>
  <c r="P39" i="41"/>
  <c r="D15" i="41"/>
  <c r="D9" i="41"/>
  <c r="G8" i="41"/>
  <c r="D1" i="40"/>
  <c r="D2" i="40" s="1"/>
  <c r="G7" i="40"/>
  <c r="E7" i="40"/>
  <c r="D10" i="40"/>
  <c r="D13" i="40" s="1"/>
  <c r="E9" i="40"/>
  <c r="R39" i="41" l="1"/>
  <c r="R40" i="41"/>
  <c r="R41" i="41"/>
  <c r="R42" i="41"/>
  <c r="J17" i="40"/>
  <c r="B17" i="40"/>
  <c r="C17" i="40"/>
  <c r="I17" i="40"/>
  <c r="F17" i="40"/>
  <c r="H17" i="40"/>
  <c r="D14" i="40"/>
  <c r="D12" i="40"/>
  <c r="G13" i="40"/>
  <c r="P40" i="15"/>
  <c r="P41" i="15"/>
  <c r="P42" i="15"/>
  <c r="P39" i="15"/>
  <c r="Q40" i="15"/>
  <c r="S40" i="15" s="1"/>
  <c r="Q41" i="15"/>
  <c r="S41" i="15" s="1"/>
  <c r="Q42" i="15"/>
  <c r="D17" i="40" s="1"/>
  <c r="Q39" i="15"/>
  <c r="S39" i="15" s="1"/>
  <c r="D15" i="15"/>
  <c r="G8" i="15"/>
  <c r="D9" i="40" s="1"/>
  <c r="D9" i="15"/>
  <c r="F9" i="40" s="1"/>
  <c r="R39" i="15" l="1"/>
  <c r="R42" i="15"/>
  <c r="E17" i="40" s="1"/>
  <c r="S42" i="15"/>
  <c r="G17" i="40" s="1"/>
  <c r="R41" i="15"/>
  <c r="R40" i="15"/>
  <c r="L14" i="34"/>
  <c r="L20" i="34" l="1"/>
  <c r="L21" i="34" s="1"/>
  <c r="J20" i="34"/>
  <c r="J21" i="34" s="1"/>
  <c r="H20" i="34"/>
  <c r="H21" i="34" s="1"/>
  <c r="F20" i="34"/>
  <c r="F21" i="34" s="1"/>
  <c r="D20" i="34"/>
  <c r="D21" i="34" s="1"/>
  <c r="B20" i="34"/>
  <c r="B21" i="34" s="1"/>
  <c r="B14" i="34" l="1"/>
  <c r="C40" i="35" l="1"/>
  <c r="B40" i="35"/>
  <c r="E30" i="34"/>
  <c r="B30" i="34"/>
  <c r="B6" i="35"/>
  <c r="H14" i="34" l="1"/>
  <c r="D14" i="34"/>
  <c r="F9" i="35"/>
</calcChain>
</file>

<file path=xl/sharedStrings.xml><?xml version="1.0" encoding="utf-8"?>
<sst xmlns="http://schemas.openxmlformats.org/spreadsheetml/2006/main" count="480" uniqueCount="295">
  <si>
    <t>Acceso Privado</t>
  </si>
  <si>
    <t>Administración</t>
  </si>
  <si>
    <t>Adición Información</t>
  </si>
  <si>
    <t>Gestión de Usuario</t>
  </si>
  <si>
    <t>Crear Usuario</t>
  </si>
  <si>
    <t>Crear Roles</t>
  </si>
  <si>
    <t>Nombre</t>
  </si>
  <si>
    <t>Cedula</t>
  </si>
  <si>
    <t>Usuario</t>
  </si>
  <si>
    <t>Password</t>
  </si>
  <si>
    <t>Rol</t>
  </si>
  <si>
    <t>Tipo Permiso</t>
  </si>
  <si>
    <t>Seguimiento subcomites</t>
  </si>
  <si>
    <t>Crear texto y comentarios</t>
  </si>
  <si>
    <t>Cargue de Información TLC</t>
  </si>
  <si>
    <t>Condiciones</t>
  </si>
  <si>
    <t>Precio activación Anual</t>
  </si>
  <si>
    <t>Sobordos</t>
  </si>
  <si>
    <t>Ultimo Mes cargado</t>
  </si>
  <si>
    <t>Declaraciones</t>
  </si>
  <si>
    <t>Aviso</t>
  </si>
  <si>
    <t>Esta seguro de cargar la información ?</t>
  </si>
  <si>
    <t>Acuerdo</t>
  </si>
  <si>
    <t>Codigo</t>
  </si>
  <si>
    <t>Pais</t>
  </si>
  <si>
    <t>Subcomite</t>
  </si>
  <si>
    <t>Fecha Subcomite</t>
  </si>
  <si>
    <t>Consultas</t>
  </si>
  <si>
    <t>Contingente Importaciones</t>
  </si>
  <si>
    <t>Indicadores</t>
  </si>
  <si>
    <t>Acuerdo Comercial</t>
  </si>
  <si>
    <t>Periodo</t>
  </si>
  <si>
    <t>De</t>
  </si>
  <si>
    <t>A</t>
  </si>
  <si>
    <t>Fuente</t>
  </si>
  <si>
    <t>TLC</t>
  </si>
  <si>
    <t>Volumnet  Imp A1</t>
  </si>
  <si>
    <t>Volumen Imp A2</t>
  </si>
  <si>
    <t>Promedio 36 Meses</t>
  </si>
  <si>
    <t>Estado</t>
  </si>
  <si>
    <t>de</t>
  </si>
  <si>
    <t>Hasta</t>
  </si>
  <si>
    <t xml:space="preserve">Pagina 1 reporte </t>
  </si>
  <si>
    <t>Publico</t>
  </si>
  <si>
    <t>Guia Básico Exportaciones</t>
  </si>
  <si>
    <t>informes TLC</t>
  </si>
  <si>
    <t>Mapa</t>
  </si>
  <si>
    <t>Informes Subcomites</t>
  </si>
  <si>
    <t>Arroz</t>
  </si>
  <si>
    <t>Frijol</t>
  </si>
  <si>
    <t>Tomate</t>
  </si>
  <si>
    <t>Administración de los contingentes de Importación</t>
  </si>
  <si>
    <t>Mes</t>
  </si>
  <si>
    <t>Año</t>
  </si>
  <si>
    <t>Información sobordos</t>
  </si>
  <si>
    <t>Enero</t>
  </si>
  <si>
    <t>Febrero</t>
  </si>
  <si>
    <t>Marzo</t>
  </si>
  <si>
    <t>NOMBRE INDICADOR</t>
  </si>
  <si>
    <t xml:space="preserve"> CÁLCULO</t>
  </si>
  <si>
    <t>DEFINICIÓN</t>
  </si>
  <si>
    <t>PERTINENCIA</t>
  </si>
  <si>
    <t>ÁMBITO</t>
  </si>
  <si>
    <t>FUENTE</t>
  </si>
  <si>
    <t>PERIODICIDAD DE LA INFORMACIÓN</t>
  </si>
  <si>
    <t xml:space="preserve">Balanza comercial Relativa </t>
  </si>
  <si>
    <t xml:space="preserve">BCt= (Xij-Mij) / (Xij+Mij), </t>
  </si>
  <si>
    <t>Donde Xij = Exportaciones de un producto i por un país j,   Mij = Importaciones de un producto i a un país j.</t>
  </si>
  <si>
    <r>
      <t xml:space="preserve">Mide la relación entre la balanza comercial neta y flujo total de comercio de un producto determinado.
</t>
    </r>
    <r>
      <rPr>
        <sz val="10"/>
        <color theme="9" tint="-0.249977111117893"/>
        <rFont val="Calibri"/>
        <family val="2"/>
        <scheme val="minor"/>
      </rPr>
      <t>.</t>
    </r>
  </si>
  <si>
    <t xml:space="preserve">Es útil para calcular el balance comercial neto entre dos países respecto al mismo sector o producto.
</t>
  </si>
  <si>
    <t>Nacional</t>
  </si>
  <si>
    <r>
      <t xml:space="preserve">Quintero hermanos, DIAN, DANE                </t>
    </r>
    <r>
      <rPr>
        <b/>
        <u/>
        <sz val="10"/>
        <color theme="1"/>
        <rFont val="Calibri"/>
        <family val="2"/>
        <scheme val="minor"/>
      </rPr>
      <t xml:space="preserve">DATOS REQUERIDOS: </t>
    </r>
    <r>
      <rPr>
        <sz val="10"/>
        <color theme="1"/>
        <rFont val="Calibri"/>
        <family val="2"/>
        <scheme val="minor"/>
      </rPr>
      <t xml:space="preserve">   Importaciones   Exportaciones</t>
    </r>
  </si>
  <si>
    <r>
      <rPr>
        <sz val="10"/>
        <rFont val="Calibri"/>
        <family val="2"/>
        <scheme val="minor"/>
      </rPr>
      <t>Anual</t>
    </r>
    <r>
      <rPr>
        <sz val="10"/>
        <color theme="9" tint="-0.249977111117893"/>
        <rFont val="Calibri"/>
        <family val="2"/>
        <scheme val="minor"/>
      </rPr>
      <t xml:space="preserve"> </t>
    </r>
  </si>
  <si>
    <t xml:space="preserve">Balanza comercial </t>
  </si>
  <si>
    <t>BC= ( Xij - Mij)</t>
  </si>
  <si>
    <t>Donde Xij = Exportaciones de un producto i por un país j,                     Mij = Importaciones de un producto i a un país j.</t>
  </si>
  <si>
    <t xml:space="preserve">La balanza comercial es la diferencia que existe entre el total de las exportaciones menos el total de las importaciones de un país. </t>
  </si>
  <si>
    <t xml:space="preserve">%BCt= (Xijt-Mijtp2) - (Xijt-Mijt-p1) /                  (Xijt-Mijt-p1), </t>
  </si>
  <si>
    <t>Donde Xijt = Exportaciones de un producto i por un país j en un periodo t+1, Mij = Importaciones de un producto i a un país j en un periodo t.</t>
  </si>
  <si>
    <t xml:space="preserve">Se define como indicador para establecer el crecimiento o decrecimiento del la balanza comercial antes y después de la firma de un TLC o en cualquier periodo de tiempo.
</t>
  </si>
  <si>
    <t>Identificar el comportamiento de la balanza comercial antes y después de la firma de un TLC o en un periodo cualquiera.</t>
  </si>
  <si>
    <t xml:space="preserve">Coeficiente de  penetración de las importaciones </t>
  </si>
  <si>
    <t>PI= M / (P+M-X)</t>
  </si>
  <si>
    <r>
      <t xml:space="preserve">Donde M= importaciones, P = producción y X= exportaciones.               </t>
    </r>
    <r>
      <rPr>
        <b/>
        <u/>
        <sz val="10"/>
        <color rgb="FFFF0000"/>
        <rFont val="Calibri"/>
        <family val="2"/>
        <scheme val="minor"/>
      </rPr>
      <t>Las variables se deben calcular con respecto a VOL. (Cantidades) NO valores en $</t>
    </r>
    <r>
      <rPr>
        <sz val="10"/>
        <color rgb="FFFF0000"/>
        <rFont val="Calibri"/>
        <family val="2"/>
        <scheme val="minor"/>
      </rPr>
      <t>. Fuente: EVA</t>
    </r>
  </si>
  <si>
    <t>muestra la relación entre las importaciones de un país, con respecto a su consumo aparente.</t>
  </si>
  <si>
    <t>Mide que la demanda interna es abastecida con producción importada, revelando menor capacidad competitiva de la industria nacional frente a la extranjera.</t>
  </si>
  <si>
    <t xml:space="preserve">Nacional </t>
  </si>
  <si>
    <t>Quintero y DANE</t>
  </si>
  <si>
    <t>Trimestral, Semestral y anual</t>
  </si>
  <si>
    <t>Coeficiente de apertura  de las  exportaciones</t>
  </si>
  <si>
    <t>AE=    X / (P+M-X)</t>
  </si>
  <si>
    <r>
      <t xml:space="preserve">Donde M= importaciones, P = producción y X= exportaciones.               </t>
    </r>
    <r>
      <rPr>
        <b/>
        <u/>
        <sz val="10"/>
        <color rgb="FFFF0000"/>
        <rFont val="Calibri"/>
        <family val="2"/>
        <scheme val="minor"/>
      </rPr>
      <t>Las variables se deben calcular con respecto a VOL. (Cantidades) NO valores en $</t>
    </r>
    <r>
      <rPr>
        <sz val="10"/>
        <color rgb="FFFF0000"/>
        <rFont val="Calibri"/>
        <family val="2"/>
        <scheme val="minor"/>
      </rPr>
      <t>.  Fuente: EVA</t>
    </r>
  </si>
  <si>
    <t xml:space="preserve">   
Mide la orientación exportadora del país respecto a un producto o sector especifico.</t>
  </si>
  <si>
    <t>Muestra la importancia de las exportaciones respecto al consumo,  este indicador permite identificar que productos del país se destinan en una mayor proporción al mercado internacional.</t>
  </si>
  <si>
    <t>Nacional
Regional    Departamental</t>
  </si>
  <si>
    <t>Quintero hermanos</t>
  </si>
  <si>
    <t xml:space="preserve">Índice de concentración de las exportaciones / importaciones (Herfindahl e Hirschman IHH)
</t>
  </si>
  <si>
    <t>IHH= P1 (10)² + P2 (20²) + P3 (40)² = X</t>
  </si>
  <si>
    <t xml:space="preserve">Donde P = productos con su respectiva participación % y esta elevada al cuadrado;  Valor de variable a medir por capítulo, luego sacar su participación porcentual y esta elevarla al cuadrado, para finalmente sumarla. 
  </t>
  </si>
  <si>
    <r>
      <t xml:space="preserve">Mide el grado de concentración de las exportaciones agropecuarias de Colombia hacia un socio comercial.     
</t>
    </r>
    <r>
      <rPr>
        <sz val="10"/>
        <color rgb="FFFF0000"/>
        <rFont val="Calibri"/>
        <family val="2"/>
        <scheme val="minor"/>
      </rPr>
      <t/>
    </r>
  </si>
  <si>
    <r>
      <t xml:space="preserve">Este indicador mide </t>
    </r>
    <r>
      <rPr>
        <u/>
        <sz val="10"/>
        <rFont val="Calibri"/>
        <family val="2"/>
        <scheme val="minor"/>
      </rPr>
      <t xml:space="preserve">el grado </t>
    </r>
    <r>
      <rPr>
        <sz val="10"/>
        <rFont val="Calibri"/>
        <family val="2"/>
        <scheme val="minor"/>
      </rPr>
      <t xml:space="preserve">de concentración / diversificación de la oferta exportable agropecuario y agroindustrial en un mercado de destino.
  </t>
    </r>
  </si>
  <si>
    <t>Nacional, Regional, 
departamental</t>
  </si>
  <si>
    <t>Quintero hermanos, DIAN, DANE</t>
  </si>
  <si>
    <t>Anual</t>
  </si>
  <si>
    <t xml:space="preserve">Indicador de especialización/ Coeficiente de Penetración de Mercado
</t>
  </si>
  <si>
    <t>IEI = (Xij – Mij) / (Xin)</t>
  </si>
  <si>
    <t>donde Xij : Exportaciones del bien i realizadas por el país j, Mij : Importaciones del bien i realizadas por el país j, Xin: Exportaciones del bien i realizadas por el mundo o un mercado específico.</t>
  </si>
  <si>
    <t>Establece la participación de un producto en el mercado mundial o en un mercado específico</t>
  </si>
  <si>
    <t>Establece la vocación exportadora de un país y su capacidad para construir ventajas permanentes</t>
  </si>
  <si>
    <t>Quintero Hermanos</t>
  </si>
  <si>
    <r>
      <rPr>
        <b/>
        <sz val="10"/>
        <rFont val="Calibri"/>
        <family val="2"/>
        <scheme val="minor"/>
      </rPr>
      <t>Concentración de la Oferta Exportable  Agropecuaria y Agroindustrial de Colombia por Socio comercial.</t>
    </r>
    <r>
      <rPr>
        <b/>
        <sz val="10"/>
        <color rgb="FF00B050"/>
        <rFont val="Calibri"/>
        <family val="2"/>
        <scheme val="minor"/>
      </rPr>
      <t xml:space="preserve">
</t>
    </r>
  </si>
  <si>
    <t>Número de productos que representan el 80%  de las exportaciones agropecuarios al mercado de un socio comercial.</t>
  </si>
  <si>
    <t xml:space="preserve">Identificar los productos que concentran el 80% de las exportaciones agropecuarias y agroindustriales de Colombia a un mercado de destino. </t>
  </si>
  <si>
    <t>Mide la concentración de la oferta exportable agropecuaria de Colombia al mercado de un socio comercial en un número de productos determinado.</t>
  </si>
  <si>
    <t>Muestra la concentración de las exportaciones hacia un mercado de destino e identifica los productos en los que esta concentrada la exportación.</t>
  </si>
  <si>
    <t>Nacional Regional Departamental</t>
  </si>
  <si>
    <t>DANE</t>
  </si>
  <si>
    <t xml:space="preserve">Número de nuevos productos agropecuarios y agroindustriales exportados e importados
</t>
  </si>
  <si>
    <r>
      <t xml:space="preserve">∑ YMst1-YXst2
</t>
    </r>
    <r>
      <rPr>
        <b/>
        <u/>
        <sz val="10"/>
        <rFont val="Calibri"/>
        <family val="2"/>
        <scheme val="minor"/>
      </rPr>
      <t>Nota</t>
    </r>
    <r>
      <rPr>
        <sz val="10"/>
        <rFont val="Calibri"/>
        <family val="2"/>
        <scheme val="minor"/>
      </rPr>
      <t xml:space="preserve">:  los productos se contaran a nivel de 10 dígitos.
</t>
    </r>
  </si>
  <si>
    <t xml:space="preserve">Donde Y: Productos a 10 dígitos, M: importaciones, X:  exportaciones         S: sector agrícola  T: tiempo y C: país.      Contar productos a 10 dígitos
</t>
  </si>
  <si>
    <r>
      <t xml:space="preserve">Mide si hubo un incremento en el Número de productos exportados
</t>
    </r>
    <r>
      <rPr>
        <sz val="10"/>
        <color theme="1"/>
        <rFont val="Calibri"/>
        <family val="2"/>
        <scheme val="minor"/>
      </rPr>
      <t xml:space="preserve"> </t>
    </r>
  </si>
  <si>
    <t>Muestra si hubo un aprovechamiento en el acceso de nuevos productos  de exportación y también la cantidad de productos nuevos que están siendo importados.</t>
  </si>
  <si>
    <t xml:space="preserve">Nacional, Departamental y regional
</t>
  </si>
  <si>
    <t xml:space="preserve">Tasa de crecimiento del numero de nuevos productos agropecuarios y agroindustriales exportados e importados.
</t>
  </si>
  <si>
    <r>
      <t xml:space="preserve">TCt = Yst2 - Yst1 / Yst1                                   
</t>
    </r>
    <r>
      <rPr>
        <b/>
        <u/>
        <sz val="10"/>
        <rFont val="Calibri"/>
        <family val="2"/>
        <scheme val="minor"/>
      </rPr>
      <t>Nota</t>
    </r>
    <r>
      <rPr>
        <sz val="10"/>
        <rFont val="Calibri"/>
        <family val="2"/>
        <scheme val="minor"/>
      </rPr>
      <t xml:space="preserve">:  El crecimiento se calculara para los productos a  nivel de 10 dígitos.
</t>
    </r>
  </si>
  <si>
    <t>Número de mercados de destino</t>
  </si>
  <si>
    <t>∑: (1.2.3….) =  # de mercados (Países)</t>
  </si>
  <si>
    <t>contar el Número de mercados a los cuales dirigimos nuestras exportaciones</t>
  </si>
  <si>
    <t>Mide si se ha dado una diversificación de mercados y podría revelar la  necesidad de firma de nuevos acuerdos comerciales.</t>
  </si>
  <si>
    <t>Identificación de los mercados actuales y potencializar los mercados a los cuales la oferta es mínima.</t>
  </si>
  <si>
    <t xml:space="preserve"> Semestral y anual</t>
  </si>
  <si>
    <r>
      <t xml:space="preserve">Participación del total de las exportaciones del </t>
    </r>
    <r>
      <rPr>
        <b/>
        <sz val="10"/>
        <rFont val="Calibri"/>
        <family val="2"/>
        <scheme val="minor"/>
      </rPr>
      <t>sector agropecuario y agroindustrial</t>
    </r>
    <r>
      <rPr>
        <b/>
        <sz val="10"/>
        <color rgb="FFFF0000"/>
        <rFont val="Calibri"/>
        <family val="2"/>
        <scheme val="minor"/>
      </rPr>
      <t xml:space="preserve"> </t>
    </r>
    <r>
      <rPr>
        <b/>
        <sz val="10"/>
        <color theme="1"/>
        <rFont val="Calibri"/>
        <family val="2"/>
        <scheme val="minor"/>
      </rPr>
      <t xml:space="preserve">en el total de exportaciones por país destino (excluyendo el sector minero energético)
</t>
    </r>
    <r>
      <rPr>
        <sz val="10"/>
        <color theme="9" tint="-0.249977111117893"/>
        <rFont val="Calibri"/>
        <family val="2"/>
        <scheme val="minor"/>
      </rPr>
      <t xml:space="preserve">
</t>
    </r>
  </si>
  <si>
    <r>
      <t xml:space="preserve">(valor de las exportaciones del sector agropecuario y agroindustrial (Xsj)  / total de las exportaciones </t>
    </r>
    <r>
      <rPr>
        <sz val="10"/>
        <color theme="1"/>
        <rFont val="Calibri"/>
        <family val="2"/>
      </rPr>
      <t>∑X</t>
    </r>
    <r>
      <rPr>
        <sz val="10"/>
        <color theme="1"/>
        <rFont val="Calibri"/>
        <family val="2"/>
        <scheme val="minor"/>
      </rPr>
      <t xml:space="preserve">  -  (minero energético Xs)
</t>
    </r>
    <r>
      <rPr>
        <sz val="10"/>
        <color theme="9" tint="-0.249977111117893"/>
        <rFont val="Calibri"/>
        <family val="2"/>
        <scheme val="minor"/>
      </rPr>
      <t xml:space="preserve">
</t>
    </r>
  </si>
  <si>
    <t>Donde X = exportaciones, S= sector, J= país.</t>
  </si>
  <si>
    <t xml:space="preserve">Mide la contribución de las exportaciones agropecuarias y agroindustriales con respecto al total de las exportaciones del país a un socio comercial especifico o al mundo
</t>
  </si>
  <si>
    <t>Conocer la participación del sector agropecuario  y agroindustrial en el total de las exportaciones de Colombia.</t>
  </si>
  <si>
    <t>NACIONAL</t>
  </si>
  <si>
    <t>Quintero hermanos - DANE</t>
  </si>
  <si>
    <t>Part. de las exportaciones agropecuarias y agroindustriales no tradicionales en el total de las exportaciones agropecuarias y agroindustriales.
Productos tradicionales: café, banano y flores</t>
  </si>
  <si>
    <t>Xnt / Xsa</t>
  </si>
  <si>
    <t>Donde Xnt = Exportaciones no tradicionales y Xsa= Exportaciones totales del sector agrícola</t>
  </si>
  <si>
    <t>Mide la contribución de los productos NO tradicionales con respecto al  total de las exportaciones del sector agrícola.</t>
  </si>
  <si>
    <t>Identificar el % de participación de los productos NO tradicionales del  sector agrícola en el total de las exportaciones del sector, para conocer cuanto aportan los productos no posicionados en el rubro total del sector agrícola.</t>
  </si>
  <si>
    <t xml:space="preserve">
Participación de las exportaciones de un producto o sector por país destino.
</t>
  </si>
  <si>
    <t xml:space="preserve">Ábsit /  ∑ Xbsjt 
</t>
  </si>
  <si>
    <t>Donde X = exportaciones, S= sector, J= país y T= tiempo.</t>
  </si>
  <si>
    <t>mide el porcentaje de participación de las exportaciones de productos agrícolas con cada socio comercial</t>
  </si>
  <si>
    <t>conocer el ritmo de crecimiento o de decrecimiento las exportaciones del sector agrícola</t>
  </si>
  <si>
    <t>nacional
y Regional</t>
  </si>
  <si>
    <r>
      <t xml:space="preserve">Crecimiento  del número de  empresas exportadoras 
</t>
    </r>
    <r>
      <rPr>
        <sz val="10"/>
        <color theme="9" tint="-0.249977111117893"/>
        <rFont val="Calibri"/>
        <family val="2"/>
        <scheme val="minor"/>
      </rPr>
      <t xml:space="preserve">
</t>
    </r>
    <r>
      <rPr>
        <sz val="10"/>
        <color theme="7" tint="-0.499984740745262"/>
        <rFont val="Calibri"/>
        <family val="2"/>
        <scheme val="minor"/>
      </rPr>
      <t/>
    </r>
  </si>
  <si>
    <t xml:space="preserve">  ∑E=  (Et2 - Et1) / Et1</t>
  </si>
  <si>
    <t>Donde E = empresas y T= tiempo. # d empresas exportadoras después del TLC - # empresas exportadoras antes del TLC</t>
  </si>
  <si>
    <t>Mide si hubo un incremento en el Número de empresas exportadoras, contar las empresas antes del acuerdo y después del acuerdo.</t>
  </si>
  <si>
    <t>Establecer si hay un incremento absoluto del numero de empresas exportadoras a partir de la implementación de un TLC.</t>
  </si>
  <si>
    <t>Regional, departamental y Nacional</t>
  </si>
  <si>
    <t xml:space="preserve">Arancel de importación efectivamente  pagado </t>
  </si>
  <si>
    <r>
      <t>Pp= (</t>
    </r>
    <r>
      <rPr>
        <sz val="10"/>
        <color theme="1"/>
        <rFont val="Calibri"/>
        <family val="2"/>
      </rPr>
      <t>∑</t>
    </r>
    <r>
      <rPr>
        <sz val="7.5"/>
        <color theme="1"/>
        <rFont val="Calibri"/>
        <family val="2"/>
      </rPr>
      <t>N * VP) / ∑N</t>
    </r>
  </si>
  <si>
    <t>Realizar un promedio ponderado  del arancel efectivamente aplicado para el amito agrícola de la OMC + pesca</t>
  </si>
  <si>
    <t>Muestra el grado de protección arancelario real que tiene el sector agropecuario colombiano o un producto en especifico</t>
  </si>
  <si>
    <t>Permite comparar el grado de protección que tiene el sector agropecuario y/o un producto frente al mundo</t>
  </si>
  <si>
    <r>
      <t>Participación de las exportaciones agropecuarias y agroindustriales en el PIB nacional a precios corriente</t>
    </r>
    <r>
      <rPr>
        <sz val="10"/>
        <rFont val="Calibri"/>
        <family val="2"/>
        <scheme val="minor"/>
      </rPr>
      <t xml:space="preserve">s </t>
    </r>
    <r>
      <rPr>
        <b/>
        <sz val="10"/>
        <rFont val="Calibri"/>
        <family val="2"/>
        <scheme val="minor"/>
      </rPr>
      <t>(excluyendo el sector minero energético)</t>
    </r>
  </si>
  <si>
    <t xml:space="preserve">Valor de las exportaciones agropecuarias y agroindustriales  (Xs) / PIB nacional  </t>
  </si>
  <si>
    <t>Donde Xs: exportaciones del sector agropecuario y agroindustrial / PIB nacional</t>
  </si>
  <si>
    <t>Mide la contribución de las exportaciones agropecuarias  y agroindustriales  al valor agregado de la producción generado por el país.</t>
  </si>
  <si>
    <t>Establecer o conocer la contribución de las exportaciones agropecuarias en el crecimiento del  PIB de este sector.</t>
  </si>
  <si>
    <t>Nacional Sectorial</t>
  </si>
  <si>
    <r>
      <t xml:space="preserve">DANE  y Quintero hermanos                              </t>
    </r>
    <r>
      <rPr>
        <b/>
        <sz val="10"/>
        <color theme="1"/>
        <rFont val="Calibri"/>
        <family val="2"/>
        <scheme val="minor"/>
      </rPr>
      <t>DATOS REQUERIDOS</t>
    </r>
    <r>
      <rPr>
        <sz val="10"/>
        <color theme="1"/>
        <rFont val="Calibri"/>
        <family val="2"/>
        <scheme val="minor"/>
      </rPr>
      <t>:       Exportaciones agropecuarias, PIB agropecuario y por sectores.</t>
    </r>
  </si>
  <si>
    <r>
      <t>Participación de las exportaciones de un sector en el PIB agropecuario y agroindustrial a precios corriente</t>
    </r>
    <r>
      <rPr>
        <sz val="10"/>
        <rFont val="Calibri"/>
        <family val="2"/>
        <scheme val="minor"/>
      </rPr>
      <t xml:space="preserve">s </t>
    </r>
    <r>
      <rPr>
        <b/>
        <sz val="10"/>
        <rFont val="Calibri"/>
        <family val="2"/>
        <scheme val="minor"/>
      </rPr>
      <t>(excluyendo productos tradicionales: café, banano, flores)</t>
    </r>
  </si>
  <si>
    <t>Valor de las exportaciones agropecuarias y agroindustriales de un sector  / PIB agropecuario y agroindustrial</t>
  </si>
  <si>
    <t>Donde Xs: exportaciones de un sector y PIB agropecuario</t>
  </si>
  <si>
    <t>Mide la contribución de las exportaciones agropecuarias  de un sector al valor agregado de la producción generado en el sector agropecuario y agroindustrial .</t>
  </si>
  <si>
    <t>Establecer o conocer la contribución de las exportaciones de un sector especifico en el PIB del sector agropecuario y agroindustrial.</t>
  </si>
  <si>
    <r>
      <t xml:space="preserve">Relación del crecimiento promedio anual de las exportaciones agropecuarias y agroindustriales y el crecimiento promedio anual del total de las  exportaciones del país </t>
    </r>
    <r>
      <rPr>
        <b/>
        <sz val="10"/>
        <rFont val="Calibri"/>
        <family val="2"/>
        <scheme val="minor"/>
      </rPr>
      <t xml:space="preserve">(excluyendo el sector minero energéticas) </t>
    </r>
    <r>
      <rPr>
        <sz val="10"/>
        <rFont val="Calibri"/>
        <family val="2"/>
        <scheme val="minor"/>
      </rPr>
      <t>a un socio comercial específico o al mundo.</t>
    </r>
  </si>
  <si>
    <t>% crecimiento N1, N2,N3,N4N5 Con respecto a % crecimiento de S1 S2 S3 S4 S5</t>
  </si>
  <si>
    <t>Donde N = periodos a evaluar del sector agrícola, S= periodos a evaluar del total de sectores; este indicador se representaría en una grafica para plasmar la relación.</t>
  </si>
  <si>
    <t xml:space="preserve">Mide el dinamismo de las exportaciones agropecuarias y agroindustriales en relación con el dinamismo del total de  las exportaciones del país a un socio comercial o al mundo. </t>
  </si>
  <si>
    <t>Identificar en un periodo de 3 o 5  años (ejemplo) como ha sido el comportamiento del sector agrícola con relación al crecimiento del mismo periodo del total de las exportaciones de Colombia excluyendo minero energético.</t>
  </si>
  <si>
    <t>Relación del crecimiento promedio anual de las exportaciones colombianas de  un producto o sector y el crecimiento promedio anual de las  importaciones de un  producto o sector por  socio comercial especifico.</t>
  </si>
  <si>
    <t xml:space="preserve">T. Crec. Pro. Anual de las exportaciones de un producto o sector (Xij) / T. Crec. Pro. Anual de las importaciones de un producto o sector del socio comercial (Mij).  </t>
  </si>
  <si>
    <t xml:space="preserve">Donde X = exportaciones, i= producto o sector,  j= país y M= importaciones.              </t>
  </si>
  <si>
    <t>Mide el dinamismo de las exportaciones colombianas  de un producto o sector en relación con el dinamismo de las importaciones de un producto o sector en el mercado de un socio comercial especifico.</t>
  </si>
  <si>
    <t xml:space="preserve">Mide si el país está ganando o perdiendo participación en las importaciones de un producto en un  mercado de destino.
</t>
  </si>
  <si>
    <t xml:space="preserve">Relación del crecimiento promedio anual de las exportaciones agropecuarias  y agroindustriales no tradicionales  y el crecimiento promedio anual del total de las exportaciones agropecuarias y agroindustriales.
 </t>
  </si>
  <si>
    <t xml:space="preserve">Exportaciones agropecuarias NO tradicionales (Banano, Flores, café) (Xant1) -Total exportaciones Agrícolas (TXA)
</t>
  </si>
  <si>
    <t>Donde XAnt = exportaciones no tradicionales y TXA =  total exportaciones agrícolas</t>
  </si>
  <si>
    <t>Las exportaciones agropecuarias no tradicionales en relación al dinamismo de las exportaciones agropecuarias totales.</t>
  </si>
  <si>
    <t>Identificar el crecimiento real del sector agrícola sin los productos que ya están posicionados en el exterior.</t>
  </si>
  <si>
    <t>Consumo aparente</t>
  </si>
  <si>
    <t>((Producción nacional (P) + importaciones (M) - exportaciones (X)  )</t>
  </si>
  <si>
    <r>
      <t xml:space="preserve">   Donde P = producción, M= importaciones y X = exportaciones.  </t>
    </r>
    <r>
      <rPr>
        <b/>
        <sz val="10"/>
        <color rgb="FFFF0000"/>
        <rFont val="Calibri"/>
        <family val="2"/>
        <scheme val="minor"/>
      </rPr>
      <t>Las variables se deben calcular con respecto a VOL. (Cantidades NO valores en $.</t>
    </r>
  </si>
  <si>
    <t>Insumo esencial para el cálculo de la autosuficiencia alimentaria de un bien x o de todo el sector agrícola</t>
  </si>
  <si>
    <r>
      <t xml:space="preserve">Es un aproximado del consumo que tiene el país respecto a un bien x
</t>
    </r>
    <r>
      <rPr>
        <sz val="10"/>
        <color theme="9" tint="-0.249977111117893"/>
        <rFont val="Calibri"/>
        <family val="2"/>
        <scheme val="minor"/>
      </rPr>
      <t xml:space="preserve">
</t>
    </r>
  </si>
  <si>
    <t>AGRONET solo sector agrícola  y Quintero Hermanos</t>
  </si>
  <si>
    <t xml:space="preserve">Coeficiente de Autosuficiencia Alimentaria </t>
  </si>
  <si>
    <t xml:space="preserve"> Producción (en VOL-Cantidades) / Consumo aparente
</t>
  </si>
  <si>
    <t xml:space="preserve">Donde C = consumo, P = producción </t>
  </si>
  <si>
    <t>Muestra el grado de dependencia o independencia que se tiene frente a las importaciones de un bien x,  para abastecer el mercado nacional</t>
  </si>
  <si>
    <t>Establece cuanto del consumo aparente se cubre con producción nacional</t>
  </si>
  <si>
    <t>AGRONET solo sector agrícola,  se excluye partidas de las cuales no haya información y Quintero Hermanos</t>
  </si>
  <si>
    <t>Posición de Colombia entre los proveedores de un producto específico a un mercado de destino.</t>
  </si>
  <si>
    <t xml:space="preserve">Definición del puesto que ocupa Colombia entre los proveedores de un producto específico en un mercado de destino (conteo del numero de proveedores de un producto a un mercado de destino)
</t>
  </si>
  <si>
    <t xml:space="preserve">              Conteo de los países proveedores y posición de Colombia </t>
  </si>
  <si>
    <t xml:space="preserve">Ubicación de Colombia como proveedor de un producto en un mercado  mercado específico.
</t>
  </si>
  <si>
    <t xml:space="preserve">Mide el posicionamiento de Colombia en las importaciones de un producto de un mercado específico. </t>
  </si>
  <si>
    <r>
      <t xml:space="preserve">Quintero her. - DANE                               </t>
    </r>
    <r>
      <rPr>
        <b/>
        <u/>
        <sz val="10"/>
        <color theme="1"/>
        <rFont val="Calibri"/>
        <family val="2"/>
        <scheme val="minor"/>
      </rPr>
      <t>DATOS REQUERIDOS:</t>
    </r>
    <r>
      <rPr>
        <sz val="10"/>
        <color theme="1"/>
        <rFont val="Calibri"/>
        <family val="2"/>
        <scheme val="minor"/>
      </rPr>
      <t xml:space="preserve">      Exportaciones agropecuarias de COL x part. e Importaciones de un socio comercial por part.</t>
    </r>
  </si>
  <si>
    <t>Calculo</t>
  </si>
  <si>
    <t>Definición</t>
  </si>
  <si>
    <t>Formula</t>
  </si>
  <si>
    <t>Seleccione el indicador</t>
  </si>
  <si>
    <t>Periodicidad</t>
  </si>
  <si>
    <t>Perido</t>
  </si>
  <si>
    <t>Indicadores de Competitividad</t>
  </si>
  <si>
    <t>Generar</t>
  </si>
  <si>
    <t>Nombre Indicador</t>
  </si>
  <si>
    <t>Grafico</t>
  </si>
  <si>
    <t>Gestión usuarios</t>
  </si>
  <si>
    <t>Nombre del Roll</t>
  </si>
  <si>
    <t>Nombre Roll</t>
  </si>
  <si>
    <t>Variable 1</t>
  </si>
  <si>
    <t>Variable 2</t>
  </si>
  <si>
    <t>Variable 3</t>
  </si>
  <si>
    <t>Variable 4</t>
  </si>
  <si>
    <t>Pais J</t>
  </si>
  <si>
    <t>pais J</t>
  </si>
  <si>
    <t>Variable 5</t>
  </si>
  <si>
    <t>Variable 6</t>
  </si>
  <si>
    <t>Variable 7</t>
  </si>
  <si>
    <t>Variable 8</t>
  </si>
  <si>
    <t>Exportación Producto i</t>
  </si>
  <si>
    <t>Variables</t>
  </si>
  <si>
    <t>Periodo t+1</t>
  </si>
  <si>
    <t>Periodo t</t>
  </si>
  <si>
    <t>Socio comercial</t>
  </si>
  <si>
    <t>Exportación Bien i</t>
  </si>
  <si>
    <t>Importaciones Bien I</t>
  </si>
  <si>
    <t>Sector</t>
  </si>
  <si>
    <t>Sector Exportador</t>
  </si>
  <si>
    <t>Tiempo</t>
  </si>
  <si>
    <t>tiempo</t>
  </si>
  <si>
    <t>Sector agropecuario</t>
  </si>
  <si>
    <t>Exportación sector agropecuario</t>
  </si>
  <si>
    <t>Numero de periodos</t>
  </si>
  <si>
    <t>Producto o sector</t>
  </si>
  <si>
    <t>Sector Agricola</t>
  </si>
  <si>
    <t>Bien</t>
  </si>
  <si>
    <t>Importaciones bien</t>
  </si>
  <si>
    <t>Mercado especifico</t>
  </si>
  <si>
    <t>Producto</t>
  </si>
  <si>
    <t>Importación producto i</t>
  </si>
  <si>
    <t xml:space="preserve">"Variación de la Balanza Comercial Agropecuaria y Agroindustrial"
</t>
  </si>
  <si>
    <t xml:space="preserve">Indicadores </t>
  </si>
  <si>
    <t>Indicadores Comerciales</t>
  </si>
  <si>
    <t>Indicadores de Incidencia</t>
  </si>
  <si>
    <t>Indicadores desempeño</t>
  </si>
  <si>
    <t>Contingente Salvaguarda</t>
  </si>
  <si>
    <t>Descripción  Producto</t>
  </si>
  <si>
    <t>Aplica para los productos que NO están sujetos a contingentes (cupos) y que NO son remanufacturados.</t>
  </si>
  <si>
    <t>Aplica a los productos que tienen asignados contingentes o cupos.</t>
  </si>
  <si>
    <t>Aplica a los productos con extra-contingente, remanufacturados u otras condiciones especiales.</t>
  </si>
  <si>
    <t>Aplica para productos sujetos a medidas de salvaguardias.</t>
  </si>
  <si>
    <t>Seleccione</t>
  </si>
  <si>
    <t>TLC-  EEUU</t>
  </si>
  <si>
    <t>Café</t>
  </si>
  <si>
    <t>Leche en Polvo</t>
  </si>
  <si>
    <t>Maiz</t>
  </si>
  <si>
    <t>Información Actaulizada a Marzo 14</t>
  </si>
  <si>
    <t>Información Actaulizada a Febrero 14</t>
  </si>
  <si>
    <t>Cantidad inicial del Cupo</t>
  </si>
  <si>
    <t>Codigo Control</t>
  </si>
  <si>
    <t>kilogramo</t>
  </si>
  <si>
    <t>Kg</t>
  </si>
  <si>
    <t>Vigencia Cupo</t>
  </si>
  <si>
    <t>1-Ene-2013-30 Dic-2014</t>
  </si>
  <si>
    <t>1-Ene-2013-30 Dic-2016</t>
  </si>
  <si>
    <t>1-Ene-2013-30 Dic-2017</t>
  </si>
  <si>
    <t>1-Ene-2014-30 Dic-2014</t>
  </si>
  <si>
    <t>Cantidad Consumida</t>
  </si>
  <si>
    <t>Cantidad Disponible</t>
  </si>
  <si>
    <t>% Disponible</t>
  </si>
  <si>
    <t>% Consumido</t>
  </si>
  <si>
    <t>Cantidad reservada</t>
  </si>
  <si>
    <t>%Reservado</t>
  </si>
  <si>
    <t>Descripción de la mercancia sujeta a Cupo</t>
  </si>
  <si>
    <t>Subpartidas arancelarias</t>
  </si>
  <si>
    <t>Cantidad Inicial del cupo</t>
  </si>
  <si>
    <t>Codigo Unidad de Control</t>
  </si>
  <si>
    <t xml:space="preserve">Fecha reporte </t>
  </si>
  <si>
    <t>a</t>
  </si>
  <si>
    <t>Vigencia del Cupo</t>
  </si>
  <si>
    <t>Cant. Reservada</t>
  </si>
  <si>
    <t>% Reservado</t>
  </si>
  <si>
    <t>Consulta</t>
  </si>
  <si>
    <t>Contingente Salvaguardas</t>
  </si>
  <si>
    <t>Guia Exportadora Colombiana</t>
  </si>
  <si>
    <t>Mapa Tratados de Libre Comercio de Colombia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</si>
</sst>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50" x14ac:knownFonts="1">
    <font>
      <sz val="11"/>
      <color theme="1"/>
      <name val="Calibri"/>
      <family val="2"/>
      <scheme val="minor"/>
    </font>
    <font>
      <b/>
      <sz val="14"/>
      <color theme="0"/>
      <name val="Eras Light ITC"/>
      <family val="2"/>
    </font>
    <font>
      <b/>
      <sz val="11"/>
      <color theme="1"/>
      <name val="Eras Light ITC"/>
      <family val="2"/>
    </font>
    <font>
      <i/>
      <sz val="11"/>
      <color theme="1"/>
      <name val="Calibri"/>
      <family val="2"/>
      <scheme val="minor"/>
    </font>
    <font>
      <b/>
      <sz val="12"/>
      <color theme="1"/>
      <name val="Eras Light ITC"/>
      <family val="2"/>
    </font>
    <font>
      <b/>
      <sz val="14"/>
      <color theme="1"/>
      <name val="Eras Light ITC"/>
      <family val="2"/>
    </font>
    <font>
      <u/>
      <sz val="11"/>
      <color theme="10"/>
      <name val="Calibri"/>
      <family val="2"/>
      <scheme val="minor"/>
    </font>
    <font>
      <i/>
      <u/>
      <sz val="11"/>
      <color theme="10"/>
      <name val="Calibri"/>
      <family val="2"/>
      <scheme val="minor"/>
    </font>
    <font>
      <b/>
      <u/>
      <sz val="11"/>
      <name val="Eras Light ITC"/>
      <family val="2"/>
    </font>
    <font>
      <i/>
      <sz val="11"/>
      <color theme="0" tint="-0.499984740745262"/>
      <name val="Calibri"/>
      <family val="2"/>
      <scheme val="minor"/>
    </font>
    <font>
      <sz val="8"/>
      <color rgb="FF000000"/>
      <name val="Segoe UI"/>
      <family val="2"/>
    </font>
    <font>
      <sz val="11"/>
      <color theme="1"/>
      <name val="Calibri"/>
      <family val="2"/>
      <scheme val="minor"/>
    </font>
    <font>
      <u/>
      <sz val="11"/>
      <color theme="1"/>
      <name val="Calibri"/>
      <family val="2"/>
      <scheme val="minor"/>
    </font>
    <font>
      <b/>
      <sz val="18"/>
      <color theme="1"/>
      <name val="Eras Light ITC"/>
      <family val="2"/>
    </font>
    <font>
      <b/>
      <sz val="9"/>
      <color theme="1"/>
      <name val="Arial"/>
      <family val="2"/>
    </font>
    <font>
      <u/>
      <sz val="9"/>
      <color rgb="FF002060"/>
      <name val="Arial"/>
      <family val="2"/>
    </font>
    <font>
      <sz val="9"/>
      <color theme="1"/>
      <name val="Arial"/>
      <family val="2"/>
    </font>
    <font>
      <b/>
      <sz val="11"/>
      <color theme="1"/>
      <name val="Arial"/>
      <family val="2"/>
    </font>
    <font>
      <b/>
      <sz val="12"/>
      <color theme="1"/>
      <name val="Calibri"/>
      <family val="2"/>
      <scheme val="minor"/>
    </font>
    <font>
      <b/>
      <sz val="10"/>
      <color theme="1"/>
      <name val="Calibri"/>
      <family val="2"/>
      <scheme val="minor"/>
    </font>
    <font>
      <sz val="10"/>
      <color theme="1"/>
      <name val="Calibri"/>
      <family val="2"/>
      <scheme val="minor"/>
    </font>
    <font>
      <sz val="10"/>
      <color theme="9" tint="-0.249977111117893"/>
      <name val="Calibri"/>
      <family val="2"/>
      <scheme val="minor"/>
    </font>
    <font>
      <sz val="10"/>
      <name val="Calibri"/>
      <family val="2"/>
      <scheme val="minor"/>
    </font>
    <font>
      <b/>
      <u/>
      <sz val="10"/>
      <color theme="1"/>
      <name val="Calibri"/>
      <family val="2"/>
      <scheme val="minor"/>
    </font>
    <font>
      <b/>
      <sz val="10"/>
      <name val="Calibri"/>
      <family val="2"/>
      <scheme val="minor"/>
    </font>
    <font>
      <b/>
      <u/>
      <sz val="10"/>
      <color rgb="FFFF0000"/>
      <name val="Calibri"/>
      <family val="2"/>
      <scheme val="minor"/>
    </font>
    <font>
      <sz val="10"/>
      <color rgb="FFFF0000"/>
      <name val="Calibri"/>
      <family val="2"/>
      <scheme val="minor"/>
    </font>
    <font>
      <u/>
      <sz val="10"/>
      <name val="Calibri"/>
      <family val="2"/>
      <scheme val="minor"/>
    </font>
    <font>
      <b/>
      <sz val="10"/>
      <color rgb="FF00B050"/>
      <name val="Calibri"/>
      <family val="2"/>
      <scheme val="minor"/>
    </font>
    <font>
      <b/>
      <u/>
      <sz val="10"/>
      <name val="Calibri"/>
      <family val="2"/>
      <scheme val="minor"/>
    </font>
    <font>
      <b/>
      <sz val="10"/>
      <color rgb="FFFF0000"/>
      <name val="Calibri"/>
      <family val="2"/>
      <scheme val="minor"/>
    </font>
    <font>
      <sz val="10"/>
      <color theme="1"/>
      <name val="Calibri"/>
      <family val="2"/>
    </font>
    <font>
      <sz val="10"/>
      <color theme="7" tint="-0.499984740745262"/>
      <name val="Calibri"/>
      <family val="2"/>
      <scheme val="minor"/>
    </font>
    <font>
      <sz val="7.5"/>
      <color theme="1"/>
      <name val="Calibri"/>
      <family val="2"/>
    </font>
    <font>
      <sz val="9"/>
      <name val="Calibri"/>
      <family val="2"/>
      <scheme val="minor"/>
    </font>
    <font>
      <sz val="9"/>
      <color theme="1"/>
      <name val="Calibri"/>
      <family val="2"/>
      <scheme val="minor"/>
    </font>
    <font>
      <b/>
      <sz val="11"/>
      <color theme="1"/>
      <name val="Calibri"/>
      <family val="2"/>
      <scheme val="minor"/>
    </font>
    <font>
      <sz val="11"/>
      <color theme="0"/>
      <name val="Calibri"/>
      <family val="2"/>
      <scheme val="minor"/>
    </font>
    <font>
      <sz val="14"/>
      <color rgb="FF222222"/>
      <name val="Arial"/>
      <family val="2"/>
    </font>
    <font>
      <b/>
      <u/>
      <sz val="10"/>
      <color theme="10"/>
      <name val="Arial"/>
      <family val="2"/>
    </font>
    <font>
      <b/>
      <sz val="10"/>
      <color theme="1"/>
      <name val="Arial"/>
      <family val="2"/>
    </font>
    <font>
      <sz val="10.050000000000001"/>
      <color theme="1"/>
      <name val="Arial"/>
      <family val="2"/>
    </font>
    <font>
      <i/>
      <sz val="10"/>
      <color theme="1"/>
      <name val="Arial"/>
      <family val="2"/>
    </font>
    <font>
      <b/>
      <u/>
      <sz val="11"/>
      <color theme="10"/>
      <name val="Arial"/>
      <family val="2"/>
    </font>
    <font>
      <b/>
      <u/>
      <sz val="9"/>
      <color rgb="FF0070C0"/>
      <name val="Arial"/>
      <family val="2"/>
    </font>
    <font>
      <b/>
      <sz val="11"/>
      <color rgb="FF0070C0"/>
      <name val="Arial"/>
      <family val="2"/>
    </font>
    <font>
      <sz val="11"/>
      <color rgb="FF0070C0"/>
      <name val="Arial"/>
      <family val="2"/>
    </font>
    <font>
      <b/>
      <u/>
      <sz val="11"/>
      <color theme="10"/>
      <name val="Calibri"/>
      <family val="2"/>
      <scheme val="minor"/>
    </font>
    <font>
      <b/>
      <u/>
      <sz val="11"/>
      <color rgb="FF0070C0"/>
      <name val="Arial"/>
      <family val="2"/>
    </font>
    <font>
      <u/>
      <sz val="11"/>
      <color rgb="FF0070C0"/>
      <name val="Arial"/>
      <family val="2"/>
    </font>
  </fonts>
  <fills count="11">
    <fill>
      <patternFill patternType="none"/>
    </fill>
    <fill>
      <patternFill patternType="gray125"/>
    </fill>
    <fill>
      <patternFill patternType="solid">
        <fgColor theme="4" tint="0.79998168889431442"/>
        <bgColor indexed="64"/>
      </patternFill>
    </fill>
    <fill>
      <patternFill patternType="solid">
        <fgColor theme="8"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FF"/>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thin">
        <color theme="3" tint="0.79998168889431442"/>
      </left>
      <right/>
      <top style="thin">
        <color theme="3" tint="0.79998168889431442"/>
      </top>
      <bottom style="thin">
        <color theme="3" tint="0.79998168889431442"/>
      </bottom>
      <diagonal/>
    </border>
    <border>
      <left/>
      <right/>
      <top style="thin">
        <color theme="3" tint="0.79998168889431442"/>
      </top>
      <bottom style="thin">
        <color theme="3" tint="0.79998168889431442"/>
      </bottom>
      <diagonal/>
    </border>
    <border>
      <left/>
      <right style="thin">
        <color theme="3" tint="0.79998168889431442"/>
      </right>
      <top style="thin">
        <color theme="3" tint="0.79998168889431442"/>
      </top>
      <bottom style="thin">
        <color theme="3" tint="0.79998168889431442"/>
      </bottom>
      <diagonal/>
    </border>
    <border>
      <left style="thin">
        <color theme="3" tint="0.79998168889431442"/>
      </left>
      <right style="thin">
        <color indexed="64"/>
      </right>
      <top style="thin">
        <color theme="3" tint="0.79998168889431442"/>
      </top>
      <bottom style="thin">
        <color theme="3" tint="0.79998168889431442"/>
      </bottom>
      <diagonal/>
    </border>
    <border>
      <left style="thin">
        <color indexed="64"/>
      </left>
      <right style="thin">
        <color indexed="64"/>
      </right>
      <top style="thin">
        <color theme="3" tint="0.79998168889431442"/>
      </top>
      <bottom style="thin">
        <color theme="3" tint="0.79998168889431442"/>
      </bottom>
      <diagonal/>
    </border>
    <border>
      <left style="thin">
        <color indexed="64"/>
      </left>
      <right style="thin">
        <color theme="3" tint="0.79998168889431442"/>
      </right>
      <top style="thin">
        <color theme="3" tint="0.79998168889431442"/>
      </top>
      <bottom style="thin">
        <color theme="3" tint="0.79998168889431442"/>
      </bottom>
      <diagonal/>
    </border>
    <border>
      <left style="thin">
        <color theme="4" tint="0.79998168889431442"/>
      </left>
      <right/>
      <top style="thin">
        <color theme="4" tint="0.79998168889431442"/>
      </top>
      <bottom style="thin">
        <color theme="4" tint="0.79998168889431442"/>
      </bottom>
      <diagonal/>
    </border>
    <border>
      <left/>
      <right/>
      <top style="thin">
        <color theme="4" tint="0.79998168889431442"/>
      </top>
      <bottom style="thin">
        <color theme="4" tint="0.79998168889431442"/>
      </bottom>
      <diagonal/>
    </border>
    <border>
      <left/>
      <right style="thin">
        <color theme="4" tint="0.79998168889431442"/>
      </right>
      <top style="thin">
        <color theme="4" tint="0.79998168889431442"/>
      </top>
      <bottom style="thin">
        <color theme="4" tint="0.79998168889431442"/>
      </bottom>
      <diagonal/>
    </border>
    <border>
      <left style="thin">
        <color theme="4" tint="0.79998168889431442"/>
      </left>
      <right/>
      <top/>
      <bottom/>
      <diagonal/>
    </border>
    <border>
      <left style="thin">
        <color theme="4" tint="0.79998168889431442"/>
      </left>
      <right/>
      <top style="thin">
        <color theme="4" tint="0.79998168889431442"/>
      </top>
      <bottom style="thin">
        <color theme="4" tint="0.79995117038483843"/>
      </bottom>
      <diagonal/>
    </border>
    <border>
      <left/>
      <right/>
      <top style="thin">
        <color theme="4" tint="0.79998168889431442"/>
      </top>
      <bottom style="thin">
        <color theme="4" tint="0.79995117038483843"/>
      </bottom>
      <diagonal/>
    </border>
    <border>
      <left/>
      <right style="thin">
        <color theme="4" tint="0.79998168889431442"/>
      </right>
      <top style="thin">
        <color theme="4" tint="0.79998168889431442"/>
      </top>
      <bottom style="thin">
        <color theme="4" tint="0.79995117038483843"/>
      </bottom>
      <diagonal/>
    </border>
    <border>
      <left style="thin">
        <color theme="4" tint="0.79998168889431442"/>
      </left>
      <right style="thin">
        <color indexed="64"/>
      </right>
      <top style="thin">
        <color theme="4" tint="0.79998168889431442"/>
      </top>
      <bottom style="thin">
        <color theme="4" tint="0.79998168889431442"/>
      </bottom>
      <diagonal/>
    </border>
    <border>
      <left style="thin">
        <color indexed="64"/>
      </left>
      <right style="thin">
        <color indexed="64"/>
      </right>
      <top style="thin">
        <color theme="4" tint="0.79998168889431442"/>
      </top>
      <bottom style="thin">
        <color theme="4" tint="0.79998168889431442"/>
      </bottom>
      <diagonal/>
    </border>
    <border>
      <left style="thin">
        <color indexed="64"/>
      </left>
      <right style="thin">
        <color theme="4" tint="0.79998168889431442"/>
      </right>
      <top style="thin">
        <color theme="4" tint="0.79998168889431442"/>
      </top>
      <bottom style="thin">
        <color theme="4" tint="0.79998168889431442"/>
      </bottom>
      <diagonal/>
    </border>
  </borders>
  <cellStyleXfs count="3">
    <xf numFmtId="0" fontId="0" fillId="0" borderId="0"/>
    <xf numFmtId="0" fontId="6" fillId="0" borderId="0" applyNumberFormat="0" applyFill="0" applyBorder="0" applyAlignment="0" applyProtection="0"/>
    <xf numFmtId="43" fontId="11" fillId="0" borderId="0" applyFont="0" applyFill="0" applyBorder="0" applyAlignment="0" applyProtection="0"/>
  </cellStyleXfs>
  <cellXfs count="447">
    <xf numFmtId="0" fontId="0" fillId="0" borderId="0" xfId="0"/>
    <xf numFmtId="0" fontId="0" fillId="0" borderId="0" xfId="0" applyBorder="1" applyAlignment="1"/>
    <xf numFmtId="0" fontId="0" fillId="4" borderId="3" xfId="0" applyFill="1" applyBorder="1" applyAlignment="1"/>
    <xf numFmtId="0" fontId="0" fillId="4" borderId="4" xfId="0" applyFill="1" applyBorder="1" applyAlignment="1"/>
    <xf numFmtId="0" fontId="0" fillId="4" borderId="5" xfId="0" applyFill="1" applyBorder="1" applyAlignment="1"/>
    <xf numFmtId="0" fontId="0" fillId="4" borderId="6" xfId="0" applyFill="1" applyBorder="1" applyAlignment="1"/>
    <xf numFmtId="0" fontId="0" fillId="4" borderId="0" xfId="0" applyFill="1" applyBorder="1" applyAlignment="1"/>
    <xf numFmtId="0" fontId="0" fillId="4" borderId="7" xfId="0" applyFill="1" applyBorder="1" applyAlignment="1"/>
    <xf numFmtId="0" fontId="0" fillId="4" borderId="8" xfId="0" applyFill="1" applyBorder="1" applyAlignment="1"/>
    <xf numFmtId="0" fontId="0" fillId="4" borderId="9" xfId="0" applyFill="1" applyBorder="1" applyAlignment="1"/>
    <xf numFmtId="0" fontId="0" fillId="4" borderId="10" xfId="0" applyFill="1" applyBorder="1" applyAlignment="1"/>
    <xf numFmtId="0" fontId="0" fillId="4" borderId="1" xfId="0" applyFill="1" applyBorder="1" applyAlignment="1"/>
    <xf numFmtId="0" fontId="0" fillId="0" borderId="1" xfId="0" applyBorder="1"/>
    <xf numFmtId="0" fontId="0" fillId="0" borderId="0" xfId="0" applyBorder="1"/>
    <xf numFmtId="0" fontId="0" fillId="4" borderId="0" xfId="0" applyFill="1" applyBorder="1"/>
    <xf numFmtId="0" fontId="2" fillId="4" borderId="0" xfId="0" applyFont="1" applyFill="1" applyBorder="1" applyAlignment="1"/>
    <xf numFmtId="17" fontId="3" fillId="4" borderId="0" xfId="0" applyNumberFormat="1" applyFont="1" applyFill="1" applyBorder="1" applyAlignment="1">
      <alignment horizontal="center"/>
    </xf>
    <xf numFmtId="17" fontId="3" fillId="4" borderId="0" xfId="0" applyNumberFormat="1" applyFont="1" applyFill="1" applyBorder="1" applyAlignment="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4" borderId="10" xfId="0" applyFill="1" applyBorder="1"/>
    <xf numFmtId="0" fontId="2" fillId="4" borderId="3" xfId="0" applyFont="1" applyFill="1" applyBorder="1" applyAlignment="1"/>
    <xf numFmtId="0" fontId="2" fillId="4" borderId="4" xfId="0" applyFont="1" applyFill="1" applyBorder="1" applyAlignment="1"/>
    <xf numFmtId="0" fontId="2" fillId="4" borderId="5" xfId="0" applyFont="1" applyFill="1" applyBorder="1" applyAlignment="1"/>
    <xf numFmtId="0" fontId="2" fillId="4" borderId="6" xfId="0" applyFont="1" applyFill="1" applyBorder="1" applyAlignment="1"/>
    <xf numFmtId="0" fontId="2" fillId="4" borderId="7" xfId="0" applyFont="1" applyFill="1" applyBorder="1" applyAlignment="1"/>
    <xf numFmtId="0" fontId="2" fillId="4" borderId="8" xfId="0" applyFont="1" applyFill="1" applyBorder="1" applyAlignment="1"/>
    <xf numFmtId="0" fontId="2" fillId="4" borderId="9" xfId="0" applyFont="1" applyFill="1" applyBorder="1" applyAlignment="1"/>
    <xf numFmtId="0" fontId="2" fillId="4" borderId="10" xfId="0" applyFont="1" applyFill="1" applyBorder="1" applyAlignment="1"/>
    <xf numFmtId="0" fontId="9" fillId="4" borderId="9" xfId="0" applyFont="1" applyFill="1" applyBorder="1"/>
    <xf numFmtId="0" fontId="0" fillId="0" borderId="3" xfId="0" applyBorder="1"/>
    <xf numFmtId="0" fontId="0" fillId="0" borderId="4" xfId="0" applyBorder="1"/>
    <xf numFmtId="0" fontId="0" fillId="0" borderId="5" xfId="0" applyBorder="1"/>
    <xf numFmtId="0" fontId="0" fillId="0" borderId="7" xfId="0" applyBorder="1"/>
    <xf numFmtId="0" fontId="0" fillId="4" borderId="1" xfId="0" applyFill="1" applyBorder="1" applyAlignment="1">
      <alignment horizontal="center"/>
    </xf>
    <xf numFmtId="0" fontId="2" fillId="4" borderId="0" xfId="0" applyFont="1" applyFill="1" applyBorder="1" applyAlignment="1">
      <alignment horizontal="left"/>
    </xf>
    <xf numFmtId="0" fontId="0" fillId="4" borderId="0" xfId="0" applyFill="1" applyBorder="1" applyAlignment="1">
      <alignment horizontal="center"/>
    </xf>
    <xf numFmtId="0" fontId="7" fillId="4" borderId="0" xfId="1" applyFont="1" applyFill="1" applyBorder="1" applyAlignment="1"/>
    <xf numFmtId="0" fontId="15" fillId="4" borderId="0" xfId="1" applyFont="1" applyFill="1" applyBorder="1" applyAlignment="1">
      <alignment horizontal="center"/>
    </xf>
    <xf numFmtId="0" fontId="0" fillId="4" borderId="9" xfId="0" applyFill="1" applyBorder="1"/>
    <xf numFmtId="0" fontId="0" fillId="2" borderId="1" xfId="0" applyFill="1" applyBorder="1" applyAlignment="1">
      <alignment horizontal="center"/>
    </xf>
    <xf numFmtId="0" fontId="18" fillId="8" borderId="23" xfId="0" applyFont="1" applyFill="1" applyBorder="1" applyAlignment="1">
      <alignment vertical="center" wrapText="1"/>
    </xf>
    <xf numFmtId="0" fontId="18" fillId="7" borderId="23" xfId="0" applyFont="1" applyFill="1" applyBorder="1" applyAlignment="1">
      <alignment horizontal="center" vertical="center" wrapText="1"/>
    </xf>
    <xf numFmtId="0" fontId="18" fillId="7" borderId="23" xfId="0" applyFont="1" applyFill="1" applyBorder="1" applyAlignment="1">
      <alignment horizontal="left" vertical="center" wrapText="1"/>
    </xf>
    <xf numFmtId="0" fontId="20" fillId="0" borderId="15" xfId="0" applyFont="1" applyBorder="1" applyAlignment="1">
      <alignment horizontal="center" vertical="center" wrapText="1"/>
    </xf>
    <xf numFmtId="0" fontId="20" fillId="0" borderId="15" xfId="0" applyFont="1" applyBorder="1" applyAlignment="1">
      <alignment horizontal="left" vertical="center" wrapText="1"/>
    </xf>
    <xf numFmtId="0" fontId="20" fillId="0" borderId="15" xfId="0" applyFont="1" applyBorder="1" applyAlignment="1">
      <alignment horizontal="left" wrapText="1"/>
    </xf>
    <xf numFmtId="0" fontId="20" fillId="0" borderId="1" xfId="0" applyFont="1" applyBorder="1" applyAlignment="1">
      <alignment horizontal="center" vertical="center" wrapText="1"/>
    </xf>
    <xf numFmtId="0" fontId="20" fillId="0" borderId="1" xfId="0" applyFont="1" applyBorder="1" applyAlignment="1">
      <alignment vertical="top" wrapText="1"/>
    </xf>
    <xf numFmtId="0" fontId="20" fillId="0" borderId="1" xfId="0" applyFont="1" applyBorder="1" applyAlignment="1">
      <alignment vertical="center" wrapText="1"/>
    </xf>
    <xf numFmtId="0" fontId="20" fillId="0" borderId="1" xfId="0" applyFont="1" applyBorder="1" applyAlignment="1">
      <alignment horizontal="left" vertical="top" wrapText="1"/>
    </xf>
    <xf numFmtId="0" fontId="22" fillId="0" borderId="1" xfId="0" applyFont="1" applyBorder="1" applyAlignment="1">
      <alignment vertical="center" wrapText="1"/>
    </xf>
    <xf numFmtId="0" fontId="22" fillId="0" borderId="1" xfId="0" applyFont="1" applyBorder="1" applyAlignment="1">
      <alignment vertical="top" wrapText="1"/>
    </xf>
    <xf numFmtId="0" fontId="20" fillId="0" borderId="1" xfId="0" applyFont="1" applyBorder="1" applyAlignment="1">
      <alignment horizontal="center" vertical="center"/>
    </xf>
    <xf numFmtId="0" fontId="20" fillId="0" borderId="1" xfId="0" applyFont="1" applyBorder="1" applyAlignment="1">
      <alignment horizontal="left" vertical="center" wrapText="1"/>
    </xf>
    <xf numFmtId="0" fontId="22" fillId="0" borderId="1" xfId="0" applyFont="1" applyBorder="1" applyAlignment="1">
      <alignment horizontal="center" wrapText="1"/>
    </xf>
    <xf numFmtId="0" fontId="22" fillId="0" borderId="1" xfId="0" applyFont="1" applyBorder="1" applyAlignment="1">
      <alignment horizontal="left" vertical="center" wrapText="1"/>
    </xf>
    <xf numFmtId="0" fontId="20" fillId="0" borderId="1" xfId="0" applyFont="1" applyBorder="1" applyAlignment="1">
      <alignment horizontal="left" wrapText="1"/>
    </xf>
    <xf numFmtId="0" fontId="22" fillId="0" borderId="1" xfId="0" applyFont="1" applyFill="1" applyBorder="1" applyAlignment="1">
      <alignment horizontal="center" vertical="center" wrapText="1"/>
    </xf>
    <xf numFmtId="0" fontId="20" fillId="0" borderId="1" xfId="0" applyFont="1" applyBorder="1" applyAlignment="1">
      <alignment wrapText="1"/>
    </xf>
    <xf numFmtId="0" fontId="22" fillId="0" borderId="1" xfId="0" applyFont="1" applyBorder="1" applyAlignment="1">
      <alignment horizontal="center" vertical="center" wrapText="1"/>
    </xf>
    <xf numFmtId="0" fontId="20" fillId="0" borderId="1" xfId="0" applyFont="1" applyFill="1" applyBorder="1" applyAlignment="1">
      <alignment horizontal="center" vertical="center" wrapText="1"/>
    </xf>
    <xf numFmtId="0" fontId="22" fillId="0" borderId="1" xfId="0" applyFont="1" applyFill="1" applyBorder="1" applyAlignment="1">
      <alignment horizontal="left" vertical="top" wrapText="1"/>
    </xf>
    <xf numFmtId="0" fontId="22" fillId="0" borderId="1" xfId="0" applyFont="1" applyFill="1" applyBorder="1" applyAlignment="1">
      <alignment vertical="center" wrapText="1"/>
    </xf>
    <xf numFmtId="0" fontId="20" fillId="0" borderId="1" xfId="0" applyFont="1" applyFill="1" applyBorder="1" applyAlignment="1">
      <alignment vertical="center" wrapText="1"/>
    </xf>
    <xf numFmtId="0" fontId="20" fillId="0" borderId="1" xfId="0" applyFont="1" applyFill="1" applyBorder="1" applyAlignment="1">
      <alignment horizontal="left" vertical="center" wrapText="1"/>
    </xf>
    <xf numFmtId="0" fontId="34" fillId="0" borderId="1" xfId="0" applyFont="1" applyFill="1" applyBorder="1" applyAlignment="1">
      <alignment horizontal="justify" vertical="center" wrapText="1"/>
    </xf>
    <xf numFmtId="0" fontId="35" fillId="0" borderId="1" xfId="0" applyFont="1" applyBorder="1" applyAlignment="1">
      <alignment horizontal="center" vertical="center" wrapText="1"/>
    </xf>
    <xf numFmtId="0" fontId="22" fillId="0" borderId="1" xfId="0" applyFont="1" applyBorder="1" applyAlignment="1">
      <alignment horizontal="left" vertical="top" wrapText="1"/>
    </xf>
    <xf numFmtId="0" fontId="35" fillId="0" borderId="1" xfId="0" applyFont="1" applyBorder="1" applyAlignment="1">
      <alignment horizontal="justify" vertical="center" wrapText="1"/>
    </xf>
    <xf numFmtId="0" fontId="34" fillId="0" borderId="1" xfId="0" applyFont="1" applyBorder="1" applyAlignment="1">
      <alignment horizontal="justify" vertical="center" wrapText="1"/>
    </xf>
    <xf numFmtId="0" fontId="19" fillId="0" borderId="1" xfId="0" applyFont="1" applyFill="1" applyBorder="1" applyAlignment="1">
      <alignment horizontal="justify" vertical="center" wrapText="1"/>
    </xf>
    <xf numFmtId="0" fontId="22" fillId="0" borderId="1" xfId="0" applyFont="1" applyFill="1" applyBorder="1" applyAlignment="1">
      <alignment horizontal="left" vertical="center" wrapText="1"/>
    </xf>
    <xf numFmtId="0" fontId="24" fillId="0" borderId="1" xfId="0" applyFont="1" applyFill="1" applyBorder="1" applyAlignment="1">
      <alignment horizontal="justify" vertical="center" wrapText="1"/>
    </xf>
    <xf numFmtId="0" fontId="22" fillId="0" borderId="25" xfId="0" applyFont="1" applyFill="1" applyBorder="1" applyAlignment="1">
      <alignment horizontal="left" vertical="center" wrapText="1"/>
    </xf>
    <xf numFmtId="0" fontId="22" fillId="0" borderId="25" xfId="0" applyFont="1" applyBorder="1" applyAlignment="1">
      <alignment vertical="center" wrapText="1"/>
    </xf>
    <xf numFmtId="0" fontId="20" fillId="0" borderId="25" xfId="0" applyFont="1" applyBorder="1" applyAlignment="1">
      <alignment horizontal="left" vertical="center" wrapText="1"/>
    </xf>
    <xf numFmtId="0" fontId="20" fillId="0" borderId="0" xfId="0" applyFont="1" applyBorder="1" applyAlignment="1"/>
    <xf numFmtId="0" fontId="20" fillId="0" borderId="0" xfId="0" applyFont="1" applyBorder="1" applyAlignment="1">
      <alignment horizontal="center" vertical="center"/>
    </xf>
    <xf numFmtId="0" fontId="20" fillId="0" borderId="0" xfId="0" applyFont="1" applyBorder="1" applyAlignment="1">
      <alignment horizontal="left"/>
    </xf>
    <xf numFmtId="0" fontId="20" fillId="0" borderId="0" xfId="0" applyFont="1" applyBorder="1" applyAlignment="1">
      <alignment wrapText="1"/>
    </xf>
    <xf numFmtId="0" fontId="20" fillId="0" borderId="0" xfId="0" applyFont="1" applyBorder="1" applyAlignment="1">
      <alignment horizontal="left" vertical="center" wrapText="1"/>
    </xf>
    <xf numFmtId="0" fontId="20" fillId="0" borderId="0" xfId="0" applyFont="1" applyBorder="1"/>
    <xf numFmtId="0" fontId="18" fillId="0" borderId="0" xfId="0" applyFont="1" applyBorder="1" applyAlignment="1">
      <alignment horizontal="center" vertical="center" wrapText="1"/>
    </xf>
    <xf numFmtId="0" fontId="21" fillId="0" borderId="15" xfId="0" applyFont="1" applyBorder="1" applyAlignment="1">
      <alignment vertical="center" wrapText="1"/>
    </xf>
    <xf numFmtId="0" fontId="20" fillId="0" borderId="0" xfId="0" applyFont="1" applyFill="1" applyBorder="1"/>
    <xf numFmtId="164" fontId="20" fillId="0" borderId="0" xfId="2" applyNumberFormat="1" applyFont="1" applyBorder="1" applyAlignment="1">
      <alignment wrapText="1"/>
    </xf>
    <xf numFmtId="164" fontId="20" fillId="0" borderId="0" xfId="2" applyNumberFormat="1" applyFont="1" applyBorder="1" applyAlignment="1">
      <alignment horizontal="left"/>
    </xf>
    <xf numFmtId="164" fontId="20" fillId="0" borderId="0" xfId="0" applyNumberFormat="1" applyFont="1" applyBorder="1" applyAlignment="1">
      <alignment wrapText="1"/>
    </xf>
    <xf numFmtId="164" fontId="20" fillId="0" borderId="0" xfId="0" applyNumberFormat="1" applyFont="1" applyFill="1" applyBorder="1" applyAlignment="1">
      <alignment wrapText="1"/>
    </xf>
    <xf numFmtId="0" fontId="38" fillId="0" borderId="9" xfId="0" applyFont="1" applyBorder="1" applyAlignment="1">
      <alignment vertical="center"/>
    </xf>
    <xf numFmtId="0" fontId="36" fillId="2" borderId="16" xfId="0" applyFont="1" applyFill="1" applyBorder="1" applyAlignment="1"/>
    <xf numFmtId="0" fontId="37" fillId="4" borderId="0" xfId="0" applyFont="1" applyFill="1" applyBorder="1"/>
    <xf numFmtId="0" fontId="17" fillId="5" borderId="11" xfId="0" applyFont="1" applyFill="1" applyBorder="1" applyAlignment="1"/>
    <xf numFmtId="0" fontId="0" fillId="4" borderId="26" xfId="0" applyFill="1" applyBorder="1" applyAlignment="1"/>
    <xf numFmtId="0" fontId="0" fillId="4" borderId="27" xfId="0" applyFill="1" applyBorder="1" applyAlignment="1"/>
    <xf numFmtId="0" fontId="2" fillId="4" borderId="27" xfId="0" applyFont="1" applyFill="1" applyBorder="1" applyAlignment="1"/>
    <xf numFmtId="0" fontId="0" fillId="4" borderId="29" xfId="0" applyFill="1" applyBorder="1" applyAlignment="1"/>
    <xf numFmtId="0" fontId="0" fillId="4" borderId="31" xfId="0" applyFill="1" applyBorder="1" applyAlignment="1"/>
    <xf numFmtId="0" fontId="0" fillId="4" borderId="25" xfId="0" applyFill="1" applyBorder="1" applyAlignment="1"/>
    <xf numFmtId="0" fontId="17" fillId="2" borderId="31" xfId="0" applyFont="1" applyFill="1" applyBorder="1" applyAlignment="1">
      <alignment horizontal="left"/>
    </xf>
    <xf numFmtId="0" fontId="17" fillId="2" borderId="32" xfId="0" applyFont="1" applyFill="1" applyBorder="1" applyAlignment="1">
      <alignment horizontal="left"/>
    </xf>
    <xf numFmtId="0" fontId="15" fillId="4" borderId="0" xfId="1" applyFont="1" applyFill="1" applyBorder="1" applyAlignment="1">
      <alignment horizontal="center"/>
    </xf>
    <xf numFmtId="0" fontId="0" fillId="4" borderId="5" xfId="0" applyFill="1" applyBorder="1" applyAlignment="1">
      <alignment horizontal="justify" vertical="center" wrapText="1"/>
    </xf>
    <xf numFmtId="0" fontId="0" fillId="4" borderId="10" xfId="0" applyFill="1" applyBorder="1" applyAlignment="1">
      <alignment horizontal="justify" vertical="center" wrapText="1"/>
    </xf>
    <xf numFmtId="0" fontId="0" fillId="4" borderId="4" xfId="0" applyFill="1" applyBorder="1" applyAlignment="1">
      <alignment horizontal="justify" vertical="center" wrapText="1"/>
    </xf>
    <xf numFmtId="0" fontId="0" fillId="4" borderId="0" xfId="0" applyFill="1" applyBorder="1" applyAlignment="1">
      <alignment horizontal="justify" vertical="center" wrapText="1"/>
    </xf>
    <xf numFmtId="0" fontId="0" fillId="4" borderId="9" xfId="0" applyFill="1" applyBorder="1" applyAlignment="1">
      <alignment horizontal="justify" vertical="center" wrapText="1"/>
    </xf>
    <xf numFmtId="0" fontId="20" fillId="0" borderId="15" xfId="0" applyFont="1" applyBorder="1" applyAlignment="1">
      <alignment horizontal="center" vertical="center" wrapText="1"/>
    </xf>
    <xf numFmtId="0" fontId="20" fillId="0" borderId="1" xfId="0" applyFont="1" applyBorder="1" applyAlignment="1">
      <alignment horizontal="center" vertical="center" wrapText="1"/>
    </xf>
    <xf numFmtId="0" fontId="2" fillId="4" borderId="0" xfId="0" applyFont="1" applyFill="1" applyBorder="1" applyAlignment="1">
      <alignment horizontal="left"/>
    </xf>
    <xf numFmtId="0" fontId="9" fillId="4" borderId="0" xfId="0" applyFont="1" applyFill="1" applyBorder="1" applyAlignment="1">
      <alignment horizontal="left"/>
    </xf>
    <xf numFmtId="0" fontId="36" fillId="5" borderId="16" xfId="0" applyFont="1" applyFill="1" applyBorder="1" applyAlignment="1">
      <alignment horizontal="center"/>
    </xf>
    <xf numFmtId="0" fontId="36" fillId="2" borderId="11" xfId="0" applyFont="1" applyFill="1" applyBorder="1" applyAlignment="1"/>
    <xf numFmtId="0" fontId="36" fillId="2" borderId="18" xfId="0" applyFont="1" applyFill="1" applyBorder="1" applyAlignment="1"/>
    <xf numFmtId="0" fontId="36" fillId="2" borderId="12" xfId="0" applyFont="1" applyFill="1" applyBorder="1" applyAlignment="1"/>
    <xf numFmtId="0" fontId="20" fillId="0" borderId="1" xfId="0" applyFont="1" applyBorder="1"/>
    <xf numFmtId="0" fontId="18" fillId="7" borderId="39" xfId="0" applyFont="1" applyFill="1" applyBorder="1" applyAlignment="1">
      <alignment horizontal="left" vertical="center" wrapText="1"/>
    </xf>
    <xf numFmtId="0" fontId="18" fillId="9" borderId="2" xfId="0" applyFont="1" applyFill="1" applyBorder="1" applyAlignment="1">
      <alignment horizontal="center" vertical="center" wrapText="1"/>
    </xf>
    <xf numFmtId="0" fontId="20" fillId="0" borderId="1" xfId="0" applyFont="1" applyBorder="1" applyAlignment="1">
      <alignment horizontal="justify" vertical="center" wrapText="1"/>
    </xf>
    <xf numFmtId="0" fontId="20" fillId="0" borderId="1" xfId="0" applyFont="1" applyFill="1" applyBorder="1" applyAlignment="1">
      <alignment horizontal="justify" vertical="center" wrapText="1"/>
    </xf>
    <xf numFmtId="0" fontId="19" fillId="0" borderId="15" xfId="0" applyFont="1" applyBorder="1" applyAlignment="1">
      <alignment horizontal="justify" vertical="center" wrapText="1"/>
    </xf>
    <xf numFmtId="0" fontId="19" fillId="0" borderId="1" xfId="0" applyFont="1" applyBorder="1" applyAlignment="1">
      <alignment horizontal="justify" vertical="center" wrapText="1"/>
    </xf>
    <xf numFmtId="0" fontId="24" fillId="0" borderId="1" xfId="0" applyFont="1" applyBorder="1" applyAlignment="1">
      <alignment horizontal="justify" vertical="center" wrapText="1"/>
    </xf>
    <xf numFmtId="0" fontId="24" fillId="0" borderId="25" xfId="0" applyFont="1" applyFill="1" applyBorder="1" applyAlignment="1">
      <alignment horizontal="justify" vertical="center" wrapText="1"/>
    </xf>
    <xf numFmtId="0" fontId="0" fillId="4" borderId="0" xfId="0" applyFill="1" applyBorder="1" applyAlignment="1">
      <alignment horizontal="center"/>
    </xf>
    <xf numFmtId="0" fontId="2" fillId="4" borderId="0" xfId="0" applyFont="1" applyFill="1" applyBorder="1" applyAlignment="1">
      <alignment horizontal="left"/>
    </xf>
    <xf numFmtId="0" fontId="9" fillId="4" borderId="0" xfId="0" applyFont="1" applyFill="1" applyBorder="1" applyAlignment="1">
      <alignment horizontal="left"/>
    </xf>
    <xf numFmtId="0" fontId="36" fillId="5" borderId="16" xfId="0" applyFont="1" applyFill="1" applyBorder="1" applyAlignment="1">
      <alignment horizontal="center"/>
    </xf>
    <xf numFmtId="0" fontId="41" fillId="10" borderId="1" xfId="0" applyFont="1" applyFill="1" applyBorder="1" applyAlignment="1">
      <alignment horizontal="center" vertical="center" wrapText="1"/>
    </xf>
    <xf numFmtId="0" fontId="41" fillId="10" borderId="1" xfId="0" applyFont="1" applyFill="1" applyBorder="1" applyAlignment="1">
      <alignment vertical="top" wrapText="1"/>
    </xf>
    <xf numFmtId="0" fontId="40" fillId="4" borderId="2" xfId="0" applyFont="1" applyFill="1" applyBorder="1" applyAlignment="1"/>
    <xf numFmtId="15" fontId="0" fillId="4" borderId="16" xfId="0" applyNumberFormat="1" applyFill="1" applyBorder="1" applyAlignment="1"/>
    <xf numFmtId="0" fontId="36" fillId="4" borderId="0" xfId="0" applyFont="1" applyFill="1" applyBorder="1" applyAlignment="1"/>
    <xf numFmtId="0" fontId="41" fillId="10" borderId="0" xfId="0" applyFont="1" applyFill="1" applyBorder="1" applyAlignment="1">
      <alignment vertical="top" wrapText="1"/>
    </xf>
    <xf numFmtId="3" fontId="0" fillId="0" borderId="0" xfId="0" applyNumberFormat="1"/>
    <xf numFmtId="2" fontId="0" fillId="0" borderId="0" xfId="0" applyNumberFormat="1"/>
    <xf numFmtId="4" fontId="0" fillId="0" borderId="0" xfId="0" applyNumberFormat="1"/>
    <xf numFmtId="0" fontId="36" fillId="4" borderId="7" xfId="0" applyFont="1" applyFill="1" applyBorder="1" applyAlignment="1"/>
    <xf numFmtId="0" fontId="0" fillId="0" borderId="11" xfId="0" applyBorder="1"/>
    <xf numFmtId="0" fontId="0" fillId="0" borderId="18" xfId="0" applyBorder="1"/>
    <xf numFmtId="0" fontId="0" fillId="0" borderId="12" xfId="0" applyBorder="1"/>
    <xf numFmtId="0" fontId="0" fillId="0" borderId="11" xfId="0" applyBorder="1" applyAlignment="1"/>
    <xf numFmtId="0" fontId="0" fillId="0" borderId="18" xfId="0" applyBorder="1" applyAlignment="1"/>
    <xf numFmtId="0" fontId="0" fillId="0" borderId="3" xfId="0" applyBorder="1" applyAlignment="1"/>
    <xf numFmtId="0" fontId="0" fillId="0" borderId="4" xfId="0" applyBorder="1" applyAlignment="1"/>
    <xf numFmtId="0" fontId="0" fillId="0" borderId="12" xfId="0" applyBorder="1" applyAlignment="1"/>
    <xf numFmtId="0" fontId="0" fillId="0" borderId="16" xfId="0" applyBorder="1"/>
    <xf numFmtId="15" fontId="0" fillId="0" borderId="23" xfId="0" applyNumberFormat="1" applyBorder="1"/>
    <xf numFmtId="0" fontId="0" fillId="0" borderId="23" xfId="0" applyBorder="1" applyAlignment="1">
      <alignment horizontal="center"/>
    </xf>
    <xf numFmtId="15" fontId="0" fillId="0" borderId="17" xfId="0" applyNumberFormat="1" applyBorder="1"/>
    <xf numFmtId="0" fontId="13" fillId="4" borderId="0" xfId="0" applyFont="1" applyFill="1" applyBorder="1" applyAlignment="1">
      <alignment vertical="center"/>
    </xf>
    <xf numFmtId="0" fontId="37" fillId="0" borderId="0" xfId="0" applyFont="1"/>
    <xf numFmtId="0" fontId="0" fillId="4" borderId="16" xfId="0" applyFill="1" applyBorder="1" applyAlignment="1"/>
    <xf numFmtId="0" fontId="0" fillId="4" borderId="18" xfId="0" applyFill="1" applyBorder="1" applyAlignment="1">
      <alignment horizontal="center"/>
    </xf>
    <xf numFmtId="0" fontId="0" fillId="4" borderId="18" xfId="0" applyFill="1" applyBorder="1"/>
    <xf numFmtId="0" fontId="0" fillId="4" borderId="12" xfId="0" applyFill="1" applyBorder="1"/>
    <xf numFmtId="0" fontId="0" fillId="5" borderId="2" xfId="0" applyFill="1" applyBorder="1"/>
    <xf numFmtId="0" fontId="0" fillId="5" borderId="16" xfId="0" applyFill="1" applyBorder="1"/>
    <xf numFmtId="0" fontId="0" fillId="4" borderId="23" xfId="0" applyFill="1" applyBorder="1" applyAlignment="1"/>
    <xf numFmtId="15" fontId="0" fillId="4" borderId="23" xfId="0" applyNumberFormat="1" applyFill="1" applyBorder="1" applyAlignment="1"/>
    <xf numFmtId="15" fontId="0" fillId="4" borderId="17" xfId="0" applyNumberFormat="1" applyFill="1" applyBorder="1" applyAlignment="1"/>
    <xf numFmtId="0" fontId="0" fillId="4" borderId="3" xfId="0" applyFill="1" applyBorder="1" applyAlignment="1">
      <alignment horizontal="center"/>
    </xf>
    <xf numFmtId="0" fontId="0" fillId="4" borderId="6" xfId="0" applyFill="1" applyBorder="1" applyAlignment="1">
      <alignment horizontal="center"/>
    </xf>
    <xf numFmtId="0" fontId="0" fillId="4" borderId="8" xfId="0" applyFill="1" applyBorder="1" applyAlignment="1">
      <alignment horizontal="center"/>
    </xf>
    <xf numFmtId="0" fontId="0" fillId="0" borderId="1" xfId="0"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0"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2" fillId="4" borderId="0" xfId="0" applyFont="1" applyFill="1"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13" fillId="2" borderId="3"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8" xfId="0" applyFont="1" applyFill="1" applyBorder="1" applyAlignment="1">
      <alignment horizontal="center" vertical="center"/>
    </xf>
    <xf numFmtId="0" fontId="13" fillId="2" borderId="9" xfId="0" applyFont="1" applyFill="1" applyBorder="1" applyAlignment="1">
      <alignment horizontal="center" vertical="center"/>
    </xf>
    <xf numFmtId="0" fontId="13" fillId="2" borderId="10" xfId="0" applyFont="1" applyFill="1" applyBorder="1" applyAlignment="1">
      <alignment horizontal="center" vertical="center"/>
    </xf>
    <xf numFmtId="0" fontId="0" fillId="4" borderId="13" xfId="0" applyFill="1" applyBorder="1" applyAlignment="1">
      <alignment horizontal="center"/>
    </xf>
    <xf numFmtId="0" fontId="0" fillId="4" borderId="37" xfId="0" applyFill="1" applyBorder="1" applyAlignment="1">
      <alignment horizontal="center"/>
    </xf>
    <xf numFmtId="0" fontId="0" fillId="4" borderId="38" xfId="0" applyFill="1" applyBorder="1" applyAlignment="1">
      <alignment horizontal="center"/>
    </xf>
    <xf numFmtId="0" fontId="0" fillId="4" borderId="34" xfId="0" applyFill="1" applyBorder="1" applyAlignment="1">
      <alignment horizontal="center"/>
    </xf>
    <xf numFmtId="0" fontId="17" fillId="5" borderId="16" xfId="0" applyFont="1" applyFill="1" applyBorder="1" applyAlignment="1">
      <alignment horizontal="center"/>
    </xf>
    <xf numFmtId="0" fontId="17" fillId="5" borderId="17" xfId="0" applyFont="1" applyFill="1" applyBorder="1" applyAlignment="1">
      <alignment horizontal="center"/>
    </xf>
    <xf numFmtId="0" fontId="0" fillId="4" borderId="27" xfId="0" applyFill="1" applyBorder="1" applyAlignment="1">
      <alignment horizontal="center"/>
    </xf>
    <xf numFmtId="0" fontId="0" fillId="4" borderId="28" xfId="0" applyFill="1" applyBorder="1" applyAlignment="1">
      <alignment horizontal="center"/>
    </xf>
    <xf numFmtId="0" fontId="0" fillId="4" borderId="1" xfId="0" applyFill="1" applyBorder="1" applyAlignment="1">
      <alignment horizontal="center"/>
    </xf>
    <xf numFmtId="0" fontId="0" fillId="4" borderId="30" xfId="0" applyFill="1" applyBorder="1" applyAlignment="1">
      <alignment horizontal="center"/>
    </xf>
    <xf numFmtId="0" fontId="3" fillId="4" borderId="0" xfId="0" applyFont="1" applyFill="1" applyBorder="1" applyAlignment="1">
      <alignment horizontal="center"/>
    </xf>
    <xf numFmtId="0" fontId="0" fillId="4" borderId="0" xfId="0" applyFill="1" applyBorder="1" applyAlignment="1">
      <alignment horizontal="center"/>
    </xf>
    <xf numFmtId="0" fontId="17" fillId="2" borderId="31" xfId="0" applyFont="1" applyFill="1" applyBorder="1" applyAlignment="1">
      <alignment horizontal="left"/>
    </xf>
    <xf numFmtId="0" fontId="17" fillId="2" borderId="32" xfId="0" applyFont="1" applyFill="1" applyBorder="1" applyAlignment="1">
      <alignment horizontal="left"/>
    </xf>
    <xf numFmtId="0" fontId="17" fillId="2" borderId="26" xfId="0" applyFont="1" applyFill="1" applyBorder="1" applyAlignment="1">
      <alignment horizontal="left"/>
    </xf>
    <xf numFmtId="0" fontId="17" fillId="2" borderId="28" xfId="0" applyFont="1" applyFill="1" applyBorder="1" applyAlignment="1">
      <alignment horizontal="left"/>
    </xf>
    <xf numFmtId="0" fontId="17" fillId="2" borderId="29" xfId="0" applyFont="1" applyFill="1" applyBorder="1" applyAlignment="1">
      <alignment horizontal="left"/>
    </xf>
    <xf numFmtId="0" fontId="17" fillId="2" borderId="30" xfId="0" applyFont="1" applyFill="1" applyBorder="1" applyAlignment="1">
      <alignment horizontal="left"/>
    </xf>
    <xf numFmtId="0" fontId="0" fillId="4" borderId="26" xfId="0" applyFill="1" applyBorder="1" applyAlignment="1">
      <alignment horizontal="center"/>
    </xf>
    <xf numFmtId="0" fontId="0" fillId="4" borderId="29" xfId="0" applyFill="1" applyBorder="1" applyAlignment="1">
      <alignment horizontal="center"/>
    </xf>
    <xf numFmtId="0" fontId="0" fillId="4" borderId="31" xfId="0" applyFill="1" applyBorder="1" applyAlignment="1">
      <alignment horizontal="center"/>
    </xf>
    <xf numFmtId="0" fontId="0" fillId="4" borderId="25" xfId="0" applyFill="1" applyBorder="1" applyAlignment="1">
      <alignment horizontal="center"/>
    </xf>
    <xf numFmtId="0" fontId="0" fillId="4" borderId="32" xfId="0" applyFill="1" applyBorder="1" applyAlignment="1">
      <alignment horizontal="center"/>
    </xf>
    <xf numFmtId="0" fontId="17" fillId="5" borderId="11" xfId="0" applyFont="1" applyFill="1" applyBorder="1" applyAlignment="1">
      <alignment horizontal="center"/>
    </xf>
    <xf numFmtId="0" fontId="17" fillId="5" borderId="12" xfId="0" applyFont="1" applyFill="1" applyBorder="1" applyAlignment="1">
      <alignment horizontal="center"/>
    </xf>
    <xf numFmtId="0" fontId="17" fillId="4" borderId="0" xfId="0" applyFont="1" applyFill="1" applyBorder="1" applyAlignment="1">
      <alignment horizontal="center"/>
    </xf>
    <xf numFmtId="0" fontId="17" fillId="4" borderId="0" xfId="0" applyFont="1" applyFill="1" applyBorder="1" applyAlignment="1">
      <alignment horizontal="left"/>
    </xf>
    <xf numFmtId="0" fontId="16" fillId="5" borderId="20" xfId="0" applyFont="1" applyFill="1" applyBorder="1" applyAlignment="1">
      <alignment horizontal="left"/>
    </xf>
    <xf numFmtId="0" fontId="16" fillId="5" borderId="21" xfId="0" applyFont="1" applyFill="1" applyBorder="1" applyAlignment="1">
      <alignment horizontal="left"/>
    </xf>
    <xf numFmtId="0" fontId="16" fillId="5" borderId="22" xfId="0" applyFont="1" applyFill="1" applyBorder="1" applyAlignment="1">
      <alignment horizontal="left"/>
    </xf>
    <xf numFmtId="0" fontId="16" fillId="5" borderId="13" xfId="0" applyFont="1" applyFill="1" applyBorder="1" applyAlignment="1">
      <alignment horizontal="left"/>
    </xf>
    <xf numFmtId="0" fontId="16" fillId="5" borderId="19" xfId="0" applyFont="1" applyFill="1" applyBorder="1" applyAlignment="1">
      <alignment horizontal="left"/>
    </xf>
    <xf numFmtId="0" fontId="16" fillId="5" borderId="14" xfId="0" applyFont="1" applyFill="1" applyBorder="1" applyAlignment="1">
      <alignment horizontal="left"/>
    </xf>
    <xf numFmtId="0" fontId="2" fillId="4" borderId="0" xfId="0" applyFont="1" applyFill="1" applyBorder="1" applyAlignment="1">
      <alignment horizontal="left"/>
    </xf>
    <xf numFmtId="17" fontId="3" fillId="4" borderId="0" xfId="0" applyNumberFormat="1" applyFont="1" applyFill="1" applyBorder="1" applyAlignment="1">
      <alignment horizontal="center"/>
    </xf>
    <xf numFmtId="0" fontId="17" fillId="2" borderId="3" xfId="0" applyFont="1" applyFill="1" applyBorder="1" applyAlignment="1">
      <alignment horizontal="center"/>
    </xf>
    <xf numFmtId="0" fontId="17" fillId="2" borderId="5" xfId="0" applyFont="1" applyFill="1" applyBorder="1" applyAlignment="1">
      <alignment horizontal="center"/>
    </xf>
    <xf numFmtId="0" fontId="0" fillId="4" borderId="3"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0" fontId="0" fillId="4" borderId="8" xfId="0" applyFill="1" applyBorder="1" applyAlignment="1">
      <alignment horizontal="center"/>
    </xf>
    <xf numFmtId="0" fontId="0" fillId="4" borderId="10" xfId="0" applyFill="1" applyBorder="1" applyAlignment="1">
      <alignment horizontal="center"/>
    </xf>
    <xf numFmtId="0" fontId="17" fillId="2" borderId="11" xfId="0" applyFont="1" applyFill="1" applyBorder="1" applyAlignment="1">
      <alignment horizontal="left"/>
    </xf>
    <xf numFmtId="0" fontId="17" fillId="2" borderId="12" xfId="0" applyFont="1" applyFill="1" applyBorder="1" applyAlignment="1">
      <alignment horizontal="left"/>
    </xf>
    <xf numFmtId="0" fontId="2" fillId="4" borderId="11" xfId="0" applyFont="1" applyFill="1" applyBorder="1" applyAlignment="1">
      <alignment horizontal="center"/>
    </xf>
    <xf numFmtId="0" fontId="2" fillId="4" borderId="12" xfId="0" applyFont="1" applyFill="1" applyBorder="1" applyAlignment="1">
      <alignment horizontal="center"/>
    </xf>
    <xf numFmtId="17" fontId="3" fillId="4" borderId="11" xfId="0" applyNumberFormat="1" applyFont="1" applyFill="1" applyBorder="1" applyAlignment="1">
      <alignment horizontal="center"/>
    </xf>
    <xf numFmtId="17" fontId="3" fillId="4" borderId="12" xfId="0" applyNumberFormat="1" applyFont="1"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3" fillId="4" borderId="1" xfId="0" applyFont="1" applyFill="1" applyBorder="1" applyAlignment="1">
      <alignment horizontal="center"/>
    </xf>
    <xf numFmtId="17" fontId="3" fillId="0" borderId="1" xfId="0" applyNumberFormat="1" applyFont="1" applyBorder="1" applyAlignment="1">
      <alignment horizontal="center"/>
    </xf>
    <xf numFmtId="0" fontId="17" fillId="2" borderId="1" xfId="0" applyFont="1" applyFill="1" applyBorder="1" applyAlignment="1">
      <alignment horizontal="left"/>
    </xf>
    <xf numFmtId="0" fontId="14" fillId="4" borderId="0" xfId="0" applyFont="1" applyFill="1" applyBorder="1" applyAlignment="1">
      <alignment horizontal="left"/>
    </xf>
    <xf numFmtId="0" fontId="4" fillId="4" borderId="0" xfId="0" applyFont="1" applyFill="1" applyBorder="1" applyAlignment="1">
      <alignment horizontal="center"/>
    </xf>
    <xf numFmtId="0" fontId="15" fillId="4" borderId="0" xfId="1" applyFont="1" applyFill="1" applyBorder="1" applyAlignment="1">
      <alignment horizontal="center"/>
    </xf>
    <xf numFmtId="0" fontId="17" fillId="2" borderId="13" xfId="0" applyFont="1" applyFill="1" applyBorder="1" applyAlignment="1">
      <alignment horizontal="center"/>
    </xf>
    <xf numFmtId="0" fontId="17" fillId="2" borderId="19" xfId="0" applyFont="1" applyFill="1" applyBorder="1" applyAlignment="1">
      <alignment horizontal="center"/>
    </xf>
    <xf numFmtId="0" fontId="17" fillId="2" borderId="14" xfId="0" applyFont="1" applyFill="1" applyBorder="1" applyAlignment="1">
      <alignment horizontal="center"/>
    </xf>
    <xf numFmtId="0" fontId="12" fillId="4" borderId="0" xfId="0" applyFont="1" applyFill="1" applyBorder="1" applyAlignment="1">
      <alignment horizont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17" fontId="3" fillId="0" borderId="0" xfId="0" applyNumberFormat="1" applyFont="1" applyBorder="1" applyAlignment="1">
      <alignment horizontal="center"/>
    </xf>
    <xf numFmtId="0" fontId="36" fillId="4" borderId="40" xfId="0" applyFont="1" applyFill="1" applyBorder="1" applyAlignment="1">
      <alignment horizontal="center"/>
    </xf>
    <xf numFmtId="0" fontId="36" fillId="4" borderId="41" xfId="0" applyFont="1" applyFill="1" applyBorder="1" applyAlignment="1">
      <alignment horizontal="center"/>
    </xf>
    <xf numFmtId="0" fontId="36" fillId="4" borderId="3" xfId="0" applyFont="1" applyFill="1" applyBorder="1" applyAlignment="1">
      <alignment horizontal="center"/>
    </xf>
    <xf numFmtId="0" fontId="36" fillId="4" borderId="8" xfId="0" applyFont="1" applyFill="1" applyBorder="1" applyAlignment="1">
      <alignment horizontal="center"/>
    </xf>
    <xf numFmtId="0" fontId="36" fillId="4" borderId="35" xfId="0" applyFont="1" applyFill="1" applyBorder="1" applyAlignment="1">
      <alignment horizontal="center"/>
    </xf>
    <xf numFmtId="0" fontId="36" fillId="4" borderId="36" xfId="0" applyFont="1" applyFill="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42" fillId="4" borderId="11" xfId="0" applyFont="1" applyFill="1" applyBorder="1" applyAlignment="1">
      <alignment horizontal="left"/>
    </xf>
    <xf numFmtId="0" fontId="42" fillId="4" borderId="18" xfId="0" applyFont="1" applyFill="1" applyBorder="1" applyAlignment="1">
      <alignment horizontal="left"/>
    </xf>
    <xf numFmtId="0" fontId="42" fillId="4" borderId="12" xfId="0" applyFont="1" applyFill="1" applyBorder="1" applyAlignment="1">
      <alignment horizontal="left"/>
    </xf>
    <xf numFmtId="0" fontId="42" fillId="0" borderId="11" xfId="0" applyFont="1" applyBorder="1" applyAlignment="1">
      <alignment horizontal="left"/>
    </xf>
    <xf numFmtId="0" fontId="42" fillId="0" borderId="18" xfId="0" applyFont="1" applyBorder="1" applyAlignment="1">
      <alignment horizontal="left"/>
    </xf>
    <xf numFmtId="0" fontId="42" fillId="0" borderId="12" xfId="0" applyFont="1" applyBorder="1" applyAlignment="1">
      <alignment horizontal="left"/>
    </xf>
    <xf numFmtId="0" fontId="36" fillId="2" borderId="11" xfId="0" applyFont="1" applyFill="1" applyBorder="1" applyAlignment="1">
      <alignment horizontal="center"/>
    </xf>
    <xf numFmtId="0" fontId="36" fillId="2" borderId="18" xfId="0" applyFont="1" applyFill="1" applyBorder="1" applyAlignment="1">
      <alignment horizontal="center"/>
    </xf>
    <xf numFmtId="0" fontId="36" fillId="2" borderId="12" xfId="0" applyFont="1" applyFill="1" applyBorder="1" applyAlignment="1">
      <alignment horizontal="center"/>
    </xf>
    <xf numFmtId="0" fontId="13" fillId="2" borderId="6" xfId="0" applyFont="1" applyFill="1" applyBorder="1" applyAlignment="1">
      <alignment horizontal="center" vertical="center"/>
    </xf>
    <xf numFmtId="0" fontId="13" fillId="2" borderId="0" xfId="0" applyFont="1" applyFill="1" applyBorder="1" applyAlignment="1">
      <alignment horizontal="center" vertical="center"/>
    </xf>
    <xf numFmtId="0" fontId="13" fillId="2" borderId="7" xfId="0" applyFont="1" applyFill="1" applyBorder="1" applyAlignment="1">
      <alignment horizontal="center" vertical="center"/>
    </xf>
    <xf numFmtId="0" fontId="40" fillId="2" borderId="11" xfId="0" applyFont="1" applyFill="1" applyBorder="1" applyAlignment="1">
      <alignment horizontal="left"/>
    </xf>
    <xf numFmtId="0" fontId="40" fillId="2" borderId="12" xfId="0" applyFont="1" applyFill="1" applyBorder="1" applyAlignment="1">
      <alignment horizontal="left"/>
    </xf>
    <xf numFmtId="0" fontId="0" fillId="2" borderId="11" xfId="0" applyFill="1" applyBorder="1" applyAlignment="1">
      <alignment horizontal="left"/>
    </xf>
    <xf numFmtId="0" fontId="0" fillId="2" borderId="12" xfId="0" applyFill="1" applyBorder="1" applyAlignment="1">
      <alignment horizontal="left"/>
    </xf>
    <xf numFmtId="0" fontId="0" fillId="0" borderId="11" xfId="0" applyBorder="1" applyAlignment="1">
      <alignment horizontal="left"/>
    </xf>
    <xf numFmtId="0" fontId="0" fillId="0" borderId="18" xfId="0" applyBorder="1" applyAlignment="1">
      <alignment horizontal="left"/>
    </xf>
    <xf numFmtId="0" fontId="0" fillId="0" borderId="12" xfId="0" applyBorder="1" applyAlignment="1">
      <alignment horizontal="left"/>
    </xf>
    <xf numFmtId="0" fontId="9" fillId="4" borderId="0" xfId="0" applyFont="1" applyFill="1" applyBorder="1" applyAlignment="1">
      <alignment horizontal="left"/>
    </xf>
    <xf numFmtId="0" fontId="0" fillId="4" borderId="0" xfId="0" applyFont="1" applyFill="1" applyBorder="1" applyAlignment="1">
      <alignment horizontal="left"/>
    </xf>
    <xf numFmtId="0" fontId="0" fillId="4" borderId="11" xfId="0" applyFont="1" applyFill="1" applyBorder="1" applyAlignment="1">
      <alignment horizontal="left"/>
    </xf>
    <xf numFmtId="0" fontId="0" fillId="4" borderId="18" xfId="0" applyFont="1" applyFill="1" applyBorder="1" applyAlignment="1">
      <alignment horizontal="left"/>
    </xf>
    <xf numFmtId="0" fontId="0" fillId="4" borderId="12" xfId="0" applyFont="1" applyFill="1" applyBorder="1" applyAlignment="1">
      <alignment horizontal="left"/>
    </xf>
    <xf numFmtId="0" fontId="0" fillId="0" borderId="16" xfId="0" applyBorder="1" applyAlignment="1">
      <alignment horizontal="left"/>
    </xf>
    <xf numFmtId="0" fontId="0" fillId="0" borderId="23" xfId="0" applyBorder="1" applyAlignment="1">
      <alignment horizontal="left"/>
    </xf>
    <xf numFmtId="0" fontId="0" fillId="0" borderId="17" xfId="0" applyBorder="1" applyAlignment="1">
      <alignment horizontal="left"/>
    </xf>
    <xf numFmtId="0" fontId="0" fillId="0" borderId="16" xfId="0" applyBorder="1" applyAlignment="1">
      <alignment horizontal="center"/>
    </xf>
    <xf numFmtId="0" fontId="0" fillId="0" borderId="23" xfId="0" applyBorder="1" applyAlignment="1">
      <alignment horizontal="center"/>
    </xf>
    <xf numFmtId="0" fontId="0" fillId="0" borderId="17" xfId="0" applyBorder="1" applyAlignment="1">
      <alignment horizontal="center"/>
    </xf>
    <xf numFmtId="3" fontId="0" fillId="0" borderId="16" xfId="0" applyNumberFormat="1" applyBorder="1" applyAlignment="1">
      <alignment horizontal="left"/>
    </xf>
    <xf numFmtId="3" fontId="0" fillId="0" borderId="23" xfId="0" applyNumberFormat="1" applyBorder="1" applyAlignment="1">
      <alignment horizontal="left"/>
    </xf>
    <xf numFmtId="3" fontId="0" fillId="0" borderId="17" xfId="0" applyNumberFormat="1" applyBorder="1" applyAlignment="1">
      <alignment horizontal="left"/>
    </xf>
    <xf numFmtId="0" fontId="0" fillId="4" borderId="23" xfId="0" applyFill="1" applyBorder="1" applyAlignment="1">
      <alignment horizontal="center"/>
    </xf>
    <xf numFmtId="0" fontId="0" fillId="4" borderId="17" xfId="0" applyFill="1" applyBorder="1" applyAlignment="1">
      <alignment horizontal="center"/>
    </xf>
    <xf numFmtId="0" fontId="0" fillId="6" borderId="23" xfId="0" applyFill="1" applyBorder="1" applyAlignment="1">
      <alignment horizontal="center"/>
    </xf>
    <xf numFmtId="0" fontId="0" fillId="6" borderId="17" xfId="0" applyFill="1" applyBorder="1" applyAlignment="1">
      <alignment horizontal="center"/>
    </xf>
    <xf numFmtId="0" fontId="0" fillId="4" borderId="39" xfId="0" applyFill="1" applyBorder="1" applyAlignment="1">
      <alignment horizontal="center"/>
    </xf>
    <xf numFmtId="0" fontId="0" fillId="4" borderId="12" xfId="0" applyFill="1" applyBorder="1" applyAlignment="1">
      <alignment horizontal="center"/>
    </xf>
    <xf numFmtId="0" fontId="0" fillId="4" borderId="18" xfId="0" applyFill="1" applyBorder="1" applyAlignment="1">
      <alignment horizontal="center"/>
    </xf>
    <xf numFmtId="0" fontId="0" fillId="4" borderId="11" xfId="0" applyFill="1" applyBorder="1" applyAlignment="1">
      <alignment horizontal="left"/>
    </xf>
    <xf numFmtId="0" fontId="0" fillId="4" borderId="18" xfId="0" applyFill="1" applyBorder="1" applyAlignment="1">
      <alignment horizontal="left"/>
    </xf>
    <xf numFmtId="0" fontId="0" fillId="4" borderId="12" xfId="0" applyFill="1" applyBorder="1" applyAlignment="1">
      <alignment horizontal="left"/>
    </xf>
    <xf numFmtId="0" fontId="16" fillId="4" borderId="0" xfId="0" applyFont="1" applyFill="1" applyBorder="1" applyAlignment="1">
      <alignment horizontal="left"/>
    </xf>
    <xf numFmtId="0" fontId="0" fillId="4" borderId="4" xfId="0" applyFill="1" applyBorder="1" applyAlignment="1">
      <alignment horizontal="center"/>
    </xf>
    <xf numFmtId="0" fontId="0" fillId="4" borderId="9" xfId="0" applyFill="1" applyBorder="1" applyAlignment="1">
      <alignment horizontal="center"/>
    </xf>
    <xf numFmtId="0" fontId="0" fillId="4" borderId="33" xfId="0" applyFill="1" applyBorder="1" applyAlignment="1">
      <alignment horizontal="center"/>
    </xf>
    <xf numFmtId="0" fontId="0" fillId="4" borderId="35" xfId="0" applyFill="1" applyBorder="1" applyAlignment="1">
      <alignment horizontal="center"/>
    </xf>
    <xf numFmtId="0" fontId="0" fillId="4" borderId="36" xfId="0" applyFill="1" applyBorder="1" applyAlignment="1">
      <alignment horizontal="center"/>
    </xf>
    <xf numFmtId="0" fontId="36" fillId="9" borderId="16" xfId="0" applyFont="1" applyFill="1" applyBorder="1" applyAlignment="1">
      <alignment horizontal="justify" vertical="center" wrapText="1"/>
    </xf>
    <xf numFmtId="0" fontId="36" fillId="9" borderId="17" xfId="0" applyFont="1" applyFill="1" applyBorder="1" applyAlignment="1">
      <alignment horizontal="justify" vertical="center" wrapText="1"/>
    </xf>
    <xf numFmtId="0" fontId="0" fillId="4" borderId="26" xfId="0" applyFill="1" applyBorder="1" applyAlignment="1">
      <alignment horizontal="center" vertical="center" wrapText="1"/>
    </xf>
    <xf numFmtId="0" fontId="0" fillId="4" borderId="20" xfId="0" applyFill="1" applyBorder="1" applyAlignment="1">
      <alignment horizontal="center" vertical="center" wrapText="1"/>
    </xf>
    <xf numFmtId="0" fontId="0" fillId="4" borderId="31" xfId="0" applyFill="1" applyBorder="1" applyAlignment="1">
      <alignment horizontal="center" vertical="center" wrapText="1"/>
    </xf>
    <xf numFmtId="0" fontId="0" fillId="4" borderId="38" xfId="0" applyFill="1" applyBorder="1" applyAlignment="1">
      <alignment horizontal="center" vertical="center" wrapText="1"/>
    </xf>
    <xf numFmtId="15" fontId="0" fillId="4" borderId="16" xfId="0" applyNumberFormat="1" applyFill="1" applyBorder="1" applyAlignment="1">
      <alignment horizontal="center"/>
    </xf>
    <xf numFmtId="15" fontId="0" fillId="4" borderId="17" xfId="0" applyNumberFormat="1" applyFill="1" applyBorder="1" applyAlignment="1">
      <alignment horizontal="center"/>
    </xf>
    <xf numFmtId="0" fontId="36" fillId="5" borderId="16" xfId="0" applyFont="1" applyFill="1" applyBorder="1" applyAlignment="1">
      <alignment horizontal="center"/>
    </xf>
    <xf numFmtId="0" fontId="36" fillId="5" borderId="17" xfId="0" applyFont="1" applyFill="1" applyBorder="1" applyAlignment="1">
      <alignment horizontal="center"/>
    </xf>
    <xf numFmtId="0" fontId="0" fillId="0" borderId="9" xfId="0" applyBorder="1" applyAlignment="1">
      <alignment horizontal="center"/>
    </xf>
    <xf numFmtId="0" fontId="36" fillId="9" borderId="11" xfId="0" applyFont="1" applyFill="1" applyBorder="1" applyAlignment="1">
      <alignment horizontal="justify" vertical="center" wrapText="1"/>
    </xf>
    <xf numFmtId="0" fontId="36" fillId="9" borderId="12" xfId="0" applyFont="1" applyFill="1" applyBorder="1" applyAlignment="1">
      <alignment horizontal="justify" vertical="center" wrapText="1"/>
    </xf>
    <xf numFmtId="0" fontId="0" fillId="4" borderId="3" xfId="0" applyFill="1" applyBorder="1" applyAlignment="1">
      <alignment horizontal="center" vertical="center" wrapText="1"/>
    </xf>
    <xf numFmtId="0" fontId="0" fillId="4" borderId="5" xfId="0" applyFill="1" applyBorder="1" applyAlignment="1">
      <alignment horizontal="center" vertical="center" wrapText="1"/>
    </xf>
    <xf numFmtId="0" fontId="0" fillId="4" borderId="8" xfId="0" applyFill="1" applyBorder="1" applyAlignment="1">
      <alignment horizontal="center" vertical="center" wrapText="1"/>
    </xf>
    <xf numFmtId="0" fontId="0" fillId="4" borderId="10" xfId="0" applyFill="1" applyBorder="1" applyAlignment="1">
      <alignment horizontal="center" vertical="center" wrapText="1"/>
    </xf>
    <xf numFmtId="0" fontId="36" fillId="9" borderId="11" xfId="0" applyFont="1" applyFill="1" applyBorder="1" applyAlignment="1">
      <alignment horizontal="center" vertical="center" wrapText="1"/>
    </xf>
    <xf numFmtId="0" fontId="36" fillId="9" borderId="12" xfId="0" applyFont="1" applyFill="1" applyBorder="1" applyAlignment="1">
      <alignment horizontal="center" vertical="center" wrapText="1"/>
    </xf>
    <xf numFmtId="0" fontId="0" fillId="4" borderId="3" xfId="0" applyFill="1" applyBorder="1" applyAlignment="1">
      <alignment horizontal="justify" vertical="center" wrapText="1"/>
    </xf>
    <xf numFmtId="0" fontId="0" fillId="4" borderId="4" xfId="0" applyFill="1" applyBorder="1" applyAlignment="1">
      <alignment horizontal="justify" vertical="center" wrapText="1"/>
    </xf>
    <xf numFmtId="0" fontId="0" fillId="4" borderId="5" xfId="0" applyFill="1" applyBorder="1" applyAlignment="1">
      <alignment horizontal="justify" vertical="center" wrapText="1"/>
    </xf>
    <xf numFmtId="0" fontId="0" fillId="4" borderId="6" xfId="0" applyFill="1" applyBorder="1" applyAlignment="1">
      <alignment horizontal="justify" vertical="center" wrapText="1"/>
    </xf>
    <xf numFmtId="0" fontId="0" fillId="4" borderId="0" xfId="0" applyFill="1" applyBorder="1" applyAlignment="1">
      <alignment horizontal="justify" vertical="center" wrapText="1"/>
    </xf>
    <xf numFmtId="0" fontId="0" fillId="4" borderId="7" xfId="0" applyFill="1" applyBorder="1" applyAlignment="1">
      <alignment horizontal="justify" vertical="center" wrapText="1"/>
    </xf>
    <xf numFmtId="0" fontId="0" fillId="4" borderId="8" xfId="0" applyFill="1" applyBorder="1" applyAlignment="1">
      <alignment horizontal="justify" vertical="center" wrapText="1"/>
    </xf>
    <xf numFmtId="0" fontId="0" fillId="4" borderId="9" xfId="0" applyFill="1" applyBorder="1" applyAlignment="1">
      <alignment horizontal="justify" vertical="center" wrapText="1"/>
    </xf>
    <xf numFmtId="0" fontId="0" fillId="4" borderId="10" xfId="0" applyFill="1" applyBorder="1" applyAlignment="1">
      <alignment horizontal="justify" vertical="center" wrapText="1"/>
    </xf>
    <xf numFmtId="0" fontId="0" fillId="4" borderId="6" xfId="0" applyFill="1" applyBorder="1" applyAlignment="1">
      <alignment horizontal="center" vertical="center" wrapText="1"/>
    </xf>
    <xf numFmtId="0" fontId="0" fillId="4" borderId="7" xfId="0" applyFill="1" applyBorder="1" applyAlignment="1">
      <alignment horizontal="center" vertical="center" wrapText="1"/>
    </xf>
    <xf numFmtId="0" fontId="0" fillId="4" borderId="3" xfId="0" applyFill="1" applyBorder="1" applyAlignment="1">
      <alignment horizontal="left" vertical="center" wrapText="1"/>
    </xf>
    <xf numFmtId="0" fontId="0" fillId="4" borderId="4" xfId="0" applyFill="1" applyBorder="1" applyAlignment="1">
      <alignment horizontal="left" vertical="center" wrapText="1"/>
    </xf>
    <xf numFmtId="0" fontId="0" fillId="4" borderId="5" xfId="0" applyFill="1" applyBorder="1" applyAlignment="1">
      <alignment horizontal="left" vertical="center" wrapText="1"/>
    </xf>
    <xf numFmtId="0" fontId="0" fillId="4" borderId="8" xfId="0" applyFill="1" applyBorder="1" applyAlignment="1">
      <alignment horizontal="left" vertical="center" wrapText="1"/>
    </xf>
    <xf numFmtId="0" fontId="0" fillId="4" borderId="9" xfId="0" applyFill="1" applyBorder="1" applyAlignment="1">
      <alignment horizontal="left" vertical="center" wrapText="1"/>
    </xf>
    <xf numFmtId="0" fontId="0" fillId="4" borderId="10" xfId="0" applyFill="1" applyBorder="1" applyAlignment="1">
      <alignment horizontal="left" vertical="center" wrapText="1"/>
    </xf>
    <xf numFmtId="0" fontId="0" fillId="0" borderId="4" xfId="0" applyBorder="1" applyAlignment="1">
      <alignment horizontal="center"/>
    </xf>
    <xf numFmtId="0" fontId="0" fillId="0" borderId="0" xfId="0" applyBorder="1" applyAlignment="1">
      <alignment horizontal="center"/>
    </xf>
    <xf numFmtId="0" fontId="36" fillId="5" borderId="11" xfId="0" applyFont="1" applyFill="1" applyBorder="1" applyAlignment="1">
      <alignment horizontal="center"/>
    </xf>
    <xf numFmtId="0" fontId="36" fillId="5" borderId="12" xfId="0" applyFont="1" applyFill="1" applyBorder="1" applyAlignment="1">
      <alignment horizontal="center"/>
    </xf>
    <xf numFmtId="15" fontId="0" fillId="4" borderId="8" xfId="0" applyNumberFormat="1" applyFill="1" applyBorder="1" applyAlignment="1">
      <alignment horizontal="center"/>
    </xf>
    <xf numFmtId="15" fontId="0" fillId="4" borderId="10" xfId="0" applyNumberFormat="1" applyFill="1" applyBorder="1" applyAlignment="1">
      <alignment horizontal="center"/>
    </xf>
    <xf numFmtId="0" fontId="36" fillId="2" borderId="8" xfId="0" applyFont="1" applyFill="1" applyBorder="1" applyAlignment="1">
      <alignment horizontal="center"/>
    </xf>
    <xf numFmtId="0" fontId="36" fillId="2" borderId="9" xfId="0" applyFont="1" applyFill="1" applyBorder="1" applyAlignment="1">
      <alignment horizontal="center"/>
    </xf>
    <xf numFmtId="0" fontId="36" fillId="4" borderId="3" xfId="0" applyFont="1" applyFill="1" applyBorder="1" applyAlignment="1">
      <alignment horizontal="justify" vertical="center" wrapText="1"/>
    </xf>
    <xf numFmtId="0" fontId="36" fillId="4" borderId="4" xfId="0" applyFont="1" applyFill="1" applyBorder="1" applyAlignment="1">
      <alignment horizontal="justify" vertical="center" wrapText="1"/>
    </xf>
    <xf numFmtId="0" fontId="36" fillId="4" borderId="5" xfId="0" applyFont="1" applyFill="1" applyBorder="1" applyAlignment="1">
      <alignment horizontal="justify" vertical="center" wrapText="1"/>
    </xf>
    <xf numFmtId="0" fontId="36" fillId="4" borderId="8" xfId="0" applyFont="1" applyFill="1" applyBorder="1" applyAlignment="1">
      <alignment horizontal="justify" vertical="center" wrapText="1"/>
    </xf>
    <xf numFmtId="0" fontId="36" fillId="4" borderId="9" xfId="0" applyFont="1" applyFill="1" applyBorder="1" applyAlignment="1">
      <alignment horizontal="justify" vertical="center" wrapText="1"/>
    </xf>
    <xf numFmtId="0" fontId="36" fillId="4" borderId="10" xfId="0" applyFont="1" applyFill="1" applyBorder="1" applyAlignment="1">
      <alignment horizontal="justify" vertical="center" wrapText="1"/>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8" fillId="4" borderId="0" xfId="1" applyFont="1" applyFill="1" applyBorder="1" applyAlignment="1">
      <alignment horizontal="left"/>
    </xf>
    <xf numFmtId="0" fontId="18" fillId="7" borderId="23" xfId="0" applyFont="1" applyFill="1" applyBorder="1" applyAlignment="1">
      <alignment horizontal="center" vertical="center" wrapText="1"/>
    </xf>
    <xf numFmtId="0" fontId="22" fillId="0" borderId="24" xfId="0" applyFont="1" applyBorder="1" applyAlignment="1">
      <alignment horizontal="center" vertical="center" wrapText="1"/>
    </xf>
    <xf numFmtId="0" fontId="22" fillId="0" borderId="15" xfId="0" applyFont="1" applyBorder="1" applyAlignment="1">
      <alignment horizontal="center" vertical="center" wrapText="1"/>
    </xf>
    <xf numFmtId="0" fontId="20" fillId="0" borderId="15" xfId="0" applyFont="1" applyBorder="1" applyAlignment="1">
      <alignment horizontal="center" vertical="center" wrapText="1"/>
    </xf>
    <xf numFmtId="0" fontId="20" fillId="0" borderId="1" xfId="0" applyFont="1" applyBorder="1" applyAlignment="1">
      <alignment horizontal="center" vertical="center" wrapText="1"/>
    </xf>
    <xf numFmtId="0" fontId="0" fillId="0" borderId="31" xfId="0" applyBorder="1"/>
    <xf numFmtId="2" fontId="0" fillId="0" borderId="25" xfId="0" applyNumberFormat="1" applyBorder="1"/>
    <xf numFmtId="0" fontId="0" fillId="0" borderId="25" xfId="0" applyBorder="1"/>
    <xf numFmtId="2" fontId="0" fillId="0" borderId="38" xfId="0" applyNumberFormat="1" applyBorder="1" applyAlignment="1">
      <alignment horizontal="center"/>
    </xf>
    <xf numFmtId="2" fontId="0" fillId="0" borderId="42" xfId="0" applyNumberFormat="1" applyBorder="1" applyAlignment="1">
      <alignment horizontal="center"/>
    </xf>
    <xf numFmtId="0" fontId="0" fillId="0" borderId="38" xfId="0" applyBorder="1" applyAlignment="1">
      <alignment horizontal="center"/>
    </xf>
    <xf numFmtId="0" fontId="0" fillId="0" borderId="42" xfId="0" applyBorder="1" applyAlignment="1">
      <alignment horizontal="center"/>
    </xf>
    <xf numFmtId="0" fontId="0" fillId="0" borderId="34" xfId="0" applyBorder="1" applyAlignment="1">
      <alignment horizontal="center"/>
    </xf>
    <xf numFmtId="0" fontId="36" fillId="2" borderId="27" xfId="0" applyFont="1" applyFill="1" applyBorder="1" applyAlignment="1">
      <alignment horizontal="center"/>
    </xf>
    <xf numFmtId="0" fontId="36" fillId="2" borderId="28" xfId="0" applyFont="1" applyFill="1" applyBorder="1" applyAlignment="1">
      <alignment horizontal="center"/>
    </xf>
    <xf numFmtId="0" fontId="36" fillId="2" borderId="26" xfId="0" applyFont="1" applyFill="1" applyBorder="1" applyAlignment="1">
      <alignment horizontal="center"/>
    </xf>
    <xf numFmtId="0" fontId="36" fillId="2" borderId="27" xfId="0" applyFont="1" applyFill="1" applyBorder="1" applyAlignment="1">
      <alignment horizontal="center"/>
    </xf>
    <xf numFmtId="0" fontId="36" fillId="2" borderId="11" xfId="0" applyFont="1" applyFill="1" applyBorder="1" applyAlignment="1">
      <alignment horizontal="left"/>
    </xf>
    <xf numFmtId="0" fontId="36" fillId="2" borderId="12" xfId="0" applyFont="1" applyFill="1" applyBorder="1" applyAlignment="1">
      <alignment horizontal="left"/>
    </xf>
    <xf numFmtId="0" fontId="36" fillId="2" borderId="11" xfId="0" applyFont="1" applyFill="1" applyBorder="1"/>
    <xf numFmtId="0" fontId="36" fillId="2" borderId="2" xfId="0" applyFont="1" applyFill="1" applyBorder="1"/>
    <xf numFmtId="0" fontId="36" fillId="2" borderId="18" xfId="0" applyFont="1" applyFill="1" applyBorder="1" applyAlignment="1">
      <alignment horizontal="left"/>
    </xf>
    <xf numFmtId="0" fontId="0" fillId="4" borderId="0" xfId="0" applyFill="1"/>
    <xf numFmtId="0" fontId="6" fillId="4" borderId="0" xfId="1" applyFill="1" applyBorder="1" applyAlignment="1">
      <alignment horizontal="center"/>
    </xf>
    <xf numFmtId="0" fontId="6" fillId="4" borderId="0" xfId="1" applyFill="1" applyBorder="1" applyAlignment="1">
      <alignment horizontal="center"/>
    </xf>
    <xf numFmtId="0" fontId="17" fillId="4" borderId="4" xfId="0" applyFont="1" applyFill="1" applyBorder="1" applyAlignment="1">
      <alignment horizontal="center"/>
    </xf>
    <xf numFmtId="0" fontId="43" fillId="5" borderId="43" xfId="1" applyFont="1" applyFill="1" applyBorder="1" applyAlignment="1">
      <alignment horizontal="center"/>
    </xf>
    <xf numFmtId="0" fontId="43" fillId="5" borderId="44" xfId="1" applyFont="1" applyFill="1" applyBorder="1" applyAlignment="1">
      <alignment horizontal="center"/>
    </xf>
    <xf numFmtId="0" fontId="43" fillId="5" borderId="45" xfId="1" applyFont="1" applyFill="1" applyBorder="1" applyAlignment="1">
      <alignment horizontal="center"/>
    </xf>
    <xf numFmtId="0" fontId="39" fillId="5" borderId="46" xfId="1" applyFont="1" applyFill="1" applyBorder="1" applyAlignment="1">
      <alignment horizontal="center"/>
    </xf>
    <xf numFmtId="0" fontId="39" fillId="5" borderId="47" xfId="1" applyFont="1" applyFill="1" applyBorder="1" applyAlignment="1">
      <alignment horizontal="center"/>
    </xf>
    <xf numFmtId="0" fontId="39" fillId="5" borderId="48" xfId="1" applyFont="1" applyFill="1" applyBorder="1" applyAlignment="1">
      <alignment horizontal="center"/>
    </xf>
    <xf numFmtId="0" fontId="43" fillId="5" borderId="49" xfId="1" applyFont="1" applyFill="1" applyBorder="1" applyAlignment="1">
      <alignment horizontal="center"/>
    </xf>
    <xf numFmtId="0" fontId="43" fillId="5" borderId="50" xfId="1" applyFont="1" applyFill="1" applyBorder="1" applyAlignment="1">
      <alignment horizontal="center"/>
    </xf>
    <xf numFmtId="0" fontId="43" fillId="5" borderId="51" xfId="1" applyFont="1" applyFill="1" applyBorder="1" applyAlignment="1">
      <alignment horizontal="center"/>
    </xf>
    <xf numFmtId="0" fontId="43" fillId="5" borderId="52" xfId="1" applyFont="1" applyFill="1" applyBorder="1" applyAlignment="1">
      <alignment horizontal="center"/>
    </xf>
    <xf numFmtId="0" fontId="43" fillId="5" borderId="0" xfId="1" applyFont="1" applyFill="1" applyBorder="1" applyAlignment="1">
      <alignment horizontal="center"/>
    </xf>
    <xf numFmtId="0" fontId="44" fillId="5" borderId="49" xfId="1" applyFont="1" applyFill="1" applyBorder="1" applyAlignment="1">
      <alignment horizontal="center"/>
    </xf>
    <xf numFmtId="0" fontId="44" fillId="5" borderId="50" xfId="1" applyFont="1" applyFill="1" applyBorder="1" applyAlignment="1">
      <alignment horizontal="center"/>
    </xf>
    <xf numFmtId="0" fontId="44" fillId="5" borderId="51" xfId="1" applyFont="1" applyFill="1" applyBorder="1" applyAlignment="1">
      <alignment horizontal="center"/>
    </xf>
    <xf numFmtId="0" fontId="45" fillId="5" borderId="43" xfId="0" applyFont="1" applyFill="1" applyBorder="1" applyAlignment="1">
      <alignment horizontal="center"/>
    </xf>
    <xf numFmtId="0" fontId="45" fillId="5" borderId="44" xfId="0" applyFont="1" applyFill="1" applyBorder="1" applyAlignment="1">
      <alignment horizontal="center"/>
    </xf>
    <xf numFmtId="0" fontId="45" fillId="5" borderId="45" xfId="0" applyFont="1" applyFill="1" applyBorder="1" applyAlignment="1">
      <alignment horizontal="center"/>
    </xf>
    <xf numFmtId="0" fontId="13" fillId="4" borderId="4" xfId="0" applyFont="1" applyFill="1" applyBorder="1" applyAlignment="1">
      <alignment horizontal="center" vertical="center"/>
    </xf>
    <xf numFmtId="0" fontId="13" fillId="4" borderId="5" xfId="0" applyFont="1" applyFill="1" applyBorder="1" applyAlignment="1">
      <alignment horizontal="center" vertical="center"/>
    </xf>
    <xf numFmtId="0" fontId="43" fillId="5" borderId="53" xfId="1" applyFont="1" applyFill="1" applyBorder="1" applyAlignment="1">
      <alignment horizontal="center"/>
    </xf>
    <xf numFmtId="0" fontId="43" fillId="5" borderId="54" xfId="1" applyFont="1" applyFill="1" applyBorder="1" applyAlignment="1">
      <alignment horizontal="center"/>
    </xf>
    <xf numFmtId="0" fontId="43" fillId="5" borderId="55" xfId="1" applyFont="1" applyFill="1" applyBorder="1" applyAlignment="1">
      <alignment horizontal="center"/>
    </xf>
    <xf numFmtId="0" fontId="45" fillId="5" borderId="49" xfId="1" applyFont="1" applyFill="1" applyBorder="1" applyAlignment="1">
      <alignment horizontal="center"/>
    </xf>
    <xf numFmtId="0" fontId="45" fillId="5" borderId="50" xfId="1" applyFont="1" applyFill="1" applyBorder="1" applyAlignment="1">
      <alignment horizontal="center"/>
    </xf>
    <xf numFmtId="0" fontId="45" fillId="5" borderId="51" xfId="1" applyFont="1" applyFill="1" applyBorder="1" applyAlignment="1">
      <alignment horizontal="center"/>
    </xf>
    <xf numFmtId="0" fontId="45" fillId="5" borderId="43" xfId="1" applyFont="1" applyFill="1" applyBorder="1" applyAlignment="1">
      <alignment horizontal="center"/>
    </xf>
    <xf numFmtId="0" fontId="45" fillId="5" borderId="44" xfId="1" applyFont="1" applyFill="1" applyBorder="1" applyAlignment="1">
      <alignment horizontal="center"/>
    </xf>
    <xf numFmtId="0" fontId="45" fillId="5" borderId="45" xfId="1" applyFont="1" applyFill="1" applyBorder="1" applyAlignment="1">
      <alignment horizontal="center"/>
    </xf>
    <xf numFmtId="0" fontId="47" fillId="5" borderId="49" xfId="1" applyFont="1" applyFill="1" applyBorder="1" applyAlignment="1">
      <alignment horizontal="center"/>
    </xf>
    <xf numFmtId="0" fontId="47" fillId="5" borderId="50" xfId="1" applyFont="1" applyFill="1" applyBorder="1" applyAlignment="1">
      <alignment horizontal="center"/>
    </xf>
    <xf numFmtId="0" fontId="47" fillId="5" borderId="51" xfId="1" applyFont="1" applyFill="1" applyBorder="1" applyAlignment="1">
      <alignment horizontal="center"/>
    </xf>
    <xf numFmtId="0" fontId="48" fillId="5" borderId="56" xfId="1" applyFont="1" applyFill="1" applyBorder="1" applyAlignment="1">
      <alignment horizontal="center"/>
    </xf>
    <xf numFmtId="0" fontId="48" fillId="5" borderId="57" xfId="1" applyFont="1" applyFill="1" applyBorder="1" applyAlignment="1">
      <alignment horizontal="center"/>
    </xf>
    <xf numFmtId="0" fontId="48" fillId="5" borderId="58" xfId="1" applyFont="1" applyFill="1" applyBorder="1" applyAlignment="1">
      <alignment horizontal="center"/>
    </xf>
    <xf numFmtId="0" fontId="46" fillId="2" borderId="56" xfId="0" applyFont="1" applyFill="1" applyBorder="1" applyAlignment="1">
      <alignment horizontal="left"/>
    </xf>
    <xf numFmtId="0" fontId="46" fillId="2" borderId="58" xfId="0" applyFont="1" applyFill="1" applyBorder="1" applyAlignment="1">
      <alignment horizontal="left"/>
    </xf>
    <xf numFmtId="0" fontId="49" fillId="2" borderId="56" xfId="1" applyFont="1" applyFill="1" applyBorder="1" applyAlignment="1">
      <alignment horizontal="left"/>
    </xf>
    <xf numFmtId="0" fontId="49" fillId="2" borderId="58" xfId="1" applyFont="1" applyFill="1" applyBorder="1" applyAlignment="1">
      <alignment horizontal="left"/>
    </xf>
  </cellXfs>
  <cellStyles count="3">
    <cellStyle name="Hipervínculo" xfId="1" builtinId="8"/>
    <cellStyle name="Millares" xfId="2"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'12A'!$C$16</c:f>
              <c:strCache>
                <c:ptCount val="1"/>
                <c:pt idx="0">
                  <c:v>% Consumido</c:v>
                </c:pt>
              </c:strCache>
            </c:strRef>
          </c:tx>
          <c:spPr>
            <a:solidFill>
              <a:schemeClr val="accent2"/>
            </a:solidFill>
            <a:ln>
              <a:noFill/>
            </a:ln>
            <a:effectLst/>
            <a:sp3d/>
          </c:spPr>
          <c:invertIfNegative val="0"/>
          <c:val>
            <c:numRef>
              <c:f>'12A'!$C$17</c:f>
              <c:numCache>
                <c:formatCode>0.00</c:formatCode>
                <c:ptCount val="1"/>
                <c:pt idx="0">
                  <c:v>100</c:v>
                </c:pt>
              </c:numCache>
            </c:numRef>
          </c:val>
        </c:ser>
        <c:ser>
          <c:idx val="1"/>
          <c:order val="1"/>
          <c:tx>
            <c:strRef>
              <c:f>'12A'!$E$16</c:f>
              <c:strCache>
                <c:ptCount val="1"/>
                <c:pt idx="0">
                  <c:v>% Reservado</c:v>
                </c:pt>
              </c:strCache>
            </c:strRef>
          </c:tx>
          <c:spPr>
            <a:solidFill>
              <a:schemeClr val="accent4"/>
            </a:solidFill>
            <a:ln>
              <a:noFill/>
            </a:ln>
            <a:effectLst/>
            <a:sp3d/>
          </c:spPr>
          <c:invertIfNegative val="0"/>
          <c:val>
            <c:numRef>
              <c:f>'12A'!$E$17</c:f>
              <c:numCache>
                <c:formatCode>0.00</c:formatCode>
                <c:ptCount val="1"/>
                <c:pt idx="0">
                  <c:v>0</c:v>
                </c:pt>
              </c:numCache>
            </c:numRef>
          </c:val>
        </c:ser>
        <c:ser>
          <c:idx val="2"/>
          <c:order val="2"/>
          <c:tx>
            <c:strRef>
              <c:f>'12A'!$I$16</c:f>
              <c:strCache>
                <c:ptCount val="1"/>
                <c:pt idx="0">
                  <c:v>% Disponible</c:v>
                </c:pt>
              </c:strCache>
            </c:strRef>
          </c:tx>
          <c:spPr>
            <a:solidFill>
              <a:schemeClr val="accent6"/>
            </a:solidFill>
            <a:ln>
              <a:noFill/>
            </a:ln>
            <a:effectLst/>
            <a:sp3d/>
          </c:spPr>
          <c:invertIfNegative val="0"/>
          <c:val>
            <c:numRef>
              <c:f>'12A'!$I$17</c:f>
              <c:numCache>
                <c:formatCode>General</c:formatCode>
                <c:ptCount val="1"/>
                <c:pt idx="0">
                  <c:v>0</c:v>
                </c:pt>
              </c:numCache>
            </c:numRef>
          </c:val>
        </c:ser>
        <c:dLbls>
          <c:showLegendKey val="0"/>
          <c:showVal val="0"/>
          <c:showCatName val="0"/>
          <c:showSerName val="0"/>
          <c:showPercent val="0"/>
          <c:showBubbleSize val="0"/>
        </c:dLbls>
        <c:gapWidth val="150"/>
        <c:shape val="box"/>
        <c:axId val="242734768"/>
        <c:axId val="242735160"/>
        <c:axId val="0"/>
      </c:bar3DChart>
      <c:catAx>
        <c:axId val="2427347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2735160"/>
        <c:crosses val="autoZero"/>
        <c:auto val="1"/>
        <c:lblAlgn val="ctr"/>
        <c:lblOffset val="100"/>
        <c:noMultiLvlLbl val="0"/>
      </c:catAx>
      <c:valAx>
        <c:axId val="2427351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2734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9.7136482939632549E-2"/>
          <c:y val="0.18560185185185185"/>
          <c:w val="0.90286351706036749"/>
          <c:h val="0.61498432487605714"/>
        </c:manualLayout>
      </c:layout>
      <c:barChart>
        <c:barDir val="col"/>
        <c:grouping val="clustered"/>
        <c:varyColors val="0"/>
        <c:ser>
          <c:idx val="0"/>
          <c:order val="0"/>
          <c:tx>
            <c:strRef>
              <c:f>'17B'!$B$40</c:f>
              <c:strCache>
                <c:ptCount val="1"/>
                <c:pt idx="0">
                  <c:v>2011</c:v>
                </c:pt>
              </c:strCache>
            </c:strRef>
          </c:tx>
          <c:spPr>
            <a:solidFill>
              <a:schemeClr val="accent1"/>
            </a:solidFill>
            <a:ln>
              <a:noFill/>
            </a:ln>
            <a:effectLst/>
          </c:spPr>
          <c:invertIfNegative val="0"/>
          <c:val>
            <c:numRef>
              <c:f>'17B'!$B$41:$B$43</c:f>
              <c:numCache>
                <c:formatCode>General</c:formatCode>
                <c:ptCount val="3"/>
                <c:pt idx="0">
                  <c:v>20</c:v>
                </c:pt>
                <c:pt idx="1">
                  <c:v>15</c:v>
                </c:pt>
                <c:pt idx="2">
                  <c:v>25</c:v>
                </c:pt>
              </c:numCache>
            </c:numRef>
          </c:val>
        </c:ser>
        <c:ser>
          <c:idx val="1"/>
          <c:order val="1"/>
          <c:tx>
            <c:strRef>
              <c:f>'17B'!$C$40</c:f>
              <c:strCache>
                <c:ptCount val="1"/>
                <c:pt idx="0">
                  <c:v>2012</c:v>
                </c:pt>
              </c:strCache>
            </c:strRef>
          </c:tx>
          <c:spPr>
            <a:solidFill>
              <a:schemeClr val="accent2"/>
            </a:solidFill>
            <a:ln>
              <a:noFill/>
            </a:ln>
            <a:effectLst/>
          </c:spPr>
          <c:invertIfNegative val="0"/>
          <c:val>
            <c:numRef>
              <c:f>'17B'!$C$41:$C$43</c:f>
              <c:numCache>
                <c:formatCode>General</c:formatCode>
                <c:ptCount val="3"/>
                <c:pt idx="0">
                  <c:v>30</c:v>
                </c:pt>
                <c:pt idx="1">
                  <c:v>18</c:v>
                </c:pt>
                <c:pt idx="2">
                  <c:v>18</c:v>
                </c:pt>
              </c:numCache>
            </c:numRef>
          </c:val>
        </c:ser>
        <c:dLbls>
          <c:showLegendKey val="0"/>
          <c:showVal val="0"/>
          <c:showCatName val="0"/>
          <c:showSerName val="0"/>
          <c:showPercent val="0"/>
          <c:showBubbleSize val="0"/>
        </c:dLbls>
        <c:gapWidth val="219"/>
        <c:overlap val="-27"/>
        <c:axId val="241321488"/>
        <c:axId val="241705448"/>
      </c:barChart>
      <c:catAx>
        <c:axId val="24132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1705448"/>
        <c:crosses val="autoZero"/>
        <c:auto val="1"/>
        <c:lblAlgn val="ctr"/>
        <c:lblOffset val="100"/>
        <c:noMultiLvlLbl val="0"/>
      </c:catAx>
      <c:valAx>
        <c:axId val="241705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13214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Drop" dropStyle="combo" dx="16" noThreeD="1" sel="0" val="0"/>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Drop" dropStyle="combo" dx="16" noThreeD="1" sel="0" val="0"/>
</file>

<file path=xl/ctrlProps/ctrlProp17.xml><?xml version="1.0" encoding="utf-8"?>
<formControlPr xmlns="http://schemas.microsoft.com/office/spreadsheetml/2009/9/main" objectType="Drop" dropStyle="combo" dx="16" noThreeD="1" sel="0" val="0"/>
</file>

<file path=xl/ctrlProps/ctrlProp2.xml><?xml version="1.0" encoding="utf-8"?>
<formControlPr xmlns="http://schemas.microsoft.com/office/spreadsheetml/2009/9/main" objectType="GBox" noThreeD="1"/>
</file>

<file path=xl/ctrlProps/ctrlProp3.xml><?xml version="1.0" encoding="utf-8"?>
<formControlPr xmlns="http://schemas.microsoft.com/office/spreadsheetml/2009/9/main" objectType="Drop" dropStyle="combo" dx="16" noThreeD="1" sel="0" val="0"/>
</file>

<file path=xl/ctrlProps/ctrlProp4.xml><?xml version="1.0" encoding="utf-8"?>
<formControlPr xmlns="http://schemas.microsoft.com/office/spreadsheetml/2009/9/main" objectType="Drop" dropStyle="combo" dx="16" noThreeD="1" sel="0" val="0"/>
</file>

<file path=xl/ctrlProps/ctrlProp5.xml><?xml version="1.0" encoding="utf-8"?>
<formControlPr xmlns="http://schemas.microsoft.com/office/spreadsheetml/2009/9/main" objectType="Drop" dropStyle="combo" dx="16" noThreeD="1" sel="0" val="0"/>
</file>

<file path=xl/ctrlProps/ctrlProp6.xml><?xml version="1.0" encoding="utf-8"?>
<formControlPr xmlns="http://schemas.microsoft.com/office/spreadsheetml/2009/9/main" objectType="Drop" dropStyle="combo" dx="16" noThreeD="1" sel="0" val="0"/>
</file>

<file path=xl/ctrlProps/ctrlProp7.xml><?xml version="1.0" encoding="utf-8"?>
<formControlPr xmlns="http://schemas.microsoft.com/office/spreadsheetml/2009/9/main" objectType="Drop" dropStyle="combo" dx="16" noThreeD="1" sel="0" val="0"/>
</file>

<file path=xl/ctrlProps/ctrlProp8.xml><?xml version="1.0" encoding="utf-8"?>
<formControlPr xmlns="http://schemas.microsoft.com/office/spreadsheetml/2009/9/main" objectType="Drop" dropStyle="combo" dx="16" noThreeD="1" sel="0" val="0"/>
</file>

<file path=xl/ctrlProps/ctrlProp9.xml><?xml version="1.0" encoding="utf-8"?>
<formControlPr xmlns="http://schemas.microsoft.com/office/spreadsheetml/2009/9/main" objectType="Drop" dropStyle="combo" dx="16" noThreeD="1" sel="0" val="0"/>
</file>

<file path=xl/drawings/_rels/drawing1.xml.rels><?xml version="1.0" encoding="UTF-8" standalone="yes"?>
<Relationships xmlns="http://schemas.openxmlformats.org/package/2006/relationships"><Relationship Id="rId3" Type="http://schemas.openxmlformats.org/officeDocument/2006/relationships/hyperlink" Target="#'1'!A1"/><Relationship Id="rId2" Type="http://schemas.openxmlformats.org/officeDocument/2006/relationships/hyperlink" Target="#'18'!A1"/><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3" Type="http://schemas.openxmlformats.org/officeDocument/2006/relationships/hyperlink" Target="#'3'!A1"/><Relationship Id="rId2" Type="http://schemas.openxmlformats.org/officeDocument/2006/relationships/hyperlink" Target="#'10A'!A1"/><Relationship Id="rId1" Type="http://schemas.openxmlformats.org/officeDocument/2006/relationships/image" Target="../media/image1.gif"/><Relationship Id="rId4" Type="http://schemas.openxmlformats.org/officeDocument/2006/relationships/image" Target="../media/image6.png"/></Relationships>
</file>

<file path=xl/drawings/_rels/drawing11.xml.rels><?xml version="1.0" encoding="UTF-8" standalone="yes"?>
<Relationships xmlns="http://schemas.openxmlformats.org/package/2006/relationships"><Relationship Id="rId1" Type="http://schemas.openxmlformats.org/officeDocument/2006/relationships/hyperlink" Target="#'10'!A1"/></Relationships>
</file>

<file path=xl/drawings/_rels/drawing12.xml.rels><?xml version="1.0" encoding="UTF-8" standalone="yes"?>
<Relationships xmlns="http://schemas.openxmlformats.org/package/2006/relationships"><Relationship Id="rId3" Type="http://schemas.openxmlformats.org/officeDocument/2006/relationships/hyperlink" Target="#'7D'!A1"/><Relationship Id="rId2" Type="http://schemas.openxmlformats.org/officeDocument/2006/relationships/hyperlink" Target="#'7C'!A1"/><Relationship Id="rId1" Type="http://schemas.openxmlformats.org/officeDocument/2006/relationships/image" Target="../media/image1.gif"/><Relationship Id="rId5" Type="http://schemas.openxmlformats.org/officeDocument/2006/relationships/hyperlink" Target="#'7 A'!A1"/><Relationship Id="rId4" Type="http://schemas.openxmlformats.org/officeDocument/2006/relationships/image" Target="../media/image6.png"/></Relationships>
</file>

<file path=xl/drawings/_rels/drawing13.xml.rels><?xml version="1.0" encoding="UTF-8" standalone="yes"?>
<Relationships xmlns="http://schemas.openxmlformats.org/package/2006/relationships"><Relationship Id="rId3" Type="http://schemas.openxmlformats.org/officeDocument/2006/relationships/hyperlink" Target="#'7B'!A1"/><Relationship Id="rId2" Type="http://schemas.openxmlformats.org/officeDocument/2006/relationships/hyperlink" Target="#'8'!A1"/><Relationship Id="rId1" Type="http://schemas.openxmlformats.org/officeDocument/2006/relationships/image" Target="../media/image1.gif"/><Relationship Id="rId4" Type="http://schemas.openxmlformats.org/officeDocument/2006/relationships/image" Target="../media/image6.png"/></Relationships>
</file>

<file path=xl/drawings/_rels/drawing14.xml.rels><?xml version="1.0" encoding="UTF-8" standalone="yes"?>
<Relationships xmlns="http://schemas.openxmlformats.org/package/2006/relationships"><Relationship Id="rId3" Type="http://schemas.openxmlformats.org/officeDocument/2006/relationships/hyperlink" Target="#'7B'!A1"/><Relationship Id="rId2" Type="http://schemas.openxmlformats.org/officeDocument/2006/relationships/hyperlink" Target="#'8 (A)'!A1"/><Relationship Id="rId1" Type="http://schemas.openxmlformats.org/officeDocument/2006/relationships/image" Target="../media/image1.gif"/><Relationship Id="rId4" Type="http://schemas.openxmlformats.org/officeDocument/2006/relationships/image" Target="../media/image6.png"/></Relationships>
</file>

<file path=xl/drawings/_rels/drawing15.xml.rels><?xml version="1.0" encoding="UTF-8" standalone="yes"?>
<Relationships xmlns="http://schemas.openxmlformats.org/package/2006/relationships"><Relationship Id="rId2" Type="http://schemas.openxmlformats.org/officeDocument/2006/relationships/hyperlink" Target="#'8'!A1"/><Relationship Id="rId1" Type="http://schemas.openxmlformats.org/officeDocument/2006/relationships/hyperlink" Target="#'7C'!A1"/></Relationships>
</file>

<file path=xl/drawings/_rels/drawing16.xml.rels><?xml version="1.0" encoding="UTF-8" standalone="yes"?>
<Relationships xmlns="http://schemas.openxmlformats.org/package/2006/relationships"><Relationship Id="rId1" Type="http://schemas.openxmlformats.org/officeDocument/2006/relationships/hyperlink" Target="#'8'!A1"/></Relationships>
</file>

<file path=xl/drawings/_rels/drawing17.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3'!A1"/><Relationship Id="rId1" Type="http://schemas.openxmlformats.org/officeDocument/2006/relationships/image" Target="../media/image1.gif"/></Relationships>
</file>

<file path=xl/drawings/_rels/drawing18.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2A'!A1"/><Relationship Id="rId1" Type="http://schemas.openxmlformats.org/officeDocument/2006/relationships/image" Target="../media/image1.gif"/><Relationship Id="rId5" Type="http://schemas.openxmlformats.org/officeDocument/2006/relationships/image" Target="../media/image7.png"/><Relationship Id="rId4" Type="http://schemas.openxmlformats.org/officeDocument/2006/relationships/hyperlink" Target="#'11'!A1"/></Relationships>
</file>

<file path=xl/drawings/_rels/drawing19.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hyperlink" Target="#'12'!A1"/><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3'!A1"/><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4'!A1"/><Relationship Id="rId1" Type="http://schemas.openxmlformats.org/officeDocument/2006/relationships/image" Target="../media/image1.gif"/><Relationship Id="rId5" Type="http://schemas.openxmlformats.org/officeDocument/2006/relationships/image" Target="../media/image7.png"/><Relationship Id="rId4" Type="http://schemas.openxmlformats.org/officeDocument/2006/relationships/hyperlink" Target="#'11'!A1"/></Relationships>
</file>

<file path=xl/drawings/_rels/drawing21.xml.rels><?xml version="1.0" encoding="UTF-8" standalone="yes"?>
<Relationships xmlns="http://schemas.openxmlformats.org/package/2006/relationships"><Relationship Id="rId2" Type="http://schemas.openxmlformats.org/officeDocument/2006/relationships/hyperlink" Target="#'12b'!A1"/><Relationship Id="rId1" Type="http://schemas.openxmlformats.org/officeDocument/2006/relationships/image" Target="../media/image1.gif"/></Relationships>
</file>

<file path=xl/drawings/_rels/drawing22.xml.rels><?xml version="1.0" encoding="UTF-8" standalone="yes"?>
<Relationships xmlns="http://schemas.openxmlformats.org/package/2006/relationships"><Relationship Id="rId3" Type="http://schemas.openxmlformats.org/officeDocument/2006/relationships/hyperlink" Target="#'11'!A1"/><Relationship Id="rId2" Type="http://schemas.openxmlformats.org/officeDocument/2006/relationships/image" Target="../media/image9.png"/><Relationship Id="rId1" Type="http://schemas.openxmlformats.org/officeDocument/2006/relationships/image" Target="../media/image1.gif"/></Relationships>
</file>

<file path=xl/drawings/_rels/drawing2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1.gif"/><Relationship Id="rId1" Type="http://schemas.openxmlformats.org/officeDocument/2006/relationships/hyperlink" Target="#'17B'!A1"/><Relationship Id="rId5" Type="http://schemas.openxmlformats.org/officeDocument/2006/relationships/image" Target="../media/image9.png"/><Relationship Id="rId4" Type="http://schemas.openxmlformats.org/officeDocument/2006/relationships/hyperlink" Target="#'17'!A1"/></Relationships>
</file>

<file path=xl/drawings/_rels/drawing24.xml.rels><?xml version="1.0" encoding="UTF-8" standalone="yes"?>
<Relationships xmlns="http://schemas.openxmlformats.org/package/2006/relationships"><Relationship Id="rId3" Type="http://schemas.openxmlformats.org/officeDocument/2006/relationships/hyperlink" Target="#'17A'!A1"/><Relationship Id="rId2" Type="http://schemas.openxmlformats.org/officeDocument/2006/relationships/image" Target="../media/image1.gif"/><Relationship Id="rId1" Type="http://schemas.openxmlformats.org/officeDocument/2006/relationships/chart" Target="../charts/chart2.xml"/></Relationships>
</file>

<file path=xl/drawings/_rels/drawing2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Inicio!A1"/><Relationship Id="rId1" Type="http://schemas.openxmlformats.org/officeDocument/2006/relationships/image" Target="../media/image1.gif"/></Relationships>
</file>

<file path=xl/drawings/_rels/drawing26.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13.png"/><Relationship Id="rId7" Type="http://schemas.openxmlformats.org/officeDocument/2006/relationships/hyperlink" Target="#'18'!A1"/><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8'!A1"/><Relationship Id="rId1" Type="http://schemas.openxmlformats.org/officeDocument/2006/relationships/image" Target="../media/image17.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8.png"/></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image" Target="../media/image1.gif"/><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1.gif"/><Relationship Id="rId4" Type="http://schemas.openxmlformats.org/officeDocument/2006/relationships/hyperlink" Target="#'3'!A1"/></Relationships>
</file>

<file path=xl/drawings/_rels/drawing5.xml.rels><?xml version="1.0" encoding="UTF-8" standalone="yes"?>
<Relationships xmlns="http://schemas.openxmlformats.org/package/2006/relationships"><Relationship Id="rId3" Type="http://schemas.openxmlformats.org/officeDocument/2006/relationships/hyperlink" Target="#'4'!A1"/><Relationship Id="rId2" Type="http://schemas.openxmlformats.org/officeDocument/2006/relationships/hyperlink" Target="#'5A'!A1"/><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hyperlink" Target="#'5'!A1"/></Relationships>
</file>

<file path=xl/drawings/_rels/drawing7.xml.rels><?xml version="1.0" encoding="UTF-8" standalone="yes"?>
<Relationships xmlns="http://schemas.openxmlformats.org/package/2006/relationships"><Relationship Id="rId3" Type="http://schemas.openxmlformats.org/officeDocument/2006/relationships/hyperlink" Target="#'4'!A1"/><Relationship Id="rId2" Type="http://schemas.openxmlformats.org/officeDocument/2006/relationships/hyperlink" Target="#'5B'!A1"/><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hyperlink" Target="#'5C'!A1"/></Relationships>
</file>

<file path=xl/drawings/_rels/drawing9.xml.rels><?xml version="1.0" encoding="UTF-8" standalone="yes"?>
<Relationships xmlns="http://schemas.openxmlformats.org/package/2006/relationships"><Relationship Id="rId3" Type="http://schemas.openxmlformats.org/officeDocument/2006/relationships/hyperlink" Target="#'3'!A1"/><Relationship Id="rId2" Type="http://schemas.openxmlformats.org/officeDocument/2006/relationships/hyperlink" Target="#Hoja2!A1"/><Relationship Id="rId1" Type="http://schemas.openxmlformats.org/officeDocument/2006/relationships/image" Target="../media/image1.gif"/><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685800</xdr:colOff>
      <xdr:row>8</xdr:row>
      <xdr:rowOff>76200</xdr:rowOff>
    </xdr:from>
    <xdr:to>
      <xdr:col>3</xdr:col>
      <xdr:colOff>247650</xdr:colOff>
      <xdr:row>18</xdr:row>
      <xdr:rowOff>19050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1600200"/>
          <a:ext cx="1847850" cy="1847850"/>
        </a:xfrm>
        <a:prstGeom prst="rect">
          <a:avLst/>
        </a:prstGeom>
      </xdr:spPr>
    </xdr:pic>
    <xdr:clientData/>
  </xdr:twoCellAnchor>
  <xdr:twoCellAnchor>
    <xdr:from>
      <xdr:col>1</xdr:col>
      <xdr:colOff>95250</xdr:colOff>
      <xdr:row>1</xdr:row>
      <xdr:rowOff>171450</xdr:rowOff>
    </xdr:from>
    <xdr:to>
      <xdr:col>7</xdr:col>
      <xdr:colOff>752475</xdr:colOff>
      <xdr:row>5</xdr:row>
      <xdr:rowOff>9526</xdr:rowOff>
    </xdr:to>
    <xdr:sp macro="" textlink="">
      <xdr:nvSpPr>
        <xdr:cNvPr id="3" name="CuadroTexto 2"/>
        <xdr:cNvSpPr txBox="1"/>
      </xdr:nvSpPr>
      <xdr:spPr>
        <a:xfrm>
          <a:off x="857250" y="361950"/>
          <a:ext cx="5229225" cy="600076"/>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200" b="1">
              <a:latin typeface="Eras Medium ITC" panose="020B0602030504020804" pitchFamily="34" charset="0"/>
            </a:rPr>
            <a:t>SEGUIMIENTO DEL SECTOR AGROPECUARIO CON RELACION A LOS TRATADOS DE LIBRE COMERCIO ESTABLECIDOS EN COLOMBIA</a:t>
          </a:r>
        </a:p>
      </xdr:txBody>
    </xdr:sp>
    <xdr:clientData/>
  </xdr:twoCellAnchor>
  <xdr:twoCellAnchor>
    <xdr:from>
      <xdr:col>6</xdr:col>
      <xdr:colOff>723900</xdr:colOff>
      <xdr:row>18</xdr:row>
      <xdr:rowOff>76200</xdr:rowOff>
    </xdr:from>
    <xdr:to>
      <xdr:col>8</xdr:col>
      <xdr:colOff>266700</xdr:colOff>
      <xdr:row>19</xdr:row>
      <xdr:rowOff>142875</xdr:rowOff>
    </xdr:to>
    <xdr:sp macro="" textlink="">
      <xdr:nvSpPr>
        <xdr:cNvPr id="4" name="Rectángulo 2">
          <a:hlinkClick xmlns:r="http://schemas.openxmlformats.org/officeDocument/2006/relationships" r:id="rId2"/>
        </xdr:cNvPr>
        <xdr:cNvSpPr/>
      </xdr:nvSpPr>
      <xdr:spPr>
        <a:xfrm>
          <a:off x="5295900" y="3505200"/>
          <a:ext cx="1066800" cy="257175"/>
        </a:xfrm>
        <a:prstGeom prst="rect">
          <a:avLst/>
        </a:prstGeom>
        <a:gradFill flip="none" rotWithShape="1">
          <a:gsLst>
            <a:gs pos="0">
              <a:schemeClr val="bg1">
                <a:lumMod val="95000"/>
                <a:shade val="30000"/>
                <a:satMod val="115000"/>
              </a:schemeClr>
            </a:gs>
            <a:gs pos="50000">
              <a:schemeClr val="bg1">
                <a:lumMod val="95000"/>
                <a:shade val="67500"/>
                <a:satMod val="115000"/>
              </a:schemeClr>
            </a:gs>
            <a:gs pos="100000">
              <a:schemeClr val="bg1">
                <a:lumMod val="95000"/>
                <a:shade val="100000"/>
                <a:satMod val="115000"/>
              </a:schemeClr>
            </a:gs>
          </a:gsLst>
          <a:lin ang="5400000" scaled="1"/>
          <a:tileRect/>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100" b="1">
              <a:solidFill>
                <a:sysClr val="windowText" lastClr="000000"/>
              </a:solidFill>
              <a:latin typeface="Eras Light ITC" panose="020B0402030504020804" pitchFamily="34" charset="0"/>
            </a:rPr>
            <a:t>Acceso Publico</a:t>
          </a:r>
        </a:p>
      </xdr:txBody>
    </xdr:sp>
    <xdr:clientData/>
  </xdr:twoCellAnchor>
  <xdr:twoCellAnchor>
    <xdr:from>
      <xdr:col>6</xdr:col>
      <xdr:colOff>714375</xdr:colOff>
      <xdr:row>16</xdr:row>
      <xdr:rowOff>66675</xdr:rowOff>
    </xdr:from>
    <xdr:to>
      <xdr:col>8</xdr:col>
      <xdr:colOff>257175</xdr:colOff>
      <xdr:row>17</xdr:row>
      <xdr:rowOff>133350</xdr:rowOff>
    </xdr:to>
    <xdr:sp macro="" textlink="">
      <xdr:nvSpPr>
        <xdr:cNvPr id="5" name="Rectángulo 2">
          <a:hlinkClick xmlns:r="http://schemas.openxmlformats.org/officeDocument/2006/relationships" r:id="rId3"/>
        </xdr:cNvPr>
        <xdr:cNvSpPr/>
      </xdr:nvSpPr>
      <xdr:spPr>
        <a:xfrm>
          <a:off x="5286375" y="3114675"/>
          <a:ext cx="1066800" cy="257175"/>
        </a:xfrm>
        <a:prstGeom prst="rect">
          <a:avLst/>
        </a:prstGeom>
        <a:gradFill flip="none" rotWithShape="1">
          <a:gsLst>
            <a:gs pos="0">
              <a:schemeClr val="bg1">
                <a:lumMod val="95000"/>
                <a:shade val="30000"/>
                <a:satMod val="115000"/>
              </a:schemeClr>
            </a:gs>
            <a:gs pos="50000">
              <a:schemeClr val="bg1">
                <a:lumMod val="95000"/>
                <a:shade val="67500"/>
                <a:satMod val="115000"/>
              </a:schemeClr>
            </a:gs>
            <a:gs pos="100000">
              <a:schemeClr val="bg1">
                <a:lumMod val="95000"/>
                <a:shade val="100000"/>
                <a:satMod val="115000"/>
              </a:schemeClr>
            </a:gs>
          </a:gsLst>
          <a:lin ang="5400000" scaled="1"/>
          <a:tileRect/>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100" b="1">
              <a:solidFill>
                <a:sysClr val="windowText" lastClr="000000"/>
              </a:solidFill>
              <a:latin typeface="Eras Light ITC" panose="020B0402030504020804" pitchFamily="34" charset="0"/>
            </a:rPr>
            <a:t>Acceso Privado</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95250</xdr:colOff>
      <xdr:row>5</xdr:row>
      <xdr:rowOff>161925</xdr:rowOff>
    </xdr:from>
    <xdr:to>
      <xdr:col>1</xdr:col>
      <xdr:colOff>561975</xdr:colOff>
      <xdr:row>12</xdr:row>
      <xdr:rowOff>28575</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1333500"/>
          <a:ext cx="1228725" cy="1228725"/>
        </a:xfrm>
        <a:prstGeom prst="rect">
          <a:avLst/>
        </a:prstGeom>
      </xdr:spPr>
    </xdr:pic>
    <xdr:clientData/>
  </xdr:twoCellAnchor>
  <xdr:twoCellAnchor>
    <xdr:from>
      <xdr:col>11</xdr:col>
      <xdr:colOff>161925</xdr:colOff>
      <xdr:row>10</xdr:row>
      <xdr:rowOff>28575</xdr:rowOff>
    </xdr:from>
    <xdr:to>
      <xdr:col>12</xdr:col>
      <xdr:colOff>180975</xdr:colOff>
      <xdr:row>11</xdr:row>
      <xdr:rowOff>85725</xdr:rowOff>
    </xdr:to>
    <xdr:sp macro="" textlink="">
      <xdr:nvSpPr>
        <xdr:cNvPr id="3" name="Rectángulo 2">
          <a:hlinkClick xmlns:r="http://schemas.openxmlformats.org/officeDocument/2006/relationships" r:id="rId2"/>
        </xdr:cNvPr>
        <xdr:cNvSpPr/>
      </xdr:nvSpPr>
      <xdr:spPr>
        <a:xfrm>
          <a:off x="7781925" y="2171700"/>
          <a:ext cx="781050" cy="257175"/>
        </a:xfrm>
        <a:prstGeom prst="rect">
          <a:avLst/>
        </a:prstGeom>
        <a:gradFill flip="none" rotWithShape="1">
          <a:gsLst>
            <a:gs pos="0">
              <a:schemeClr val="bg1">
                <a:lumMod val="95000"/>
                <a:shade val="30000"/>
                <a:satMod val="115000"/>
              </a:schemeClr>
            </a:gs>
            <a:gs pos="50000">
              <a:schemeClr val="bg1">
                <a:lumMod val="95000"/>
                <a:shade val="67500"/>
                <a:satMod val="115000"/>
              </a:schemeClr>
            </a:gs>
            <a:gs pos="100000">
              <a:schemeClr val="bg1">
                <a:lumMod val="95000"/>
                <a:shade val="100000"/>
                <a:satMod val="115000"/>
              </a:schemeClr>
            </a:gs>
          </a:gsLst>
          <a:lin ang="5400000" scaled="1"/>
          <a:tileRect/>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100" b="1">
              <a:solidFill>
                <a:sysClr val="windowText" lastClr="000000"/>
              </a:solidFill>
              <a:latin typeface="Eras Light ITC" panose="020B0402030504020804" pitchFamily="34" charset="0"/>
            </a:rPr>
            <a:t>Adicionar</a:t>
          </a:r>
        </a:p>
      </xdr:txBody>
    </xdr:sp>
    <xdr:clientData/>
  </xdr:twoCellAnchor>
  <mc:AlternateContent xmlns:mc="http://schemas.openxmlformats.org/markup-compatibility/2006">
    <mc:Choice xmlns:a14="http://schemas.microsoft.com/office/drawing/2010/main" Requires="a14">
      <xdr:twoCellAnchor editAs="oneCell">
        <xdr:from>
          <xdr:col>10</xdr:col>
          <xdr:colOff>542925</xdr:colOff>
          <xdr:row>9</xdr:row>
          <xdr:rowOff>190500</xdr:rowOff>
        </xdr:from>
        <xdr:to>
          <xdr:col>10</xdr:col>
          <xdr:colOff>752475</xdr:colOff>
          <xdr:row>11</xdr:row>
          <xdr:rowOff>0</xdr:rowOff>
        </xdr:to>
        <xdr:sp macro="" textlink="">
          <xdr:nvSpPr>
            <xdr:cNvPr id="13320" name="Drop Down 8" hidden="1">
              <a:extLst>
                <a:ext uri="{63B3BB69-23CF-44E3-9099-C40C66FF867C}">
                  <a14:compatExt spid="_x0000_s1332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542925</xdr:colOff>
          <xdr:row>10</xdr:row>
          <xdr:rowOff>190500</xdr:rowOff>
        </xdr:from>
        <xdr:to>
          <xdr:col>10</xdr:col>
          <xdr:colOff>752475</xdr:colOff>
          <xdr:row>12</xdr:row>
          <xdr:rowOff>0</xdr:rowOff>
        </xdr:to>
        <xdr:sp macro="" textlink="">
          <xdr:nvSpPr>
            <xdr:cNvPr id="13321" name="Drop Down 9" hidden="1">
              <a:extLst>
                <a:ext uri="{63B3BB69-23CF-44E3-9099-C40C66FF867C}">
                  <a14:compatExt spid="_x0000_s1332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542925</xdr:colOff>
          <xdr:row>11</xdr:row>
          <xdr:rowOff>190500</xdr:rowOff>
        </xdr:from>
        <xdr:to>
          <xdr:col>10</xdr:col>
          <xdr:colOff>752475</xdr:colOff>
          <xdr:row>13</xdr:row>
          <xdr:rowOff>0</xdr:rowOff>
        </xdr:to>
        <xdr:sp macro="" textlink="">
          <xdr:nvSpPr>
            <xdr:cNvPr id="13324" name="Drop Down 12" hidden="1">
              <a:extLst>
                <a:ext uri="{63B3BB69-23CF-44E3-9099-C40C66FF867C}">
                  <a14:compatExt spid="_x0000_s1332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542925</xdr:colOff>
          <xdr:row>12</xdr:row>
          <xdr:rowOff>190500</xdr:rowOff>
        </xdr:from>
        <xdr:to>
          <xdr:col>10</xdr:col>
          <xdr:colOff>752475</xdr:colOff>
          <xdr:row>14</xdr:row>
          <xdr:rowOff>0</xdr:rowOff>
        </xdr:to>
        <xdr:sp macro="" textlink="">
          <xdr:nvSpPr>
            <xdr:cNvPr id="13325" name="Drop Down 13" hidden="1">
              <a:extLst>
                <a:ext uri="{63B3BB69-23CF-44E3-9099-C40C66FF867C}">
                  <a14:compatExt spid="_x0000_s133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12</xdr:col>
      <xdr:colOff>295275</xdr:colOff>
      <xdr:row>0</xdr:row>
      <xdr:rowOff>104775</xdr:rowOff>
    </xdr:from>
    <xdr:to>
      <xdr:col>12</xdr:col>
      <xdr:colOff>504825</xdr:colOff>
      <xdr:row>2</xdr:row>
      <xdr:rowOff>9525</xdr:rowOff>
    </xdr:to>
    <xdr:sp macro="" textlink="">
      <xdr:nvSpPr>
        <xdr:cNvPr id="8" name="Triángulo isósceles 7">
          <a:hlinkClick xmlns:r="http://schemas.openxmlformats.org/officeDocument/2006/relationships" r:id="rId3"/>
        </xdr:cNvPr>
        <xdr:cNvSpPr/>
      </xdr:nvSpPr>
      <xdr:spPr>
        <a:xfrm rot="16200000">
          <a:off x="9077325" y="142875"/>
          <a:ext cx="285750" cy="2095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10</xdr:col>
      <xdr:colOff>676275</xdr:colOff>
      <xdr:row>0</xdr:row>
      <xdr:rowOff>28575</xdr:rowOff>
    </xdr:from>
    <xdr:to>
      <xdr:col>11</xdr:col>
      <xdr:colOff>361950</xdr:colOff>
      <xdr:row>2</xdr:row>
      <xdr:rowOff>95250</xdr:rowOff>
    </xdr:to>
    <xdr:pic>
      <xdr:nvPicPr>
        <xdr:cNvPr id="9" name="Imagen 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972425" y="28575"/>
          <a:ext cx="447675" cy="4476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542925</xdr:colOff>
          <xdr:row>4</xdr:row>
          <xdr:rowOff>0</xdr:rowOff>
        </xdr:from>
        <xdr:to>
          <xdr:col>4</xdr:col>
          <xdr:colOff>752475</xdr:colOff>
          <xdr:row>5</xdr:row>
          <xdr:rowOff>0</xdr:rowOff>
        </xdr:to>
        <xdr:sp macro="" textlink="">
          <xdr:nvSpPr>
            <xdr:cNvPr id="56321" name="Drop Down 1" hidden="1">
              <a:extLst>
                <a:ext uri="{63B3BB69-23CF-44E3-9099-C40C66FF867C}">
                  <a14:compatExt spid="_x0000_s5632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542925</xdr:colOff>
          <xdr:row>5</xdr:row>
          <xdr:rowOff>9525</xdr:rowOff>
        </xdr:from>
        <xdr:to>
          <xdr:col>4</xdr:col>
          <xdr:colOff>752475</xdr:colOff>
          <xdr:row>6</xdr:row>
          <xdr:rowOff>9525</xdr:rowOff>
        </xdr:to>
        <xdr:sp macro="" textlink="">
          <xdr:nvSpPr>
            <xdr:cNvPr id="56322" name="Drop Down 2" hidden="1">
              <a:extLst>
                <a:ext uri="{63B3BB69-23CF-44E3-9099-C40C66FF867C}">
                  <a14:compatExt spid="_x0000_s5632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542925</xdr:colOff>
          <xdr:row>9</xdr:row>
          <xdr:rowOff>9525</xdr:rowOff>
        </xdr:from>
        <xdr:to>
          <xdr:col>4</xdr:col>
          <xdr:colOff>752475</xdr:colOff>
          <xdr:row>10</xdr:row>
          <xdr:rowOff>19050</xdr:rowOff>
        </xdr:to>
        <xdr:sp macro="" textlink="">
          <xdr:nvSpPr>
            <xdr:cNvPr id="56323" name="Drop Down 3" hidden="1">
              <a:extLst>
                <a:ext uri="{63B3BB69-23CF-44E3-9099-C40C66FF867C}">
                  <a14:compatExt spid="_x0000_s5632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11</xdr:row>
          <xdr:rowOff>0</xdr:rowOff>
        </xdr:from>
        <xdr:to>
          <xdr:col>4</xdr:col>
          <xdr:colOff>742950</xdr:colOff>
          <xdr:row>12</xdr:row>
          <xdr:rowOff>0</xdr:rowOff>
        </xdr:to>
        <xdr:sp macro="" textlink="">
          <xdr:nvSpPr>
            <xdr:cNvPr id="56324" name="Drop Down 4" hidden="1">
              <a:extLst>
                <a:ext uri="{63B3BB69-23CF-44E3-9099-C40C66FF867C}">
                  <a14:compatExt spid="_x0000_s5632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752475</xdr:colOff>
      <xdr:row>13</xdr:row>
      <xdr:rowOff>161925</xdr:rowOff>
    </xdr:from>
    <xdr:to>
      <xdr:col>3</xdr:col>
      <xdr:colOff>9525</xdr:colOff>
      <xdr:row>15</xdr:row>
      <xdr:rowOff>38100</xdr:rowOff>
    </xdr:to>
    <xdr:sp macro="" textlink="">
      <xdr:nvSpPr>
        <xdr:cNvPr id="8" name="Rectángulo 2">
          <a:hlinkClick xmlns:r="http://schemas.openxmlformats.org/officeDocument/2006/relationships" r:id="rId1"/>
        </xdr:cNvPr>
        <xdr:cNvSpPr/>
      </xdr:nvSpPr>
      <xdr:spPr>
        <a:xfrm>
          <a:off x="1304925" y="2905125"/>
          <a:ext cx="781050" cy="257175"/>
        </a:xfrm>
        <a:prstGeom prst="rect">
          <a:avLst/>
        </a:prstGeom>
        <a:gradFill flip="none" rotWithShape="1">
          <a:gsLst>
            <a:gs pos="0">
              <a:schemeClr val="bg1">
                <a:lumMod val="95000"/>
                <a:shade val="30000"/>
                <a:satMod val="115000"/>
              </a:schemeClr>
            </a:gs>
            <a:gs pos="50000">
              <a:schemeClr val="bg1">
                <a:lumMod val="95000"/>
                <a:shade val="67500"/>
                <a:satMod val="115000"/>
              </a:schemeClr>
            </a:gs>
            <a:gs pos="100000">
              <a:schemeClr val="bg1">
                <a:lumMod val="95000"/>
                <a:shade val="100000"/>
                <a:satMod val="115000"/>
              </a:schemeClr>
            </a:gs>
          </a:gsLst>
          <a:lin ang="5400000" scaled="1"/>
          <a:tileRect/>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100" b="1">
              <a:solidFill>
                <a:sysClr val="windowText" lastClr="000000"/>
              </a:solidFill>
              <a:latin typeface="Eras Light ITC" panose="020B0402030504020804" pitchFamily="34" charset="0"/>
            </a:rPr>
            <a:t>Ingresar</a:t>
          </a:r>
        </a:p>
      </xdr:txBody>
    </xdr:sp>
    <xdr:clientData/>
  </xdr:twoCellAnchor>
  <xdr:twoCellAnchor>
    <xdr:from>
      <xdr:col>3</xdr:col>
      <xdr:colOff>47625</xdr:colOff>
      <xdr:row>13</xdr:row>
      <xdr:rowOff>161925</xdr:rowOff>
    </xdr:from>
    <xdr:to>
      <xdr:col>4</xdr:col>
      <xdr:colOff>66675</xdr:colOff>
      <xdr:row>15</xdr:row>
      <xdr:rowOff>38100</xdr:rowOff>
    </xdr:to>
    <xdr:sp macro="" textlink="">
      <xdr:nvSpPr>
        <xdr:cNvPr id="9" name="Rectángulo 8">
          <a:hlinkClick xmlns:r="http://schemas.openxmlformats.org/officeDocument/2006/relationships" r:id="rId1"/>
        </xdr:cNvPr>
        <xdr:cNvSpPr/>
      </xdr:nvSpPr>
      <xdr:spPr>
        <a:xfrm>
          <a:off x="2124075" y="2905125"/>
          <a:ext cx="781050" cy="257175"/>
        </a:xfrm>
        <a:prstGeom prst="rect">
          <a:avLst/>
        </a:prstGeom>
        <a:gradFill flip="none" rotWithShape="1">
          <a:gsLst>
            <a:gs pos="0">
              <a:schemeClr val="bg1">
                <a:lumMod val="95000"/>
                <a:shade val="30000"/>
                <a:satMod val="115000"/>
              </a:schemeClr>
            </a:gs>
            <a:gs pos="50000">
              <a:schemeClr val="bg1">
                <a:lumMod val="95000"/>
                <a:shade val="67500"/>
                <a:satMod val="115000"/>
              </a:schemeClr>
            </a:gs>
            <a:gs pos="100000">
              <a:schemeClr val="bg1">
                <a:lumMod val="95000"/>
                <a:shade val="100000"/>
                <a:satMod val="115000"/>
              </a:schemeClr>
            </a:gs>
          </a:gsLst>
          <a:lin ang="5400000" scaled="1"/>
          <a:tileRect/>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100" b="1">
              <a:solidFill>
                <a:sysClr val="windowText" lastClr="000000"/>
              </a:solidFill>
              <a:latin typeface="Eras Light ITC" panose="020B0402030504020804" pitchFamily="34" charset="0"/>
            </a:rPr>
            <a:t>Cancelar</a:t>
          </a:r>
        </a:p>
      </xdr:txBody>
    </xdr:sp>
    <xdr:clientData/>
  </xdr:twoCellAnchor>
  <xdr:twoCellAnchor>
    <xdr:from>
      <xdr:col>4</xdr:col>
      <xdr:colOff>104775</xdr:colOff>
      <xdr:row>13</xdr:row>
      <xdr:rowOff>171450</xdr:rowOff>
    </xdr:from>
    <xdr:to>
      <xdr:col>5</xdr:col>
      <xdr:colOff>123825</xdr:colOff>
      <xdr:row>15</xdr:row>
      <xdr:rowOff>47625</xdr:rowOff>
    </xdr:to>
    <xdr:sp macro="" textlink="">
      <xdr:nvSpPr>
        <xdr:cNvPr id="10" name="Rectángulo 9">
          <a:hlinkClick xmlns:r="http://schemas.openxmlformats.org/officeDocument/2006/relationships" r:id="rId1"/>
        </xdr:cNvPr>
        <xdr:cNvSpPr/>
      </xdr:nvSpPr>
      <xdr:spPr>
        <a:xfrm>
          <a:off x="2943225" y="2914650"/>
          <a:ext cx="781050" cy="257175"/>
        </a:xfrm>
        <a:prstGeom prst="rect">
          <a:avLst/>
        </a:prstGeom>
        <a:gradFill flip="none" rotWithShape="1">
          <a:gsLst>
            <a:gs pos="0">
              <a:schemeClr val="bg1">
                <a:lumMod val="95000"/>
                <a:shade val="30000"/>
                <a:satMod val="115000"/>
              </a:schemeClr>
            </a:gs>
            <a:gs pos="50000">
              <a:schemeClr val="bg1">
                <a:lumMod val="95000"/>
                <a:shade val="67500"/>
                <a:satMod val="115000"/>
              </a:schemeClr>
            </a:gs>
            <a:gs pos="100000">
              <a:schemeClr val="bg1">
                <a:lumMod val="95000"/>
                <a:shade val="100000"/>
                <a:satMod val="115000"/>
              </a:schemeClr>
            </a:gs>
          </a:gsLst>
          <a:lin ang="5400000" scaled="1"/>
          <a:tileRect/>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100" b="1">
              <a:solidFill>
                <a:sysClr val="windowText" lastClr="000000"/>
              </a:solidFill>
              <a:latin typeface="Eras Light ITC" panose="020B0402030504020804" pitchFamily="34" charset="0"/>
            </a:rPr>
            <a:t>Elimiinar</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171450</xdr:colOff>
      <xdr:row>8</xdr:row>
      <xdr:rowOff>142875</xdr:rowOff>
    </xdr:from>
    <xdr:to>
      <xdr:col>1</xdr:col>
      <xdr:colOff>428625</xdr:colOff>
      <xdr:row>14</xdr:row>
      <xdr:rowOff>19050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1450" y="2295525"/>
          <a:ext cx="1019175" cy="1019175"/>
        </a:xfrm>
        <a:prstGeom prst="rect">
          <a:avLst/>
        </a:prstGeom>
      </xdr:spPr>
    </xdr:pic>
    <xdr:clientData/>
  </xdr:twoCellAnchor>
  <xdr:twoCellAnchor>
    <xdr:from>
      <xdr:col>6</xdr:col>
      <xdr:colOff>342900</xdr:colOff>
      <xdr:row>6</xdr:row>
      <xdr:rowOff>180975</xdr:rowOff>
    </xdr:from>
    <xdr:to>
      <xdr:col>6</xdr:col>
      <xdr:colOff>723900</xdr:colOff>
      <xdr:row>8</xdr:row>
      <xdr:rowOff>38100</xdr:rowOff>
    </xdr:to>
    <xdr:grpSp>
      <xdr:nvGrpSpPr>
        <xdr:cNvPr id="5" name="Grupo 4">
          <a:hlinkClick xmlns:r="http://schemas.openxmlformats.org/officeDocument/2006/relationships" r:id="rId2"/>
        </xdr:cNvPr>
        <xdr:cNvGrpSpPr/>
      </xdr:nvGrpSpPr>
      <xdr:grpSpPr>
        <a:xfrm>
          <a:off x="4914900" y="1362075"/>
          <a:ext cx="381000" cy="238125"/>
          <a:chOff x="6200775" y="2505075"/>
          <a:chExt cx="381000" cy="238125"/>
        </a:xfrm>
      </xdr:grpSpPr>
      <mc:AlternateContent xmlns:mc="http://schemas.openxmlformats.org/markup-compatibility/2006">
        <mc:Choice xmlns:a14="http://schemas.microsoft.com/office/drawing/2010/main" Requires="a14">
          <xdr:sp macro="" textlink="">
            <xdr:nvSpPr>
              <xdr:cNvPr id="30721" name="Button 1" hidden="1">
                <a:extLst>
                  <a:ext uri="{63B3BB69-23CF-44E3-9099-C40C66FF867C}">
                    <a14:compatExt spid="_x0000_s30721"/>
                  </a:ext>
                </a:extLst>
              </xdr:cNvPr>
              <xdr:cNvSpPr/>
            </xdr:nvSpPr>
            <xdr:spPr bwMode="auto">
              <a:xfrm>
                <a:off x="6200775" y="2505075"/>
                <a:ext cx="381000" cy="238125"/>
              </a:xfrm>
              <a:prstGeom prst="rect">
                <a:avLst/>
              </a:prstGeom>
              <a:noFill/>
              <a:ln w="9525">
                <a:miter lim="800000"/>
                <a:headEnd/>
                <a:tailEnd/>
              </a:ln>
            </xdr:spPr>
            <xdr:txBody>
              <a:bodyPr vertOverflow="clip" wrap="square" lIns="18288" tIns="0" rIns="0" bIns="0" anchor="ctr" upright="1"/>
              <a:lstStyle/>
              <a:p>
                <a:pPr algn="ctr" rtl="0">
                  <a:defRPr sz="1000"/>
                </a:pPr>
                <a:endParaRPr lang="es-CO"/>
              </a:p>
            </xdr:txBody>
          </xdr:sp>
        </mc:Choice>
        <mc:Fallback/>
      </mc:AlternateContent>
      <xdr:cxnSp macro="">
        <xdr:nvCxnSpPr>
          <xdr:cNvPr id="7" name="69 Conector recto"/>
          <xdr:cNvCxnSpPr/>
        </xdr:nvCxnSpPr>
        <xdr:spPr>
          <a:xfrm>
            <a:off x="6438569" y="2586209"/>
            <a:ext cx="0" cy="76729"/>
          </a:xfrm>
          <a:prstGeom prst="line">
            <a:avLst/>
          </a:prstGeom>
          <a:ln w="12700">
            <a:solidFill>
              <a:srgbClr val="002060"/>
            </a:solidFill>
          </a:ln>
        </xdr:spPr>
        <xdr:style>
          <a:lnRef idx="1">
            <a:schemeClr val="accent1"/>
          </a:lnRef>
          <a:fillRef idx="0">
            <a:schemeClr val="accent1"/>
          </a:fillRef>
          <a:effectRef idx="0">
            <a:schemeClr val="accent1"/>
          </a:effectRef>
          <a:fontRef idx="minor">
            <a:schemeClr val="tx1"/>
          </a:fontRef>
        </xdr:style>
      </xdr:cxnSp>
      <xdr:cxnSp macro="">
        <xdr:nvCxnSpPr>
          <xdr:cNvPr id="8" name="70 Conector recto"/>
          <xdr:cNvCxnSpPr/>
        </xdr:nvCxnSpPr>
        <xdr:spPr>
          <a:xfrm>
            <a:off x="6295377" y="2662938"/>
            <a:ext cx="136684" cy="0"/>
          </a:xfrm>
          <a:prstGeom prst="line">
            <a:avLst/>
          </a:prstGeom>
          <a:ln w="12700">
            <a:solidFill>
              <a:srgbClr val="002060"/>
            </a:solidFill>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285750</xdr:colOff>
      <xdr:row>11</xdr:row>
      <xdr:rowOff>171450</xdr:rowOff>
    </xdr:from>
    <xdr:to>
      <xdr:col>6</xdr:col>
      <xdr:colOff>666750</xdr:colOff>
      <xdr:row>13</xdr:row>
      <xdr:rowOff>28575</xdr:rowOff>
    </xdr:to>
    <xdr:grpSp>
      <xdr:nvGrpSpPr>
        <xdr:cNvPr id="9" name="Grupo 8">
          <a:hlinkClick xmlns:r="http://schemas.openxmlformats.org/officeDocument/2006/relationships" r:id="rId3"/>
        </xdr:cNvPr>
        <xdr:cNvGrpSpPr/>
      </xdr:nvGrpSpPr>
      <xdr:grpSpPr>
        <a:xfrm>
          <a:off x="4857750" y="2305050"/>
          <a:ext cx="381000" cy="238125"/>
          <a:chOff x="6200775" y="2505075"/>
          <a:chExt cx="381000" cy="238125"/>
        </a:xfrm>
      </xdr:grpSpPr>
      <mc:AlternateContent xmlns:mc="http://schemas.openxmlformats.org/markup-compatibility/2006">
        <mc:Choice xmlns:a14="http://schemas.microsoft.com/office/drawing/2010/main" Requires="a14">
          <xdr:sp macro="" textlink="">
            <xdr:nvSpPr>
              <xdr:cNvPr id="30722" name="Button 2" hidden="1">
                <a:extLst>
                  <a:ext uri="{63B3BB69-23CF-44E3-9099-C40C66FF867C}">
                    <a14:compatExt spid="_x0000_s30722"/>
                  </a:ext>
                </a:extLst>
              </xdr:cNvPr>
              <xdr:cNvSpPr/>
            </xdr:nvSpPr>
            <xdr:spPr bwMode="auto">
              <a:xfrm>
                <a:off x="6200775" y="2505075"/>
                <a:ext cx="381000" cy="238125"/>
              </a:xfrm>
              <a:prstGeom prst="rect">
                <a:avLst/>
              </a:prstGeom>
              <a:noFill/>
              <a:ln w="9525">
                <a:miter lim="800000"/>
                <a:headEnd/>
                <a:tailEnd/>
              </a:ln>
            </xdr:spPr>
            <xdr:txBody>
              <a:bodyPr vertOverflow="clip" wrap="square" lIns="18288" tIns="0" rIns="0" bIns="0" anchor="ctr" upright="1"/>
              <a:lstStyle/>
              <a:p>
                <a:pPr algn="ctr" rtl="0">
                  <a:defRPr sz="1000"/>
                </a:pPr>
                <a:endParaRPr lang="es-CO"/>
              </a:p>
            </xdr:txBody>
          </xdr:sp>
        </mc:Choice>
        <mc:Fallback/>
      </mc:AlternateContent>
      <xdr:cxnSp macro="">
        <xdr:nvCxnSpPr>
          <xdr:cNvPr id="11" name="69 Conector recto"/>
          <xdr:cNvCxnSpPr/>
        </xdr:nvCxnSpPr>
        <xdr:spPr>
          <a:xfrm>
            <a:off x="6438569" y="2586209"/>
            <a:ext cx="0" cy="76729"/>
          </a:xfrm>
          <a:prstGeom prst="line">
            <a:avLst/>
          </a:prstGeom>
          <a:ln w="12700">
            <a:solidFill>
              <a:srgbClr val="002060"/>
            </a:solidFill>
          </a:ln>
        </xdr:spPr>
        <xdr:style>
          <a:lnRef idx="1">
            <a:schemeClr val="accent1"/>
          </a:lnRef>
          <a:fillRef idx="0">
            <a:schemeClr val="accent1"/>
          </a:fillRef>
          <a:effectRef idx="0">
            <a:schemeClr val="accent1"/>
          </a:effectRef>
          <a:fontRef idx="minor">
            <a:schemeClr val="tx1"/>
          </a:fontRef>
        </xdr:style>
      </xdr:cxnSp>
      <xdr:cxnSp macro="">
        <xdr:nvCxnSpPr>
          <xdr:cNvPr id="12" name="70 Conector recto"/>
          <xdr:cNvCxnSpPr/>
        </xdr:nvCxnSpPr>
        <xdr:spPr>
          <a:xfrm>
            <a:off x="6295377" y="2662938"/>
            <a:ext cx="136684" cy="0"/>
          </a:xfrm>
          <a:prstGeom prst="line">
            <a:avLst/>
          </a:prstGeom>
          <a:ln w="12700">
            <a:solidFill>
              <a:srgbClr val="002060"/>
            </a:solidFill>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6</xdr:col>
      <xdr:colOff>438150</xdr:colOff>
      <xdr:row>1</xdr:row>
      <xdr:rowOff>47625</xdr:rowOff>
    </xdr:from>
    <xdr:to>
      <xdr:col>7</xdr:col>
      <xdr:colOff>123825</xdr:colOff>
      <xdr:row>3</xdr:row>
      <xdr:rowOff>114300</xdr:rowOff>
    </xdr:to>
    <xdr:pic>
      <xdr:nvPicPr>
        <xdr:cNvPr id="13" name="Imagen 1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010150" y="819150"/>
          <a:ext cx="447675" cy="447675"/>
        </a:xfrm>
        <a:prstGeom prst="rect">
          <a:avLst/>
        </a:prstGeom>
      </xdr:spPr>
    </xdr:pic>
    <xdr:clientData/>
  </xdr:twoCellAnchor>
  <xdr:twoCellAnchor>
    <xdr:from>
      <xdr:col>7</xdr:col>
      <xdr:colOff>333375</xdr:colOff>
      <xdr:row>1</xdr:row>
      <xdr:rowOff>152400</xdr:rowOff>
    </xdr:from>
    <xdr:to>
      <xdr:col>7</xdr:col>
      <xdr:colOff>542925</xdr:colOff>
      <xdr:row>3</xdr:row>
      <xdr:rowOff>57150</xdr:rowOff>
    </xdr:to>
    <xdr:sp macro="" textlink="">
      <xdr:nvSpPr>
        <xdr:cNvPr id="14" name="Triángulo isósceles 13">
          <a:hlinkClick xmlns:r="http://schemas.openxmlformats.org/officeDocument/2006/relationships" r:id="rId5"/>
        </xdr:cNvPr>
        <xdr:cNvSpPr/>
      </xdr:nvSpPr>
      <xdr:spPr>
        <a:xfrm rot="16200000">
          <a:off x="5629275" y="962025"/>
          <a:ext cx="285750" cy="2095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333375</xdr:colOff>
      <xdr:row>7</xdr:row>
      <xdr:rowOff>114300</xdr:rowOff>
    </xdr:from>
    <xdr:to>
      <xdr:col>1</xdr:col>
      <xdr:colOff>590550</xdr:colOff>
      <xdr:row>12</xdr:row>
      <xdr:rowOff>180975</xdr:rowOff>
    </xdr:to>
    <xdr:pic>
      <xdr:nvPicPr>
        <xdr:cNvPr id="3"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3375" y="1257300"/>
          <a:ext cx="1019175" cy="1019175"/>
        </a:xfrm>
        <a:prstGeom prst="rect">
          <a:avLst/>
        </a:prstGeom>
      </xdr:spPr>
    </xdr:pic>
    <xdr:clientData/>
  </xdr:twoCellAnchor>
  <xdr:twoCellAnchor>
    <xdr:from>
      <xdr:col>5</xdr:col>
      <xdr:colOff>409575</xdr:colOff>
      <xdr:row>10</xdr:row>
      <xdr:rowOff>123825</xdr:rowOff>
    </xdr:from>
    <xdr:to>
      <xdr:col>6</xdr:col>
      <xdr:colOff>352425</xdr:colOff>
      <xdr:row>12</xdr:row>
      <xdr:rowOff>0</xdr:rowOff>
    </xdr:to>
    <xdr:sp macro="" textlink="">
      <xdr:nvSpPr>
        <xdr:cNvPr id="5" name="Rectángulo 4">
          <a:hlinkClick xmlns:r="http://schemas.openxmlformats.org/officeDocument/2006/relationships" r:id="rId2"/>
        </xdr:cNvPr>
        <xdr:cNvSpPr/>
      </xdr:nvSpPr>
      <xdr:spPr>
        <a:xfrm>
          <a:off x="4267200" y="1847850"/>
          <a:ext cx="781050" cy="257175"/>
        </a:xfrm>
        <a:prstGeom prst="rect">
          <a:avLst/>
        </a:prstGeom>
        <a:gradFill flip="none" rotWithShape="1">
          <a:gsLst>
            <a:gs pos="0">
              <a:schemeClr val="bg1">
                <a:lumMod val="95000"/>
                <a:shade val="30000"/>
                <a:satMod val="115000"/>
              </a:schemeClr>
            </a:gs>
            <a:gs pos="50000">
              <a:schemeClr val="bg1">
                <a:lumMod val="95000"/>
                <a:shade val="67500"/>
                <a:satMod val="115000"/>
              </a:schemeClr>
            </a:gs>
            <a:gs pos="100000">
              <a:schemeClr val="bg1">
                <a:lumMod val="95000"/>
                <a:shade val="100000"/>
                <a:satMod val="115000"/>
              </a:schemeClr>
            </a:gs>
          </a:gsLst>
          <a:lin ang="5400000" scaled="1"/>
          <a:tileRect/>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100" b="1">
              <a:solidFill>
                <a:sysClr val="windowText" lastClr="000000"/>
              </a:solidFill>
              <a:latin typeface="Eras Light ITC" panose="020B0402030504020804" pitchFamily="34" charset="0"/>
            </a:rPr>
            <a:t>Adicionar</a:t>
          </a:r>
        </a:p>
        <a:p>
          <a:pPr algn="ctr"/>
          <a:endParaRPr lang="es-CO" sz="1100" b="1">
            <a:solidFill>
              <a:sysClr val="windowText" lastClr="000000"/>
            </a:solidFill>
            <a:latin typeface="Eras Light ITC" panose="020B0402030504020804" pitchFamily="34" charset="0"/>
          </a:endParaRPr>
        </a:p>
      </xdr:txBody>
    </xdr:sp>
    <xdr:clientData/>
  </xdr:twoCellAnchor>
  <xdr:twoCellAnchor>
    <xdr:from>
      <xdr:col>7</xdr:col>
      <xdr:colOff>295276</xdr:colOff>
      <xdr:row>0</xdr:row>
      <xdr:rowOff>152400</xdr:rowOff>
    </xdr:from>
    <xdr:to>
      <xdr:col>7</xdr:col>
      <xdr:colOff>504826</xdr:colOff>
      <xdr:row>2</xdr:row>
      <xdr:rowOff>66675</xdr:rowOff>
    </xdr:to>
    <xdr:sp macro="" textlink="">
      <xdr:nvSpPr>
        <xdr:cNvPr id="4" name="Triángulo isósceles 3">
          <a:hlinkClick xmlns:r="http://schemas.openxmlformats.org/officeDocument/2006/relationships" r:id="rId3"/>
        </xdr:cNvPr>
        <xdr:cNvSpPr/>
      </xdr:nvSpPr>
      <xdr:spPr>
        <a:xfrm rot="16200000">
          <a:off x="5710238" y="195263"/>
          <a:ext cx="295275" cy="2095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6</xdr:col>
      <xdr:colOff>438150</xdr:colOff>
      <xdr:row>0</xdr:row>
      <xdr:rowOff>47625</xdr:rowOff>
    </xdr:from>
    <xdr:to>
      <xdr:col>7</xdr:col>
      <xdr:colOff>123825</xdr:colOff>
      <xdr:row>2</xdr:row>
      <xdr:rowOff>114300</xdr:rowOff>
    </xdr:to>
    <xdr:pic>
      <xdr:nvPicPr>
        <xdr:cNvPr id="8" name="Imagen 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010150" y="819150"/>
          <a:ext cx="447675" cy="44767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333375</xdr:colOff>
      <xdr:row>7</xdr:row>
      <xdr:rowOff>114300</xdr:rowOff>
    </xdr:from>
    <xdr:to>
      <xdr:col>1</xdr:col>
      <xdr:colOff>590550</xdr:colOff>
      <xdr:row>12</xdr:row>
      <xdr:rowOff>180975</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3375" y="1266825"/>
          <a:ext cx="1019175" cy="1019175"/>
        </a:xfrm>
        <a:prstGeom prst="rect">
          <a:avLst/>
        </a:prstGeom>
      </xdr:spPr>
    </xdr:pic>
    <xdr:clientData/>
  </xdr:twoCellAnchor>
  <xdr:twoCellAnchor>
    <xdr:from>
      <xdr:col>5</xdr:col>
      <xdr:colOff>409575</xdr:colOff>
      <xdr:row>10</xdr:row>
      <xdr:rowOff>123825</xdr:rowOff>
    </xdr:from>
    <xdr:to>
      <xdr:col>6</xdr:col>
      <xdr:colOff>352425</xdr:colOff>
      <xdr:row>12</xdr:row>
      <xdr:rowOff>0</xdr:rowOff>
    </xdr:to>
    <xdr:sp macro="" textlink="">
      <xdr:nvSpPr>
        <xdr:cNvPr id="4" name="Rectángulo 3">
          <a:hlinkClick xmlns:r="http://schemas.openxmlformats.org/officeDocument/2006/relationships" r:id="rId2"/>
        </xdr:cNvPr>
        <xdr:cNvSpPr/>
      </xdr:nvSpPr>
      <xdr:spPr>
        <a:xfrm>
          <a:off x="4267200" y="1847850"/>
          <a:ext cx="781050" cy="257175"/>
        </a:xfrm>
        <a:prstGeom prst="rect">
          <a:avLst/>
        </a:prstGeom>
        <a:gradFill flip="none" rotWithShape="1">
          <a:gsLst>
            <a:gs pos="0">
              <a:schemeClr val="bg1">
                <a:lumMod val="95000"/>
                <a:shade val="30000"/>
                <a:satMod val="115000"/>
              </a:schemeClr>
            </a:gs>
            <a:gs pos="50000">
              <a:schemeClr val="bg1">
                <a:lumMod val="95000"/>
                <a:shade val="67500"/>
                <a:satMod val="115000"/>
              </a:schemeClr>
            </a:gs>
            <a:gs pos="100000">
              <a:schemeClr val="bg1">
                <a:lumMod val="95000"/>
                <a:shade val="100000"/>
                <a:satMod val="115000"/>
              </a:schemeClr>
            </a:gs>
          </a:gsLst>
          <a:lin ang="5400000" scaled="1"/>
          <a:tileRect/>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100" b="1">
              <a:solidFill>
                <a:sysClr val="windowText" lastClr="000000"/>
              </a:solidFill>
              <a:latin typeface="Eras Light ITC" panose="020B0402030504020804" pitchFamily="34" charset="0"/>
            </a:rPr>
            <a:t>Adicionar</a:t>
          </a:r>
        </a:p>
        <a:p>
          <a:pPr algn="ctr"/>
          <a:endParaRPr lang="es-CO" sz="1100" b="1">
            <a:solidFill>
              <a:sysClr val="windowText" lastClr="000000"/>
            </a:solidFill>
            <a:latin typeface="Eras Light ITC" panose="020B0402030504020804" pitchFamily="34" charset="0"/>
          </a:endParaRPr>
        </a:p>
      </xdr:txBody>
    </xdr:sp>
    <xdr:clientData/>
  </xdr:twoCellAnchor>
  <xdr:twoCellAnchor>
    <xdr:from>
      <xdr:col>7</xdr:col>
      <xdr:colOff>295276</xdr:colOff>
      <xdr:row>0</xdr:row>
      <xdr:rowOff>152400</xdr:rowOff>
    </xdr:from>
    <xdr:to>
      <xdr:col>7</xdr:col>
      <xdr:colOff>504826</xdr:colOff>
      <xdr:row>2</xdr:row>
      <xdr:rowOff>66675</xdr:rowOff>
    </xdr:to>
    <xdr:sp macro="" textlink="">
      <xdr:nvSpPr>
        <xdr:cNvPr id="5" name="Triángulo isósceles 4">
          <a:hlinkClick xmlns:r="http://schemas.openxmlformats.org/officeDocument/2006/relationships" r:id="rId3"/>
        </xdr:cNvPr>
        <xdr:cNvSpPr/>
      </xdr:nvSpPr>
      <xdr:spPr>
        <a:xfrm rot="16200000">
          <a:off x="5710238" y="195263"/>
          <a:ext cx="295275" cy="2095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6</xdr:col>
      <xdr:colOff>438150</xdr:colOff>
      <xdr:row>0</xdr:row>
      <xdr:rowOff>47625</xdr:rowOff>
    </xdr:from>
    <xdr:to>
      <xdr:col>7</xdr:col>
      <xdr:colOff>123825</xdr:colOff>
      <xdr:row>2</xdr:row>
      <xdr:rowOff>114300</xdr:rowOff>
    </xdr:to>
    <xdr:pic>
      <xdr:nvPicPr>
        <xdr:cNvPr id="6" name="Imagen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133975" y="47625"/>
          <a:ext cx="447675" cy="44767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3</xdr:col>
      <xdr:colOff>438150</xdr:colOff>
      <xdr:row>7</xdr:row>
      <xdr:rowOff>19050</xdr:rowOff>
    </xdr:from>
    <xdr:to>
      <xdr:col>4</xdr:col>
      <xdr:colOff>457200</xdr:colOff>
      <xdr:row>8</xdr:row>
      <xdr:rowOff>85725</xdr:rowOff>
    </xdr:to>
    <xdr:sp macro="" textlink="">
      <xdr:nvSpPr>
        <xdr:cNvPr id="5" name="Rectángulo 2">
          <a:hlinkClick xmlns:r="http://schemas.openxmlformats.org/officeDocument/2006/relationships" r:id="rId1"/>
        </xdr:cNvPr>
        <xdr:cNvSpPr/>
      </xdr:nvSpPr>
      <xdr:spPr>
        <a:xfrm>
          <a:off x="2724150" y="1533525"/>
          <a:ext cx="781050" cy="257175"/>
        </a:xfrm>
        <a:prstGeom prst="rect">
          <a:avLst/>
        </a:prstGeom>
        <a:gradFill flip="none" rotWithShape="1">
          <a:gsLst>
            <a:gs pos="0">
              <a:schemeClr val="bg1">
                <a:lumMod val="95000"/>
                <a:shade val="30000"/>
                <a:satMod val="115000"/>
              </a:schemeClr>
            </a:gs>
            <a:gs pos="50000">
              <a:schemeClr val="bg1">
                <a:lumMod val="95000"/>
                <a:shade val="67500"/>
                <a:satMod val="115000"/>
              </a:schemeClr>
            </a:gs>
            <a:gs pos="100000">
              <a:schemeClr val="bg1">
                <a:lumMod val="95000"/>
                <a:shade val="100000"/>
                <a:satMod val="115000"/>
              </a:schemeClr>
            </a:gs>
          </a:gsLst>
          <a:lin ang="5400000" scaled="1"/>
          <a:tileRect/>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100" b="1">
              <a:solidFill>
                <a:sysClr val="windowText" lastClr="000000"/>
              </a:solidFill>
              <a:latin typeface="Eras Light ITC" panose="020B0402030504020804" pitchFamily="34" charset="0"/>
            </a:rPr>
            <a:t>Si</a:t>
          </a:r>
        </a:p>
      </xdr:txBody>
    </xdr:sp>
    <xdr:clientData/>
  </xdr:twoCellAnchor>
  <xdr:twoCellAnchor>
    <xdr:from>
      <xdr:col>4</xdr:col>
      <xdr:colOff>561975</xdr:colOff>
      <xdr:row>7</xdr:row>
      <xdr:rowOff>19050</xdr:rowOff>
    </xdr:from>
    <xdr:to>
      <xdr:col>5</xdr:col>
      <xdr:colOff>581025</xdr:colOff>
      <xdr:row>8</xdr:row>
      <xdr:rowOff>85725</xdr:rowOff>
    </xdr:to>
    <xdr:sp macro="" textlink="">
      <xdr:nvSpPr>
        <xdr:cNvPr id="6" name="Rectángulo 2">
          <a:hlinkClick xmlns:r="http://schemas.openxmlformats.org/officeDocument/2006/relationships" r:id="rId2"/>
        </xdr:cNvPr>
        <xdr:cNvSpPr/>
      </xdr:nvSpPr>
      <xdr:spPr>
        <a:xfrm>
          <a:off x="3609975" y="1533525"/>
          <a:ext cx="781050" cy="257175"/>
        </a:xfrm>
        <a:prstGeom prst="rect">
          <a:avLst/>
        </a:prstGeom>
        <a:gradFill flip="none" rotWithShape="1">
          <a:gsLst>
            <a:gs pos="0">
              <a:schemeClr val="bg1">
                <a:lumMod val="95000"/>
                <a:shade val="30000"/>
                <a:satMod val="115000"/>
              </a:schemeClr>
            </a:gs>
            <a:gs pos="50000">
              <a:schemeClr val="bg1">
                <a:lumMod val="95000"/>
                <a:shade val="67500"/>
                <a:satMod val="115000"/>
              </a:schemeClr>
            </a:gs>
            <a:gs pos="100000">
              <a:schemeClr val="bg1">
                <a:lumMod val="95000"/>
                <a:shade val="100000"/>
                <a:satMod val="115000"/>
              </a:schemeClr>
            </a:gs>
          </a:gsLst>
          <a:lin ang="5400000" scaled="1"/>
          <a:tileRect/>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100" b="1">
              <a:solidFill>
                <a:sysClr val="windowText" lastClr="000000"/>
              </a:solidFill>
              <a:latin typeface="Eras Light ITC" panose="020B0402030504020804" pitchFamily="34" charset="0"/>
            </a:rPr>
            <a:t>Cancelar</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438150</xdr:colOff>
      <xdr:row>7</xdr:row>
      <xdr:rowOff>19050</xdr:rowOff>
    </xdr:from>
    <xdr:to>
      <xdr:col>4</xdr:col>
      <xdr:colOff>457200</xdr:colOff>
      <xdr:row>8</xdr:row>
      <xdr:rowOff>85725</xdr:rowOff>
    </xdr:to>
    <xdr:sp macro="" textlink="">
      <xdr:nvSpPr>
        <xdr:cNvPr id="2" name="Rectángulo 2">
          <a:hlinkClick xmlns:r="http://schemas.openxmlformats.org/officeDocument/2006/relationships" r:id="rId1"/>
        </xdr:cNvPr>
        <xdr:cNvSpPr/>
      </xdr:nvSpPr>
      <xdr:spPr>
        <a:xfrm>
          <a:off x="2724150" y="1533525"/>
          <a:ext cx="781050" cy="257175"/>
        </a:xfrm>
        <a:prstGeom prst="rect">
          <a:avLst/>
        </a:prstGeom>
        <a:gradFill flip="none" rotWithShape="1">
          <a:gsLst>
            <a:gs pos="0">
              <a:schemeClr val="bg1">
                <a:lumMod val="95000"/>
                <a:shade val="30000"/>
                <a:satMod val="115000"/>
              </a:schemeClr>
            </a:gs>
            <a:gs pos="50000">
              <a:schemeClr val="bg1">
                <a:lumMod val="95000"/>
                <a:shade val="67500"/>
                <a:satMod val="115000"/>
              </a:schemeClr>
            </a:gs>
            <a:gs pos="100000">
              <a:schemeClr val="bg1">
                <a:lumMod val="95000"/>
                <a:shade val="100000"/>
                <a:satMod val="115000"/>
              </a:schemeClr>
            </a:gs>
          </a:gsLst>
          <a:lin ang="5400000" scaled="1"/>
          <a:tileRect/>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100" b="1">
              <a:solidFill>
                <a:sysClr val="windowText" lastClr="000000"/>
              </a:solidFill>
              <a:latin typeface="Eras Light ITC" panose="020B0402030504020804" pitchFamily="34" charset="0"/>
            </a:rPr>
            <a:t>Si</a:t>
          </a:r>
        </a:p>
      </xdr:txBody>
    </xdr:sp>
    <xdr:clientData/>
  </xdr:twoCellAnchor>
  <xdr:twoCellAnchor>
    <xdr:from>
      <xdr:col>4</xdr:col>
      <xdr:colOff>561975</xdr:colOff>
      <xdr:row>7</xdr:row>
      <xdr:rowOff>19050</xdr:rowOff>
    </xdr:from>
    <xdr:to>
      <xdr:col>5</xdr:col>
      <xdr:colOff>581025</xdr:colOff>
      <xdr:row>8</xdr:row>
      <xdr:rowOff>85725</xdr:rowOff>
    </xdr:to>
    <xdr:sp macro="" textlink="">
      <xdr:nvSpPr>
        <xdr:cNvPr id="3" name="Rectángulo 2">
          <a:hlinkClick xmlns:r="http://schemas.openxmlformats.org/officeDocument/2006/relationships" r:id="rId1"/>
        </xdr:cNvPr>
        <xdr:cNvSpPr/>
      </xdr:nvSpPr>
      <xdr:spPr>
        <a:xfrm>
          <a:off x="3609975" y="1533525"/>
          <a:ext cx="781050" cy="257175"/>
        </a:xfrm>
        <a:prstGeom prst="rect">
          <a:avLst/>
        </a:prstGeom>
        <a:gradFill flip="none" rotWithShape="1">
          <a:gsLst>
            <a:gs pos="0">
              <a:schemeClr val="bg1">
                <a:lumMod val="95000"/>
                <a:shade val="30000"/>
                <a:satMod val="115000"/>
              </a:schemeClr>
            </a:gs>
            <a:gs pos="50000">
              <a:schemeClr val="bg1">
                <a:lumMod val="95000"/>
                <a:shade val="67500"/>
                <a:satMod val="115000"/>
              </a:schemeClr>
            </a:gs>
            <a:gs pos="100000">
              <a:schemeClr val="bg1">
                <a:lumMod val="95000"/>
                <a:shade val="100000"/>
                <a:satMod val="115000"/>
              </a:schemeClr>
            </a:gs>
          </a:gsLst>
          <a:lin ang="5400000" scaled="1"/>
          <a:tileRect/>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100" b="1">
              <a:solidFill>
                <a:sysClr val="windowText" lastClr="000000"/>
              </a:solidFill>
              <a:latin typeface="Eras Light ITC" panose="020B0402030504020804" pitchFamily="34" charset="0"/>
            </a:rPr>
            <a:t>Cancelar</a:t>
          </a: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266700</xdr:colOff>
      <xdr:row>6</xdr:row>
      <xdr:rowOff>152400</xdr:rowOff>
    </xdr:from>
    <xdr:to>
      <xdr:col>1</xdr:col>
      <xdr:colOff>523875</xdr:colOff>
      <xdr:row>12</xdr:row>
      <xdr:rowOff>28575</xdr:rowOff>
    </xdr:to>
    <xdr:pic>
      <xdr:nvPicPr>
        <xdr:cNvPr id="3"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6700" y="1343025"/>
          <a:ext cx="1019175" cy="1019175"/>
        </a:xfrm>
        <a:prstGeom prst="rect">
          <a:avLst/>
        </a:prstGeom>
      </xdr:spPr>
    </xdr:pic>
    <xdr:clientData/>
  </xdr:twoCellAnchor>
  <xdr:twoCellAnchor>
    <xdr:from>
      <xdr:col>7</xdr:col>
      <xdr:colOff>361950</xdr:colOff>
      <xdr:row>1</xdr:row>
      <xdr:rowOff>123825</xdr:rowOff>
    </xdr:from>
    <xdr:to>
      <xdr:col>7</xdr:col>
      <xdr:colOff>571500</xdr:colOff>
      <xdr:row>3</xdr:row>
      <xdr:rowOff>19050</xdr:rowOff>
    </xdr:to>
    <xdr:sp macro="" textlink="">
      <xdr:nvSpPr>
        <xdr:cNvPr id="6" name="Triángulo isósceles 5">
          <a:hlinkClick xmlns:r="http://schemas.openxmlformats.org/officeDocument/2006/relationships" r:id="rId2"/>
        </xdr:cNvPr>
        <xdr:cNvSpPr/>
      </xdr:nvSpPr>
      <xdr:spPr>
        <a:xfrm rot="16200000">
          <a:off x="5657850" y="361950"/>
          <a:ext cx="285750" cy="2095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6</xdr:col>
      <xdr:colOff>323850</xdr:colOff>
      <xdr:row>1</xdr:row>
      <xdr:rowOff>104775</xdr:rowOff>
    </xdr:from>
    <xdr:to>
      <xdr:col>6</xdr:col>
      <xdr:colOff>742950</xdr:colOff>
      <xdr:row>3</xdr:row>
      <xdr:rowOff>133350</xdr:rowOff>
    </xdr:to>
    <xdr:pic>
      <xdr:nvPicPr>
        <xdr:cNvPr id="7" name="Imagen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895850" y="304800"/>
          <a:ext cx="419100" cy="4191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257175</xdr:colOff>
      <xdr:row>8</xdr:row>
      <xdr:rowOff>66675</xdr:rowOff>
    </xdr:from>
    <xdr:to>
      <xdr:col>1</xdr:col>
      <xdr:colOff>514350</xdr:colOff>
      <xdr:row>13</xdr:row>
      <xdr:rowOff>95250</xdr:rowOff>
    </xdr:to>
    <xdr:pic>
      <xdr:nvPicPr>
        <xdr:cNvPr id="8" name="Imagen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7175" y="1647825"/>
          <a:ext cx="1019175" cy="1019175"/>
        </a:xfrm>
        <a:prstGeom prst="rect">
          <a:avLst/>
        </a:prstGeom>
      </xdr:spPr>
    </xdr:pic>
    <xdr:clientData/>
  </xdr:twoCellAnchor>
  <xdr:twoCellAnchor>
    <xdr:from>
      <xdr:col>7</xdr:col>
      <xdr:colOff>142875</xdr:colOff>
      <xdr:row>18</xdr:row>
      <xdr:rowOff>104775</xdr:rowOff>
    </xdr:from>
    <xdr:to>
      <xdr:col>7</xdr:col>
      <xdr:colOff>523875</xdr:colOff>
      <xdr:row>19</xdr:row>
      <xdr:rowOff>152400</xdr:rowOff>
    </xdr:to>
    <xdr:grpSp>
      <xdr:nvGrpSpPr>
        <xdr:cNvPr id="9" name="Grupo 8">
          <a:hlinkClick xmlns:r="http://schemas.openxmlformats.org/officeDocument/2006/relationships" r:id="rId2"/>
        </xdr:cNvPr>
        <xdr:cNvGrpSpPr/>
      </xdr:nvGrpSpPr>
      <xdr:grpSpPr>
        <a:xfrm>
          <a:off x="5067300" y="3648075"/>
          <a:ext cx="381000" cy="247650"/>
          <a:chOff x="6200775" y="2505105"/>
          <a:chExt cx="381000" cy="238125"/>
        </a:xfrm>
      </xdr:grpSpPr>
      <mc:AlternateContent xmlns:mc="http://schemas.openxmlformats.org/markup-compatibility/2006">
        <mc:Choice xmlns:a14="http://schemas.microsoft.com/office/drawing/2010/main" Requires="a14">
          <xdr:sp macro="" textlink="">
            <xdr:nvSpPr>
              <xdr:cNvPr id="15371" name="Button 11" hidden="1">
                <a:extLst>
                  <a:ext uri="{63B3BB69-23CF-44E3-9099-C40C66FF867C}">
                    <a14:compatExt spid="_x0000_s15371"/>
                  </a:ext>
                </a:extLst>
              </xdr:cNvPr>
              <xdr:cNvSpPr/>
            </xdr:nvSpPr>
            <xdr:spPr bwMode="auto">
              <a:xfrm>
                <a:off x="6200775" y="2505105"/>
                <a:ext cx="381000" cy="238125"/>
              </a:xfrm>
              <a:prstGeom prst="rect">
                <a:avLst/>
              </a:prstGeom>
              <a:noFill/>
              <a:ln w="9525">
                <a:miter lim="800000"/>
                <a:headEnd/>
                <a:tailEnd/>
              </a:ln>
            </xdr:spPr>
            <xdr:txBody>
              <a:bodyPr vertOverflow="clip" wrap="square" lIns="18288" tIns="0" rIns="0" bIns="0" anchor="ctr" upright="1"/>
              <a:lstStyle/>
              <a:p>
                <a:pPr algn="ctr" rtl="0">
                  <a:defRPr sz="1000"/>
                </a:pPr>
                <a:endParaRPr lang="es-CO"/>
              </a:p>
            </xdr:txBody>
          </xdr:sp>
        </mc:Choice>
        <mc:Fallback/>
      </mc:AlternateContent>
      <xdr:cxnSp macro="">
        <xdr:nvCxnSpPr>
          <xdr:cNvPr id="11" name="69 Conector recto"/>
          <xdr:cNvCxnSpPr/>
        </xdr:nvCxnSpPr>
        <xdr:spPr>
          <a:xfrm>
            <a:off x="6438569" y="2586209"/>
            <a:ext cx="0" cy="76729"/>
          </a:xfrm>
          <a:prstGeom prst="line">
            <a:avLst/>
          </a:prstGeom>
          <a:ln w="12700">
            <a:solidFill>
              <a:srgbClr val="002060"/>
            </a:solidFill>
          </a:ln>
        </xdr:spPr>
        <xdr:style>
          <a:lnRef idx="1">
            <a:schemeClr val="accent1"/>
          </a:lnRef>
          <a:fillRef idx="0">
            <a:schemeClr val="accent1"/>
          </a:fillRef>
          <a:effectRef idx="0">
            <a:schemeClr val="accent1"/>
          </a:effectRef>
          <a:fontRef idx="minor">
            <a:schemeClr val="tx1"/>
          </a:fontRef>
        </xdr:style>
      </xdr:cxnSp>
      <xdr:cxnSp macro="">
        <xdr:nvCxnSpPr>
          <xdr:cNvPr id="13" name="70 Conector recto"/>
          <xdr:cNvCxnSpPr/>
        </xdr:nvCxnSpPr>
        <xdr:spPr>
          <a:xfrm>
            <a:off x="6295377" y="2662938"/>
            <a:ext cx="136684" cy="0"/>
          </a:xfrm>
          <a:prstGeom prst="line">
            <a:avLst/>
          </a:prstGeom>
          <a:ln w="12700">
            <a:solidFill>
              <a:srgbClr val="002060"/>
            </a:solidFill>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4</xdr:col>
      <xdr:colOff>200025</xdr:colOff>
      <xdr:row>18</xdr:row>
      <xdr:rowOff>85725</xdr:rowOff>
    </xdr:from>
    <xdr:to>
      <xdr:col>4</xdr:col>
      <xdr:colOff>457200</xdr:colOff>
      <xdr:row>19</xdr:row>
      <xdr:rowOff>161925</xdr:rowOff>
    </xdr:to>
    <xdr:pic>
      <xdr:nvPicPr>
        <xdr:cNvPr id="14" name="Imagen 1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38450" y="3648075"/>
          <a:ext cx="25717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190500</xdr:colOff>
      <xdr:row>18</xdr:row>
      <xdr:rowOff>66675</xdr:rowOff>
    </xdr:from>
    <xdr:to>
      <xdr:col>6</xdr:col>
      <xdr:colOff>447675</xdr:colOff>
      <xdr:row>19</xdr:row>
      <xdr:rowOff>142875</xdr:rowOff>
    </xdr:to>
    <xdr:pic>
      <xdr:nvPicPr>
        <xdr:cNvPr id="15" name="Imagen 1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52925" y="3629025"/>
          <a:ext cx="25717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257175</xdr:colOff>
      <xdr:row>1</xdr:row>
      <xdr:rowOff>171450</xdr:rowOff>
    </xdr:from>
    <xdr:to>
      <xdr:col>8</xdr:col>
      <xdr:colOff>466725</xdr:colOff>
      <xdr:row>3</xdr:row>
      <xdr:rowOff>66675</xdr:rowOff>
    </xdr:to>
    <xdr:sp macro="" textlink="">
      <xdr:nvSpPr>
        <xdr:cNvPr id="10" name="Triángulo isósceles 9">
          <a:hlinkClick xmlns:r="http://schemas.openxmlformats.org/officeDocument/2006/relationships" r:id="rId4"/>
        </xdr:cNvPr>
        <xdr:cNvSpPr/>
      </xdr:nvSpPr>
      <xdr:spPr>
        <a:xfrm rot="16200000">
          <a:off x="5905500" y="409575"/>
          <a:ext cx="285750" cy="2095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7</xdr:col>
      <xdr:colOff>180975</xdr:colOff>
      <xdr:row>1</xdr:row>
      <xdr:rowOff>95250</xdr:rowOff>
    </xdr:from>
    <xdr:to>
      <xdr:col>7</xdr:col>
      <xdr:colOff>600075</xdr:colOff>
      <xdr:row>3</xdr:row>
      <xdr:rowOff>123825</xdr:rowOff>
    </xdr:to>
    <xdr:pic>
      <xdr:nvPicPr>
        <xdr:cNvPr id="12" name="Imagen 1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105400" y="295275"/>
          <a:ext cx="419100" cy="4191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1066800</xdr:colOff>
      <xdr:row>19</xdr:row>
      <xdr:rowOff>80962</xdr:rowOff>
    </xdr:from>
    <xdr:to>
      <xdr:col>9</xdr:col>
      <xdr:colOff>1695450</xdr:colOff>
      <xdr:row>33</xdr:row>
      <xdr:rowOff>157162</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381000</xdr:colOff>
      <xdr:row>5</xdr:row>
      <xdr:rowOff>114300</xdr:rowOff>
    </xdr:from>
    <xdr:to>
      <xdr:col>7</xdr:col>
      <xdr:colOff>590550</xdr:colOff>
      <xdr:row>7</xdr:row>
      <xdr:rowOff>0</xdr:rowOff>
    </xdr:to>
    <xdr:sp macro="" textlink="">
      <xdr:nvSpPr>
        <xdr:cNvPr id="3" name="Triángulo isósceles 2">
          <a:hlinkClick xmlns:r="http://schemas.openxmlformats.org/officeDocument/2006/relationships" r:id="rId2"/>
        </xdr:cNvPr>
        <xdr:cNvSpPr/>
      </xdr:nvSpPr>
      <xdr:spPr>
        <a:xfrm rot="16200000">
          <a:off x="8686800" y="533400"/>
          <a:ext cx="285750" cy="2095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1</xdr:col>
      <xdr:colOff>1000125</xdr:colOff>
      <xdr:row>1</xdr:row>
      <xdr:rowOff>47624</xdr:rowOff>
    </xdr:from>
    <xdr:to>
      <xdr:col>2</xdr:col>
      <xdr:colOff>295274</xdr:colOff>
      <xdr:row>3</xdr:row>
      <xdr:rowOff>167067</xdr:rowOff>
    </xdr:to>
    <xdr:pic>
      <xdr:nvPicPr>
        <xdr:cNvPr id="5" name="Imagen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10800000" flipH="1" flipV="1">
          <a:off x="1600200" y="247649"/>
          <a:ext cx="704849" cy="5004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247651</xdr:colOff>
      <xdr:row>2</xdr:row>
      <xdr:rowOff>95250</xdr:rowOff>
    </xdr:from>
    <xdr:to>
      <xdr:col>1</xdr:col>
      <xdr:colOff>118291</xdr:colOff>
      <xdr:row>6</xdr:row>
      <xdr:rowOff>31987</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651" y="657225"/>
          <a:ext cx="632640" cy="69873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447675</xdr:colOff>
          <xdr:row>2</xdr:row>
          <xdr:rowOff>142875</xdr:rowOff>
        </xdr:from>
        <xdr:to>
          <xdr:col>4</xdr:col>
          <xdr:colOff>209550</xdr:colOff>
          <xdr:row>4</xdr:row>
          <xdr:rowOff>0</xdr:rowOff>
        </xdr:to>
        <xdr:sp macro="" textlink="">
          <xdr:nvSpPr>
            <xdr:cNvPr id="2049" name="Group Box 1" hidden="1">
              <a:extLst>
                <a:ext uri="{63B3BB69-23CF-44E3-9099-C40C66FF867C}">
                  <a14:compatExt spid="_x0000_s204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s-CO" sz="800" b="0" i="0" u="none" strike="noStrike" baseline="0">
                  <a:solidFill>
                    <a:srgbClr val="000000"/>
                  </a:solidFill>
                  <a:latin typeface="Segoe UI"/>
                  <a:ea typeface="Segoe UI"/>
                  <a:cs typeface="Segoe UI"/>
                </a:rPr>
                <a:t>Usario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447675</xdr:colOff>
          <xdr:row>4</xdr:row>
          <xdr:rowOff>133350</xdr:rowOff>
        </xdr:from>
        <xdr:to>
          <xdr:col>4</xdr:col>
          <xdr:colOff>209550</xdr:colOff>
          <xdr:row>5</xdr:row>
          <xdr:rowOff>180975</xdr:rowOff>
        </xdr:to>
        <xdr:sp macro="" textlink="">
          <xdr:nvSpPr>
            <xdr:cNvPr id="2050" name="Group Box 2" hidden="1">
              <a:extLst>
                <a:ext uri="{63B3BB69-23CF-44E3-9099-C40C66FF867C}">
                  <a14:compatExt spid="_x0000_s205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s-CO" sz="800" b="0" i="0" u="none" strike="noStrike" baseline="0">
                  <a:solidFill>
                    <a:srgbClr val="000000"/>
                  </a:solidFill>
                  <a:latin typeface="Segoe UI"/>
                  <a:ea typeface="Segoe UI"/>
                  <a:cs typeface="Segoe UI"/>
                </a:rPr>
                <a:t>Password</a:t>
              </a:r>
            </a:p>
          </xdr:txBody>
        </xdr:sp>
        <xdr:clientData/>
      </xdr:twoCellAnchor>
    </mc:Choice>
    <mc:Fallback/>
  </mc:AlternateContent>
  <xdr:twoCellAnchor>
    <xdr:from>
      <xdr:col>3</xdr:col>
      <xdr:colOff>247650</xdr:colOff>
      <xdr:row>7</xdr:row>
      <xdr:rowOff>66675</xdr:rowOff>
    </xdr:from>
    <xdr:to>
      <xdr:col>4</xdr:col>
      <xdr:colOff>266700</xdr:colOff>
      <xdr:row>8</xdr:row>
      <xdr:rowOff>133350</xdr:rowOff>
    </xdr:to>
    <xdr:sp macro="" textlink="">
      <xdr:nvSpPr>
        <xdr:cNvPr id="5" name="Rectángulo 2">
          <a:hlinkClick xmlns:r="http://schemas.openxmlformats.org/officeDocument/2006/relationships" r:id="rId2"/>
        </xdr:cNvPr>
        <xdr:cNvSpPr/>
      </xdr:nvSpPr>
      <xdr:spPr>
        <a:xfrm>
          <a:off x="2533650" y="1581150"/>
          <a:ext cx="781050" cy="257175"/>
        </a:xfrm>
        <a:prstGeom prst="rect">
          <a:avLst/>
        </a:prstGeom>
        <a:gradFill flip="none" rotWithShape="1">
          <a:gsLst>
            <a:gs pos="0">
              <a:schemeClr val="bg1">
                <a:lumMod val="95000"/>
                <a:shade val="30000"/>
                <a:satMod val="115000"/>
              </a:schemeClr>
            </a:gs>
            <a:gs pos="50000">
              <a:schemeClr val="bg1">
                <a:lumMod val="95000"/>
                <a:shade val="67500"/>
                <a:satMod val="115000"/>
              </a:schemeClr>
            </a:gs>
            <a:gs pos="100000">
              <a:schemeClr val="bg1">
                <a:lumMod val="95000"/>
                <a:shade val="100000"/>
                <a:satMod val="115000"/>
              </a:schemeClr>
            </a:gs>
          </a:gsLst>
          <a:lin ang="5400000" scaled="1"/>
          <a:tileRect/>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100" b="1">
              <a:solidFill>
                <a:sysClr val="windowText" lastClr="000000"/>
              </a:solidFill>
              <a:latin typeface="Eras Light ITC" panose="020B0402030504020804" pitchFamily="34" charset="0"/>
            </a:rPr>
            <a:t>Ingresar</a:t>
          </a:r>
        </a:p>
      </xdr:txBody>
    </xdr:sp>
    <xdr:clientData/>
  </xdr:twoCellAnchor>
  <xdr:twoCellAnchor>
    <xdr:from>
      <xdr:col>4</xdr:col>
      <xdr:colOff>400050</xdr:colOff>
      <xdr:row>7</xdr:row>
      <xdr:rowOff>66675</xdr:rowOff>
    </xdr:from>
    <xdr:to>
      <xdr:col>5</xdr:col>
      <xdr:colOff>419100</xdr:colOff>
      <xdr:row>8</xdr:row>
      <xdr:rowOff>133350</xdr:rowOff>
    </xdr:to>
    <xdr:sp macro="" textlink="">
      <xdr:nvSpPr>
        <xdr:cNvPr id="6" name="Rectángulo 2">
          <a:hlinkClick xmlns:r="http://schemas.openxmlformats.org/officeDocument/2006/relationships" r:id="rId3"/>
        </xdr:cNvPr>
        <xdr:cNvSpPr/>
      </xdr:nvSpPr>
      <xdr:spPr>
        <a:xfrm>
          <a:off x="3448050" y="1581150"/>
          <a:ext cx="781050" cy="257175"/>
        </a:xfrm>
        <a:prstGeom prst="rect">
          <a:avLst/>
        </a:prstGeom>
        <a:gradFill flip="none" rotWithShape="1">
          <a:gsLst>
            <a:gs pos="0">
              <a:schemeClr val="bg1">
                <a:lumMod val="95000"/>
                <a:shade val="30000"/>
                <a:satMod val="115000"/>
              </a:schemeClr>
            </a:gs>
            <a:gs pos="50000">
              <a:schemeClr val="bg1">
                <a:lumMod val="95000"/>
                <a:shade val="67500"/>
                <a:satMod val="115000"/>
              </a:schemeClr>
            </a:gs>
            <a:gs pos="100000">
              <a:schemeClr val="bg1">
                <a:lumMod val="95000"/>
                <a:shade val="100000"/>
                <a:satMod val="115000"/>
              </a:schemeClr>
            </a:gs>
          </a:gsLst>
          <a:lin ang="5400000" scaled="1"/>
          <a:tileRect/>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100" b="1">
              <a:solidFill>
                <a:sysClr val="windowText" lastClr="000000"/>
              </a:solidFill>
              <a:latin typeface="Eras Light ITC" panose="020B0402030504020804" pitchFamily="34" charset="0"/>
            </a:rPr>
            <a:t>Cancelar</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257175</xdr:colOff>
      <xdr:row>8</xdr:row>
      <xdr:rowOff>66675</xdr:rowOff>
    </xdr:from>
    <xdr:to>
      <xdr:col>1</xdr:col>
      <xdr:colOff>514350</xdr:colOff>
      <xdr:row>13</xdr:row>
      <xdr:rowOff>95250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7175" y="1647825"/>
          <a:ext cx="1019175" cy="1019175"/>
        </a:xfrm>
        <a:prstGeom prst="rect">
          <a:avLst/>
        </a:prstGeom>
      </xdr:spPr>
    </xdr:pic>
    <xdr:clientData/>
  </xdr:twoCellAnchor>
  <xdr:twoCellAnchor>
    <xdr:from>
      <xdr:col>7</xdr:col>
      <xdr:colOff>142875</xdr:colOff>
      <xdr:row>18</xdr:row>
      <xdr:rowOff>104775</xdr:rowOff>
    </xdr:from>
    <xdr:to>
      <xdr:col>7</xdr:col>
      <xdr:colOff>523875</xdr:colOff>
      <xdr:row>19</xdr:row>
      <xdr:rowOff>152400</xdr:rowOff>
    </xdr:to>
    <xdr:grpSp>
      <xdr:nvGrpSpPr>
        <xdr:cNvPr id="3" name="Grupo 2">
          <a:hlinkClick xmlns:r="http://schemas.openxmlformats.org/officeDocument/2006/relationships" r:id="rId2"/>
        </xdr:cNvPr>
        <xdr:cNvGrpSpPr/>
      </xdr:nvGrpSpPr>
      <xdr:grpSpPr>
        <a:xfrm>
          <a:off x="5067300" y="3648075"/>
          <a:ext cx="381000" cy="247650"/>
          <a:chOff x="6200775" y="2505105"/>
          <a:chExt cx="381000" cy="238125"/>
        </a:xfrm>
      </xdr:grpSpPr>
      <mc:AlternateContent xmlns:mc="http://schemas.openxmlformats.org/markup-compatibility/2006">
        <mc:Choice xmlns:a14="http://schemas.microsoft.com/office/drawing/2010/main" Requires="a14">
          <xdr:sp macro="" textlink="">
            <xdr:nvSpPr>
              <xdr:cNvPr id="76801" name="Button 1" hidden="1">
                <a:extLst>
                  <a:ext uri="{63B3BB69-23CF-44E3-9099-C40C66FF867C}">
                    <a14:compatExt spid="_x0000_s76801"/>
                  </a:ext>
                </a:extLst>
              </xdr:cNvPr>
              <xdr:cNvSpPr/>
            </xdr:nvSpPr>
            <xdr:spPr bwMode="auto">
              <a:xfrm>
                <a:off x="6200775" y="2505105"/>
                <a:ext cx="381000" cy="238125"/>
              </a:xfrm>
              <a:prstGeom prst="rect">
                <a:avLst/>
              </a:prstGeom>
              <a:noFill/>
              <a:ln w="9525">
                <a:miter lim="800000"/>
                <a:headEnd/>
                <a:tailEnd/>
              </a:ln>
            </xdr:spPr>
            <xdr:txBody>
              <a:bodyPr vertOverflow="clip" wrap="square" lIns="18288" tIns="0" rIns="0" bIns="0" anchor="ctr" upright="1"/>
              <a:lstStyle/>
              <a:p>
                <a:pPr algn="ctr" rtl="0">
                  <a:defRPr sz="1000"/>
                </a:pPr>
                <a:endParaRPr lang="es-CO"/>
              </a:p>
            </xdr:txBody>
          </xdr:sp>
        </mc:Choice>
        <mc:Fallback/>
      </mc:AlternateContent>
      <xdr:cxnSp macro="">
        <xdr:nvCxnSpPr>
          <xdr:cNvPr id="5" name="69 Conector recto"/>
          <xdr:cNvCxnSpPr/>
        </xdr:nvCxnSpPr>
        <xdr:spPr>
          <a:xfrm>
            <a:off x="6438569" y="2586209"/>
            <a:ext cx="0" cy="76729"/>
          </a:xfrm>
          <a:prstGeom prst="line">
            <a:avLst/>
          </a:prstGeom>
          <a:ln w="12700">
            <a:solidFill>
              <a:srgbClr val="002060"/>
            </a:solidFill>
          </a:ln>
        </xdr:spPr>
        <xdr:style>
          <a:lnRef idx="1">
            <a:schemeClr val="accent1"/>
          </a:lnRef>
          <a:fillRef idx="0">
            <a:schemeClr val="accent1"/>
          </a:fillRef>
          <a:effectRef idx="0">
            <a:schemeClr val="accent1"/>
          </a:effectRef>
          <a:fontRef idx="minor">
            <a:schemeClr val="tx1"/>
          </a:fontRef>
        </xdr:style>
      </xdr:cxnSp>
      <xdr:cxnSp macro="">
        <xdr:nvCxnSpPr>
          <xdr:cNvPr id="6" name="70 Conector recto"/>
          <xdr:cNvCxnSpPr/>
        </xdr:nvCxnSpPr>
        <xdr:spPr>
          <a:xfrm>
            <a:off x="6295377" y="2662938"/>
            <a:ext cx="136684" cy="0"/>
          </a:xfrm>
          <a:prstGeom prst="line">
            <a:avLst/>
          </a:prstGeom>
          <a:ln w="12700">
            <a:solidFill>
              <a:srgbClr val="002060"/>
            </a:solidFill>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4</xdr:col>
      <xdr:colOff>200025</xdr:colOff>
      <xdr:row>18</xdr:row>
      <xdr:rowOff>85725</xdr:rowOff>
    </xdr:from>
    <xdr:to>
      <xdr:col>4</xdr:col>
      <xdr:colOff>457200</xdr:colOff>
      <xdr:row>19</xdr:row>
      <xdr:rowOff>161925</xdr:rowOff>
    </xdr:to>
    <xdr:pic>
      <xdr:nvPicPr>
        <xdr:cNvPr id="7" name="Imagen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38450" y="3648075"/>
          <a:ext cx="25717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190500</xdr:colOff>
      <xdr:row>18</xdr:row>
      <xdr:rowOff>66675</xdr:rowOff>
    </xdr:from>
    <xdr:to>
      <xdr:col>6</xdr:col>
      <xdr:colOff>447675</xdr:colOff>
      <xdr:row>19</xdr:row>
      <xdr:rowOff>142875</xdr:rowOff>
    </xdr:to>
    <xdr:pic>
      <xdr:nvPicPr>
        <xdr:cNvPr id="8" name="Imagen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52925" y="3629025"/>
          <a:ext cx="25717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295275</xdr:colOff>
      <xdr:row>1</xdr:row>
      <xdr:rowOff>161925</xdr:rowOff>
    </xdr:from>
    <xdr:to>
      <xdr:col>8</xdr:col>
      <xdr:colOff>504825</xdr:colOff>
      <xdr:row>3</xdr:row>
      <xdr:rowOff>57150</xdr:rowOff>
    </xdr:to>
    <xdr:sp macro="" textlink="">
      <xdr:nvSpPr>
        <xdr:cNvPr id="10" name="Triángulo isósceles 9">
          <a:hlinkClick xmlns:r="http://schemas.openxmlformats.org/officeDocument/2006/relationships" r:id="rId4"/>
        </xdr:cNvPr>
        <xdr:cNvSpPr/>
      </xdr:nvSpPr>
      <xdr:spPr>
        <a:xfrm rot="16200000">
          <a:off x="5943600" y="400050"/>
          <a:ext cx="285750" cy="2095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7</xdr:col>
      <xdr:colOff>161925</xdr:colOff>
      <xdr:row>1</xdr:row>
      <xdr:rowOff>85725</xdr:rowOff>
    </xdr:from>
    <xdr:to>
      <xdr:col>7</xdr:col>
      <xdr:colOff>581025</xdr:colOff>
      <xdr:row>3</xdr:row>
      <xdr:rowOff>114300</xdr:rowOff>
    </xdr:to>
    <xdr:pic>
      <xdr:nvPicPr>
        <xdr:cNvPr id="12" name="Imagen 1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086350" y="285750"/>
          <a:ext cx="419100" cy="4191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1000125</xdr:colOff>
      <xdr:row>0</xdr:row>
      <xdr:rowOff>47624</xdr:rowOff>
    </xdr:from>
    <xdr:to>
      <xdr:col>1</xdr:col>
      <xdr:colOff>704849</xdr:colOff>
      <xdr:row>2</xdr:row>
      <xdr:rowOff>167067</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H="1" flipV="1">
          <a:off x="1600200" y="247649"/>
          <a:ext cx="704849" cy="500443"/>
        </a:xfrm>
        <a:prstGeom prst="rect">
          <a:avLst/>
        </a:prstGeom>
      </xdr:spPr>
    </xdr:pic>
    <xdr:clientData/>
  </xdr:twoCellAnchor>
  <xdr:twoCellAnchor>
    <xdr:from>
      <xdr:col>8</xdr:col>
      <xdr:colOff>152400</xdr:colOff>
      <xdr:row>0</xdr:row>
      <xdr:rowOff>114300</xdr:rowOff>
    </xdr:from>
    <xdr:to>
      <xdr:col>8</xdr:col>
      <xdr:colOff>361950</xdr:colOff>
      <xdr:row>2</xdr:row>
      <xdr:rowOff>19050</xdr:rowOff>
    </xdr:to>
    <xdr:sp macro="" textlink="">
      <xdr:nvSpPr>
        <xdr:cNvPr id="3" name="Triángulo isósceles 2">
          <a:hlinkClick xmlns:r="http://schemas.openxmlformats.org/officeDocument/2006/relationships" r:id="rId2"/>
        </xdr:cNvPr>
        <xdr:cNvSpPr/>
      </xdr:nvSpPr>
      <xdr:spPr>
        <a:xfrm rot="16200000">
          <a:off x="6791325" y="152400"/>
          <a:ext cx="285750" cy="2095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209550</xdr:colOff>
      <xdr:row>9</xdr:row>
      <xdr:rowOff>114300</xdr:rowOff>
    </xdr:from>
    <xdr:to>
      <xdr:col>1</xdr:col>
      <xdr:colOff>466725</xdr:colOff>
      <xdr:row>14</xdr:row>
      <xdr:rowOff>180975</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9550" y="1847850"/>
          <a:ext cx="1019175" cy="1019175"/>
        </a:xfrm>
        <a:prstGeom prst="rect">
          <a:avLst/>
        </a:prstGeom>
      </xdr:spPr>
    </xdr:pic>
    <xdr:clientData/>
  </xdr:twoCellAnchor>
  <xdr:twoCellAnchor editAs="oneCell">
    <xdr:from>
      <xdr:col>6</xdr:col>
      <xdr:colOff>57150</xdr:colOff>
      <xdr:row>4</xdr:row>
      <xdr:rowOff>57150</xdr:rowOff>
    </xdr:from>
    <xdr:to>
      <xdr:col>6</xdr:col>
      <xdr:colOff>514350</xdr:colOff>
      <xdr:row>6</xdr:row>
      <xdr:rowOff>133350</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29150" y="828675"/>
          <a:ext cx="457200" cy="457200"/>
        </a:xfrm>
        <a:prstGeom prst="rect">
          <a:avLst/>
        </a:prstGeom>
      </xdr:spPr>
    </xdr:pic>
    <xdr:clientData/>
  </xdr:twoCellAnchor>
  <xdr:twoCellAnchor>
    <xdr:from>
      <xdr:col>7</xdr:col>
      <xdr:colOff>323850</xdr:colOff>
      <xdr:row>4</xdr:row>
      <xdr:rowOff>161925</xdr:rowOff>
    </xdr:from>
    <xdr:to>
      <xdr:col>7</xdr:col>
      <xdr:colOff>533400</xdr:colOff>
      <xdr:row>6</xdr:row>
      <xdr:rowOff>66675</xdr:rowOff>
    </xdr:to>
    <xdr:sp macro="" textlink="">
      <xdr:nvSpPr>
        <xdr:cNvPr id="5" name="Triángulo isósceles 4">
          <a:hlinkClick xmlns:r="http://schemas.openxmlformats.org/officeDocument/2006/relationships" r:id="rId3"/>
        </xdr:cNvPr>
        <xdr:cNvSpPr/>
      </xdr:nvSpPr>
      <xdr:spPr>
        <a:xfrm rot="16200000">
          <a:off x="5619750" y="971550"/>
          <a:ext cx="285750" cy="2095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161925</xdr:colOff>
      <xdr:row>26</xdr:row>
      <xdr:rowOff>76200</xdr:rowOff>
    </xdr:from>
    <xdr:to>
      <xdr:col>7</xdr:col>
      <xdr:colOff>542925</xdr:colOff>
      <xdr:row>27</xdr:row>
      <xdr:rowOff>123825</xdr:rowOff>
    </xdr:to>
    <xdr:grpSp>
      <xdr:nvGrpSpPr>
        <xdr:cNvPr id="6" name="Grupo 5">
          <a:hlinkClick xmlns:r="http://schemas.openxmlformats.org/officeDocument/2006/relationships" r:id="rId1"/>
        </xdr:cNvPr>
        <xdr:cNvGrpSpPr/>
      </xdr:nvGrpSpPr>
      <xdr:grpSpPr>
        <a:xfrm>
          <a:off x="4924425" y="5753100"/>
          <a:ext cx="381000" cy="247650"/>
          <a:chOff x="6200775" y="2505105"/>
          <a:chExt cx="381000" cy="238125"/>
        </a:xfrm>
      </xdr:grpSpPr>
      <mc:AlternateContent xmlns:mc="http://schemas.openxmlformats.org/markup-compatibility/2006">
        <mc:Choice xmlns:a14="http://schemas.microsoft.com/office/drawing/2010/main" Requires="a14">
          <xdr:sp macro="" textlink="">
            <xdr:nvSpPr>
              <xdr:cNvPr id="47107" name="Button 3" hidden="1">
                <a:extLst>
                  <a:ext uri="{63B3BB69-23CF-44E3-9099-C40C66FF867C}">
                    <a14:compatExt spid="_x0000_s47107"/>
                  </a:ext>
                </a:extLst>
              </xdr:cNvPr>
              <xdr:cNvSpPr/>
            </xdr:nvSpPr>
            <xdr:spPr bwMode="auto">
              <a:xfrm>
                <a:off x="6200775" y="2505105"/>
                <a:ext cx="381000" cy="238125"/>
              </a:xfrm>
              <a:prstGeom prst="rect">
                <a:avLst/>
              </a:prstGeom>
              <a:noFill/>
              <a:ln w="9525">
                <a:miter lim="800000"/>
                <a:headEnd/>
                <a:tailEnd/>
              </a:ln>
            </xdr:spPr>
            <xdr:txBody>
              <a:bodyPr vertOverflow="clip" wrap="square" lIns="18288" tIns="0" rIns="0" bIns="0" anchor="ctr" upright="1"/>
              <a:lstStyle/>
              <a:p>
                <a:pPr algn="ctr" rtl="0">
                  <a:defRPr sz="1000"/>
                </a:pPr>
                <a:endParaRPr lang="es-CO"/>
              </a:p>
            </xdr:txBody>
          </xdr:sp>
        </mc:Choice>
        <mc:Fallback/>
      </mc:AlternateContent>
      <xdr:cxnSp macro="">
        <xdr:nvCxnSpPr>
          <xdr:cNvPr id="8" name="69 Conector recto"/>
          <xdr:cNvCxnSpPr/>
        </xdr:nvCxnSpPr>
        <xdr:spPr>
          <a:xfrm>
            <a:off x="6438569" y="2586209"/>
            <a:ext cx="0" cy="76729"/>
          </a:xfrm>
          <a:prstGeom prst="line">
            <a:avLst/>
          </a:prstGeom>
          <a:ln w="12700">
            <a:solidFill>
              <a:srgbClr val="002060"/>
            </a:solidFill>
          </a:ln>
        </xdr:spPr>
        <xdr:style>
          <a:lnRef idx="1">
            <a:schemeClr val="accent1"/>
          </a:lnRef>
          <a:fillRef idx="0">
            <a:schemeClr val="accent1"/>
          </a:fillRef>
          <a:effectRef idx="0">
            <a:schemeClr val="accent1"/>
          </a:effectRef>
          <a:fontRef idx="minor">
            <a:schemeClr val="tx1"/>
          </a:fontRef>
        </xdr:style>
      </xdr:cxnSp>
      <xdr:cxnSp macro="">
        <xdr:nvCxnSpPr>
          <xdr:cNvPr id="9" name="70 Conector recto"/>
          <xdr:cNvCxnSpPr/>
        </xdr:nvCxnSpPr>
        <xdr:spPr>
          <a:xfrm>
            <a:off x="6295377" y="2662938"/>
            <a:ext cx="136684" cy="0"/>
          </a:xfrm>
          <a:prstGeom prst="line">
            <a:avLst/>
          </a:prstGeom>
          <a:ln w="12700">
            <a:solidFill>
              <a:srgbClr val="002060"/>
            </a:solidFill>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409575</xdr:colOff>
      <xdr:row>3</xdr:row>
      <xdr:rowOff>57149</xdr:rowOff>
    </xdr:from>
    <xdr:to>
      <xdr:col>2</xdr:col>
      <xdr:colOff>371474</xdr:colOff>
      <xdr:row>5</xdr:row>
      <xdr:rowOff>190118</xdr:rowOff>
    </xdr:to>
    <xdr:pic>
      <xdr:nvPicPr>
        <xdr:cNvPr id="10" name="Imagen 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10800000" flipH="1" flipV="1">
          <a:off x="733425" y="657224"/>
          <a:ext cx="723899" cy="513969"/>
        </a:xfrm>
        <a:prstGeom prst="rect">
          <a:avLst/>
        </a:prstGeom>
      </xdr:spPr>
    </xdr:pic>
    <xdr:clientData/>
  </xdr:twoCellAnchor>
  <xdr:twoCellAnchor editAs="oneCell">
    <xdr:from>
      <xdr:col>3</xdr:col>
      <xdr:colOff>219075</xdr:colOff>
      <xdr:row>26</xdr:row>
      <xdr:rowOff>47625</xdr:rowOff>
    </xdr:from>
    <xdr:to>
      <xdr:col>3</xdr:col>
      <xdr:colOff>476250</xdr:colOff>
      <xdr:row>27</xdr:row>
      <xdr:rowOff>114300</xdr:rowOff>
    </xdr:to>
    <xdr:pic>
      <xdr:nvPicPr>
        <xdr:cNvPr id="12" name="Imagen 1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505075" y="3352800"/>
          <a:ext cx="257175"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257175</xdr:colOff>
      <xdr:row>26</xdr:row>
      <xdr:rowOff>57150</xdr:rowOff>
    </xdr:from>
    <xdr:to>
      <xdr:col>6</xdr:col>
      <xdr:colOff>514350</xdr:colOff>
      <xdr:row>27</xdr:row>
      <xdr:rowOff>123825</xdr:rowOff>
    </xdr:to>
    <xdr:pic>
      <xdr:nvPicPr>
        <xdr:cNvPr id="13" name="Imagen 1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29175" y="3362325"/>
          <a:ext cx="257175"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200025</xdr:colOff>
      <xdr:row>3</xdr:row>
      <xdr:rowOff>161925</xdr:rowOff>
    </xdr:from>
    <xdr:to>
      <xdr:col>12</xdr:col>
      <xdr:colOff>409575</xdr:colOff>
      <xdr:row>5</xdr:row>
      <xdr:rowOff>66675</xdr:rowOff>
    </xdr:to>
    <xdr:sp macro="" textlink="">
      <xdr:nvSpPr>
        <xdr:cNvPr id="11" name="Triángulo isósceles 10">
          <a:hlinkClick xmlns:r="http://schemas.openxmlformats.org/officeDocument/2006/relationships" r:id="rId4"/>
        </xdr:cNvPr>
        <xdr:cNvSpPr/>
      </xdr:nvSpPr>
      <xdr:spPr>
        <a:xfrm rot="16200000">
          <a:off x="8734425" y="790575"/>
          <a:ext cx="285750" cy="2095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9</xdr:col>
      <xdr:colOff>723900</xdr:colOff>
      <xdr:row>3</xdr:row>
      <xdr:rowOff>57150</xdr:rowOff>
    </xdr:from>
    <xdr:to>
      <xdr:col>10</xdr:col>
      <xdr:colOff>419100</xdr:colOff>
      <xdr:row>5</xdr:row>
      <xdr:rowOff>133350</xdr:rowOff>
    </xdr:to>
    <xdr:pic>
      <xdr:nvPicPr>
        <xdr:cNvPr id="14" name="Imagen 13"/>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010400" y="647700"/>
          <a:ext cx="457200" cy="4572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3</xdr:col>
      <xdr:colOff>395287</xdr:colOff>
      <xdr:row>11</xdr:row>
      <xdr:rowOff>185737</xdr:rowOff>
    </xdr:from>
    <xdr:to>
      <xdr:col>9</xdr:col>
      <xdr:colOff>395287</xdr:colOff>
      <xdr:row>26</xdr:row>
      <xdr:rowOff>71437</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438150</xdr:colOff>
      <xdr:row>0</xdr:row>
      <xdr:rowOff>19049</xdr:rowOff>
    </xdr:from>
    <xdr:to>
      <xdr:col>2</xdr:col>
      <xdr:colOff>380999</xdr:colOff>
      <xdr:row>2</xdr:row>
      <xdr:rowOff>138492</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10800000" flipH="1" flipV="1">
          <a:off x="1200150" y="19049"/>
          <a:ext cx="704849" cy="500443"/>
        </a:xfrm>
        <a:prstGeom prst="rect">
          <a:avLst/>
        </a:prstGeom>
      </xdr:spPr>
    </xdr:pic>
    <xdr:clientData/>
  </xdr:twoCellAnchor>
  <xdr:twoCellAnchor>
    <xdr:from>
      <xdr:col>11</xdr:col>
      <xdr:colOff>200025</xdr:colOff>
      <xdr:row>0</xdr:row>
      <xdr:rowOff>152400</xdr:rowOff>
    </xdr:from>
    <xdr:to>
      <xdr:col>11</xdr:col>
      <xdr:colOff>409575</xdr:colOff>
      <xdr:row>2</xdr:row>
      <xdr:rowOff>57150</xdr:rowOff>
    </xdr:to>
    <xdr:sp macro="" textlink="">
      <xdr:nvSpPr>
        <xdr:cNvPr id="4" name="Triángulo isósceles 3">
          <a:hlinkClick xmlns:r="http://schemas.openxmlformats.org/officeDocument/2006/relationships" r:id="rId3"/>
        </xdr:cNvPr>
        <xdr:cNvSpPr/>
      </xdr:nvSpPr>
      <xdr:spPr>
        <a:xfrm rot="16200000">
          <a:off x="8543925" y="190500"/>
          <a:ext cx="285750" cy="2095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161925</xdr:colOff>
      <xdr:row>7</xdr:row>
      <xdr:rowOff>57150</xdr:rowOff>
    </xdr:from>
    <xdr:to>
      <xdr:col>1</xdr:col>
      <xdr:colOff>542925</xdr:colOff>
      <xdr:row>13</xdr:row>
      <xdr:rowOff>57150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925" y="1438275"/>
          <a:ext cx="1143000" cy="1143000"/>
        </a:xfrm>
        <a:prstGeom prst="rect">
          <a:avLst/>
        </a:prstGeom>
      </xdr:spPr>
    </xdr:pic>
    <xdr:clientData/>
  </xdr:twoCellAnchor>
  <xdr:twoCellAnchor>
    <xdr:from>
      <xdr:col>7</xdr:col>
      <xdr:colOff>733425</xdr:colOff>
      <xdr:row>1</xdr:row>
      <xdr:rowOff>180975</xdr:rowOff>
    </xdr:from>
    <xdr:to>
      <xdr:col>8</xdr:col>
      <xdr:colOff>180975</xdr:colOff>
      <xdr:row>3</xdr:row>
      <xdr:rowOff>85725</xdr:rowOff>
    </xdr:to>
    <xdr:sp macro="" textlink="">
      <xdr:nvSpPr>
        <xdr:cNvPr id="3" name="Triángulo isósceles 2">
          <a:hlinkClick xmlns:r="http://schemas.openxmlformats.org/officeDocument/2006/relationships" r:id="rId2"/>
        </xdr:cNvPr>
        <xdr:cNvSpPr/>
      </xdr:nvSpPr>
      <xdr:spPr>
        <a:xfrm rot="16200000">
          <a:off x="6029325" y="419100"/>
          <a:ext cx="285750" cy="2095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6</xdr:col>
      <xdr:colOff>561975</xdr:colOff>
      <xdr:row>1</xdr:row>
      <xdr:rowOff>66675</xdr:rowOff>
    </xdr:from>
    <xdr:to>
      <xdr:col>7</xdr:col>
      <xdr:colOff>266700</xdr:colOff>
      <xdr:row>3</xdr:row>
      <xdr:rowOff>152400</xdr:rowOff>
    </xdr:to>
    <xdr:pic>
      <xdr:nvPicPr>
        <xdr:cNvPr id="6" name="Imagen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133975" y="266700"/>
          <a:ext cx="466725" cy="466725"/>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657225</xdr:colOff>
      <xdr:row>3</xdr:row>
      <xdr:rowOff>114300</xdr:rowOff>
    </xdr:from>
    <xdr:to>
      <xdr:col>13</xdr:col>
      <xdr:colOff>666750</xdr:colOff>
      <xdr:row>31</xdr:row>
      <xdr:rowOff>114300</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225" y="695325"/>
          <a:ext cx="9915525"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295276</xdr:colOff>
      <xdr:row>21</xdr:row>
      <xdr:rowOff>1</xdr:rowOff>
    </xdr:from>
    <xdr:to>
      <xdr:col>4</xdr:col>
      <xdr:colOff>619126</xdr:colOff>
      <xdr:row>22</xdr:row>
      <xdr:rowOff>133351</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43276" y="4010026"/>
          <a:ext cx="323850" cy="323850"/>
        </a:xfrm>
        <a:prstGeom prst="rect">
          <a:avLst/>
        </a:prstGeom>
      </xdr:spPr>
    </xdr:pic>
    <xdr:clientData/>
  </xdr:twoCellAnchor>
  <xdr:twoCellAnchor editAs="oneCell">
    <xdr:from>
      <xdr:col>3</xdr:col>
      <xdr:colOff>171451</xdr:colOff>
      <xdr:row>14</xdr:row>
      <xdr:rowOff>180976</xdr:rowOff>
    </xdr:from>
    <xdr:to>
      <xdr:col>3</xdr:col>
      <xdr:colOff>514351</xdr:colOff>
      <xdr:row>16</xdr:row>
      <xdr:rowOff>142876</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57451" y="2857501"/>
          <a:ext cx="342900" cy="342900"/>
        </a:xfrm>
        <a:prstGeom prst="rect">
          <a:avLst/>
        </a:prstGeom>
      </xdr:spPr>
    </xdr:pic>
    <xdr:clientData/>
  </xdr:twoCellAnchor>
  <xdr:twoCellAnchor editAs="oneCell">
    <xdr:from>
      <xdr:col>3</xdr:col>
      <xdr:colOff>600075</xdr:colOff>
      <xdr:row>21</xdr:row>
      <xdr:rowOff>171450</xdr:rowOff>
    </xdr:from>
    <xdr:to>
      <xdr:col>4</xdr:col>
      <xdr:colOff>209550</xdr:colOff>
      <xdr:row>23</xdr:row>
      <xdr:rowOff>161925</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886075" y="4181475"/>
          <a:ext cx="371475" cy="371475"/>
        </a:xfrm>
        <a:prstGeom prst="rect">
          <a:avLst/>
        </a:prstGeom>
      </xdr:spPr>
    </xdr:pic>
    <xdr:clientData/>
  </xdr:twoCellAnchor>
  <xdr:twoCellAnchor editAs="oneCell">
    <xdr:from>
      <xdr:col>3</xdr:col>
      <xdr:colOff>47626</xdr:colOff>
      <xdr:row>10</xdr:row>
      <xdr:rowOff>38101</xdr:rowOff>
    </xdr:from>
    <xdr:to>
      <xdr:col>3</xdr:col>
      <xdr:colOff>428625</xdr:colOff>
      <xdr:row>12</xdr:row>
      <xdr:rowOff>38100</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333626" y="1952626"/>
          <a:ext cx="380999" cy="380999"/>
        </a:xfrm>
        <a:prstGeom prst="rect">
          <a:avLst/>
        </a:prstGeom>
      </xdr:spPr>
    </xdr:pic>
    <xdr:clientData/>
  </xdr:twoCellAnchor>
  <xdr:twoCellAnchor editAs="oneCell">
    <xdr:from>
      <xdr:col>3</xdr:col>
      <xdr:colOff>28576</xdr:colOff>
      <xdr:row>18</xdr:row>
      <xdr:rowOff>66676</xdr:rowOff>
    </xdr:from>
    <xdr:to>
      <xdr:col>3</xdr:col>
      <xdr:colOff>358314</xdr:colOff>
      <xdr:row>20</xdr:row>
      <xdr:rowOff>9526</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314576" y="3505201"/>
          <a:ext cx="329738" cy="323850"/>
        </a:xfrm>
        <a:prstGeom prst="rect">
          <a:avLst/>
        </a:prstGeom>
      </xdr:spPr>
    </xdr:pic>
    <xdr:clientData/>
  </xdr:twoCellAnchor>
  <xdr:twoCellAnchor>
    <xdr:from>
      <xdr:col>3</xdr:col>
      <xdr:colOff>495300</xdr:colOff>
      <xdr:row>9</xdr:row>
      <xdr:rowOff>180975</xdr:rowOff>
    </xdr:from>
    <xdr:to>
      <xdr:col>5</xdr:col>
      <xdr:colOff>590550</xdr:colOff>
      <xdr:row>12</xdr:row>
      <xdr:rowOff>47625</xdr:rowOff>
    </xdr:to>
    <xdr:sp macro="" textlink="">
      <xdr:nvSpPr>
        <xdr:cNvPr id="8" name="CuadroTexto 7"/>
        <xdr:cNvSpPr txBox="1"/>
      </xdr:nvSpPr>
      <xdr:spPr>
        <a:xfrm>
          <a:off x="2781300" y="1905000"/>
          <a:ext cx="1619250"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Tratado NoXXX Fecha  de Creación</a:t>
          </a:r>
        </a:p>
        <a:p>
          <a:endParaRPr lang="es-CO" sz="1100"/>
        </a:p>
      </xdr:txBody>
    </xdr:sp>
    <xdr:clientData/>
  </xdr:twoCellAnchor>
  <xdr:twoCellAnchor>
    <xdr:from>
      <xdr:col>14</xdr:col>
      <xdr:colOff>209550</xdr:colOff>
      <xdr:row>0</xdr:row>
      <xdr:rowOff>171450</xdr:rowOff>
    </xdr:from>
    <xdr:to>
      <xdr:col>14</xdr:col>
      <xdr:colOff>419100</xdr:colOff>
      <xdr:row>2</xdr:row>
      <xdr:rowOff>76200</xdr:rowOff>
    </xdr:to>
    <xdr:sp macro="" textlink="">
      <xdr:nvSpPr>
        <xdr:cNvPr id="9" name="Triángulo isósceles 8">
          <a:hlinkClick xmlns:r="http://schemas.openxmlformats.org/officeDocument/2006/relationships" r:id="rId7"/>
        </xdr:cNvPr>
        <xdr:cNvSpPr/>
      </xdr:nvSpPr>
      <xdr:spPr>
        <a:xfrm rot="16200000">
          <a:off x="10839450" y="209550"/>
          <a:ext cx="285750" cy="2095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12</xdr:col>
      <xdr:colOff>409575</xdr:colOff>
      <xdr:row>0</xdr:row>
      <xdr:rowOff>76200</xdr:rowOff>
    </xdr:from>
    <xdr:to>
      <xdr:col>13</xdr:col>
      <xdr:colOff>114300</xdr:colOff>
      <xdr:row>2</xdr:row>
      <xdr:rowOff>161925</xdr:rowOff>
    </xdr:to>
    <xdr:pic>
      <xdr:nvPicPr>
        <xdr:cNvPr id="10" name="Imagen 9"/>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553575" y="76200"/>
          <a:ext cx="466725" cy="466725"/>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171450</xdr:colOff>
      <xdr:row>4</xdr:row>
      <xdr:rowOff>19050</xdr:rowOff>
    </xdr:from>
    <xdr:to>
      <xdr:col>5</xdr:col>
      <xdr:colOff>647700</xdr:colOff>
      <xdr:row>35</xdr:row>
      <xdr:rowOff>114300</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790575"/>
          <a:ext cx="4286250" cy="6000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571500</xdr:colOff>
          <xdr:row>34</xdr:row>
          <xdr:rowOff>123825</xdr:rowOff>
        </xdr:from>
        <xdr:to>
          <xdr:col>7</xdr:col>
          <xdr:colOff>752475</xdr:colOff>
          <xdr:row>35</xdr:row>
          <xdr:rowOff>180975</xdr:rowOff>
        </xdr:to>
        <xdr:sp macro="" textlink="">
          <xdr:nvSpPr>
            <xdr:cNvPr id="24580" name="Drop Down 4" hidden="1">
              <a:extLst>
                <a:ext uri="{63B3BB69-23CF-44E3-9099-C40C66FF867C}">
                  <a14:compatExt spid="_x0000_s2458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571500</xdr:colOff>
          <xdr:row>3</xdr:row>
          <xdr:rowOff>9525</xdr:rowOff>
        </xdr:from>
        <xdr:to>
          <xdr:col>7</xdr:col>
          <xdr:colOff>752475</xdr:colOff>
          <xdr:row>4</xdr:row>
          <xdr:rowOff>66675</xdr:rowOff>
        </xdr:to>
        <xdr:sp macro="" textlink="">
          <xdr:nvSpPr>
            <xdr:cNvPr id="24581" name="Drop Down 5" hidden="1">
              <a:extLst>
                <a:ext uri="{63B3BB69-23CF-44E3-9099-C40C66FF867C}">
                  <a14:compatExt spid="_x0000_s2458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7</xdr:col>
      <xdr:colOff>342900</xdr:colOff>
      <xdr:row>0</xdr:row>
      <xdr:rowOff>171450</xdr:rowOff>
    </xdr:from>
    <xdr:to>
      <xdr:col>7</xdr:col>
      <xdr:colOff>552450</xdr:colOff>
      <xdr:row>2</xdr:row>
      <xdr:rowOff>76200</xdr:rowOff>
    </xdr:to>
    <xdr:sp macro="" textlink="">
      <xdr:nvSpPr>
        <xdr:cNvPr id="6" name="Triángulo isósceles 5">
          <a:hlinkClick xmlns:r="http://schemas.openxmlformats.org/officeDocument/2006/relationships" r:id="rId2"/>
        </xdr:cNvPr>
        <xdr:cNvSpPr/>
      </xdr:nvSpPr>
      <xdr:spPr>
        <a:xfrm rot="16200000">
          <a:off x="5638800" y="209550"/>
          <a:ext cx="285750" cy="2095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6</xdr:col>
      <xdr:colOff>457200</xdr:colOff>
      <xdr:row>0</xdr:row>
      <xdr:rowOff>76200</xdr:rowOff>
    </xdr:from>
    <xdr:to>
      <xdr:col>7</xdr:col>
      <xdr:colOff>161925</xdr:colOff>
      <xdr:row>2</xdr:row>
      <xdr:rowOff>161925</xdr:rowOff>
    </xdr:to>
    <xdr:pic>
      <xdr:nvPicPr>
        <xdr:cNvPr id="8" name="Imagen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29200" y="76200"/>
          <a:ext cx="466725" cy="466725"/>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2</xdr:col>
      <xdr:colOff>447470</xdr:colOff>
      <xdr:row>7</xdr:row>
      <xdr:rowOff>262247</xdr:rowOff>
    </xdr:from>
    <xdr:to>
      <xdr:col>2</xdr:col>
      <xdr:colOff>1904794</xdr:colOff>
      <xdr:row>7</xdr:row>
      <xdr:rowOff>1019128</xdr:rowOff>
    </xdr:to>
    <xdr:pic>
      <xdr:nvPicPr>
        <xdr:cNvPr id="2" name="Imagen 1"/>
        <xdr:cNvPicPr>
          <a:picLocks noChangeAspect="1"/>
        </xdr:cNvPicPr>
      </xdr:nvPicPr>
      <xdr:blipFill>
        <a:blip xmlns:r="http://schemas.openxmlformats.org/officeDocument/2006/relationships" r:embed="rId1"/>
        <a:stretch>
          <a:fillRect/>
        </a:stretch>
      </xdr:blipFill>
      <xdr:spPr>
        <a:xfrm>
          <a:off x="2952545" y="6767822"/>
          <a:ext cx="1457324" cy="7568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685800</xdr:colOff>
      <xdr:row>2</xdr:row>
      <xdr:rowOff>66675</xdr:rowOff>
    </xdr:from>
    <xdr:to>
      <xdr:col>7</xdr:col>
      <xdr:colOff>400050</xdr:colOff>
      <xdr:row>4</xdr:row>
      <xdr:rowOff>161925</xdr:rowOff>
    </xdr:to>
    <xdr:pic>
      <xdr:nvPicPr>
        <xdr:cNvPr id="4" name="Imagen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57800" y="457200"/>
          <a:ext cx="476250" cy="476250"/>
        </a:xfrm>
        <a:prstGeom prst="rect">
          <a:avLst/>
        </a:prstGeom>
      </xdr:spPr>
    </xdr:pic>
    <xdr:clientData/>
  </xdr:twoCellAnchor>
  <xdr:twoCellAnchor editAs="oneCell">
    <xdr:from>
      <xdr:col>0</xdr:col>
      <xdr:colOff>228600</xdr:colOff>
      <xdr:row>8</xdr:row>
      <xdr:rowOff>95250</xdr:rowOff>
    </xdr:from>
    <xdr:to>
      <xdr:col>1</xdr:col>
      <xdr:colOff>485775</xdr:colOff>
      <xdr:row>13</xdr:row>
      <xdr:rowOff>161925</xdr:rowOff>
    </xdr:to>
    <xdr:pic>
      <xdr:nvPicPr>
        <xdr:cNvPr id="5" name="Imagen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8600" y="1628775"/>
          <a:ext cx="1019175" cy="1019175"/>
        </a:xfrm>
        <a:prstGeom prst="rect">
          <a:avLst/>
        </a:prstGeom>
      </xdr:spPr>
    </xdr:pic>
    <xdr:clientData/>
  </xdr:twoCellAnchor>
  <xdr:twoCellAnchor>
    <xdr:from>
      <xdr:col>8</xdr:col>
      <xdr:colOff>114300</xdr:colOff>
      <xdr:row>2</xdr:row>
      <xdr:rowOff>161925</xdr:rowOff>
    </xdr:from>
    <xdr:to>
      <xdr:col>8</xdr:col>
      <xdr:colOff>323850</xdr:colOff>
      <xdr:row>4</xdr:row>
      <xdr:rowOff>66675</xdr:rowOff>
    </xdr:to>
    <xdr:sp macro="" textlink="">
      <xdr:nvSpPr>
        <xdr:cNvPr id="6" name="Triángulo isósceles 5">
          <a:hlinkClick xmlns:r="http://schemas.openxmlformats.org/officeDocument/2006/relationships" r:id="rId3"/>
        </xdr:cNvPr>
        <xdr:cNvSpPr/>
      </xdr:nvSpPr>
      <xdr:spPr>
        <a:xfrm rot="16200000">
          <a:off x="6172200" y="590550"/>
          <a:ext cx="285750" cy="2095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85725</xdr:colOff>
      <xdr:row>6</xdr:row>
      <xdr:rowOff>85725</xdr:rowOff>
    </xdr:from>
    <xdr:to>
      <xdr:col>1</xdr:col>
      <xdr:colOff>628650</xdr:colOff>
      <xdr:row>14</xdr:row>
      <xdr:rowOff>184516</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725" y="1257300"/>
          <a:ext cx="1304925" cy="1622791"/>
        </a:xfrm>
        <a:prstGeom prst="rect">
          <a:avLst/>
        </a:prstGeom>
      </xdr:spPr>
    </xdr:pic>
    <xdr:clientData/>
  </xdr:twoCellAnchor>
  <xdr:twoCellAnchor>
    <xdr:from>
      <xdr:col>6</xdr:col>
      <xdr:colOff>304801</xdr:colOff>
      <xdr:row>3</xdr:row>
      <xdr:rowOff>66675</xdr:rowOff>
    </xdr:from>
    <xdr:to>
      <xdr:col>7</xdr:col>
      <xdr:colOff>95251</xdr:colOff>
      <xdr:row>5</xdr:row>
      <xdr:rowOff>104775</xdr:rowOff>
    </xdr:to>
    <xdr:grpSp>
      <xdr:nvGrpSpPr>
        <xdr:cNvPr id="6" name="Grupo 5"/>
        <xdr:cNvGrpSpPr/>
      </xdr:nvGrpSpPr>
      <xdr:grpSpPr>
        <a:xfrm>
          <a:off x="4876801" y="647700"/>
          <a:ext cx="552450" cy="428625"/>
          <a:chOff x="4162425" y="514350"/>
          <a:chExt cx="790575" cy="685800"/>
        </a:xfrm>
      </xdr:grpSpPr>
      <xdr:pic>
        <xdr:nvPicPr>
          <xdr:cNvPr id="4" name="Imagen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62425" y="514350"/>
            <a:ext cx="552450" cy="552450"/>
          </a:xfrm>
          <a:prstGeom prst="rect">
            <a:avLst/>
          </a:prstGeom>
        </xdr:spPr>
      </xdr:pic>
      <xdr:pic>
        <xdr:nvPicPr>
          <xdr:cNvPr id="3" name="Imagen 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362450" y="609600"/>
            <a:ext cx="590550" cy="590550"/>
          </a:xfrm>
          <a:prstGeom prst="rect">
            <a:avLst/>
          </a:prstGeom>
        </xdr:spPr>
      </xdr:pic>
    </xdr:grpSp>
    <xdr:clientData/>
  </xdr:twoCellAnchor>
  <xdr:twoCellAnchor>
    <xdr:from>
      <xdr:col>7</xdr:col>
      <xdr:colOff>400050</xdr:colOff>
      <xdr:row>3</xdr:row>
      <xdr:rowOff>95250</xdr:rowOff>
    </xdr:from>
    <xdr:to>
      <xdr:col>7</xdr:col>
      <xdr:colOff>609600</xdr:colOff>
      <xdr:row>4</xdr:row>
      <xdr:rowOff>190500</xdr:rowOff>
    </xdr:to>
    <xdr:sp macro="" textlink="">
      <xdr:nvSpPr>
        <xdr:cNvPr id="5" name="Triángulo isósceles 4">
          <a:hlinkClick xmlns:r="http://schemas.openxmlformats.org/officeDocument/2006/relationships" r:id="rId4"/>
        </xdr:cNvPr>
        <xdr:cNvSpPr/>
      </xdr:nvSpPr>
      <xdr:spPr>
        <a:xfrm rot="16200000">
          <a:off x="5695950" y="714375"/>
          <a:ext cx="285750" cy="2095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6</xdr:row>
      <xdr:rowOff>85725</xdr:rowOff>
    </xdr:from>
    <xdr:to>
      <xdr:col>1</xdr:col>
      <xdr:colOff>600075</xdr:colOff>
      <xdr:row>13</xdr:row>
      <xdr:rowOff>19050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1257300"/>
          <a:ext cx="1285875" cy="1285875"/>
        </a:xfrm>
        <a:prstGeom prst="rect">
          <a:avLst/>
        </a:prstGeom>
      </xdr:spPr>
    </xdr:pic>
    <xdr:clientData/>
  </xdr:twoCellAnchor>
  <xdr:twoCellAnchor>
    <xdr:from>
      <xdr:col>9</xdr:col>
      <xdr:colOff>190500</xdr:colOff>
      <xdr:row>11</xdr:row>
      <xdr:rowOff>152400</xdr:rowOff>
    </xdr:from>
    <xdr:to>
      <xdr:col>10</xdr:col>
      <xdr:colOff>209550</xdr:colOff>
      <xdr:row>13</xdr:row>
      <xdr:rowOff>28575</xdr:rowOff>
    </xdr:to>
    <xdr:sp macro="" textlink="">
      <xdr:nvSpPr>
        <xdr:cNvPr id="8" name="Rectángulo 2">
          <a:hlinkClick xmlns:r="http://schemas.openxmlformats.org/officeDocument/2006/relationships" r:id="rId2"/>
        </xdr:cNvPr>
        <xdr:cNvSpPr/>
      </xdr:nvSpPr>
      <xdr:spPr>
        <a:xfrm>
          <a:off x="5524500" y="3076575"/>
          <a:ext cx="781050" cy="257175"/>
        </a:xfrm>
        <a:prstGeom prst="rect">
          <a:avLst/>
        </a:prstGeom>
        <a:gradFill flip="none" rotWithShape="1">
          <a:gsLst>
            <a:gs pos="0">
              <a:schemeClr val="bg1">
                <a:lumMod val="95000"/>
                <a:shade val="30000"/>
                <a:satMod val="115000"/>
              </a:schemeClr>
            </a:gs>
            <a:gs pos="50000">
              <a:schemeClr val="bg1">
                <a:lumMod val="95000"/>
                <a:shade val="67500"/>
                <a:satMod val="115000"/>
              </a:schemeClr>
            </a:gs>
            <a:gs pos="100000">
              <a:schemeClr val="bg1">
                <a:lumMod val="95000"/>
                <a:shade val="100000"/>
                <a:satMod val="115000"/>
              </a:schemeClr>
            </a:gs>
          </a:gsLst>
          <a:lin ang="5400000" scaled="1"/>
          <a:tileRect/>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100" b="1">
              <a:solidFill>
                <a:sysClr val="windowText" lastClr="000000"/>
              </a:solidFill>
              <a:latin typeface="Eras Light ITC" panose="020B0402030504020804" pitchFamily="34" charset="0"/>
            </a:rPr>
            <a:t>Adicionar</a:t>
          </a:r>
        </a:p>
      </xdr:txBody>
    </xdr:sp>
    <xdr:clientData/>
  </xdr:twoCellAnchor>
  <xdr:twoCellAnchor>
    <xdr:from>
      <xdr:col>10</xdr:col>
      <xdr:colOff>276225</xdr:colOff>
      <xdr:row>2</xdr:row>
      <xdr:rowOff>95250</xdr:rowOff>
    </xdr:from>
    <xdr:to>
      <xdr:col>10</xdr:col>
      <xdr:colOff>485775</xdr:colOff>
      <xdr:row>3</xdr:row>
      <xdr:rowOff>190500</xdr:rowOff>
    </xdr:to>
    <xdr:sp macro="" textlink="">
      <xdr:nvSpPr>
        <xdr:cNvPr id="6" name="Triángulo isósceles 5">
          <a:hlinkClick xmlns:r="http://schemas.openxmlformats.org/officeDocument/2006/relationships" r:id="rId3"/>
        </xdr:cNvPr>
        <xdr:cNvSpPr/>
      </xdr:nvSpPr>
      <xdr:spPr>
        <a:xfrm rot="16200000">
          <a:off x="7467600" y="523875"/>
          <a:ext cx="285750" cy="2095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8</xdr:col>
      <xdr:colOff>581025</xdr:colOff>
      <xdr:row>2</xdr:row>
      <xdr:rowOff>66675</xdr:rowOff>
    </xdr:from>
    <xdr:to>
      <xdr:col>9</xdr:col>
      <xdr:colOff>371475</xdr:colOff>
      <xdr:row>4</xdr:row>
      <xdr:rowOff>104775</xdr:rowOff>
    </xdr:to>
    <xdr:grpSp>
      <xdr:nvGrpSpPr>
        <xdr:cNvPr id="7" name="Grupo 6"/>
        <xdr:cNvGrpSpPr/>
      </xdr:nvGrpSpPr>
      <xdr:grpSpPr>
        <a:xfrm>
          <a:off x="6286500" y="457200"/>
          <a:ext cx="552450" cy="428625"/>
          <a:chOff x="4162425" y="514350"/>
          <a:chExt cx="790575" cy="685800"/>
        </a:xfrm>
      </xdr:grpSpPr>
      <xdr:pic>
        <xdr:nvPicPr>
          <xdr:cNvPr id="9" name="Imagen 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162425" y="514350"/>
            <a:ext cx="552450" cy="552450"/>
          </a:xfrm>
          <a:prstGeom prst="rect">
            <a:avLst/>
          </a:prstGeom>
        </xdr:spPr>
      </xdr:pic>
      <xdr:pic>
        <xdr:nvPicPr>
          <xdr:cNvPr id="10" name="Imagen 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362450" y="609600"/>
            <a:ext cx="590550" cy="590550"/>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723900</xdr:colOff>
      <xdr:row>11</xdr:row>
      <xdr:rowOff>133350</xdr:rowOff>
    </xdr:from>
    <xdr:to>
      <xdr:col>4</xdr:col>
      <xdr:colOff>742950</xdr:colOff>
      <xdr:row>13</xdr:row>
      <xdr:rowOff>9525</xdr:rowOff>
    </xdr:to>
    <xdr:sp macro="" textlink="">
      <xdr:nvSpPr>
        <xdr:cNvPr id="2" name="Rectángulo 2">
          <a:hlinkClick xmlns:r="http://schemas.openxmlformats.org/officeDocument/2006/relationships" r:id="rId1"/>
        </xdr:cNvPr>
        <xdr:cNvSpPr/>
      </xdr:nvSpPr>
      <xdr:spPr>
        <a:xfrm>
          <a:off x="3009900" y="2247900"/>
          <a:ext cx="781050" cy="257175"/>
        </a:xfrm>
        <a:prstGeom prst="rect">
          <a:avLst/>
        </a:prstGeom>
        <a:gradFill flip="none" rotWithShape="1">
          <a:gsLst>
            <a:gs pos="0">
              <a:schemeClr val="bg1">
                <a:lumMod val="95000"/>
                <a:shade val="30000"/>
                <a:satMod val="115000"/>
              </a:schemeClr>
            </a:gs>
            <a:gs pos="50000">
              <a:schemeClr val="bg1">
                <a:lumMod val="95000"/>
                <a:shade val="67500"/>
                <a:satMod val="115000"/>
              </a:schemeClr>
            </a:gs>
            <a:gs pos="100000">
              <a:schemeClr val="bg1">
                <a:lumMod val="95000"/>
                <a:shade val="100000"/>
                <a:satMod val="115000"/>
              </a:schemeClr>
            </a:gs>
          </a:gsLst>
          <a:lin ang="5400000" scaled="1"/>
          <a:tileRect/>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100" b="1">
              <a:solidFill>
                <a:sysClr val="windowText" lastClr="000000"/>
              </a:solidFill>
              <a:latin typeface="Eras Light ITC" panose="020B0402030504020804" pitchFamily="34" charset="0"/>
            </a:rPr>
            <a:t>Ingresar</a:t>
          </a:r>
        </a:p>
      </xdr:txBody>
    </xdr:sp>
    <xdr:clientData/>
  </xdr:twoCellAnchor>
  <xdr:twoCellAnchor>
    <xdr:from>
      <xdr:col>5</xdr:col>
      <xdr:colOff>19050</xdr:colOff>
      <xdr:row>11</xdr:row>
      <xdr:rowOff>133350</xdr:rowOff>
    </xdr:from>
    <xdr:to>
      <xdr:col>6</xdr:col>
      <xdr:colOff>38100</xdr:colOff>
      <xdr:row>13</xdr:row>
      <xdr:rowOff>9525</xdr:rowOff>
    </xdr:to>
    <xdr:sp macro="" textlink="">
      <xdr:nvSpPr>
        <xdr:cNvPr id="3" name="Rectángulo 2">
          <a:hlinkClick xmlns:r="http://schemas.openxmlformats.org/officeDocument/2006/relationships" r:id="rId1"/>
        </xdr:cNvPr>
        <xdr:cNvSpPr/>
      </xdr:nvSpPr>
      <xdr:spPr>
        <a:xfrm>
          <a:off x="3829050" y="2247900"/>
          <a:ext cx="781050" cy="257175"/>
        </a:xfrm>
        <a:prstGeom prst="rect">
          <a:avLst/>
        </a:prstGeom>
        <a:gradFill flip="none" rotWithShape="1">
          <a:gsLst>
            <a:gs pos="0">
              <a:schemeClr val="bg1">
                <a:lumMod val="95000"/>
                <a:shade val="30000"/>
                <a:satMod val="115000"/>
              </a:schemeClr>
            </a:gs>
            <a:gs pos="50000">
              <a:schemeClr val="bg1">
                <a:lumMod val="95000"/>
                <a:shade val="67500"/>
                <a:satMod val="115000"/>
              </a:schemeClr>
            </a:gs>
            <a:gs pos="100000">
              <a:schemeClr val="bg1">
                <a:lumMod val="95000"/>
                <a:shade val="100000"/>
                <a:satMod val="115000"/>
              </a:schemeClr>
            </a:gs>
          </a:gsLst>
          <a:lin ang="5400000" scaled="1"/>
          <a:tileRect/>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100" b="1">
              <a:solidFill>
                <a:sysClr val="windowText" lastClr="000000"/>
              </a:solidFill>
              <a:latin typeface="Eras Light ITC" panose="020B0402030504020804" pitchFamily="34" charset="0"/>
            </a:rPr>
            <a:t>Cancelar</a:t>
          </a:r>
        </a:p>
      </xdr:txBody>
    </xdr:sp>
    <xdr:clientData/>
  </xdr:twoCellAnchor>
  <xdr:twoCellAnchor>
    <xdr:from>
      <xdr:col>6</xdr:col>
      <xdr:colOff>76200</xdr:colOff>
      <xdr:row>11</xdr:row>
      <xdr:rowOff>142875</xdr:rowOff>
    </xdr:from>
    <xdr:to>
      <xdr:col>7</xdr:col>
      <xdr:colOff>95250</xdr:colOff>
      <xdr:row>13</xdr:row>
      <xdr:rowOff>19050</xdr:rowOff>
    </xdr:to>
    <xdr:sp macro="" textlink="">
      <xdr:nvSpPr>
        <xdr:cNvPr id="4" name="Rectángulo 3">
          <a:hlinkClick xmlns:r="http://schemas.openxmlformats.org/officeDocument/2006/relationships" r:id="rId1"/>
        </xdr:cNvPr>
        <xdr:cNvSpPr/>
      </xdr:nvSpPr>
      <xdr:spPr>
        <a:xfrm>
          <a:off x="4648200" y="2257425"/>
          <a:ext cx="781050" cy="257175"/>
        </a:xfrm>
        <a:prstGeom prst="rect">
          <a:avLst/>
        </a:prstGeom>
        <a:gradFill flip="none" rotWithShape="1">
          <a:gsLst>
            <a:gs pos="0">
              <a:schemeClr val="bg1">
                <a:lumMod val="95000"/>
                <a:shade val="30000"/>
                <a:satMod val="115000"/>
              </a:schemeClr>
            </a:gs>
            <a:gs pos="50000">
              <a:schemeClr val="bg1">
                <a:lumMod val="95000"/>
                <a:shade val="67500"/>
                <a:satMod val="115000"/>
              </a:schemeClr>
            </a:gs>
            <a:gs pos="100000">
              <a:schemeClr val="bg1">
                <a:lumMod val="95000"/>
                <a:shade val="100000"/>
                <a:satMod val="115000"/>
              </a:schemeClr>
            </a:gs>
          </a:gsLst>
          <a:lin ang="5400000" scaled="1"/>
          <a:tileRect/>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100" b="1">
              <a:solidFill>
                <a:sysClr val="windowText" lastClr="000000"/>
              </a:solidFill>
              <a:latin typeface="Eras Light ITC" panose="020B0402030504020804" pitchFamily="34" charset="0"/>
            </a:rPr>
            <a:t>Elimiinar</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6</xdr:row>
      <xdr:rowOff>85725</xdr:rowOff>
    </xdr:from>
    <xdr:to>
      <xdr:col>1</xdr:col>
      <xdr:colOff>600075</xdr:colOff>
      <xdr:row>13</xdr:row>
      <xdr:rowOff>19050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1247775"/>
          <a:ext cx="1285875" cy="1285875"/>
        </a:xfrm>
        <a:prstGeom prst="rect">
          <a:avLst/>
        </a:prstGeom>
      </xdr:spPr>
    </xdr:pic>
    <xdr:clientData/>
  </xdr:twoCellAnchor>
  <xdr:twoCellAnchor>
    <xdr:from>
      <xdr:col>7</xdr:col>
      <xdr:colOff>476250</xdr:colOff>
      <xdr:row>12</xdr:row>
      <xdr:rowOff>95250</xdr:rowOff>
    </xdr:from>
    <xdr:to>
      <xdr:col>8</xdr:col>
      <xdr:colOff>495300</xdr:colOff>
      <xdr:row>13</xdr:row>
      <xdr:rowOff>161925</xdr:rowOff>
    </xdr:to>
    <xdr:sp macro="" textlink="">
      <xdr:nvSpPr>
        <xdr:cNvPr id="5" name="Rectángulo 2">
          <a:hlinkClick xmlns:r="http://schemas.openxmlformats.org/officeDocument/2006/relationships" r:id="rId2"/>
        </xdr:cNvPr>
        <xdr:cNvSpPr/>
      </xdr:nvSpPr>
      <xdr:spPr>
        <a:xfrm>
          <a:off x="5419725" y="2419350"/>
          <a:ext cx="781050" cy="257175"/>
        </a:xfrm>
        <a:prstGeom prst="rect">
          <a:avLst/>
        </a:prstGeom>
        <a:gradFill flip="none" rotWithShape="1">
          <a:gsLst>
            <a:gs pos="0">
              <a:schemeClr val="bg1">
                <a:lumMod val="95000"/>
                <a:shade val="30000"/>
                <a:satMod val="115000"/>
              </a:schemeClr>
            </a:gs>
            <a:gs pos="50000">
              <a:schemeClr val="bg1">
                <a:lumMod val="95000"/>
                <a:shade val="67500"/>
                <a:satMod val="115000"/>
              </a:schemeClr>
            </a:gs>
            <a:gs pos="100000">
              <a:schemeClr val="bg1">
                <a:lumMod val="95000"/>
                <a:shade val="100000"/>
                <a:satMod val="115000"/>
              </a:schemeClr>
            </a:gs>
          </a:gsLst>
          <a:lin ang="5400000" scaled="1"/>
          <a:tileRect/>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100" b="1">
              <a:solidFill>
                <a:sysClr val="windowText" lastClr="000000"/>
              </a:solidFill>
              <a:latin typeface="Eras Light ITC" panose="020B0402030504020804" pitchFamily="34" charset="0"/>
            </a:rPr>
            <a:t>Adicionar</a:t>
          </a:r>
        </a:p>
      </xdr:txBody>
    </xdr:sp>
    <xdr:clientData/>
  </xdr:twoCellAnchor>
  <xdr:twoCellAnchor>
    <xdr:from>
      <xdr:col>9</xdr:col>
      <xdr:colOff>714375</xdr:colOff>
      <xdr:row>2</xdr:row>
      <xdr:rowOff>152400</xdr:rowOff>
    </xdr:from>
    <xdr:to>
      <xdr:col>10</xdr:col>
      <xdr:colOff>161925</xdr:colOff>
      <xdr:row>4</xdr:row>
      <xdr:rowOff>47625</xdr:rowOff>
    </xdr:to>
    <xdr:sp macro="" textlink="">
      <xdr:nvSpPr>
        <xdr:cNvPr id="6" name="Triángulo isósceles 5">
          <a:hlinkClick xmlns:r="http://schemas.openxmlformats.org/officeDocument/2006/relationships" r:id="rId3"/>
        </xdr:cNvPr>
        <xdr:cNvSpPr/>
      </xdr:nvSpPr>
      <xdr:spPr>
        <a:xfrm rot="16200000">
          <a:off x="7143750" y="581025"/>
          <a:ext cx="285750" cy="2095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8</xdr:col>
      <xdr:colOff>123825</xdr:colOff>
      <xdr:row>2</xdr:row>
      <xdr:rowOff>76200</xdr:rowOff>
    </xdr:from>
    <xdr:to>
      <xdr:col>8</xdr:col>
      <xdr:colOff>676275</xdr:colOff>
      <xdr:row>4</xdr:row>
      <xdr:rowOff>114300</xdr:rowOff>
    </xdr:to>
    <xdr:grpSp>
      <xdr:nvGrpSpPr>
        <xdr:cNvPr id="7" name="Grupo 6"/>
        <xdr:cNvGrpSpPr/>
      </xdr:nvGrpSpPr>
      <xdr:grpSpPr>
        <a:xfrm>
          <a:off x="5829300" y="466725"/>
          <a:ext cx="552450" cy="428625"/>
          <a:chOff x="4162425" y="514350"/>
          <a:chExt cx="790575" cy="685800"/>
        </a:xfrm>
      </xdr:grpSpPr>
      <xdr:pic>
        <xdr:nvPicPr>
          <xdr:cNvPr id="8" name="Imagen 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162425" y="514350"/>
            <a:ext cx="552450" cy="552450"/>
          </a:xfrm>
          <a:prstGeom prst="rect">
            <a:avLst/>
          </a:prstGeom>
        </xdr:spPr>
      </xdr:pic>
      <xdr:pic>
        <xdr:nvPicPr>
          <xdr:cNvPr id="9" name="Imagen 8"/>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362450" y="609600"/>
            <a:ext cx="590550" cy="590550"/>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723900</xdr:colOff>
      <xdr:row>9</xdr:row>
      <xdr:rowOff>133350</xdr:rowOff>
    </xdr:from>
    <xdr:to>
      <xdr:col>4</xdr:col>
      <xdr:colOff>742950</xdr:colOff>
      <xdr:row>11</xdr:row>
      <xdr:rowOff>9525</xdr:rowOff>
    </xdr:to>
    <xdr:sp macro="" textlink="">
      <xdr:nvSpPr>
        <xdr:cNvPr id="2" name="Rectángulo 2">
          <a:hlinkClick xmlns:r="http://schemas.openxmlformats.org/officeDocument/2006/relationships" r:id="rId1"/>
        </xdr:cNvPr>
        <xdr:cNvSpPr/>
      </xdr:nvSpPr>
      <xdr:spPr>
        <a:xfrm>
          <a:off x="3009900" y="2257425"/>
          <a:ext cx="781050" cy="257175"/>
        </a:xfrm>
        <a:prstGeom prst="rect">
          <a:avLst/>
        </a:prstGeom>
        <a:gradFill flip="none" rotWithShape="1">
          <a:gsLst>
            <a:gs pos="0">
              <a:schemeClr val="bg1">
                <a:lumMod val="95000"/>
                <a:shade val="30000"/>
                <a:satMod val="115000"/>
              </a:schemeClr>
            </a:gs>
            <a:gs pos="50000">
              <a:schemeClr val="bg1">
                <a:lumMod val="95000"/>
                <a:shade val="67500"/>
                <a:satMod val="115000"/>
              </a:schemeClr>
            </a:gs>
            <a:gs pos="100000">
              <a:schemeClr val="bg1">
                <a:lumMod val="95000"/>
                <a:shade val="100000"/>
                <a:satMod val="115000"/>
              </a:schemeClr>
            </a:gs>
          </a:gsLst>
          <a:lin ang="5400000" scaled="1"/>
          <a:tileRect/>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100" b="1">
              <a:solidFill>
                <a:sysClr val="windowText" lastClr="000000"/>
              </a:solidFill>
              <a:latin typeface="Eras Light ITC" panose="020B0402030504020804" pitchFamily="34" charset="0"/>
            </a:rPr>
            <a:t>Ingresar</a:t>
          </a:r>
        </a:p>
      </xdr:txBody>
    </xdr:sp>
    <xdr:clientData/>
  </xdr:twoCellAnchor>
  <xdr:twoCellAnchor>
    <xdr:from>
      <xdr:col>5</xdr:col>
      <xdr:colOff>19050</xdr:colOff>
      <xdr:row>9</xdr:row>
      <xdr:rowOff>133350</xdr:rowOff>
    </xdr:from>
    <xdr:to>
      <xdr:col>6</xdr:col>
      <xdr:colOff>38100</xdr:colOff>
      <xdr:row>11</xdr:row>
      <xdr:rowOff>9525</xdr:rowOff>
    </xdr:to>
    <xdr:sp macro="" textlink="">
      <xdr:nvSpPr>
        <xdr:cNvPr id="3" name="Rectángulo 2">
          <a:hlinkClick xmlns:r="http://schemas.openxmlformats.org/officeDocument/2006/relationships" r:id="rId1"/>
        </xdr:cNvPr>
        <xdr:cNvSpPr/>
      </xdr:nvSpPr>
      <xdr:spPr>
        <a:xfrm>
          <a:off x="3829050" y="2257425"/>
          <a:ext cx="781050" cy="257175"/>
        </a:xfrm>
        <a:prstGeom prst="rect">
          <a:avLst/>
        </a:prstGeom>
        <a:gradFill flip="none" rotWithShape="1">
          <a:gsLst>
            <a:gs pos="0">
              <a:schemeClr val="bg1">
                <a:lumMod val="95000"/>
                <a:shade val="30000"/>
                <a:satMod val="115000"/>
              </a:schemeClr>
            </a:gs>
            <a:gs pos="50000">
              <a:schemeClr val="bg1">
                <a:lumMod val="95000"/>
                <a:shade val="67500"/>
                <a:satMod val="115000"/>
              </a:schemeClr>
            </a:gs>
            <a:gs pos="100000">
              <a:schemeClr val="bg1">
                <a:lumMod val="95000"/>
                <a:shade val="100000"/>
                <a:satMod val="115000"/>
              </a:schemeClr>
            </a:gs>
          </a:gsLst>
          <a:lin ang="5400000" scaled="1"/>
          <a:tileRect/>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100" b="1">
              <a:solidFill>
                <a:sysClr val="windowText" lastClr="000000"/>
              </a:solidFill>
              <a:latin typeface="Eras Light ITC" panose="020B0402030504020804" pitchFamily="34" charset="0"/>
            </a:rPr>
            <a:t>Cancelar</a:t>
          </a:r>
        </a:p>
      </xdr:txBody>
    </xdr:sp>
    <xdr:clientData/>
  </xdr:twoCellAnchor>
  <xdr:twoCellAnchor>
    <xdr:from>
      <xdr:col>6</xdr:col>
      <xdr:colOff>76200</xdr:colOff>
      <xdr:row>9</xdr:row>
      <xdr:rowOff>142875</xdr:rowOff>
    </xdr:from>
    <xdr:to>
      <xdr:col>7</xdr:col>
      <xdr:colOff>95250</xdr:colOff>
      <xdr:row>11</xdr:row>
      <xdr:rowOff>19050</xdr:rowOff>
    </xdr:to>
    <xdr:sp macro="" textlink="">
      <xdr:nvSpPr>
        <xdr:cNvPr id="4" name="Rectángulo 3">
          <a:hlinkClick xmlns:r="http://schemas.openxmlformats.org/officeDocument/2006/relationships" r:id="rId1"/>
        </xdr:cNvPr>
        <xdr:cNvSpPr/>
      </xdr:nvSpPr>
      <xdr:spPr>
        <a:xfrm>
          <a:off x="4648200" y="2266950"/>
          <a:ext cx="781050" cy="257175"/>
        </a:xfrm>
        <a:prstGeom prst="rect">
          <a:avLst/>
        </a:prstGeom>
        <a:gradFill flip="none" rotWithShape="1">
          <a:gsLst>
            <a:gs pos="0">
              <a:schemeClr val="bg1">
                <a:lumMod val="95000"/>
                <a:shade val="30000"/>
                <a:satMod val="115000"/>
              </a:schemeClr>
            </a:gs>
            <a:gs pos="50000">
              <a:schemeClr val="bg1">
                <a:lumMod val="95000"/>
                <a:shade val="67500"/>
                <a:satMod val="115000"/>
              </a:schemeClr>
            </a:gs>
            <a:gs pos="100000">
              <a:schemeClr val="bg1">
                <a:lumMod val="95000"/>
                <a:shade val="100000"/>
                <a:satMod val="115000"/>
              </a:schemeClr>
            </a:gs>
          </a:gsLst>
          <a:lin ang="5400000" scaled="1"/>
          <a:tileRect/>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100" b="1">
              <a:solidFill>
                <a:sysClr val="windowText" lastClr="000000"/>
              </a:solidFill>
              <a:latin typeface="Eras Light ITC" panose="020B0402030504020804" pitchFamily="34" charset="0"/>
            </a:rPr>
            <a:t>Elimiinar</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171450</xdr:colOff>
      <xdr:row>7</xdr:row>
      <xdr:rowOff>142875</xdr:rowOff>
    </xdr:from>
    <xdr:to>
      <xdr:col>1</xdr:col>
      <xdr:colOff>428625</xdr:colOff>
      <xdr:row>13</xdr:row>
      <xdr:rowOff>19050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1450" y="2295525"/>
          <a:ext cx="1019175" cy="1019175"/>
        </a:xfrm>
        <a:prstGeom prst="rect">
          <a:avLst/>
        </a:prstGeom>
      </xdr:spPr>
    </xdr:pic>
    <xdr:clientData/>
  </xdr:twoCellAnchor>
  <xdr:twoCellAnchor>
    <xdr:from>
      <xdr:col>4</xdr:col>
      <xdr:colOff>161925</xdr:colOff>
      <xdr:row>17</xdr:row>
      <xdr:rowOff>180975</xdr:rowOff>
    </xdr:from>
    <xdr:to>
      <xdr:col>5</xdr:col>
      <xdr:colOff>180975</xdr:colOff>
      <xdr:row>19</xdr:row>
      <xdr:rowOff>57150</xdr:rowOff>
    </xdr:to>
    <xdr:sp macro="" textlink="">
      <xdr:nvSpPr>
        <xdr:cNvPr id="3" name="Rectángulo 2">
          <a:hlinkClick xmlns:r="http://schemas.openxmlformats.org/officeDocument/2006/relationships" r:id="rId2"/>
        </xdr:cNvPr>
        <xdr:cNvSpPr/>
      </xdr:nvSpPr>
      <xdr:spPr>
        <a:xfrm>
          <a:off x="3209925" y="4095750"/>
          <a:ext cx="781050" cy="257175"/>
        </a:xfrm>
        <a:prstGeom prst="rect">
          <a:avLst/>
        </a:prstGeom>
        <a:gradFill flip="none" rotWithShape="1">
          <a:gsLst>
            <a:gs pos="0">
              <a:schemeClr val="bg1">
                <a:lumMod val="95000"/>
                <a:shade val="30000"/>
                <a:satMod val="115000"/>
              </a:schemeClr>
            </a:gs>
            <a:gs pos="50000">
              <a:schemeClr val="bg1">
                <a:lumMod val="95000"/>
                <a:shade val="67500"/>
                <a:satMod val="115000"/>
              </a:schemeClr>
            </a:gs>
            <a:gs pos="100000">
              <a:schemeClr val="bg1">
                <a:lumMod val="95000"/>
                <a:shade val="100000"/>
                <a:satMod val="115000"/>
              </a:schemeClr>
            </a:gs>
          </a:gsLst>
          <a:lin ang="5400000" scaled="1"/>
          <a:tileRect/>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100" b="1">
              <a:solidFill>
                <a:sysClr val="windowText" lastClr="000000"/>
              </a:solidFill>
              <a:latin typeface="Eras Light ITC" panose="020B0402030504020804" pitchFamily="34" charset="0"/>
            </a:rPr>
            <a:t>Ingresar</a:t>
          </a:r>
        </a:p>
      </xdr:txBody>
    </xdr:sp>
    <xdr:clientData/>
  </xdr:twoCellAnchor>
  <xdr:twoCellAnchor>
    <xdr:from>
      <xdr:col>5</xdr:col>
      <xdr:colOff>561975</xdr:colOff>
      <xdr:row>17</xdr:row>
      <xdr:rowOff>180975</xdr:rowOff>
    </xdr:from>
    <xdr:to>
      <xdr:col>6</xdr:col>
      <xdr:colOff>581025</xdr:colOff>
      <xdr:row>19</xdr:row>
      <xdr:rowOff>57150</xdr:rowOff>
    </xdr:to>
    <xdr:sp macro="" textlink="">
      <xdr:nvSpPr>
        <xdr:cNvPr id="4" name="Rectángulo 2">
          <a:hlinkClick xmlns:r="http://schemas.openxmlformats.org/officeDocument/2006/relationships" r:id="rId2"/>
        </xdr:cNvPr>
        <xdr:cNvSpPr/>
      </xdr:nvSpPr>
      <xdr:spPr>
        <a:xfrm>
          <a:off x="4371975" y="4095750"/>
          <a:ext cx="781050" cy="257175"/>
        </a:xfrm>
        <a:prstGeom prst="rect">
          <a:avLst/>
        </a:prstGeom>
        <a:gradFill flip="none" rotWithShape="1">
          <a:gsLst>
            <a:gs pos="0">
              <a:schemeClr val="bg1">
                <a:lumMod val="95000"/>
                <a:shade val="30000"/>
                <a:satMod val="115000"/>
              </a:schemeClr>
            </a:gs>
            <a:gs pos="50000">
              <a:schemeClr val="bg1">
                <a:lumMod val="95000"/>
                <a:shade val="67500"/>
                <a:satMod val="115000"/>
              </a:schemeClr>
            </a:gs>
            <a:gs pos="100000">
              <a:schemeClr val="bg1">
                <a:lumMod val="95000"/>
                <a:shade val="100000"/>
                <a:satMod val="115000"/>
              </a:schemeClr>
            </a:gs>
          </a:gsLst>
          <a:lin ang="5400000" scaled="1"/>
          <a:tileRect/>
        </a:gra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100" b="1">
              <a:solidFill>
                <a:sysClr val="windowText" lastClr="000000"/>
              </a:solidFill>
              <a:latin typeface="Eras Light ITC" panose="020B0402030504020804" pitchFamily="34" charset="0"/>
            </a:rPr>
            <a:t>Cancelar</a:t>
          </a:r>
        </a:p>
      </xdr:txBody>
    </xdr:sp>
    <xdr:clientData/>
  </xdr:twoCellAnchor>
  <xdr:twoCellAnchor>
    <xdr:from>
      <xdr:col>8</xdr:col>
      <xdr:colOff>133350</xdr:colOff>
      <xdr:row>0</xdr:row>
      <xdr:rowOff>142875</xdr:rowOff>
    </xdr:from>
    <xdr:to>
      <xdr:col>8</xdr:col>
      <xdr:colOff>342900</xdr:colOff>
      <xdr:row>2</xdr:row>
      <xdr:rowOff>47625</xdr:rowOff>
    </xdr:to>
    <xdr:sp macro="" textlink="">
      <xdr:nvSpPr>
        <xdr:cNvPr id="5" name="Triángulo isósceles 4">
          <a:hlinkClick xmlns:r="http://schemas.openxmlformats.org/officeDocument/2006/relationships" r:id="rId3"/>
        </xdr:cNvPr>
        <xdr:cNvSpPr/>
      </xdr:nvSpPr>
      <xdr:spPr>
        <a:xfrm rot="16200000">
          <a:off x="6191250" y="952500"/>
          <a:ext cx="285750" cy="2095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7</xdr:col>
      <xdr:colOff>123825</xdr:colOff>
      <xdr:row>0</xdr:row>
      <xdr:rowOff>38100</xdr:rowOff>
    </xdr:from>
    <xdr:to>
      <xdr:col>7</xdr:col>
      <xdr:colOff>571500</xdr:colOff>
      <xdr:row>2</xdr:row>
      <xdr:rowOff>104775</xdr:rowOff>
    </xdr:to>
    <xdr:pic>
      <xdr:nvPicPr>
        <xdr:cNvPr id="6" name="Imagen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457825" y="809625"/>
          <a:ext cx="447675" cy="44767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2.vml"/><Relationship Id="rId1" Type="http://schemas.openxmlformats.org/officeDocument/2006/relationships/drawing" Target="../drawings/drawing10.xml"/><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11.xml.rels><?xml version="1.0" encoding="UTF-8" standalone="yes"?>
<Relationships xmlns="http://schemas.openxmlformats.org/package/2006/relationships"><Relationship Id="rId3" Type="http://schemas.openxmlformats.org/officeDocument/2006/relationships/ctrlProp" Target="../ctrlProps/ctrlProp7.xml"/><Relationship Id="rId2" Type="http://schemas.openxmlformats.org/officeDocument/2006/relationships/vmlDrawing" Target="../drawings/vmlDrawing3.vml"/><Relationship Id="rId1" Type="http://schemas.openxmlformats.org/officeDocument/2006/relationships/drawing" Target="../drawings/drawing11.xml"/><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ctrlProp" Target="../ctrlProps/ctrlProp8.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2.xml"/><Relationship Id="rId1" Type="http://schemas.openxmlformats.org/officeDocument/2006/relationships/printerSettings" Target="../printerSettings/printerSettings3.bin"/><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ctrlProp" Target="../ctrlProps/ctrlProp13.xml"/><Relationship Id="rId2" Type="http://schemas.openxmlformats.org/officeDocument/2006/relationships/vmlDrawing" Target="../drawings/vmlDrawing5.vml"/><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0.xml.rels><?xml version="1.0" encoding="UTF-8" standalone="yes"?>
<Relationships xmlns="http://schemas.openxmlformats.org/package/2006/relationships"><Relationship Id="rId3" Type="http://schemas.openxmlformats.org/officeDocument/2006/relationships/ctrlProp" Target="../ctrlProps/ctrlProp14.xml"/><Relationship Id="rId2" Type="http://schemas.openxmlformats.org/officeDocument/2006/relationships/vmlDrawing" Target="../drawings/vmlDrawing6.vml"/><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3" Type="http://schemas.openxmlformats.org/officeDocument/2006/relationships/ctrlProp" Target="../ctrlProps/ctrlProp15.xml"/><Relationship Id="rId2" Type="http://schemas.openxmlformats.org/officeDocument/2006/relationships/vmlDrawing" Target="../drawings/vmlDrawing7.vml"/><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3" Type="http://schemas.openxmlformats.org/officeDocument/2006/relationships/ctrlProp" Target="../ctrlProps/ctrlProp16.xml"/><Relationship Id="rId2" Type="http://schemas.openxmlformats.org/officeDocument/2006/relationships/vmlDrawing" Target="../drawings/vmlDrawing8.vml"/><Relationship Id="rId1" Type="http://schemas.openxmlformats.org/officeDocument/2006/relationships/drawing" Target="../drawings/drawing27.xml"/><Relationship Id="rId4" Type="http://schemas.openxmlformats.org/officeDocument/2006/relationships/ctrlProp" Target="../ctrlProps/ctrlProp1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abSelected="1" workbookViewId="0"/>
  </sheetViews>
  <sheetFormatPr baseColWidth="10" defaultRowHeight="15" x14ac:dyDescent="0.25"/>
  <sheetData>
    <row r="1" spans="1:13" x14ac:dyDescent="0.25">
      <c r="A1" s="1"/>
      <c r="B1" s="1"/>
      <c r="C1" s="1"/>
      <c r="D1" s="1"/>
      <c r="E1" s="1"/>
      <c r="F1" s="1"/>
      <c r="G1" s="1"/>
      <c r="H1" s="1"/>
      <c r="I1" s="1"/>
      <c r="J1" s="1"/>
      <c r="K1" s="1"/>
      <c r="L1" s="1"/>
      <c r="M1" s="1"/>
    </row>
    <row r="2" spans="1:13" x14ac:dyDescent="0.25">
      <c r="A2" s="169"/>
      <c r="B2" s="169"/>
      <c r="C2" s="169"/>
      <c r="D2" s="169"/>
      <c r="E2" s="169"/>
      <c r="F2" s="169"/>
      <c r="G2" s="169"/>
      <c r="H2" s="169"/>
      <c r="I2" s="169"/>
      <c r="J2" s="1"/>
      <c r="K2" s="1"/>
      <c r="L2" s="1"/>
      <c r="M2" s="1"/>
    </row>
    <row r="3" spans="1:13" x14ac:dyDescent="0.25">
      <c r="A3" s="169"/>
      <c r="B3" s="169"/>
      <c r="C3" s="169"/>
      <c r="D3" s="169"/>
      <c r="E3" s="169"/>
      <c r="F3" s="169"/>
      <c r="G3" s="169"/>
      <c r="H3" s="169"/>
      <c r="I3" s="169"/>
      <c r="J3" s="1"/>
      <c r="K3" s="1"/>
      <c r="L3" s="1"/>
      <c r="M3" s="1"/>
    </row>
    <row r="4" spans="1:13" x14ac:dyDescent="0.25">
      <c r="A4" s="169"/>
      <c r="B4" s="169"/>
      <c r="C4" s="169"/>
      <c r="D4" s="169"/>
      <c r="E4" s="169"/>
      <c r="F4" s="169"/>
      <c r="G4" s="169"/>
      <c r="H4" s="169"/>
      <c r="I4" s="169"/>
      <c r="J4" s="1"/>
      <c r="K4" s="1"/>
      <c r="L4" s="1"/>
      <c r="M4" s="1"/>
    </row>
    <row r="5" spans="1:13" x14ac:dyDescent="0.25">
      <c r="A5" s="169"/>
      <c r="B5" s="169"/>
      <c r="C5" s="169"/>
      <c r="D5" s="169"/>
      <c r="E5" s="169"/>
      <c r="F5" s="169"/>
      <c r="G5" s="169"/>
      <c r="H5" s="169"/>
      <c r="I5" s="169"/>
      <c r="J5" s="1"/>
      <c r="K5" s="1"/>
      <c r="L5" s="1"/>
      <c r="M5" s="1"/>
    </row>
    <row r="6" spans="1:13" x14ac:dyDescent="0.25">
      <c r="A6" s="169"/>
      <c r="B6" s="169"/>
      <c r="C6" s="169"/>
      <c r="D6" s="169"/>
      <c r="E6" s="169"/>
      <c r="F6" s="169"/>
      <c r="G6" s="169"/>
      <c r="H6" s="169"/>
      <c r="I6" s="169"/>
      <c r="J6" s="1"/>
      <c r="K6" s="1"/>
      <c r="L6" s="1"/>
      <c r="M6" s="1"/>
    </row>
    <row r="7" spans="1:13" x14ac:dyDescent="0.25">
      <c r="A7" s="169"/>
      <c r="B7" s="169"/>
      <c r="C7" s="169"/>
      <c r="D7" s="169"/>
      <c r="E7" s="169"/>
      <c r="F7" s="169"/>
      <c r="G7" s="169"/>
      <c r="H7" s="169"/>
      <c r="I7" s="169"/>
      <c r="J7" s="1"/>
      <c r="K7" s="1"/>
      <c r="L7" s="1"/>
      <c r="M7" s="1"/>
    </row>
    <row r="8" spans="1:13" x14ac:dyDescent="0.25">
      <c r="A8" s="169"/>
      <c r="B8" s="169"/>
      <c r="C8" s="169"/>
      <c r="D8" s="169"/>
      <c r="E8" s="169"/>
      <c r="F8" s="169"/>
      <c r="G8" s="169"/>
      <c r="H8" s="169"/>
      <c r="I8" s="169"/>
      <c r="J8" s="1"/>
      <c r="K8" s="1"/>
      <c r="L8" s="1"/>
      <c r="M8" s="1"/>
    </row>
    <row r="9" spans="1:13" x14ac:dyDescent="0.25">
      <c r="A9" s="169"/>
      <c r="B9" s="169"/>
      <c r="C9" s="169"/>
      <c r="D9" s="169"/>
      <c r="E9" s="169"/>
      <c r="F9" s="169"/>
      <c r="G9" s="169"/>
      <c r="H9" s="169"/>
      <c r="I9" s="169"/>
      <c r="J9" s="1"/>
      <c r="K9" s="1"/>
      <c r="L9" s="1"/>
      <c r="M9" s="1"/>
    </row>
    <row r="10" spans="1:13" x14ac:dyDescent="0.25">
      <c r="A10" s="169"/>
      <c r="B10" s="169"/>
      <c r="C10" s="169"/>
      <c r="D10" s="169"/>
      <c r="E10" s="169"/>
      <c r="F10" s="169"/>
      <c r="G10" s="169"/>
      <c r="H10" s="169"/>
      <c r="I10" s="169"/>
      <c r="J10" s="1"/>
      <c r="K10" s="1"/>
      <c r="L10" s="1"/>
      <c r="M10" s="1"/>
    </row>
    <row r="11" spans="1:13" x14ac:dyDescent="0.25">
      <c r="A11" s="169"/>
      <c r="B11" s="169"/>
      <c r="C11" s="169"/>
      <c r="D11" s="169"/>
      <c r="E11" s="169"/>
      <c r="F11" s="169"/>
      <c r="G11" s="169"/>
      <c r="H11" s="169"/>
      <c r="I11" s="169"/>
      <c r="J11" s="1"/>
      <c r="K11" s="1"/>
      <c r="L11" s="1"/>
      <c r="M11" s="1"/>
    </row>
    <row r="12" spans="1:13" x14ac:dyDescent="0.25">
      <c r="A12" s="169"/>
      <c r="B12" s="169"/>
      <c r="C12" s="169"/>
      <c r="D12" s="169"/>
      <c r="E12" s="169"/>
      <c r="F12" s="169"/>
      <c r="G12" s="169"/>
      <c r="H12" s="169"/>
      <c r="I12" s="169"/>
      <c r="J12" s="1"/>
      <c r="K12" s="1"/>
      <c r="L12" s="1"/>
      <c r="M12" s="1"/>
    </row>
    <row r="13" spans="1:13" x14ac:dyDescent="0.25">
      <c r="A13" s="169"/>
      <c r="B13" s="169"/>
      <c r="C13" s="169"/>
      <c r="D13" s="169"/>
      <c r="E13" s="169"/>
      <c r="F13" s="169"/>
      <c r="G13" s="169"/>
      <c r="H13" s="169"/>
      <c r="I13" s="169"/>
      <c r="J13" s="1"/>
      <c r="K13" s="1"/>
      <c r="L13" s="1"/>
      <c r="M13" s="1"/>
    </row>
    <row r="14" spans="1:13" x14ac:dyDescent="0.25">
      <c r="A14" s="169"/>
      <c r="B14" s="169"/>
      <c r="C14" s="169"/>
      <c r="D14" s="169"/>
      <c r="E14" s="169"/>
      <c r="F14" s="169"/>
      <c r="G14" s="169"/>
      <c r="H14" s="169"/>
      <c r="I14" s="169"/>
      <c r="J14" s="1"/>
      <c r="K14" s="1"/>
      <c r="L14" s="1"/>
      <c r="M14" s="1"/>
    </row>
    <row r="15" spans="1:13" x14ac:dyDescent="0.25">
      <c r="A15" s="169"/>
      <c r="B15" s="169"/>
      <c r="C15" s="169"/>
      <c r="D15" s="169"/>
      <c r="E15" s="169"/>
      <c r="F15" s="169"/>
      <c r="G15" s="169"/>
      <c r="H15" s="169"/>
      <c r="I15" s="169"/>
      <c r="J15" s="1"/>
      <c r="K15" s="1"/>
      <c r="L15" s="1"/>
      <c r="M15" s="1"/>
    </row>
    <row r="16" spans="1:13" x14ac:dyDescent="0.25">
      <c r="A16" s="169"/>
      <c r="B16" s="169"/>
      <c r="C16" s="169"/>
      <c r="D16" s="169"/>
      <c r="E16" s="169"/>
      <c r="F16" s="169"/>
      <c r="G16" s="169"/>
      <c r="H16" s="169"/>
      <c r="I16" s="169"/>
      <c r="J16" s="1"/>
      <c r="K16" s="1"/>
      <c r="L16" s="1"/>
      <c r="M16" s="1"/>
    </row>
    <row r="17" spans="1:13" x14ac:dyDescent="0.25">
      <c r="A17" s="169"/>
      <c r="B17" s="169"/>
      <c r="C17" s="169"/>
      <c r="D17" s="169"/>
      <c r="E17" s="169"/>
      <c r="F17" s="169"/>
      <c r="G17" s="169"/>
      <c r="H17" s="169"/>
      <c r="I17" s="169"/>
      <c r="J17" s="1"/>
      <c r="K17" s="1"/>
      <c r="L17" s="1"/>
      <c r="M17" s="1"/>
    </row>
    <row r="18" spans="1:13" x14ac:dyDescent="0.25">
      <c r="A18" s="169"/>
      <c r="B18" s="169"/>
      <c r="C18" s="169"/>
      <c r="D18" s="169"/>
      <c r="E18" s="169"/>
      <c r="F18" s="169"/>
      <c r="G18" s="169"/>
      <c r="H18" s="169"/>
      <c r="I18" s="169"/>
      <c r="J18" s="1"/>
      <c r="K18" s="1"/>
      <c r="L18" s="1"/>
      <c r="M18" s="1"/>
    </row>
    <row r="19" spans="1:13" x14ac:dyDescent="0.25">
      <c r="A19" s="169"/>
      <c r="B19" s="169"/>
      <c r="C19" s="169"/>
      <c r="D19" s="169"/>
      <c r="E19" s="169"/>
      <c r="F19" s="169"/>
      <c r="G19" s="169"/>
      <c r="H19" s="169"/>
      <c r="I19" s="169"/>
      <c r="J19" s="1"/>
      <c r="K19" s="1"/>
      <c r="L19" s="1"/>
      <c r="M19" s="1"/>
    </row>
    <row r="20" spans="1:13" x14ac:dyDescent="0.25">
      <c r="A20" s="169"/>
      <c r="B20" s="169"/>
      <c r="C20" s="169"/>
      <c r="D20" s="169"/>
      <c r="E20" s="169"/>
      <c r="F20" s="169"/>
      <c r="G20" s="169"/>
      <c r="H20" s="169"/>
      <c r="I20" s="169"/>
      <c r="J20" s="1"/>
      <c r="K20" s="1"/>
      <c r="L20" s="1"/>
      <c r="M20" s="1"/>
    </row>
    <row r="21" spans="1:13" x14ac:dyDescent="0.25">
      <c r="A21" s="169"/>
      <c r="B21" s="169"/>
      <c r="C21" s="169"/>
      <c r="D21" s="169"/>
      <c r="E21" s="169"/>
      <c r="F21" s="169"/>
      <c r="G21" s="169"/>
      <c r="H21" s="169"/>
      <c r="I21" s="169"/>
      <c r="J21" s="1"/>
      <c r="K21" s="1"/>
      <c r="L21" s="1"/>
      <c r="M21" s="1"/>
    </row>
    <row r="22" spans="1:13" x14ac:dyDescent="0.25">
      <c r="A22" s="169"/>
      <c r="B22" s="169"/>
      <c r="C22" s="169"/>
      <c r="D22" s="169"/>
      <c r="E22" s="169"/>
      <c r="F22" s="169"/>
      <c r="G22" s="169"/>
      <c r="H22" s="169"/>
      <c r="I22" s="169"/>
      <c r="J22" s="1"/>
      <c r="K22" s="1"/>
      <c r="L22" s="1"/>
      <c r="M22" s="1"/>
    </row>
    <row r="23" spans="1:13" x14ac:dyDescent="0.25">
      <c r="A23" s="169"/>
      <c r="B23" s="169"/>
      <c r="C23" s="169"/>
      <c r="D23" s="169"/>
      <c r="E23" s="169"/>
      <c r="F23" s="169"/>
      <c r="G23" s="169"/>
      <c r="H23" s="169"/>
      <c r="I23" s="169"/>
      <c r="J23" s="1"/>
      <c r="K23" s="1"/>
      <c r="L23" s="1"/>
      <c r="M23" s="1"/>
    </row>
    <row r="24" spans="1:13" x14ac:dyDescent="0.25">
      <c r="A24" s="169"/>
      <c r="B24" s="169"/>
      <c r="C24" s="169"/>
      <c r="D24" s="169"/>
      <c r="E24" s="169"/>
      <c r="F24" s="169"/>
      <c r="G24" s="169"/>
      <c r="H24" s="169"/>
      <c r="I24" s="169"/>
      <c r="J24" s="1"/>
      <c r="K24" s="1"/>
      <c r="L24" s="1"/>
      <c r="M24" s="1"/>
    </row>
    <row r="25" spans="1:13" x14ac:dyDescent="0.25">
      <c r="A25" s="1"/>
      <c r="B25" s="1"/>
      <c r="C25" s="1"/>
      <c r="D25" s="1"/>
      <c r="E25" s="1"/>
      <c r="F25" s="1"/>
      <c r="G25" s="1"/>
      <c r="H25" s="1"/>
      <c r="I25" s="1"/>
      <c r="J25" s="1"/>
      <c r="K25" s="1"/>
      <c r="L25" s="1"/>
      <c r="M25" s="1"/>
    </row>
    <row r="26" spans="1:13" x14ac:dyDescent="0.25">
      <c r="A26" s="1"/>
      <c r="B26" s="1"/>
      <c r="C26" s="1"/>
      <c r="D26" s="1"/>
      <c r="E26" s="1"/>
      <c r="F26" s="1"/>
      <c r="G26" s="1"/>
      <c r="H26" s="1"/>
      <c r="I26" s="1"/>
      <c r="J26" s="1"/>
      <c r="K26" s="1"/>
      <c r="L26" s="1"/>
      <c r="M26" s="1"/>
    </row>
    <row r="27" spans="1:13" x14ac:dyDescent="0.25">
      <c r="A27" s="1"/>
      <c r="B27" s="1"/>
      <c r="C27" s="1"/>
      <c r="D27" s="1"/>
      <c r="E27" s="1"/>
      <c r="F27" s="1"/>
      <c r="G27" s="1"/>
      <c r="H27" s="1"/>
      <c r="I27" s="1"/>
      <c r="J27" s="1"/>
      <c r="K27" s="1"/>
      <c r="L27" s="1"/>
      <c r="M27" s="1"/>
    </row>
  </sheetData>
  <mergeCells count="1">
    <mergeCell ref="A2:I2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9"/>
  <sheetViews>
    <sheetView workbookViewId="0">
      <selection sqref="A1:B19"/>
    </sheetView>
  </sheetViews>
  <sheetFormatPr baseColWidth="10" defaultRowHeight="15" x14ac:dyDescent="0.25"/>
  <cols>
    <col min="3" max="3" width="6.5703125" customWidth="1"/>
  </cols>
  <sheetData>
    <row r="1" spans="1:16" ht="15" customHeight="1" x14ac:dyDescent="0.25">
      <c r="A1" s="186"/>
      <c r="B1" s="187"/>
      <c r="C1" s="192" t="s">
        <v>2</v>
      </c>
      <c r="D1" s="193"/>
      <c r="E1" s="193"/>
      <c r="F1" s="193"/>
      <c r="G1" s="193"/>
      <c r="H1" s="193"/>
      <c r="I1" s="193"/>
      <c r="J1" s="193"/>
      <c r="K1" s="193"/>
      <c r="L1" s="193"/>
      <c r="M1" s="194"/>
    </row>
    <row r="2" spans="1:16" ht="15" customHeight="1" x14ac:dyDescent="0.25">
      <c r="A2" s="188"/>
      <c r="B2" s="189"/>
      <c r="C2" s="286"/>
      <c r="D2" s="287"/>
      <c r="E2" s="287"/>
      <c r="F2" s="287"/>
      <c r="G2" s="287"/>
      <c r="H2" s="287"/>
      <c r="I2" s="287"/>
      <c r="J2" s="287"/>
      <c r="K2" s="287"/>
      <c r="L2" s="287"/>
      <c r="M2" s="288"/>
    </row>
    <row r="3" spans="1:16" ht="15.75" customHeight="1" thickBot="1" x14ac:dyDescent="0.3">
      <c r="A3" s="188"/>
      <c r="B3" s="189"/>
      <c r="C3" s="195"/>
      <c r="D3" s="196"/>
      <c r="E3" s="196"/>
      <c r="F3" s="196"/>
      <c r="G3" s="196"/>
      <c r="H3" s="196"/>
      <c r="I3" s="196"/>
      <c r="J3" s="196"/>
      <c r="K3" s="196"/>
      <c r="L3" s="196"/>
      <c r="M3" s="197"/>
    </row>
    <row r="4" spans="1:16" ht="15" customHeight="1" x14ac:dyDescent="0.25">
      <c r="A4" s="188"/>
      <c r="B4" s="189"/>
      <c r="C4" s="166"/>
      <c r="D4" s="426"/>
      <c r="E4" s="426"/>
      <c r="F4" s="426"/>
      <c r="G4" s="426"/>
      <c r="H4" s="426"/>
      <c r="I4" s="426"/>
      <c r="J4" s="426"/>
      <c r="K4" s="426"/>
      <c r="L4" s="426"/>
      <c r="M4" s="427"/>
    </row>
    <row r="5" spans="1:16" x14ac:dyDescent="0.25">
      <c r="A5" s="188"/>
      <c r="B5" s="189"/>
      <c r="C5" s="167"/>
      <c r="D5" s="6"/>
      <c r="E5" s="6"/>
      <c r="F5" s="231"/>
      <c r="G5" s="231"/>
      <c r="H5" s="231"/>
      <c r="I5" s="6"/>
      <c r="J5" s="6"/>
      <c r="K5" s="14"/>
      <c r="L5" s="14"/>
      <c r="M5" s="22"/>
    </row>
    <row r="6" spans="1:16" x14ac:dyDescent="0.25">
      <c r="A6" s="188"/>
      <c r="B6" s="189"/>
      <c r="C6" s="167"/>
      <c r="D6" s="409" t="s">
        <v>12</v>
      </c>
      <c r="E6" s="410"/>
      <c r="F6" s="410"/>
      <c r="G6" s="410"/>
      <c r="H6" s="411"/>
      <c r="I6" s="15"/>
      <c r="J6" s="6"/>
      <c r="K6" s="14"/>
      <c r="L6" s="14"/>
      <c r="M6" s="22"/>
    </row>
    <row r="7" spans="1:16" x14ac:dyDescent="0.25">
      <c r="A7" s="188"/>
      <c r="B7" s="189"/>
      <c r="C7" s="167"/>
      <c r="D7" s="6"/>
      <c r="E7" s="6"/>
      <c r="F7" s="6"/>
      <c r="G7" s="6"/>
      <c r="H7" s="6"/>
      <c r="I7" s="6"/>
      <c r="J7" s="6"/>
      <c r="K7" s="14"/>
      <c r="L7" s="14"/>
      <c r="M7" s="22"/>
    </row>
    <row r="8" spans="1:16" x14ac:dyDescent="0.25">
      <c r="A8" s="188"/>
      <c r="B8" s="189"/>
      <c r="C8" s="167"/>
      <c r="D8" s="6"/>
      <c r="E8" s="6"/>
      <c r="F8" s="231"/>
      <c r="G8" s="231"/>
      <c r="H8" s="232"/>
      <c r="I8" s="232"/>
      <c r="J8" s="6"/>
      <c r="K8" s="14"/>
      <c r="L8" s="14"/>
      <c r="M8" s="22"/>
    </row>
    <row r="9" spans="1:16" ht="15.75" thickBot="1" x14ac:dyDescent="0.3">
      <c r="A9" s="188"/>
      <c r="B9" s="189"/>
      <c r="C9" s="167"/>
      <c r="D9" s="9"/>
      <c r="E9" s="6"/>
      <c r="F9" s="14"/>
      <c r="G9" s="14"/>
      <c r="H9" s="14"/>
      <c r="I9" s="14"/>
      <c r="J9" s="6"/>
      <c r="K9" s="14"/>
      <c r="L9" s="14"/>
      <c r="M9" s="22"/>
    </row>
    <row r="10" spans="1:16" ht="15.75" thickBot="1" x14ac:dyDescent="0.3">
      <c r="A10" s="188"/>
      <c r="B10" s="189"/>
      <c r="C10" s="167"/>
      <c r="D10" s="233" t="s">
        <v>22</v>
      </c>
      <c r="E10" s="234"/>
      <c r="F10" s="233" t="s">
        <v>24</v>
      </c>
      <c r="G10" s="234"/>
      <c r="H10" s="233" t="s">
        <v>25</v>
      </c>
      <c r="I10" s="234"/>
      <c r="J10" s="233" t="s">
        <v>26</v>
      </c>
      <c r="K10" s="234"/>
      <c r="L10" s="14"/>
      <c r="M10" s="22"/>
      <c r="N10" s="13"/>
      <c r="O10" s="232"/>
      <c r="P10" s="232"/>
    </row>
    <row r="11" spans="1:16" x14ac:dyDescent="0.25">
      <c r="A11" s="188"/>
      <c r="B11" s="189"/>
      <c r="C11" s="167"/>
      <c r="D11" s="235"/>
      <c r="E11" s="236"/>
      <c r="F11" s="235"/>
      <c r="G11" s="236"/>
      <c r="H11" s="235"/>
      <c r="I11" s="236"/>
      <c r="J11" s="235"/>
      <c r="K11" s="236"/>
      <c r="L11" s="14"/>
      <c r="M11" s="22"/>
      <c r="N11" s="15"/>
      <c r="O11" s="185"/>
      <c r="P11" s="185"/>
    </row>
    <row r="12" spans="1:16" ht="15.75" thickBot="1" x14ac:dyDescent="0.3">
      <c r="A12" s="188"/>
      <c r="B12" s="189"/>
      <c r="C12" s="167"/>
      <c r="D12" s="239"/>
      <c r="E12" s="240"/>
      <c r="F12" s="239"/>
      <c r="G12" s="240"/>
      <c r="H12" s="239"/>
      <c r="I12" s="240"/>
      <c r="J12" s="239"/>
      <c r="K12" s="240"/>
      <c r="L12" s="14"/>
      <c r="M12" s="22"/>
    </row>
    <row r="13" spans="1:16" x14ac:dyDescent="0.25">
      <c r="A13" s="188"/>
      <c r="B13" s="189"/>
      <c r="C13" s="167"/>
      <c r="D13" s="235"/>
      <c r="E13" s="236"/>
      <c r="F13" s="235"/>
      <c r="G13" s="236"/>
      <c r="H13" s="235"/>
      <c r="I13" s="236"/>
      <c r="J13" s="235"/>
      <c r="K13" s="236"/>
      <c r="L13" s="14"/>
      <c r="M13" s="22"/>
    </row>
    <row r="14" spans="1:16" ht="15.75" thickBot="1" x14ac:dyDescent="0.3">
      <c r="A14" s="188"/>
      <c r="B14" s="189"/>
      <c r="C14" s="167"/>
      <c r="D14" s="239"/>
      <c r="E14" s="240"/>
      <c r="F14" s="239"/>
      <c r="G14" s="240"/>
      <c r="H14" s="239"/>
      <c r="I14" s="240"/>
      <c r="J14" s="239"/>
      <c r="K14" s="240"/>
      <c r="L14" s="14"/>
      <c r="M14" s="22"/>
    </row>
    <row r="15" spans="1:16" x14ac:dyDescent="0.25">
      <c r="A15" s="188"/>
      <c r="B15" s="189"/>
      <c r="C15" s="167"/>
      <c r="D15" s="3"/>
      <c r="E15" s="6"/>
      <c r="F15" s="15"/>
      <c r="G15" s="15"/>
      <c r="H15" s="15"/>
      <c r="I15" s="15"/>
      <c r="J15" s="6"/>
      <c r="K15" s="14"/>
      <c r="L15" s="14"/>
      <c r="M15" s="22"/>
    </row>
    <row r="16" spans="1:16" x14ac:dyDescent="0.25">
      <c r="A16" s="188"/>
      <c r="B16" s="189"/>
      <c r="C16" s="167"/>
      <c r="D16" s="6"/>
      <c r="E16" s="6"/>
      <c r="F16" s="6"/>
      <c r="G16" s="6"/>
      <c r="H16" s="6"/>
      <c r="I16" s="6"/>
      <c r="J16" s="6"/>
      <c r="K16" s="14"/>
      <c r="L16" s="14"/>
      <c r="M16" s="22"/>
    </row>
    <row r="17" spans="1:13" x14ac:dyDescent="0.25">
      <c r="A17" s="188"/>
      <c r="B17" s="189"/>
      <c r="C17" s="167"/>
      <c r="D17" s="6"/>
      <c r="E17" s="6"/>
      <c r="F17" s="6"/>
      <c r="G17" s="6"/>
      <c r="H17" s="6"/>
      <c r="I17" s="6"/>
      <c r="J17" s="6"/>
      <c r="K17" s="14"/>
      <c r="L17" s="14"/>
      <c r="M17" s="22"/>
    </row>
    <row r="18" spans="1:13" x14ac:dyDescent="0.25">
      <c r="A18" s="188"/>
      <c r="B18" s="189"/>
      <c r="C18" s="167"/>
      <c r="D18" s="6"/>
      <c r="E18" s="6"/>
      <c r="F18" s="6"/>
      <c r="G18" s="6"/>
      <c r="H18" s="6"/>
      <c r="I18" s="6"/>
      <c r="J18" s="6"/>
      <c r="K18" s="14"/>
      <c r="L18" s="14"/>
      <c r="M18" s="22"/>
    </row>
    <row r="19" spans="1:13" ht="15.75" thickBot="1" x14ac:dyDescent="0.3">
      <c r="A19" s="190"/>
      <c r="B19" s="191"/>
      <c r="C19" s="168"/>
      <c r="D19" s="9"/>
      <c r="E19" s="9"/>
      <c r="F19" s="9"/>
      <c r="G19" s="9"/>
      <c r="H19" s="9"/>
      <c r="I19" s="9"/>
      <c r="J19" s="9"/>
      <c r="K19" s="43"/>
      <c r="L19" s="43"/>
      <c r="M19" s="24"/>
    </row>
  </sheetData>
  <mergeCells count="21">
    <mergeCell ref="C1:M3"/>
    <mergeCell ref="A1:B19"/>
    <mergeCell ref="D13:E14"/>
    <mergeCell ref="F13:G14"/>
    <mergeCell ref="H13:I14"/>
    <mergeCell ref="J13:K14"/>
    <mergeCell ref="D6:H6"/>
    <mergeCell ref="D4:M4"/>
    <mergeCell ref="D10:E10"/>
    <mergeCell ref="H10:I10"/>
    <mergeCell ref="J10:K10"/>
    <mergeCell ref="D11:E12"/>
    <mergeCell ref="F11:G12"/>
    <mergeCell ref="H11:I12"/>
    <mergeCell ref="J11:K12"/>
    <mergeCell ref="F5:H5"/>
    <mergeCell ref="F8:G8"/>
    <mergeCell ref="H8:I8"/>
    <mergeCell ref="O10:P10"/>
    <mergeCell ref="F10:G10"/>
    <mergeCell ref="O11:P11"/>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3320" r:id="rId3" name="Drop Down 8">
              <controlPr defaultSize="0" autoLine="0" autoPict="0">
                <anchor moveWithCells="1">
                  <from>
                    <xdr:col>10</xdr:col>
                    <xdr:colOff>542925</xdr:colOff>
                    <xdr:row>9</xdr:row>
                    <xdr:rowOff>190500</xdr:rowOff>
                  </from>
                  <to>
                    <xdr:col>10</xdr:col>
                    <xdr:colOff>752475</xdr:colOff>
                    <xdr:row>11</xdr:row>
                    <xdr:rowOff>0</xdr:rowOff>
                  </to>
                </anchor>
              </controlPr>
            </control>
          </mc:Choice>
        </mc:AlternateContent>
        <mc:AlternateContent xmlns:mc="http://schemas.openxmlformats.org/markup-compatibility/2006">
          <mc:Choice Requires="x14">
            <control shapeId="13321" r:id="rId4" name="Drop Down 9">
              <controlPr defaultSize="0" autoLine="0" autoPict="0">
                <anchor moveWithCells="1">
                  <from>
                    <xdr:col>10</xdr:col>
                    <xdr:colOff>542925</xdr:colOff>
                    <xdr:row>10</xdr:row>
                    <xdr:rowOff>190500</xdr:rowOff>
                  </from>
                  <to>
                    <xdr:col>10</xdr:col>
                    <xdr:colOff>752475</xdr:colOff>
                    <xdr:row>12</xdr:row>
                    <xdr:rowOff>0</xdr:rowOff>
                  </to>
                </anchor>
              </controlPr>
            </control>
          </mc:Choice>
        </mc:AlternateContent>
        <mc:AlternateContent xmlns:mc="http://schemas.openxmlformats.org/markup-compatibility/2006">
          <mc:Choice Requires="x14">
            <control shapeId="13324" r:id="rId5" name="Drop Down 12">
              <controlPr defaultSize="0" autoLine="0" autoPict="0">
                <anchor moveWithCells="1">
                  <from>
                    <xdr:col>10</xdr:col>
                    <xdr:colOff>542925</xdr:colOff>
                    <xdr:row>11</xdr:row>
                    <xdr:rowOff>190500</xdr:rowOff>
                  </from>
                  <to>
                    <xdr:col>10</xdr:col>
                    <xdr:colOff>752475</xdr:colOff>
                    <xdr:row>13</xdr:row>
                    <xdr:rowOff>0</xdr:rowOff>
                  </to>
                </anchor>
              </controlPr>
            </control>
          </mc:Choice>
        </mc:AlternateContent>
        <mc:AlternateContent xmlns:mc="http://schemas.openxmlformats.org/markup-compatibility/2006">
          <mc:Choice Requires="x14">
            <control shapeId="13325" r:id="rId6" name="Drop Down 13">
              <controlPr defaultSize="0" autoLine="0" autoPict="0">
                <anchor moveWithCells="1">
                  <from>
                    <xdr:col>10</xdr:col>
                    <xdr:colOff>542925</xdr:colOff>
                    <xdr:row>12</xdr:row>
                    <xdr:rowOff>190500</xdr:rowOff>
                  </from>
                  <to>
                    <xdr:col>10</xdr:col>
                    <xdr:colOff>752475</xdr:colOff>
                    <xdr:row>14</xdr:row>
                    <xdr:rowOff>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8"/>
  <sheetViews>
    <sheetView workbookViewId="0"/>
  </sheetViews>
  <sheetFormatPr baseColWidth="10" defaultRowHeight="15" x14ac:dyDescent="0.25"/>
  <cols>
    <col min="1" max="1" width="8.28515625" customWidth="1"/>
  </cols>
  <sheetData>
    <row r="1" spans="1:6" ht="15.75" thickBot="1" x14ac:dyDescent="0.3"/>
    <row r="2" spans="1:6" x14ac:dyDescent="0.25">
      <c r="A2" s="3"/>
      <c r="B2" s="3"/>
      <c r="C2" s="3"/>
      <c r="D2" s="3"/>
      <c r="E2" s="3"/>
      <c r="F2" s="4"/>
    </row>
    <row r="3" spans="1:6" ht="15.75" thickBot="1" x14ac:dyDescent="0.3">
      <c r="A3" s="6"/>
      <c r="B3" s="15"/>
      <c r="C3" s="231"/>
      <c r="D3" s="231"/>
      <c r="E3" s="231"/>
      <c r="F3" s="7"/>
    </row>
    <row r="4" spans="1:6" ht="15.75" thickBot="1" x14ac:dyDescent="0.3">
      <c r="A4" s="6"/>
      <c r="B4" s="6"/>
      <c r="C4" s="6"/>
      <c r="D4" s="247" t="s">
        <v>23</v>
      </c>
      <c r="E4" s="248"/>
      <c r="F4" s="7"/>
    </row>
    <row r="5" spans="1:6" ht="15.75" thickBot="1" x14ac:dyDescent="0.3">
      <c r="A5" s="6"/>
      <c r="B5" s="241" t="s">
        <v>22</v>
      </c>
      <c r="C5" s="242"/>
      <c r="D5" s="245"/>
      <c r="E5" s="246"/>
      <c r="F5" s="7"/>
    </row>
    <row r="6" spans="1:6" ht="15.75" thickBot="1" x14ac:dyDescent="0.3">
      <c r="A6" s="6"/>
      <c r="B6" s="241" t="s">
        <v>24</v>
      </c>
      <c r="C6" s="242"/>
      <c r="D6" s="245"/>
      <c r="E6" s="246"/>
      <c r="F6" s="7"/>
    </row>
    <row r="7" spans="1:6" ht="15.75" thickBot="1" x14ac:dyDescent="0.3">
      <c r="A7" s="6"/>
      <c r="B7" s="241" t="s">
        <v>25</v>
      </c>
      <c r="C7" s="242"/>
      <c r="D7" s="243"/>
      <c r="E7" s="244"/>
      <c r="F7" s="7"/>
    </row>
    <row r="8" spans="1:6" ht="15.75" thickBot="1" x14ac:dyDescent="0.3">
      <c r="A8" s="6"/>
      <c r="F8" s="7"/>
    </row>
    <row r="9" spans="1:6" ht="15.75" thickBot="1" x14ac:dyDescent="0.3">
      <c r="A9" s="6"/>
      <c r="B9" s="241" t="s">
        <v>26</v>
      </c>
      <c r="C9" s="242"/>
      <c r="D9" s="185"/>
      <c r="E9" s="185"/>
      <c r="F9" s="7"/>
    </row>
    <row r="10" spans="1:6" x14ac:dyDescent="0.25">
      <c r="A10" s="6"/>
      <c r="B10" s="25"/>
      <c r="C10" s="26"/>
      <c r="D10" s="26"/>
      <c r="E10" s="27"/>
      <c r="F10" s="7"/>
    </row>
    <row r="11" spans="1:6" x14ac:dyDescent="0.25">
      <c r="A11" s="6"/>
      <c r="B11" s="28"/>
      <c r="C11" s="15"/>
      <c r="D11" s="15"/>
      <c r="E11" s="29"/>
      <c r="F11" s="7"/>
    </row>
    <row r="12" spans="1:6" ht="15.75" thickBot="1" x14ac:dyDescent="0.3">
      <c r="A12" s="6"/>
      <c r="B12" s="30"/>
      <c r="C12" s="31"/>
      <c r="D12" s="31"/>
      <c r="E12" s="32"/>
      <c r="F12" s="7"/>
    </row>
    <row r="13" spans="1:6" x14ac:dyDescent="0.25">
      <c r="A13" s="6"/>
      <c r="B13" s="6"/>
      <c r="C13" s="6"/>
      <c r="D13" s="6"/>
      <c r="E13" s="6"/>
      <c r="F13" s="7"/>
    </row>
    <row r="14" spans="1:6" x14ac:dyDescent="0.25">
      <c r="A14" s="6"/>
      <c r="B14" s="6"/>
      <c r="C14" s="6"/>
      <c r="D14" s="6"/>
      <c r="E14" s="6"/>
      <c r="F14" s="7"/>
    </row>
    <row r="15" spans="1:6" x14ac:dyDescent="0.25">
      <c r="A15" s="6"/>
      <c r="B15" s="6"/>
      <c r="C15" s="6"/>
      <c r="D15" s="6"/>
      <c r="E15" s="6"/>
      <c r="F15" s="7"/>
    </row>
    <row r="16" spans="1:6" x14ac:dyDescent="0.25">
      <c r="A16" s="6"/>
      <c r="B16" s="6"/>
      <c r="C16" s="6"/>
      <c r="D16" s="6"/>
      <c r="E16" s="6"/>
      <c r="F16" s="7"/>
    </row>
    <row r="17" spans="1:6" x14ac:dyDescent="0.25">
      <c r="A17" s="6"/>
      <c r="B17" s="6"/>
      <c r="C17" s="6"/>
      <c r="D17" s="6"/>
      <c r="E17" s="6"/>
      <c r="F17" s="7"/>
    </row>
    <row r="18" spans="1:6" ht="15.75" thickBot="1" x14ac:dyDescent="0.3">
      <c r="A18" s="9"/>
      <c r="B18" s="9"/>
      <c r="C18" s="9"/>
      <c r="D18" s="9"/>
      <c r="E18" s="9"/>
      <c r="F18" s="10"/>
    </row>
  </sheetData>
  <mergeCells count="10">
    <mergeCell ref="B7:C7"/>
    <mergeCell ref="D7:E7"/>
    <mergeCell ref="B9:C9"/>
    <mergeCell ref="D9:E9"/>
    <mergeCell ref="C3:E3"/>
    <mergeCell ref="B5:C5"/>
    <mergeCell ref="D5:E5"/>
    <mergeCell ref="D4:E4"/>
    <mergeCell ref="B6:C6"/>
    <mergeCell ref="D6:E6"/>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6321" r:id="rId3" name="Drop Down 1">
              <controlPr defaultSize="0" autoLine="0" autoPict="0">
                <anchor moveWithCells="1">
                  <from>
                    <xdr:col>4</xdr:col>
                    <xdr:colOff>542925</xdr:colOff>
                    <xdr:row>4</xdr:row>
                    <xdr:rowOff>0</xdr:rowOff>
                  </from>
                  <to>
                    <xdr:col>4</xdr:col>
                    <xdr:colOff>752475</xdr:colOff>
                    <xdr:row>5</xdr:row>
                    <xdr:rowOff>0</xdr:rowOff>
                  </to>
                </anchor>
              </controlPr>
            </control>
          </mc:Choice>
        </mc:AlternateContent>
        <mc:AlternateContent xmlns:mc="http://schemas.openxmlformats.org/markup-compatibility/2006">
          <mc:Choice Requires="x14">
            <control shapeId="56322" r:id="rId4" name="Drop Down 2">
              <controlPr defaultSize="0" autoLine="0" autoPict="0">
                <anchor moveWithCells="1">
                  <from>
                    <xdr:col>4</xdr:col>
                    <xdr:colOff>542925</xdr:colOff>
                    <xdr:row>5</xdr:row>
                    <xdr:rowOff>9525</xdr:rowOff>
                  </from>
                  <to>
                    <xdr:col>4</xdr:col>
                    <xdr:colOff>752475</xdr:colOff>
                    <xdr:row>6</xdr:row>
                    <xdr:rowOff>9525</xdr:rowOff>
                  </to>
                </anchor>
              </controlPr>
            </control>
          </mc:Choice>
        </mc:AlternateContent>
        <mc:AlternateContent xmlns:mc="http://schemas.openxmlformats.org/markup-compatibility/2006">
          <mc:Choice Requires="x14">
            <control shapeId="56323" r:id="rId5" name="Drop Down 3">
              <controlPr defaultSize="0" autoLine="0" autoPict="0">
                <anchor moveWithCells="1">
                  <from>
                    <xdr:col>4</xdr:col>
                    <xdr:colOff>542925</xdr:colOff>
                    <xdr:row>9</xdr:row>
                    <xdr:rowOff>9525</xdr:rowOff>
                  </from>
                  <to>
                    <xdr:col>4</xdr:col>
                    <xdr:colOff>752475</xdr:colOff>
                    <xdr:row>10</xdr:row>
                    <xdr:rowOff>19050</xdr:rowOff>
                  </to>
                </anchor>
              </controlPr>
            </control>
          </mc:Choice>
        </mc:AlternateContent>
        <mc:AlternateContent xmlns:mc="http://schemas.openxmlformats.org/markup-compatibility/2006">
          <mc:Choice Requires="x14">
            <control shapeId="56324" r:id="rId6" name="Drop Down 4">
              <controlPr defaultSize="0" autoLine="0" autoPict="0">
                <anchor moveWithCells="1">
                  <from>
                    <xdr:col>4</xdr:col>
                    <xdr:colOff>533400</xdr:colOff>
                    <xdr:row>11</xdr:row>
                    <xdr:rowOff>0</xdr:rowOff>
                  </from>
                  <to>
                    <xdr:col>4</xdr:col>
                    <xdr:colOff>742950</xdr:colOff>
                    <xdr:row>12</xdr:row>
                    <xdr:rowOff>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4"/>
  <sheetViews>
    <sheetView workbookViewId="0"/>
  </sheetViews>
  <sheetFormatPr baseColWidth="10" defaultRowHeight="15" x14ac:dyDescent="0.25"/>
  <sheetData>
    <row r="1" spans="1:14" ht="15.75" thickBot="1" x14ac:dyDescent="0.3">
      <c r="A1" s="9"/>
      <c r="B1" s="9"/>
      <c r="C1" s="9"/>
      <c r="D1" s="9"/>
      <c r="E1" s="9"/>
      <c r="F1" s="9"/>
      <c r="G1" s="9"/>
      <c r="H1" s="9"/>
    </row>
    <row r="2" spans="1:14" ht="15" customHeight="1" x14ac:dyDescent="0.25">
      <c r="A2" s="2"/>
      <c r="B2" s="4"/>
      <c r="C2" s="192" t="s">
        <v>2</v>
      </c>
      <c r="D2" s="193"/>
      <c r="E2" s="193"/>
      <c r="F2" s="193"/>
      <c r="G2" s="193"/>
      <c r="H2" s="194"/>
    </row>
    <row r="3" spans="1:14" ht="15" customHeight="1" x14ac:dyDescent="0.25">
      <c r="A3" s="5"/>
      <c r="B3" s="7"/>
      <c r="C3" s="286"/>
      <c r="D3" s="287"/>
      <c r="E3" s="287"/>
      <c r="F3" s="287"/>
      <c r="G3" s="287"/>
      <c r="H3" s="288"/>
    </row>
    <row r="4" spans="1:14" ht="15.75" thickBot="1" x14ac:dyDescent="0.3">
      <c r="A4" s="5"/>
      <c r="B4" s="6"/>
      <c r="C4" s="195"/>
      <c r="D4" s="196"/>
      <c r="E4" s="196"/>
      <c r="F4" s="196"/>
      <c r="G4" s="196"/>
      <c r="H4" s="197"/>
    </row>
    <row r="5" spans="1:14" ht="16.5" x14ac:dyDescent="0.3">
      <c r="A5" s="5"/>
      <c r="B5" s="6"/>
      <c r="C5" s="5"/>
      <c r="D5" s="405"/>
      <c r="E5" s="405"/>
      <c r="F5" s="405"/>
      <c r="G5" s="405"/>
      <c r="H5" s="7"/>
      <c r="K5" s="253"/>
      <c r="L5" s="253"/>
      <c r="M5" s="6"/>
      <c r="N5" s="6"/>
    </row>
    <row r="6" spans="1:14" x14ac:dyDescent="0.25">
      <c r="A6" s="5"/>
      <c r="B6" s="6"/>
      <c r="C6" s="5"/>
      <c r="D6" s="420" t="s">
        <v>51</v>
      </c>
      <c r="E6" s="421"/>
      <c r="F6" s="421"/>
      <c r="G6" s="422"/>
      <c r="H6" s="7"/>
      <c r="K6" s="208"/>
      <c r="L6" s="208"/>
      <c r="M6" s="6"/>
      <c r="N6" s="6"/>
    </row>
    <row r="7" spans="1:14" x14ac:dyDescent="0.25">
      <c r="A7" s="5"/>
      <c r="B7" s="6"/>
      <c r="C7" s="5"/>
      <c r="D7" s="6"/>
      <c r="E7" s="6"/>
      <c r="F7" s="6"/>
      <c r="G7" s="6"/>
      <c r="H7" s="7"/>
      <c r="K7" s="231"/>
      <c r="L7" s="231"/>
      <c r="M7" s="231"/>
      <c r="N7" s="6"/>
    </row>
    <row r="8" spans="1:14" x14ac:dyDescent="0.25">
      <c r="A8" s="5"/>
      <c r="B8" s="6"/>
      <c r="C8" s="5"/>
      <c r="D8" s="251" t="s">
        <v>17</v>
      </c>
      <c r="E8" s="251"/>
      <c r="F8" s="251"/>
      <c r="G8" s="41"/>
      <c r="H8" s="7"/>
      <c r="K8" s="15"/>
      <c r="L8" s="231"/>
      <c r="M8" s="231"/>
      <c r="N8" s="231"/>
    </row>
    <row r="9" spans="1:14" x14ac:dyDescent="0.25">
      <c r="A9" s="5"/>
      <c r="B9" s="6"/>
      <c r="C9" s="5"/>
      <c r="D9" s="254"/>
      <c r="E9" s="254"/>
      <c r="F9" s="254"/>
      <c r="G9" s="254"/>
      <c r="H9" s="7"/>
      <c r="K9" s="6"/>
      <c r="L9" s="6"/>
      <c r="M9" s="6"/>
      <c r="N9" s="6"/>
    </row>
    <row r="10" spans="1:14" x14ac:dyDescent="0.25">
      <c r="A10" s="5"/>
      <c r="B10" s="6"/>
      <c r="C10" s="5"/>
      <c r="D10" s="249" t="s">
        <v>18</v>
      </c>
      <c r="E10" s="249"/>
      <c r="F10" s="250">
        <v>41671</v>
      </c>
      <c r="G10" s="250"/>
      <c r="H10" s="7"/>
      <c r="K10" s="208"/>
      <c r="L10" s="208"/>
      <c r="M10" s="232"/>
      <c r="N10" s="232"/>
    </row>
    <row r="11" spans="1:14" x14ac:dyDescent="0.25">
      <c r="A11" s="5"/>
      <c r="B11" s="6"/>
      <c r="C11" s="5"/>
      <c r="D11" s="6"/>
      <c r="E11" s="6"/>
      <c r="F11" s="14"/>
      <c r="G11" s="14"/>
      <c r="H11" s="7"/>
      <c r="K11" s="14"/>
      <c r="L11" s="14"/>
      <c r="M11" s="14"/>
      <c r="N11" s="14"/>
    </row>
    <row r="12" spans="1:14" x14ac:dyDescent="0.25">
      <c r="A12" s="5"/>
      <c r="B12" s="6"/>
      <c r="C12" s="5"/>
      <c r="D12" s="254"/>
      <c r="E12" s="254"/>
      <c r="F12" s="254"/>
      <c r="G12" s="254"/>
      <c r="H12" s="7"/>
      <c r="K12" s="39"/>
      <c r="L12" s="231"/>
      <c r="M12" s="231"/>
      <c r="N12" s="231"/>
    </row>
    <row r="13" spans="1:14" x14ac:dyDescent="0.25">
      <c r="A13" s="5"/>
      <c r="B13" s="6"/>
      <c r="C13" s="5"/>
      <c r="D13" s="251" t="s">
        <v>19</v>
      </c>
      <c r="E13" s="251"/>
      <c r="F13" s="251"/>
      <c r="G13" s="42"/>
      <c r="H13" s="7"/>
      <c r="K13" s="231"/>
      <c r="L13" s="231"/>
      <c r="M13" s="231"/>
      <c r="N13" s="6"/>
    </row>
    <row r="14" spans="1:14" x14ac:dyDescent="0.25">
      <c r="A14" s="5"/>
      <c r="B14" s="6"/>
      <c r="C14" s="5"/>
      <c r="D14" s="14"/>
      <c r="E14" s="14"/>
      <c r="F14" s="14"/>
      <c r="G14" s="14"/>
      <c r="H14" s="7"/>
      <c r="K14" s="15"/>
      <c r="L14" s="231"/>
      <c r="M14" s="231"/>
      <c r="N14" s="231"/>
    </row>
    <row r="15" spans="1:14" x14ac:dyDescent="0.25">
      <c r="A15" s="5"/>
      <c r="B15" s="6"/>
      <c r="C15" s="5"/>
      <c r="D15" s="249" t="s">
        <v>18</v>
      </c>
      <c r="E15" s="249"/>
      <c r="F15" s="250">
        <v>41699</v>
      </c>
      <c r="G15" s="250"/>
      <c r="H15" s="7"/>
      <c r="K15" s="6"/>
      <c r="L15" s="14"/>
      <c r="M15" s="14"/>
      <c r="N15" s="14"/>
    </row>
    <row r="16" spans="1:14" x14ac:dyDescent="0.25">
      <c r="A16" s="5"/>
      <c r="B16" s="6"/>
      <c r="C16" s="5"/>
      <c r="D16" s="6"/>
      <c r="E16" s="252"/>
      <c r="F16" s="252"/>
      <c r="G16" s="252"/>
      <c r="H16" s="7"/>
      <c r="K16" s="15"/>
      <c r="L16" s="209"/>
      <c r="M16" s="209"/>
      <c r="N16" s="6"/>
    </row>
    <row r="17" spans="1:14" x14ac:dyDescent="0.25">
      <c r="A17" s="5"/>
      <c r="B17" s="6"/>
      <c r="C17" s="5"/>
      <c r="D17" s="6"/>
      <c r="E17" s="252"/>
      <c r="F17" s="252"/>
      <c r="G17" s="252"/>
      <c r="H17" s="7"/>
      <c r="K17" s="208"/>
      <c r="L17" s="208"/>
      <c r="M17" s="232"/>
      <c r="N17" s="232"/>
    </row>
    <row r="18" spans="1:14" x14ac:dyDescent="0.25">
      <c r="A18" s="5"/>
      <c r="B18" s="6"/>
      <c r="C18" s="5"/>
      <c r="D18" s="6"/>
      <c r="E18" s="6"/>
      <c r="F18" s="6"/>
      <c r="G18" s="6"/>
      <c r="H18" s="7"/>
    </row>
    <row r="19" spans="1:14" x14ac:dyDescent="0.25">
      <c r="A19" s="5"/>
      <c r="B19" s="6"/>
      <c r="C19" s="5"/>
      <c r="D19" s="6"/>
      <c r="E19" s="6"/>
      <c r="F19" s="6"/>
      <c r="G19" s="6"/>
      <c r="H19" s="7"/>
    </row>
    <row r="20" spans="1:14" x14ac:dyDescent="0.25">
      <c r="A20" s="5"/>
      <c r="B20" s="6"/>
      <c r="C20" s="5"/>
      <c r="D20" s="6"/>
      <c r="E20" s="6"/>
      <c r="F20" s="6"/>
      <c r="G20" s="6"/>
      <c r="H20" s="7"/>
    </row>
    <row r="21" spans="1:14" x14ac:dyDescent="0.25">
      <c r="A21" s="5"/>
      <c r="B21" s="6"/>
      <c r="C21" s="5"/>
      <c r="D21" s="6"/>
      <c r="E21" s="6"/>
      <c r="F21" s="6"/>
      <c r="G21" s="6"/>
      <c r="H21" s="7"/>
    </row>
    <row r="22" spans="1:14" x14ac:dyDescent="0.25">
      <c r="A22" s="5"/>
      <c r="B22" s="6"/>
      <c r="C22" s="5"/>
      <c r="D22" s="6"/>
      <c r="E22" s="6"/>
      <c r="F22" s="6"/>
      <c r="G22" s="6"/>
      <c r="H22" s="7"/>
    </row>
    <row r="23" spans="1:14" x14ac:dyDescent="0.25">
      <c r="A23" s="5"/>
      <c r="B23" s="6"/>
      <c r="C23" s="5"/>
      <c r="D23" s="6"/>
      <c r="E23" s="6"/>
      <c r="F23" s="6"/>
      <c r="G23" s="6"/>
      <c r="H23" s="7"/>
    </row>
    <row r="24" spans="1:14" ht="15.75" thickBot="1" x14ac:dyDescent="0.3">
      <c r="A24" s="8"/>
      <c r="B24" s="9"/>
      <c r="C24" s="8"/>
      <c r="D24" s="9"/>
      <c r="E24" s="9"/>
      <c r="F24" s="9"/>
      <c r="G24" s="9"/>
      <c r="H24" s="10"/>
    </row>
  </sheetData>
  <mergeCells count="24">
    <mergeCell ref="D9:G9"/>
    <mergeCell ref="D12:G12"/>
    <mergeCell ref="C2:H4"/>
    <mergeCell ref="K17:L17"/>
    <mergeCell ref="M17:N17"/>
    <mergeCell ref="D6:G6"/>
    <mergeCell ref="D8:F8"/>
    <mergeCell ref="D13:F13"/>
    <mergeCell ref="D10:E10"/>
    <mergeCell ref="F10:G10"/>
    <mergeCell ref="E16:G16"/>
    <mergeCell ref="E17:G17"/>
    <mergeCell ref="K5:L5"/>
    <mergeCell ref="K6:L6"/>
    <mergeCell ref="K7:M7"/>
    <mergeCell ref="L8:N8"/>
    <mergeCell ref="K10:L10"/>
    <mergeCell ref="M10:N10"/>
    <mergeCell ref="L12:N12"/>
    <mergeCell ref="D15:E15"/>
    <mergeCell ref="F15:G15"/>
    <mergeCell ref="K13:M13"/>
    <mergeCell ref="L14:N14"/>
    <mergeCell ref="L16:M1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21" r:id="rId4" name="Button 1">
              <controlPr defaultSize="0" autoFill="0" autoPict="0">
                <anchor moveWithCells="1" sizeWithCells="1">
                  <from>
                    <xdr:col>6</xdr:col>
                    <xdr:colOff>342900</xdr:colOff>
                    <xdr:row>6</xdr:row>
                    <xdr:rowOff>180975</xdr:rowOff>
                  </from>
                  <to>
                    <xdr:col>6</xdr:col>
                    <xdr:colOff>723900</xdr:colOff>
                    <xdr:row>8</xdr:row>
                    <xdr:rowOff>38100</xdr:rowOff>
                  </to>
                </anchor>
              </controlPr>
            </control>
          </mc:Choice>
        </mc:AlternateContent>
        <mc:AlternateContent xmlns:mc="http://schemas.openxmlformats.org/markup-compatibility/2006">
          <mc:Choice Requires="x14">
            <control shapeId="30722" r:id="rId5" name="Button 2">
              <controlPr defaultSize="0" autoFill="0" autoPict="0">
                <anchor moveWithCells="1" sizeWithCells="1">
                  <from>
                    <xdr:col>6</xdr:col>
                    <xdr:colOff>285750</xdr:colOff>
                    <xdr:row>11</xdr:row>
                    <xdr:rowOff>171450</xdr:rowOff>
                  </from>
                  <to>
                    <xdr:col>6</xdr:col>
                    <xdr:colOff>666750</xdr:colOff>
                    <xdr:row>13</xdr:row>
                    <xdr:rowOff>28575</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sqref="A1:B19"/>
    </sheetView>
  </sheetViews>
  <sheetFormatPr baseColWidth="10" defaultRowHeight="15" x14ac:dyDescent="0.25"/>
  <cols>
    <col min="5" max="5" width="12.140625" customWidth="1"/>
    <col min="6" max="6" width="12.5703125" customWidth="1"/>
  </cols>
  <sheetData>
    <row r="1" spans="1:8" x14ac:dyDescent="0.25">
      <c r="A1" s="186"/>
      <c r="B1" s="187"/>
      <c r="C1" s="192" t="s">
        <v>2</v>
      </c>
      <c r="D1" s="193"/>
      <c r="E1" s="193"/>
      <c r="F1" s="193"/>
      <c r="G1" s="193"/>
      <c r="H1" s="194"/>
    </row>
    <row r="2" spans="1:8" x14ac:dyDescent="0.25">
      <c r="A2" s="188"/>
      <c r="B2" s="189"/>
      <c r="C2" s="286"/>
      <c r="D2" s="287"/>
      <c r="E2" s="287"/>
      <c r="F2" s="287"/>
      <c r="G2" s="287"/>
      <c r="H2" s="288"/>
    </row>
    <row r="3" spans="1:8" ht="15.75" customHeight="1" thickBot="1" x14ac:dyDescent="0.3">
      <c r="A3" s="188"/>
      <c r="B3" s="189"/>
      <c r="C3" s="195"/>
      <c r="D3" s="196"/>
      <c r="E3" s="196"/>
      <c r="F3" s="196"/>
      <c r="G3" s="196"/>
      <c r="H3" s="197"/>
    </row>
    <row r="4" spans="1:8" ht="15.75" customHeight="1" x14ac:dyDescent="0.25">
      <c r="A4" s="188"/>
      <c r="B4" s="189"/>
      <c r="C4" s="18"/>
      <c r="D4" s="19"/>
      <c r="E4" s="19"/>
      <c r="F4" s="19"/>
      <c r="G4" s="19"/>
      <c r="H4" s="20"/>
    </row>
    <row r="5" spans="1:8" x14ac:dyDescent="0.25">
      <c r="A5" s="188"/>
      <c r="B5" s="189"/>
      <c r="C5" s="21"/>
      <c r="D5" s="423" t="s">
        <v>54</v>
      </c>
      <c r="E5" s="424"/>
      <c r="F5" s="424"/>
      <c r="G5" s="425"/>
      <c r="H5" s="22"/>
    </row>
    <row r="6" spans="1:8" x14ac:dyDescent="0.25">
      <c r="A6" s="188"/>
      <c r="B6" s="189"/>
      <c r="C6" s="21"/>
      <c r="D6" s="14"/>
      <c r="E6" s="14"/>
      <c r="F6" s="14"/>
      <c r="G6" s="14"/>
      <c r="H6" s="22"/>
    </row>
    <row r="7" spans="1:8" x14ac:dyDescent="0.25">
      <c r="A7" s="188"/>
      <c r="B7" s="189"/>
      <c r="C7" s="21"/>
      <c r="D7" s="44" t="s">
        <v>52</v>
      </c>
      <c r="E7" s="44" t="s">
        <v>53</v>
      </c>
      <c r="F7" s="209"/>
      <c r="G7" s="209"/>
      <c r="H7" s="22"/>
    </row>
    <row r="8" spans="1:8" x14ac:dyDescent="0.25">
      <c r="A8" s="188"/>
      <c r="B8" s="189"/>
      <c r="C8" s="21"/>
      <c r="D8" s="38" t="s">
        <v>55</v>
      </c>
      <c r="E8" s="38">
        <v>2014</v>
      </c>
      <c r="F8" s="258"/>
      <c r="G8" s="258"/>
      <c r="H8" s="22"/>
    </row>
    <row r="9" spans="1:8" x14ac:dyDescent="0.25">
      <c r="A9" s="188"/>
      <c r="B9" s="189"/>
      <c r="C9" s="21"/>
      <c r="D9" s="38" t="s">
        <v>56</v>
      </c>
      <c r="E9" s="38">
        <v>2014</v>
      </c>
      <c r="F9" s="258"/>
      <c r="G9" s="258"/>
      <c r="H9" s="22"/>
    </row>
    <row r="10" spans="1:8" x14ac:dyDescent="0.25">
      <c r="A10" s="188"/>
      <c r="B10" s="189"/>
      <c r="C10" s="21"/>
      <c r="D10" s="14"/>
      <c r="E10" s="14"/>
      <c r="F10" s="14"/>
      <c r="G10" s="14"/>
      <c r="H10" s="22"/>
    </row>
    <row r="11" spans="1:8" x14ac:dyDescent="0.25">
      <c r="A11" s="188"/>
      <c r="B11" s="189"/>
      <c r="C11" s="21"/>
      <c r="D11" s="14"/>
      <c r="E11" s="14"/>
      <c r="F11" s="14"/>
      <c r="G11" s="14"/>
      <c r="H11" s="22"/>
    </row>
    <row r="12" spans="1:8" x14ac:dyDescent="0.25">
      <c r="A12" s="188"/>
      <c r="B12" s="189"/>
      <c r="C12" s="21"/>
      <c r="D12" s="14"/>
      <c r="E12" s="14"/>
      <c r="F12" s="14"/>
      <c r="G12" s="14"/>
      <c r="H12" s="22"/>
    </row>
    <row r="13" spans="1:8" x14ac:dyDescent="0.25">
      <c r="A13" s="188"/>
      <c r="B13" s="189"/>
      <c r="C13" s="21"/>
      <c r="D13" s="14"/>
      <c r="E13" s="14"/>
      <c r="F13" s="14"/>
      <c r="G13" s="14"/>
      <c r="H13" s="22"/>
    </row>
    <row r="14" spans="1:8" x14ac:dyDescent="0.25">
      <c r="A14" s="188"/>
      <c r="B14" s="189"/>
      <c r="C14" s="21"/>
      <c r="D14" s="14"/>
      <c r="E14" s="14"/>
      <c r="F14" s="14"/>
      <c r="G14" s="14"/>
      <c r="H14" s="22"/>
    </row>
    <row r="15" spans="1:8" x14ac:dyDescent="0.25">
      <c r="A15" s="188"/>
      <c r="B15" s="189"/>
      <c r="C15" s="21"/>
      <c r="D15" s="14"/>
      <c r="E15" s="14"/>
      <c r="F15" s="14"/>
      <c r="G15" s="14"/>
      <c r="H15" s="22"/>
    </row>
    <row r="16" spans="1:8" x14ac:dyDescent="0.25">
      <c r="A16" s="188"/>
      <c r="B16" s="189"/>
      <c r="C16" s="21"/>
      <c r="D16" s="14"/>
      <c r="E16" s="14"/>
      <c r="F16" s="14"/>
      <c r="G16" s="14"/>
      <c r="H16" s="22"/>
    </row>
    <row r="17" spans="1:8" x14ac:dyDescent="0.25">
      <c r="A17" s="188"/>
      <c r="B17" s="189"/>
      <c r="C17" s="21"/>
      <c r="D17" s="14"/>
      <c r="E17" s="14"/>
      <c r="F17" s="14"/>
      <c r="G17" s="14"/>
      <c r="H17" s="22"/>
    </row>
    <row r="18" spans="1:8" x14ac:dyDescent="0.25">
      <c r="A18" s="188"/>
      <c r="B18" s="189"/>
      <c r="C18" s="21"/>
      <c r="D18" s="14"/>
      <c r="E18" s="14"/>
      <c r="F18" s="14"/>
      <c r="G18" s="14"/>
      <c r="H18" s="22"/>
    </row>
    <row r="19" spans="1:8" ht="15.75" thickBot="1" x14ac:dyDescent="0.3">
      <c r="A19" s="190"/>
      <c r="B19" s="191"/>
      <c r="C19" s="23"/>
      <c r="D19" s="43"/>
      <c r="E19" s="43"/>
      <c r="F19" s="43"/>
      <c r="G19" s="43"/>
      <c r="H19" s="24"/>
    </row>
  </sheetData>
  <mergeCells count="6">
    <mergeCell ref="C1:H3"/>
    <mergeCell ref="A1:B19"/>
    <mergeCell ref="D5:G5"/>
    <mergeCell ref="F8:G8"/>
    <mergeCell ref="F9:G9"/>
    <mergeCell ref="F7:G7"/>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H27" sqref="H27"/>
    </sheetView>
  </sheetViews>
  <sheetFormatPr baseColWidth="10" defaultRowHeight="15" x14ac:dyDescent="0.25"/>
  <cols>
    <col min="5" max="5" width="12.140625" customWidth="1"/>
    <col min="6" max="6" width="12.5703125" customWidth="1"/>
  </cols>
  <sheetData>
    <row r="1" spans="1:8" x14ac:dyDescent="0.25">
      <c r="A1" s="186"/>
      <c r="B1" s="187"/>
      <c r="C1" s="192" t="s">
        <v>2</v>
      </c>
      <c r="D1" s="193"/>
      <c r="E1" s="193"/>
      <c r="F1" s="193"/>
      <c r="G1" s="193"/>
      <c r="H1" s="194"/>
    </row>
    <row r="2" spans="1:8" x14ac:dyDescent="0.25">
      <c r="A2" s="188"/>
      <c r="B2" s="189"/>
      <c r="C2" s="286"/>
      <c r="D2" s="287"/>
      <c r="E2" s="287"/>
      <c r="F2" s="287"/>
      <c r="G2" s="287"/>
      <c r="H2" s="288"/>
    </row>
    <row r="3" spans="1:8" ht="15.75" thickBot="1" x14ac:dyDescent="0.3">
      <c r="A3" s="188"/>
      <c r="B3" s="189"/>
      <c r="C3" s="195"/>
      <c r="D3" s="196"/>
      <c r="E3" s="196"/>
      <c r="F3" s="196"/>
      <c r="G3" s="196"/>
      <c r="H3" s="197"/>
    </row>
    <row r="4" spans="1:8" x14ac:dyDescent="0.25">
      <c r="A4" s="188"/>
      <c r="B4" s="189"/>
      <c r="C4" s="18"/>
      <c r="D4" s="19"/>
      <c r="E4" s="19"/>
      <c r="F4" s="19"/>
      <c r="G4" s="19"/>
      <c r="H4" s="20"/>
    </row>
    <row r="5" spans="1:8" x14ac:dyDescent="0.25">
      <c r="A5" s="188"/>
      <c r="B5" s="189"/>
      <c r="C5" s="21"/>
      <c r="D5" s="255" t="s">
        <v>19</v>
      </c>
      <c r="E5" s="256"/>
      <c r="F5" s="256"/>
      <c r="G5" s="257"/>
      <c r="H5" s="22"/>
    </row>
    <row r="6" spans="1:8" x14ac:dyDescent="0.25">
      <c r="A6" s="188"/>
      <c r="B6" s="189"/>
      <c r="C6" s="21"/>
      <c r="D6" s="14"/>
      <c r="E6" s="14"/>
      <c r="F6" s="14"/>
      <c r="G6" s="14"/>
      <c r="H6" s="22"/>
    </row>
    <row r="7" spans="1:8" x14ac:dyDescent="0.25">
      <c r="A7" s="188"/>
      <c r="B7" s="189"/>
      <c r="C7" s="21"/>
      <c r="D7" s="44" t="s">
        <v>52</v>
      </c>
      <c r="E7" s="44" t="s">
        <v>53</v>
      </c>
      <c r="F7" s="209"/>
      <c r="G7" s="209"/>
      <c r="H7" s="22"/>
    </row>
    <row r="8" spans="1:8" x14ac:dyDescent="0.25">
      <c r="A8" s="188"/>
      <c r="B8" s="189"/>
      <c r="C8" s="21"/>
      <c r="D8" s="38" t="s">
        <v>55</v>
      </c>
      <c r="E8" s="38">
        <v>2014</v>
      </c>
      <c r="F8" s="258"/>
      <c r="G8" s="258"/>
      <c r="H8" s="22"/>
    </row>
    <row r="9" spans="1:8" x14ac:dyDescent="0.25">
      <c r="A9" s="188"/>
      <c r="B9" s="189"/>
      <c r="C9" s="21"/>
      <c r="D9" s="38" t="s">
        <v>56</v>
      </c>
      <c r="E9" s="38">
        <v>2014</v>
      </c>
      <c r="F9" s="258"/>
      <c r="G9" s="258"/>
      <c r="H9" s="22"/>
    </row>
    <row r="10" spans="1:8" x14ac:dyDescent="0.25">
      <c r="A10" s="188"/>
      <c r="B10" s="189"/>
      <c r="C10" s="21"/>
      <c r="D10" s="38" t="s">
        <v>57</v>
      </c>
      <c r="E10" s="38">
        <v>2014</v>
      </c>
      <c r="F10" s="14"/>
      <c r="G10" s="14"/>
      <c r="H10" s="22"/>
    </row>
    <row r="11" spans="1:8" x14ac:dyDescent="0.25">
      <c r="A11" s="188"/>
      <c r="B11" s="189"/>
      <c r="C11" s="21"/>
      <c r="D11" s="14"/>
      <c r="E11" s="14"/>
      <c r="F11" s="14"/>
      <c r="G11" s="14"/>
      <c r="H11" s="22"/>
    </row>
    <row r="12" spans="1:8" x14ac:dyDescent="0.25">
      <c r="A12" s="188"/>
      <c r="B12" s="189"/>
      <c r="C12" s="21"/>
      <c r="D12" s="14"/>
      <c r="E12" s="14"/>
      <c r="F12" s="14"/>
      <c r="G12" s="14"/>
      <c r="H12" s="22"/>
    </row>
    <row r="13" spans="1:8" x14ac:dyDescent="0.25">
      <c r="A13" s="188"/>
      <c r="B13" s="189"/>
      <c r="C13" s="21"/>
      <c r="D13" s="14"/>
      <c r="E13" s="14"/>
      <c r="F13" s="14"/>
      <c r="G13" s="14"/>
      <c r="H13" s="22"/>
    </row>
    <row r="14" spans="1:8" x14ac:dyDescent="0.25">
      <c r="A14" s="188"/>
      <c r="B14" s="189"/>
      <c r="C14" s="21"/>
      <c r="D14" s="14"/>
      <c r="E14" s="14"/>
      <c r="F14" s="14"/>
      <c r="G14" s="14"/>
      <c r="H14" s="22"/>
    </row>
    <row r="15" spans="1:8" x14ac:dyDescent="0.25">
      <c r="A15" s="188"/>
      <c r="B15" s="189"/>
      <c r="C15" s="21"/>
      <c r="D15" s="14"/>
      <c r="E15" s="14"/>
      <c r="F15" s="14"/>
      <c r="G15" s="14"/>
      <c r="H15" s="22"/>
    </row>
    <row r="16" spans="1:8" x14ac:dyDescent="0.25">
      <c r="A16" s="188"/>
      <c r="B16" s="189"/>
      <c r="C16" s="21"/>
      <c r="D16" s="14"/>
      <c r="E16" s="14"/>
      <c r="F16" s="14"/>
      <c r="G16" s="14"/>
      <c r="H16" s="22"/>
    </row>
    <row r="17" spans="1:8" x14ac:dyDescent="0.25">
      <c r="A17" s="188"/>
      <c r="B17" s="189"/>
      <c r="C17" s="21"/>
      <c r="D17" s="14"/>
      <c r="E17" s="14"/>
      <c r="F17" s="14"/>
      <c r="G17" s="14"/>
      <c r="H17" s="22"/>
    </row>
    <row r="18" spans="1:8" x14ac:dyDescent="0.25">
      <c r="A18" s="188"/>
      <c r="B18" s="189"/>
      <c r="C18" s="21"/>
      <c r="D18" s="14"/>
      <c r="E18" s="14"/>
      <c r="F18" s="14"/>
      <c r="G18" s="14"/>
      <c r="H18" s="22"/>
    </row>
    <row r="19" spans="1:8" ht="15.75" thickBot="1" x14ac:dyDescent="0.3">
      <c r="A19" s="190"/>
      <c r="B19" s="191"/>
      <c r="C19" s="23"/>
      <c r="D19" s="43"/>
      <c r="E19" s="43"/>
      <c r="F19" s="43"/>
      <c r="G19" s="43"/>
      <c r="H19" s="24"/>
    </row>
  </sheetData>
  <mergeCells count="6">
    <mergeCell ref="A1:B19"/>
    <mergeCell ref="D5:G5"/>
    <mergeCell ref="F7:G7"/>
    <mergeCell ref="F8:G8"/>
    <mergeCell ref="F9:G9"/>
    <mergeCell ref="C1:H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1"/>
    </sheetView>
  </sheetViews>
  <sheetFormatPr baseColWidth="10" defaultRowHeight="15" x14ac:dyDescent="0.25"/>
  <sheetData>
    <row r="1" spans="1:6" ht="29.25" customHeight="1" thickBot="1" x14ac:dyDescent="0.3">
      <c r="A1" s="182" t="s">
        <v>20</v>
      </c>
      <c r="B1" s="183"/>
      <c r="C1" s="183"/>
      <c r="D1" s="183"/>
      <c r="E1" s="183"/>
      <c r="F1" s="184"/>
    </row>
    <row r="2" spans="1:6" x14ac:dyDescent="0.25">
      <c r="A2" s="259" t="s">
        <v>21</v>
      </c>
      <c r="B2" s="260"/>
      <c r="C2" s="260"/>
      <c r="D2" s="260"/>
      <c r="E2" s="260"/>
      <c r="F2" s="261"/>
    </row>
    <row r="3" spans="1:6" x14ac:dyDescent="0.25">
      <c r="A3" s="262"/>
      <c r="B3" s="263"/>
      <c r="C3" s="263"/>
      <c r="D3" s="263"/>
      <c r="E3" s="263"/>
      <c r="F3" s="264"/>
    </row>
    <row r="4" spans="1:6" x14ac:dyDescent="0.25">
      <c r="A4" s="262"/>
      <c r="B4" s="263"/>
      <c r="C4" s="263"/>
      <c r="D4" s="263"/>
      <c r="E4" s="263"/>
      <c r="F4" s="264"/>
    </row>
    <row r="5" spans="1:6" x14ac:dyDescent="0.25">
      <c r="A5" s="262"/>
      <c r="B5" s="263"/>
      <c r="C5" s="263"/>
      <c r="D5" s="263"/>
      <c r="E5" s="263"/>
      <c r="F5" s="264"/>
    </row>
    <row r="6" spans="1:6" x14ac:dyDescent="0.25">
      <c r="A6" s="262"/>
      <c r="B6" s="263"/>
      <c r="C6" s="263"/>
      <c r="D6" s="263"/>
      <c r="E6" s="263"/>
      <c r="F6" s="264"/>
    </row>
    <row r="7" spans="1:6" x14ac:dyDescent="0.25">
      <c r="A7" s="262"/>
      <c r="B7" s="263"/>
      <c r="C7" s="263"/>
      <c r="D7" s="263"/>
      <c r="E7" s="263"/>
      <c r="F7" s="264"/>
    </row>
    <row r="8" spans="1:6" x14ac:dyDescent="0.25">
      <c r="A8" s="262"/>
      <c r="B8" s="263"/>
      <c r="C8" s="263"/>
      <c r="D8" s="263"/>
      <c r="E8" s="263"/>
      <c r="F8" s="264"/>
    </row>
    <row r="9" spans="1:6" ht="15.75" thickBot="1" x14ac:dyDescent="0.3">
      <c r="A9" s="265"/>
      <c r="B9" s="266"/>
      <c r="C9" s="266"/>
      <c r="D9" s="266"/>
      <c r="E9" s="266"/>
      <c r="F9" s="267"/>
    </row>
  </sheetData>
  <mergeCells count="2">
    <mergeCell ref="A1:F1"/>
    <mergeCell ref="A2:F9"/>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E17" sqref="E17"/>
    </sheetView>
  </sheetViews>
  <sheetFormatPr baseColWidth="10" defaultRowHeight="15" x14ac:dyDescent="0.25"/>
  <sheetData>
    <row r="1" spans="1:6" ht="29.25" customHeight="1" thickBot="1" x14ac:dyDescent="0.3">
      <c r="A1" s="182" t="s">
        <v>20</v>
      </c>
      <c r="B1" s="183"/>
      <c r="C1" s="183"/>
      <c r="D1" s="183"/>
      <c r="E1" s="183"/>
      <c r="F1" s="184"/>
    </row>
    <row r="2" spans="1:6" x14ac:dyDescent="0.25">
      <c r="A2" s="259" t="s">
        <v>21</v>
      </c>
      <c r="B2" s="260"/>
      <c r="C2" s="260"/>
      <c r="D2" s="260"/>
      <c r="E2" s="260"/>
      <c r="F2" s="261"/>
    </row>
    <row r="3" spans="1:6" x14ac:dyDescent="0.25">
      <c r="A3" s="262"/>
      <c r="B3" s="263"/>
      <c r="C3" s="263"/>
      <c r="D3" s="263"/>
      <c r="E3" s="263"/>
      <c r="F3" s="264"/>
    </row>
    <row r="4" spans="1:6" x14ac:dyDescent="0.25">
      <c r="A4" s="262"/>
      <c r="B4" s="263"/>
      <c r="C4" s="263"/>
      <c r="D4" s="263"/>
      <c r="E4" s="263"/>
      <c r="F4" s="264"/>
    </row>
    <row r="5" spans="1:6" x14ac:dyDescent="0.25">
      <c r="A5" s="262"/>
      <c r="B5" s="263"/>
      <c r="C5" s="263"/>
      <c r="D5" s="263"/>
      <c r="E5" s="263"/>
      <c r="F5" s="264"/>
    </row>
    <row r="6" spans="1:6" x14ac:dyDescent="0.25">
      <c r="A6" s="262"/>
      <c r="B6" s="263"/>
      <c r="C6" s="263"/>
      <c r="D6" s="263"/>
      <c r="E6" s="263"/>
      <c r="F6" s="264"/>
    </row>
    <row r="7" spans="1:6" x14ac:dyDescent="0.25">
      <c r="A7" s="262"/>
      <c r="B7" s="263"/>
      <c r="C7" s="263"/>
      <c r="D7" s="263"/>
      <c r="E7" s="263"/>
      <c r="F7" s="264"/>
    </row>
    <row r="8" spans="1:6" x14ac:dyDescent="0.25">
      <c r="A8" s="262"/>
      <c r="B8" s="263"/>
      <c r="C8" s="263"/>
      <c r="D8" s="263"/>
      <c r="E8" s="263"/>
      <c r="F8" s="264"/>
    </row>
    <row r="9" spans="1:6" ht="15.75" thickBot="1" x14ac:dyDescent="0.3">
      <c r="A9" s="265"/>
      <c r="B9" s="266"/>
      <c r="C9" s="266"/>
      <c r="D9" s="266"/>
      <c r="E9" s="266"/>
      <c r="F9" s="267"/>
    </row>
  </sheetData>
  <mergeCells count="2">
    <mergeCell ref="A1:F1"/>
    <mergeCell ref="A2:F9"/>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heetViews>
  <sheetFormatPr baseColWidth="10" defaultRowHeight="15" x14ac:dyDescent="0.25"/>
  <sheetData>
    <row r="1" spans="1:8" ht="15.75" thickBot="1" x14ac:dyDescent="0.3"/>
    <row r="2" spans="1:8" ht="15" customHeight="1" x14ac:dyDescent="0.25">
      <c r="A2" s="2"/>
      <c r="B2" s="4"/>
      <c r="C2" s="192" t="s">
        <v>27</v>
      </c>
      <c r="D2" s="193"/>
      <c r="E2" s="193"/>
      <c r="F2" s="193"/>
      <c r="G2" s="193"/>
      <c r="H2" s="194"/>
    </row>
    <row r="3" spans="1:8" ht="15.75" customHeight="1" x14ac:dyDescent="0.25">
      <c r="A3" s="5"/>
      <c r="B3" s="7"/>
      <c r="C3" s="286"/>
      <c r="D3" s="287"/>
      <c r="E3" s="287"/>
      <c r="F3" s="287"/>
      <c r="G3" s="287"/>
      <c r="H3" s="288"/>
    </row>
    <row r="4" spans="1:8" ht="15.75" thickBot="1" x14ac:dyDescent="0.3">
      <c r="A4" s="5"/>
      <c r="B4" s="7"/>
      <c r="C4" s="195"/>
      <c r="D4" s="196"/>
      <c r="E4" s="196"/>
      <c r="F4" s="196"/>
      <c r="G4" s="196"/>
      <c r="H4" s="197"/>
    </row>
    <row r="5" spans="1:8" x14ac:dyDescent="0.25">
      <c r="A5" s="5"/>
      <c r="B5" s="7"/>
      <c r="C5" s="6"/>
      <c r="D5" s="208"/>
      <c r="E5" s="208"/>
      <c r="F5" s="6"/>
      <c r="G5" s="6"/>
      <c r="H5" s="7"/>
    </row>
    <row r="6" spans="1:8" x14ac:dyDescent="0.25">
      <c r="A6" s="5"/>
      <c r="B6" s="7"/>
      <c r="C6" s="6"/>
      <c r="D6" s="208"/>
      <c r="E6" s="208"/>
      <c r="F6" s="6"/>
      <c r="G6" s="6"/>
      <c r="H6" s="7"/>
    </row>
    <row r="7" spans="1:8" x14ac:dyDescent="0.25">
      <c r="A7" s="5"/>
      <c r="B7" s="7"/>
      <c r="C7" s="6"/>
      <c r="D7" s="415" t="s">
        <v>28</v>
      </c>
      <c r="E7" s="416"/>
      <c r="F7" s="416"/>
      <c r="G7" s="417"/>
      <c r="H7" s="7"/>
    </row>
    <row r="8" spans="1:8" x14ac:dyDescent="0.25">
      <c r="A8" s="5"/>
      <c r="B8" s="7"/>
      <c r="C8" s="6"/>
      <c r="D8" s="382"/>
      <c r="E8" s="382"/>
      <c r="F8" s="382"/>
      <c r="G8" s="16"/>
      <c r="H8" s="7"/>
    </row>
    <row r="9" spans="1:8" x14ac:dyDescent="0.25">
      <c r="A9" s="5"/>
      <c r="B9" s="7"/>
      <c r="C9" s="6"/>
      <c r="D9" s="208"/>
      <c r="E9" s="208"/>
      <c r="F9" s="232"/>
      <c r="G9" s="232"/>
      <c r="H9" s="7"/>
    </row>
    <row r="10" spans="1:8" x14ac:dyDescent="0.25">
      <c r="A10" s="5"/>
      <c r="B10" s="7"/>
      <c r="C10" s="6"/>
      <c r="D10" s="428" t="s">
        <v>254</v>
      </c>
      <c r="E10" s="429"/>
      <c r="F10" s="429"/>
      <c r="G10" s="430"/>
      <c r="H10" s="7"/>
    </row>
    <row r="11" spans="1:8" x14ac:dyDescent="0.25">
      <c r="A11" s="5"/>
      <c r="B11" s="7"/>
      <c r="C11" s="6"/>
      <c r="D11" s="382"/>
      <c r="E11" s="382"/>
      <c r="F11" s="382"/>
      <c r="G11" s="17"/>
      <c r="H11" s="7"/>
    </row>
    <row r="12" spans="1:8" x14ac:dyDescent="0.25">
      <c r="A12" s="5"/>
      <c r="B12" s="7"/>
      <c r="C12" s="6"/>
      <c r="D12" s="208"/>
      <c r="E12" s="208"/>
      <c r="F12" s="232"/>
      <c r="G12" s="232"/>
      <c r="H12" s="7"/>
    </row>
    <row r="13" spans="1:8" x14ac:dyDescent="0.25">
      <c r="A13" s="5"/>
      <c r="B13" s="7"/>
      <c r="C13" s="6"/>
      <c r="D13" s="428" t="s">
        <v>29</v>
      </c>
      <c r="E13" s="429"/>
      <c r="F13" s="429"/>
      <c r="G13" s="430"/>
      <c r="H13" s="7"/>
    </row>
    <row r="14" spans="1:8" x14ac:dyDescent="0.25">
      <c r="A14" s="5"/>
      <c r="B14" s="7"/>
      <c r="C14" s="6"/>
      <c r="D14" s="382"/>
      <c r="E14" s="382"/>
      <c r="F14" s="382"/>
      <c r="G14" s="17"/>
      <c r="H14" s="7"/>
    </row>
    <row r="15" spans="1:8" x14ac:dyDescent="0.25">
      <c r="A15" s="5"/>
      <c r="B15" s="7"/>
      <c r="C15" s="6"/>
      <c r="D15" s="208"/>
      <c r="E15" s="208"/>
      <c r="F15" s="232"/>
      <c r="G15" s="232"/>
      <c r="H15" s="7"/>
    </row>
    <row r="16" spans="1:8" x14ac:dyDescent="0.25">
      <c r="A16" s="5"/>
      <c r="B16" s="7"/>
      <c r="C16" s="6"/>
      <c r="D16" s="208"/>
      <c r="E16" s="208"/>
      <c r="F16" s="268"/>
      <c r="G16" s="268"/>
      <c r="H16" s="7"/>
    </row>
    <row r="17" spans="1:8" x14ac:dyDescent="0.25">
      <c r="A17" s="5"/>
      <c r="B17" s="7"/>
      <c r="C17" s="6"/>
      <c r="D17" s="6"/>
      <c r="E17" s="6"/>
      <c r="F17" s="6"/>
      <c r="G17" s="6"/>
      <c r="H17" s="7"/>
    </row>
    <row r="18" spans="1:8" x14ac:dyDescent="0.25">
      <c r="A18" s="5"/>
      <c r="B18" s="7"/>
      <c r="C18" s="6"/>
      <c r="D18" s="6"/>
      <c r="E18" s="6"/>
      <c r="F18" s="6"/>
      <c r="G18" s="6"/>
      <c r="H18" s="7"/>
    </row>
    <row r="19" spans="1:8" x14ac:dyDescent="0.25">
      <c r="A19" s="5"/>
      <c r="B19" s="7"/>
      <c r="C19" s="6"/>
      <c r="D19" s="6"/>
      <c r="E19" s="6"/>
      <c r="F19" s="6"/>
      <c r="G19" s="6"/>
      <c r="H19" s="7"/>
    </row>
    <row r="20" spans="1:8" ht="15.75" thickBot="1" x14ac:dyDescent="0.3">
      <c r="A20" s="8"/>
      <c r="B20" s="10"/>
      <c r="C20" s="9"/>
      <c r="D20" s="9"/>
      <c r="E20" s="9"/>
      <c r="F20" s="9"/>
      <c r="G20" s="9"/>
      <c r="H20" s="10"/>
    </row>
  </sheetData>
  <mergeCells count="17">
    <mergeCell ref="D7:G7"/>
    <mergeCell ref="D10:G10"/>
    <mergeCell ref="D13:G13"/>
    <mergeCell ref="D6:E6"/>
    <mergeCell ref="D5:E5"/>
    <mergeCell ref="D8:F8"/>
    <mergeCell ref="D9:E9"/>
    <mergeCell ref="F9:G9"/>
    <mergeCell ref="D12:E12"/>
    <mergeCell ref="F12:G12"/>
    <mergeCell ref="C2:H4"/>
    <mergeCell ref="D16:E16"/>
    <mergeCell ref="F16:G16"/>
    <mergeCell ref="D15:E15"/>
    <mergeCell ref="F15:G15"/>
    <mergeCell ref="D11:F11"/>
    <mergeCell ref="D14:F14"/>
  </mergeCells>
  <hyperlinks>
    <hyperlink ref="D7:G7" location="'12'!A1" display="Contingente Importaciones"/>
    <hyperlink ref="D10:G10" location="'12b'!A1" display="Contingente Salvaguarda"/>
    <hyperlink ref="D13:G13" location="'17'!A1" display="Indicadores"/>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7"/>
  <sheetViews>
    <sheetView workbookViewId="0"/>
  </sheetViews>
  <sheetFormatPr baseColWidth="10" defaultRowHeight="15" x14ac:dyDescent="0.25"/>
  <cols>
    <col min="3" max="3" width="5.28515625" customWidth="1"/>
    <col min="11" max="11" width="54.42578125" customWidth="1"/>
    <col min="14" max="14" width="23.28515625" customWidth="1"/>
    <col min="15" max="16" width="20.7109375" customWidth="1"/>
  </cols>
  <sheetData>
    <row r="1" spans="1:9" ht="15.75" thickBot="1" x14ac:dyDescent="0.3"/>
    <row r="2" spans="1:9" ht="15" customHeight="1" x14ac:dyDescent="0.25">
      <c r="A2" s="2"/>
      <c r="B2" s="4"/>
      <c r="C2" s="192" t="s">
        <v>27</v>
      </c>
      <c r="D2" s="193"/>
      <c r="E2" s="193"/>
      <c r="F2" s="193"/>
      <c r="G2" s="193"/>
      <c r="H2" s="193"/>
      <c r="I2" s="194"/>
    </row>
    <row r="3" spans="1:9" ht="15.75" customHeight="1" x14ac:dyDescent="0.25">
      <c r="A3" s="5"/>
      <c r="B3" s="7"/>
      <c r="C3" s="286"/>
      <c r="D3" s="287"/>
      <c r="E3" s="287"/>
      <c r="F3" s="287"/>
      <c r="G3" s="287"/>
      <c r="H3" s="287"/>
      <c r="I3" s="288"/>
    </row>
    <row r="4" spans="1:9" ht="15" customHeight="1" thickBot="1" x14ac:dyDescent="0.3">
      <c r="A4" s="5"/>
      <c r="B4" s="7"/>
      <c r="C4" s="195"/>
      <c r="D4" s="196"/>
      <c r="E4" s="196"/>
      <c r="F4" s="196"/>
      <c r="G4" s="196"/>
      <c r="H4" s="196"/>
      <c r="I4" s="197"/>
    </row>
    <row r="5" spans="1:9" x14ac:dyDescent="0.25">
      <c r="A5" s="5"/>
      <c r="B5" s="7"/>
      <c r="C5" s="5"/>
      <c r="D5" s="6"/>
      <c r="E5" s="208"/>
      <c r="F5" s="208"/>
      <c r="G5" s="6"/>
      <c r="H5" s="6"/>
      <c r="I5" s="7"/>
    </row>
    <row r="6" spans="1:9" x14ac:dyDescent="0.25">
      <c r="A6" s="5"/>
      <c r="B6" s="7"/>
      <c r="C6" s="5"/>
      <c r="D6" s="431" t="s">
        <v>28</v>
      </c>
      <c r="E6" s="432"/>
      <c r="F6" s="432"/>
      <c r="G6" s="432"/>
      <c r="H6" s="433"/>
      <c r="I6" s="7"/>
    </row>
    <row r="7" spans="1:9" ht="15.75" thickBot="1" x14ac:dyDescent="0.3">
      <c r="A7" s="5"/>
      <c r="B7" s="7"/>
      <c r="C7" s="5"/>
      <c r="D7" s="6"/>
      <c r="E7" s="13"/>
      <c r="F7" s="15"/>
      <c r="G7" s="15"/>
      <c r="H7" s="15"/>
      <c r="I7" s="7"/>
    </row>
    <row r="8" spans="1:9" ht="15.75" thickBot="1" x14ac:dyDescent="0.3">
      <c r="A8" s="5"/>
      <c r="B8" s="7"/>
      <c r="C8" s="5"/>
      <c r="D8" s="289" t="s">
        <v>30</v>
      </c>
      <c r="E8" s="290"/>
      <c r="F8" s="135">
        <v>97</v>
      </c>
      <c r="G8" s="275" t="str">
        <f>VLOOKUP(F8,J32:L36,3,FALSE)</f>
        <v>TLC-  EEUU</v>
      </c>
      <c r="H8" s="276"/>
      <c r="I8" s="37"/>
    </row>
    <row r="9" spans="1:9" ht="15.75" thickBot="1" x14ac:dyDescent="0.3">
      <c r="A9" s="5"/>
      <c r="B9" s="7"/>
      <c r="C9" s="5"/>
      <c r="D9" s="277" t="str">
        <f>VLOOKUP(F8,J32:L36,2,FALSE)</f>
        <v>Aplica a los productos que tienen asignados contingentes o cupos.</v>
      </c>
      <c r="E9" s="278"/>
      <c r="F9" s="278"/>
      <c r="G9" s="278"/>
      <c r="H9" s="279"/>
      <c r="I9" s="7"/>
    </row>
    <row r="10" spans="1:9" x14ac:dyDescent="0.25">
      <c r="A10" s="5"/>
      <c r="B10" s="7"/>
      <c r="C10" s="5"/>
      <c r="D10" s="14"/>
      <c r="E10" s="14"/>
      <c r="F10" s="14"/>
      <c r="G10" s="14"/>
      <c r="H10" s="14"/>
      <c r="I10" s="7"/>
    </row>
    <row r="11" spans="1:9" ht="15.75" thickBot="1" x14ac:dyDescent="0.3">
      <c r="A11" s="5"/>
      <c r="B11" s="7"/>
      <c r="C11" s="5"/>
      <c r="D11" s="6"/>
      <c r="E11" s="114"/>
      <c r="F11" s="231"/>
      <c r="G11" s="231"/>
      <c r="H11" s="231"/>
      <c r="I11" s="7"/>
    </row>
    <row r="12" spans="1:9" ht="15.75" thickBot="1" x14ac:dyDescent="0.3">
      <c r="A12" s="5"/>
      <c r="B12" s="7"/>
      <c r="C12" s="5"/>
      <c r="D12" s="289" t="s">
        <v>255</v>
      </c>
      <c r="E12" s="290"/>
      <c r="F12" s="298" t="s">
        <v>264</v>
      </c>
      <c r="G12" s="299"/>
      <c r="H12" s="300"/>
      <c r="I12" s="7"/>
    </row>
    <row r="13" spans="1:9" ht="15.75" thickBot="1" x14ac:dyDescent="0.3">
      <c r="A13" s="5"/>
      <c r="B13" s="7"/>
      <c r="C13" s="5"/>
      <c r="D13" s="14"/>
      <c r="E13" s="14"/>
      <c r="F13" s="14"/>
      <c r="G13" s="14"/>
      <c r="H13" s="14"/>
      <c r="I13" s="7"/>
    </row>
    <row r="14" spans="1:9" ht="15.75" thickBot="1" x14ac:dyDescent="0.3">
      <c r="A14" s="5"/>
      <c r="B14" s="7"/>
      <c r="C14" s="5"/>
      <c r="D14" s="291" t="s">
        <v>34</v>
      </c>
      <c r="E14" s="292"/>
      <c r="F14" s="293" t="s">
        <v>19</v>
      </c>
      <c r="G14" s="294"/>
      <c r="H14" s="295"/>
      <c r="I14" s="7"/>
    </row>
    <row r="15" spans="1:9" ht="15.75" thickBot="1" x14ac:dyDescent="0.3">
      <c r="A15" s="5"/>
      <c r="B15" s="7"/>
      <c r="C15" s="5"/>
      <c r="D15" s="280" t="str">
        <f>VLOOKUP(F14,J44:K45,2,FALSE)</f>
        <v>Información Actaulizada a Marzo 14</v>
      </c>
      <c r="E15" s="281"/>
      <c r="F15" s="281"/>
      <c r="G15" s="281"/>
      <c r="H15" s="282"/>
      <c r="I15" s="7"/>
    </row>
    <row r="16" spans="1:9" x14ac:dyDescent="0.25">
      <c r="A16" s="5"/>
      <c r="B16" s="7"/>
      <c r="C16" s="5"/>
      <c r="D16" s="14"/>
      <c r="E16" s="14"/>
      <c r="F16" s="14"/>
      <c r="G16" s="14"/>
      <c r="H16" s="14"/>
      <c r="I16" s="7"/>
    </row>
    <row r="17" spans="1:12" ht="15.75" thickBot="1" x14ac:dyDescent="0.3">
      <c r="A17" s="5"/>
      <c r="B17" s="7"/>
      <c r="C17" s="5"/>
      <c r="D17" s="14"/>
      <c r="E17" s="14"/>
      <c r="F17" s="14"/>
      <c r="G17" s="14"/>
      <c r="H17" s="14"/>
      <c r="I17" s="7"/>
    </row>
    <row r="18" spans="1:12" ht="15.75" thickBot="1" x14ac:dyDescent="0.3">
      <c r="A18" s="5"/>
      <c r="B18" s="7"/>
      <c r="C18" s="5"/>
      <c r="D18" s="283" t="s">
        <v>210</v>
      </c>
      <c r="E18" s="284"/>
      <c r="F18" s="284"/>
      <c r="G18" s="284"/>
      <c r="H18" s="285"/>
      <c r="I18" s="142"/>
      <c r="J18" s="137"/>
    </row>
    <row r="19" spans="1:12" ht="15.75" thickBot="1" x14ac:dyDescent="0.3">
      <c r="A19" s="5"/>
      <c r="B19" s="7"/>
      <c r="C19" s="5"/>
      <c r="D19" s="116" t="s">
        <v>32</v>
      </c>
      <c r="E19" s="269"/>
      <c r="F19" s="116" t="s">
        <v>33</v>
      </c>
      <c r="G19" s="271"/>
      <c r="H19" s="273"/>
      <c r="I19" s="238"/>
      <c r="J19" s="209"/>
    </row>
    <row r="20" spans="1:12" ht="15.75" thickBot="1" x14ac:dyDescent="0.3">
      <c r="A20" s="5"/>
      <c r="B20" s="7"/>
      <c r="C20" s="5"/>
      <c r="D20" s="136">
        <v>40693</v>
      </c>
      <c r="E20" s="270"/>
      <c r="F20" s="136">
        <v>41090</v>
      </c>
      <c r="G20" s="272"/>
      <c r="H20" s="274"/>
      <c r="I20" s="238"/>
      <c r="J20" s="209"/>
    </row>
    <row r="21" spans="1:12" x14ac:dyDescent="0.25">
      <c r="A21" s="5"/>
      <c r="B21" s="7"/>
      <c r="C21" s="5"/>
      <c r="D21" s="6"/>
      <c r="E21" s="6"/>
      <c r="F21" s="6"/>
      <c r="G21" s="6"/>
      <c r="H21" s="6"/>
      <c r="I21" s="7"/>
    </row>
    <row r="22" spans="1:12" x14ac:dyDescent="0.25">
      <c r="A22" s="5"/>
      <c r="B22" s="7"/>
      <c r="C22" s="5"/>
      <c r="D22" s="6"/>
      <c r="E22" s="6"/>
      <c r="F22" s="6"/>
      <c r="G22" s="6"/>
      <c r="H22" s="6"/>
      <c r="I22" s="7"/>
    </row>
    <row r="23" spans="1:12" x14ac:dyDescent="0.25">
      <c r="A23" s="5"/>
      <c r="B23" s="7"/>
      <c r="C23" s="5"/>
      <c r="D23" s="6"/>
      <c r="E23" s="6"/>
      <c r="F23" s="6"/>
      <c r="G23" s="6"/>
      <c r="H23" s="6"/>
      <c r="I23" s="7"/>
    </row>
    <row r="24" spans="1:12" ht="15.75" thickBot="1" x14ac:dyDescent="0.3">
      <c r="A24" s="8"/>
      <c r="B24" s="10"/>
      <c r="C24" s="8"/>
      <c r="D24" s="9"/>
      <c r="E24" s="9"/>
      <c r="F24" s="9"/>
      <c r="G24" s="9"/>
      <c r="H24" s="9"/>
      <c r="I24" s="10"/>
    </row>
    <row r="28" spans="1:12" x14ac:dyDescent="0.25">
      <c r="D28" s="231"/>
      <c r="E28" s="231"/>
      <c r="F28" s="297"/>
      <c r="G28" s="297"/>
      <c r="H28" s="297"/>
    </row>
    <row r="29" spans="1:12" x14ac:dyDescent="0.25">
      <c r="D29" s="115"/>
      <c r="E29" s="115"/>
      <c r="F29" s="115"/>
      <c r="G29" s="115"/>
      <c r="H29" s="115"/>
    </row>
    <row r="30" spans="1:12" x14ac:dyDescent="0.25">
      <c r="D30" s="231"/>
      <c r="E30" s="231"/>
      <c r="F30" s="297"/>
      <c r="G30" s="297"/>
      <c r="H30" s="297"/>
    </row>
    <row r="31" spans="1:12" x14ac:dyDescent="0.25">
      <c r="D31" s="296"/>
      <c r="E31" s="296"/>
      <c r="F31" s="296"/>
      <c r="G31" s="296"/>
      <c r="H31" s="296"/>
    </row>
    <row r="32" spans="1:12" hidden="1" x14ac:dyDescent="0.25">
      <c r="J32" s="12" t="s">
        <v>23</v>
      </c>
      <c r="K32" s="12" t="s">
        <v>260</v>
      </c>
      <c r="L32" s="12"/>
    </row>
    <row r="33" spans="10:20" ht="23.25" hidden="1" customHeight="1" x14ac:dyDescent="0.25">
      <c r="J33" s="133">
        <v>96</v>
      </c>
      <c r="K33" s="134" t="s">
        <v>256</v>
      </c>
      <c r="L33" s="12" t="s">
        <v>261</v>
      </c>
    </row>
    <row r="34" spans="10:20" ht="23.25" hidden="1" customHeight="1" x14ac:dyDescent="0.25">
      <c r="J34" s="133">
        <v>97</v>
      </c>
      <c r="K34" s="134" t="s">
        <v>257</v>
      </c>
      <c r="L34" s="12" t="s">
        <v>261</v>
      </c>
    </row>
    <row r="35" spans="10:20" ht="23.25" hidden="1" customHeight="1" x14ac:dyDescent="0.25">
      <c r="J35" s="133">
        <v>98</v>
      </c>
      <c r="K35" s="134" t="s">
        <v>258</v>
      </c>
      <c r="L35" s="12" t="s">
        <v>261</v>
      </c>
    </row>
    <row r="36" spans="10:20" ht="23.25" hidden="1" customHeight="1" x14ac:dyDescent="0.25">
      <c r="J36" s="133">
        <v>99</v>
      </c>
      <c r="K36" s="134" t="s">
        <v>259</v>
      </c>
      <c r="L36" s="12" t="s">
        <v>261</v>
      </c>
    </row>
    <row r="37" spans="10:20" hidden="1" x14ac:dyDescent="0.25"/>
    <row r="38" spans="10:20" hidden="1" x14ac:dyDescent="0.25">
      <c r="K38" s="138" t="s">
        <v>267</v>
      </c>
      <c r="L38" t="s">
        <v>268</v>
      </c>
      <c r="N38" t="s">
        <v>271</v>
      </c>
      <c r="O38" t="s">
        <v>276</v>
      </c>
      <c r="P38" t="s">
        <v>279</v>
      </c>
      <c r="Q38" t="s">
        <v>277</v>
      </c>
      <c r="R38" t="s">
        <v>278</v>
      </c>
      <c r="S38" t="s">
        <v>280</v>
      </c>
      <c r="T38" t="s">
        <v>281</v>
      </c>
    </row>
    <row r="39" spans="10:20" hidden="1" x14ac:dyDescent="0.25">
      <c r="J39" t="s">
        <v>48</v>
      </c>
      <c r="K39" s="139">
        <v>5665656</v>
      </c>
      <c r="L39" t="s">
        <v>269</v>
      </c>
      <c r="M39" t="s">
        <v>270</v>
      </c>
      <c r="N39" t="s">
        <v>272</v>
      </c>
      <c r="O39" s="139">
        <v>33250</v>
      </c>
      <c r="P39" s="141">
        <f>O39*100/K39</f>
        <v>0.58686937576160647</v>
      </c>
      <c r="Q39" s="139">
        <f>K39-O39</f>
        <v>5632406</v>
      </c>
      <c r="R39" s="140">
        <f>Q39*100/K39</f>
        <v>99.413130624238391</v>
      </c>
      <c r="S39">
        <f>IF(K39&gt;Q39,0,Q39)</f>
        <v>0</v>
      </c>
      <c r="T39">
        <v>0</v>
      </c>
    </row>
    <row r="40" spans="10:20" hidden="1" x14ac:dyDescent="0.25">
      <c r="J40" t="s">
        <v>262</v>
      </c>
      <c r="K40" s="139">
        <v>3464646</v>
      </c>
      <c r="L40" t="s">
        <v>269</v>
      </c>
      <c r="M40" t="s">
        <v>270</v>
      </c>
      <c r="N40" t="s">
        <v>275</v>
      </c>
      <c r="O40" s="139">
        <v>25000</v>
      </c>
      <c r="P40" s="141">
        <f t="shared" ref="P40:P42" si="0">O40*100/K40</f>
        <v>0.72157444079423982</v>
      </c>
      <c r="Q40" s="139">
        <f t="shared" ref="Q40:Q42" si="1">K40-O40</f>
        <v>3439646</v>
      </c>
      <c r="R40" s="140">
        <f t="shared" ref="R40:R42" si="2">Q40*100/K40</f>
        <v>99.278425559205758</v>
      </c>
      <c r="S40">
        <f t="shared" ref="S40:S42" si="3">IF(K40&gt;Q40,0,Q40)</f>
        <v>0</v>
      </c>
      <c r="T40">
        <v>0</v>
      </c>
    </row>
    <row r="41" spans="10:20" hidden="1" x14ac:dyDescent="0.25">
      <c r="J41" t="s">
        <v>263</v>
      </c>
      <c r="K41" s="139">
        <v>270000</v>
      </c>
      <c r="L41" t="s">
        <v>269</v>
      </c>
      <c r="M41" t="s">
        <v>270</v>
      </c>
      <c r="N41" t="s">
        <v>273</v>
      </c>
      <c r="O41" s="139">
        <v>121375</v>
      </c>
      <c r="P41" s="141">
        <f t="shared" si="0"/>
        <v>44.953703703703702</v>
      </c>
      <c r="Q41" s="139">
        <f t="shared" si="1"/>
        <v>148625</v>
      </c>
      <c r="R41" s="140">
        <f t="shared" si="2"/>
        <v>55.046296296296298</v>
      </c>
      <c r="S41">
        <f t="shared" si="3"/>
        <v>0</v>
      </c>
      <c r="T41">
        <v>0</v>
      </c>
    </row>
    <row r="42" spans="10:20" hidden="1" x14ac:dyDescent="0.25">
      <c r="J42" t="s">
        <v>264</v>
      </c>
      <c r="K42" s="139">
        <v>454545</v>
      </c>
      <c r="L42" t="s">
        <v>269</v>
      </c>
      <c r="M42" t="s">
        <v>270</v>
      </c>
      <c r="N42" t="s">
        <v>274</v>
      </c>
      <c r="O42" s="139">
        <v>454545</v>
      </c>
      <c r="P42" s="141">
        <f t="shared" si="0"/>
        <v>100</v>
      </c>
      <c r="Q42" s="139">
        <f t="shared" si="1"/>
        <v>0</v>
      </c>
      <c r="R42" s="140">
        <f t="shared" si="2"/>
        <v>0</v>
      </c>
      <c r="S42">
        <f t="shared" si="3"/>
        <v>0</v>
      </c>
      <c r="T42">
        <v>0</v>
      </c>
    </row>
    <row r="43" spans="10:20" hidden="1" x14ac:dyDescent="0.25"/>
    <row r="44" spans="10:20" hidden="1" x14ac:dyDescent="0.25">
      <c r="J44" t="s">
        <v>19</v>
      </c>
      <c r="K44" t="s">
        <v>265</v>
      </c>
    </row>
    <row r="45" spans="10:20" hidden="1" x14ac:dyDescent="0.25">
      <c r="J45" t="s">
        <v>17</v>
      </c>
      <c r="K45" t="s">
        <v>266</v>
      </c>
    </row>
    <row r="46" spans="10:20" hidden="1" x14ac:dyDescent="0.25"/>
    <row r="47" spans="10:20" hidden="1" x14ac:dyDescent="0.25"/>
  </sheetData>
  <mergeCells count="23">
    <mergeCell ref="D12:E12"/>
    <mergeCell ref="D14:E14"/>
    <mergeCell ref="F14:H14"/>
    <mergeCell ref="D31:H31"/>
    <mergeCell ref="D6:H6"/>
    <mergeCell ref="D28:E28"/>
    <mergeCell ref="F11:H11"/>
    <mergeCell ref="F28:H28"/>
    <mergeCell ref="D30:E30"/>
    <mergeCell ref="F30:H30"/>
    <mergeCell ref="E5:F5"/>
    <mergeCell ref="D8:E8"/>
    <mergeCell ref="F12:H12"/>
    <mergeCell ref="C2:I4"/>
    <mergeCell ref="J19:J20"/>
    <mergeCell ref="E19:E20"/>
    <mergeCell ref="G19:G20"/>
    <mergeCell ref="H19:H20"/>
    <mergeCell ref="G8:H8"/>
    <mergeCell ref="D9:H9"/>
    <mergeCell ref="D15:H15"/>
    <mergeCell ref="I19:I20"/>
    <mergeCell ref="D18:H18"/>
  </mergeCells>
  <dataValidations count="3">
    <dataValidation type="list" allowBlank="1" showInputMessage="1" showErrorMessage="1" sqref="F8">
      <formula1>$J$32:$J$36</formula1>
    </dataValidation>
    <dataValidation type="list" allowBlank="1" showInputMessage="1" showErrorMessage="1" sqref="F12:H12">
      <formula1>$J$39:$J$42</formula1>
    </dataValidation>
    <dataValidation type="list" allowBlank="1" showInputMessage="1" showErrorMessage="1" sqref="F14:H14">
      <formula1>$J$44:$J$45</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5371" r:id="rId3" name="Button 11">
              <controlPr defaultSize="0" autoFill="0" autoPict="0">
                <anchor moveWithCells="1" sizeWithCells="1">
                  <from>
                    <xdr:col>7</xdr:col>
                    <xdr:colOff>142875</xdr:colOff>
                    <xdr:row>18</xdr:row>
                    <xdr:rowOff>104775</xdr:rowOff>
                  </from>
                  <to>
                    <xdr:col>7</xdr:col>
                    <xdr:colOff>523875</xdr:colOff>
                    <xdr:row>19</xdr:row>
                    <xdr:rowOff>152400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5"/>
  <sheetViews>
    <sheetView workbookViewId="0">
      <selection activeCell="L13" sqref="L13"/>
    </sheetView>
  </sheetViews>
  <sheetFormatPr baseColWidth="10" defaultRowHeight="15" x14ac:dyDescent="0.25"/>
  <cols>
    <col min="1" max="1" width="9" customWidth="1"/>
    <col min="2" max="2" width="21.140625" customWidth="1"/>
    <col min="3" max="3" width="18.85546875" customWidth="1"/>
    <col min="4" max="4" width="15.5703125" customWidth="1"/>
    <col min="5" max="5" width="10.28515625" customWidth="1"/>
    <col min="6" max="6" width="16.7109375" customWidth="1"/>
    <col min="10" max="10" width="34.140625" customWidth="1"/>
  </cols>
  <sheetData>
    <row r="1" spans="2:13" ht="15.75" thickBot="1" x14ac:dyDescent="0.3">
      <c r="C1" s="156" t="s">
        <v>291</v>
      </c>
      <c r="D1" s="156" t="str">
        <f>'12'!$F$14</f>
        <v>Declaraciones</v>
      </c>
    </row>
    <row r="2" spans="2:13" ht="15" customHeight="1" x14ac:dyDescent="0.25">
      <c r="B2" s="18"/>
      <c r="C2" s="20"/>
      <c r="D2" s="192" t="str">
        <f>CONCATENATE(C1," ",D1)</f>
        <v>Consulta Declaraciones</v>
      </c>
      <c r="E2" s="193"/>
      <c r="F2" s="193"/>
      <c r="G2" s="193"/>
      <c r="H2" s="193"/>
      <c r="I2" s="193"/>
      <c r="J2" s="194"/>
      <c r="K2" s="155"/>
      <c r="L2" s="155"/>
      <c r="M2" s="155"/>
    </row>
    <row r="3" spans="2:13" ht="15" customHeight="1" x14ac:dyDescent="0.25">
      <c r="B3" s="21"/>
      <c r="C3" s="22"/>
      <c r="D3" s="286"/>
      <c r="E3" s="287"/>
      <c r="F3" s="287"/>
      <c r="G3" s="287"/>
      <c r="H3" s="287"/>
      <c r="I3" s="287"/>
      <c r="J3" s="288"/>
      <c r="K3" s="155"/>
      <c r="L3" s="155"/>
      <c r="M3" s="155"/>
    </row>
    <row r="4" spans="2:13" ht="15.75" customHeight="1" thickBot="1" x14ac:dyDescent="0.3">
      <c r="B4" s="23"/>
      <c r="C4" s="24"/>
      <c r="D4" s="195"/>
      <c r="E4" s="196"/>
      <c r="F4" s="196"/>
      <c r="G4" s="196"/>
      <c r="H4" s="196"/>
      <c r="I4" s="196"/>
      <c r="J4" s="197"/>
      <c r="K4" s="155"/>
      <c r="L4" s="155"/>
      <c r="M4" s="155"/>
    </row>
    <row r="6" spans="2:13" ht="15.75" thickBot="1" x14ac:dyDescent="0.3"/>
    <row r="7" spans="2:13" ht="15.75" thickBot="1" x14ac:dyDescent="0.3">
      <c r="B7" s="400" t="s">
        <v>286</v>
      </c>
      <c r="C7" s="404"/>
      <c r="D7" s="151" t="s">
        <v>32</v>
      </c>
      <c r="E7" s="152">
        <f>'12'!D20</f>
        <v>40693</v>
      </c>
      <c r="F7" s="153" t="s">
        <v>287</v>
      </c>
      <c r="G7" s="154">
        <f>'12'!F20</f>
        <v>41090</v>
      </c>
    </row>
    <row r="8" spans="2:13" ht="15.75" thickBot="1" x14ac:dyDescent="0.3"/>
    <row r="9" spans="2:13" ht="15.75" thickBot="1" x14ac:dyDescent="0.3">
      <c r="B9" s="400" t="s">
        <v>30</v>
      </c>
      <c r="C9" s="401"/>
      <c r="D9" s="34" t="str">
        <f>'12'!G8</f>
        <v>TLC-  EEUU</v>
      </c>
      <c r="E9" s="35">
        <f>'12'!F8</f>
        <v>97</v>
      </c>
      <c r="F9" s="148" t="str">
        <f>'12'!D9</f>
        <v>Aplica a los productos que tienen asignados contingentes o cupos.</v>
      </c>
      <c r="G9" s="149"/>
      <c r="H9" s="35"/>
      <c r="I9" s="35"/>
      <c r="J9" s="36"/>
    </row>
    <row r="10" spans="2:13" ht="15.75" thickBot="1" x14ac:dyDescent="0.3">
      <c r="B10" s="402" t="s">
        <v>282</v>
      </c>
      <c r="C10" s="402"/>
      <c r="D10" s="301" t="str">
        <f>'12'!F12</f>
        <v>Maiz</v>
      </c>
      <c r="E10" s="302"/>
      <c r="F10" s="302"/>
      <c r="G10" s="302"/>
      <c r="H10" s="302"/>
      <c r="I10" s="302"/>
      <c r="J10" s="303"/>
    </row>
    <row r="11" spans="2:13" ht="15.75" thickBot="1" x14ac:dyDescent="0.3">
      <c r="B11" s="402" t="s">
        <v>283</v>
      </c>
      <c r="C11" s="402"/>
      <c r="D11" s="304"/>
      <c r="E11" s="305"/>
      <c r="F11" s="305"/>
      <c r="G11" s="305"/>
      <c r="H11" s="305"/>
      <c r="I11" s="305"/>
      <c r="J11" s="306"/>
    </row>
    <row r="12" spans="2:13" ht="15.75" thickBot="1" x14ac:dyDescent="0.3">
      <c r="B12" s="402" t="s">
        <v>284</v>
      </c>
      <c r="C12" s="402"/>
      <c r="D12" s="307">
        <f>VLOOKUP($D$10,'12'!$J$39:$T$42,2,FALSE)</f>
        <v>454545</v>
      </c>
      <c r="E12" s="308"/>
      <c r="F12" s="308"/>
      <c r="G12" s="308"/>
      <c r="H12" s="308"/>
      <c r="I12" s="308"/>
      <c r="J12" s="309"/>
    </row>
    <row r="13" spans="2:13" ht="15.75" thickBot="1" x14ac:dyDescent="0.3">
      <c r="B13" s="403" t="s">
        <v>285</v>
      </c>
      <c r="C13" s="402"/>
      <c r="D13" s="146" t="str">
        <f>VLOOKUP($D$10,'12'!$J$39:$T$42,3,FALSE)</f>
        <v>kilogramo</v>
      </c>
      <c r="E13" s="147"/>
      <c r="F13" s="150"/>
      <c r="G13" s="293" t="str">
        <f>VLOOKUP($D$10,'12'!$J$39:$T$42,4,FALSE)</f>
        <v>Kg</v>
      </c>
      <c r="H13" s="294"/>
      <c r="I13" s="294"/>
      <c r="J13" s="295"/>
    </row>
    <row r="14" spans="2:13" ht="15.75" thickBot="1" x14ac:dyDescent="0.3">
      <c r="B14" s="400" t="s">
        <v>288</v>
      </c>
      <c r="C14" s="401"/>
      <c r="D14" s="143" t="str">
        <f>VLOOKUP($D$10,'12'!$J$39:$T$42,5,FALSE)</f>
        <v>1-Ene-2013-30 Dic-2017</v>
      </c>
      <c r="E14" s="144"/>
      <c r="F14" s="144"/>
      <c r="G14" s="144"/>
      <c r="H14" s="144"/>
      <c r="I14" s="144"/>
      <c r="J14" s="145"/>
    </row>
    <row r="15" spans="2:13" ht="15.75" thickBot="1" x14ac:dyDescent="0.3"/>
    <row r="16" spans="2:13" x14ac:dyDescent="0.25">
      <c r="B16" s="398" t="s">
        <v>276</v>
      </c>
      <c r="C16" s="399" t="s">
        <v>279</v>
      </c>
      <c r="D16" s="399" t="s">
        <v>289</v>
      </c>
      <c r="E16" s="396" t="s">
        <v>290</v>
      </c>
      <c r="F16" s="396"/>
      <c r="G16" s="396" t="s">
        <v>277</v>
      </c>
      <c r="H16" s="396"/>
      <c r="I16" s="396" t="s">
        <v>278</v>
      </c>
      <c r="J16" s="397"/>
    </row>
    <row r="17" spans="2:10" ht="15.75" thickBot="1" x14ac:dyDescent="0.3">
      <c r="B17" s="388">
        <f>VLOOKUP($D$10,'12'!$J$39:$T$42,6,FALSE)</f>
        <v>454545</v>
      </c>
      <c r="C17" s="389">
        <f>VLOOKUP($D$10,'12'!$J$39:$T$42,7,FALSE)</f>
        <v>100</v>
      </c>
      <c r="D17" s="390">
        <f>VLOOKUP($D$10,'12'!$J$39:$T$42,8,FALSE)</f>
        <v>0</v>
      </c>
      <c r="E17" s="391">
        <f>VLOOKUP($D$10,'12'!$J$39:$T$42,9,FALSE)</f>
        <v>0</v>
      </c>
      <c r="F17" s="392">
        <f>VLOOKUP($D$10,'12'!$J$39:$T$42,6,FALSE)</f>
        <v>454545</v>
      </c>
      <c r="G17" s="393">
        <f>VLOOKUP($D$10,'12'!$J$39:$T$42,10,FALSE)</f>
        <v>0</v>
      </c>
      <c r="H17" s="394">
        <f>VLOOKUP($D$10,'12'!$J$39:$T$42,6,FALSE)</f>
        <v>454545</v>
      </c>
      <c r="I17" s="393">
        <f>VLOOKUP($D$10,'12'!$J$39:$T$42,11,FALSE)</f>
        <v>0</v>
      </c>
      <c r="J17" s="395">
        <f>VLOOKUP($D$10,'12'!$J$39:$T$42,6,FALSE)</f>
        <v>454545</v>
      </c>
    </row>
    <row r="18" spans="2:10" ht="15.75" thickBot="1" x14ac:dyDescent="0.3"/>
    <row r="19" spans="2:10" x14ac:dyDescent="0.25">
      <c r="B19" s="18"/>
      <c r="C19" s="19"/>
      <c r="D19" s="19"/>
      <c r="E19" s="19"/>
      <c r="F19" s="19"/>
      <c r="G19" s="19"/>
      <c r="H19" s="19"/>
      <c r="I19" s="19"/>
      <c r="J19" s="20"/>
    </row>
    <row r="20" spans="2:10" x14ac:dyDescent="0.25">
      <c r="B20" s="21"/>
      <c r="C20" s="14"/>
      <c r="D20" s="14"/>
      <c r="E20" s="14"/>
      <c r="F20" s="14"/>
      <c r="G20" s="14"/>
      <c r="H20" s="14"/>
      <c r="I20" s="14"/>
      <c r="J20" s="22"/>
    </row>
    <row r="21" spans="2:10" x14ac:dyDescent="0.25">
      <c r="B21" s="21"/>
      <c r="C21" s="14"/>
      <c r="D21" s="14"/>
      <c r="E21" s="14"/>
      <c r="F21" s="14"/>
      <c r="G21" s="14"/>
      <c r="H21" s="14"/>
      <c r="I21" s="14"/>
      <c r="J21" s="22"/>
    </row>
    <row r="22" spans="2:10" x14ac:dyDescent="0.25">
      <c r="B22" s="21"/>
      <c r="C22" s="14"/>
      <c r="D22" s="14"/>
      <c r="E22" s="14"/>
      <c r="F22" s="14"/>
      <c r="G22" s="14"/>
      <c r="H22" s="14"/>
      <c r="I22" s="14"/>
      <c r="J22" s="22"/>
    </row>
    <row r="23" spans="2:10" x14ac:dyDescent="0.25">
      <c r="B23" s="21"/>
      <c r="C23" s="14"/>
      <c r="D23" s="14"/>
      <c r="E23" s="14"/>
      <c r="F23" s="14"/>
      <c r="G23" s="14"/>
      <c r="H23" s="14"/>
      <c r="I23" s="14"/>
      <c r="J23" s="22"/>
    </row>
    <row r="24" spans="2:10" x14ac:dyDescent="0.25">
      <c r="B24" s="21"/>
      <c r="C24" s="14"/>
      <c r="D24" s="14"/>
      <c r="E24" s="14"/>
      <c r="F24" s="14"/>
      <c r="G24" s="14"/>
      <c r="H24" s="14"/>
      <c r="I24" s="14"/>
      <c r="J24" s="22"/>
    </row>
    <row r="25" spans="2:10" x14ac:dyDescent="0.25">
      <c r="B25" s="21"/>
      <c r="C25" s="14"/>
      <c r="D25" s="14"/>
      <c r="E25" s="14"/>
      <c r="F25" s="14"/>
      <c r="G25" s="14"/>
      <c r="H25" s="14"/>
      <c r="I25" s="14"/>
      <c r="J25" s="22"/>
    </row>
    <row r="26" spans="2:10" x14ac:dyDescent="0.25">
      <c r="B26" s="21"/>
      <c r="C26" s="14"/>
      <c r="D26" s="14"/>
      <c r="E26" s="14"/>
      <c r="F26" s="14"/>
      <c r="G26" s="14"/>
      <c r="H26" s="14"/>
      <c r="I26" s="14"/>
      <c r="J26" s="22"/>
    </row>
    <row r="27" spans="2:10" x14ac:dyDescent="0.25">
      <c r="B27" s="21"/>
      <c r="C27" s="14"/>
      <c r="D27" s="14"/>
      <c r="E27" s="14"/>
      <c r="F27" s="14"/>
      <c r="G27" s="14"/>
      <c r="H27" s="14"/>
      <c r="I27" s="14"/>
      <c r="J27" s="22"/>
    </row>
    <row r="28" spans="2:10" x14ac:dyDescent="0.25">
      <c r="B28" s="21"/>
      <c r="C28" s="14"/>
      <c r="D28" s="14"/>
      <c r="E28" s="14"/>
      <c r="F28" s="14"/>
      <c r="G28" s="14"/>
      <c r="H28" s="14"/>
      <c r="I28" s="14"/>
      <c r="J28" s="22"/>
    </row>
    <row r="29" spans="2:10" x14ac:dyDescent="0.25">
      <c r="B29" s="21"/>
      <c r="C29" s="14"/>
      <c r="D29" s="14"/>
      <c r="E29" s="14"/>
      <c r="F29" s="14"/>
      <c r="G29" s="14"/>
      <c r="H29" s="14"/>
      <c r="I29" s="14"/>
      <c r="J29" s="22"/>
    </row>
    <row r="30" spans="2:10" x14ac:dyDescent="0.25">
      <c r="B30" s="21"/>
      <c r="C30" s="14"/>
      <c r="D30" s="14"/>
      <c r="E30" s="14"/>
      <c r="F30" s="14"/>
      <c r="G30" s="14"/>
      <c r="H30" s="14"/>
      <c r="I30" s="14"/>
      <c r="J30" s="22"/>
    </row>
    <row r="31" spans="2:10" x14ac:dyDescent="0.25">
      <c r="B31" s="21"/>
      <c r="C31" s="14"/>
      <c r="D31" s="14"/>
      <c r="E31" s="14"/>
      <c r="F31" s="14"/>
      <c r="G31" s="14"/>
      <c r="H31" s="14"/>
      <c r="I31" s="14"/>
      <c r="J31" s="22"/>
    </row>
    <row r="32" spans="2:10" x14ac:dyDescent="0.25">
      <c r="B32" s="21"/>
      <c r="C32" s="14"/>
      <c r="D32" s="14"/>
      <c r="E32" s="14"/>
      <c r="F32" s="14"/>
      <c r="G32" s="14"/>
      <c r="H32" s="14"/>
      <c r="I32" s="14"/>
      <c r="J32" s="22"/>
    </row>
    <row r="33" spans="2:10" x14ac:dyDescent="0.25">
      <c r="B33" s="21"/>
      <c r="C33" s="14"/>
      <c r="D33" s="14"/>
      <c r="E33" s="14"/>
      <c r="F33" s="14"/>
      <c r="G33" s="14"/>
      <c r="H33" s="14"/>
      <c r="I33" s="14"/>
      <c r="J33" s="22"/>
    </row>
    <row r="34" spans="2:10" x14ac:dyDescent="0.25">
      <c r="B34" s="21"/>
      <c r="C34" s="14"/>
      <c r="D34" s="14"/>
      <c r="E34" s="14"/>
      <c r="F34" s="14"/>
      <c r="G34" s="14"/>
      <c r="H34" s="14"/>
      <c r="I34" s="14"/>
      <c r="J34" s="22"/>
    </row>
    <row r="35" spans="2:10" ht="15.75" thickBot="1" x14ac:dyDescent="0.3">
      <c r="B35" s="23"/>
      <c r="C35" s="43"/>
      <c r="D35" s="43"/>
      <c r="E35" s="43"/>
      <c r="F35" s="43"/>
      <c r="G35" s="43"/>
      <c r="H35" s="43"/>
      <c r="I35" s="43"/>
      <c r="J35" s="24"/>
    </row>
  </sheetData>
  <mergeCells count="14">
    <mergeCell ref="B14:C14"/>
    <mergeCell ref="B9:C9"/>
    <mergeCell ref="B7:C7"/>
    <mergeCell ref="D2:J4"/>
    <mergeCell ref="I16:J16"/>
    <mergeCell ref="G16:H16"/>
    <mergeCell ref="E16:F16"/>
    <mergeCell ref="E17:F17"/>
    <mergeCell ref="G17:H17"/>
    <mergeCell ref="I17:J17"/>
    <mergeCell ref="D10:J10"/>
    <mergeCell ref="D11:J11"/>
    <mergeCell ref="D12:J12"/>
    <mergeCell ref="G13:J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workbookViewId="0">
      <selection sqref="A1:F1"/>
    </sheetView>
  </sheetViews>
  <sheetFormatPr baseColWidth="10" defaultRowHeight="15" x14ac:dyDescent="0.25"/>
  <sheetData>
    <row r="1" spans="1:6" ht="29.25" customHeight="1" thickBot="1" x14ac:dyDescent="0.35">
      <c r="A1" s="179" t="s">
        <v>0</v>
      </c>
      <c r="B1" s="180"/>
      <c r="C1" s="180"/>
      <c r="D1" s="180"/>
      <c r="E1" s="180"/>
      <c r="F1" s="181"/>
    </row>
    <row r="2" spans="1:6" x14ac:dyDescent="0.25">
      <c r="A2" s="170"/>
      <c r="B2" s="171"/>
      <c r="C2" s="171"/>
      <c r="D2" s="171"/>
      <c r="E2" s="171"/>
      <c r="F2" s="172"/>
    </row>
    <row r="3" spans="1:6" x14ac:dyDescent="0.25">
      <c r="A3" s="173"/>
      <c r="B3" s="174"/>
      <c r="C3" s="174"/>
      <c r="D3" s="174"/>
      <c r="E3" s="174"/>
      <c r="F3" s="175"/>
    </row>
    <row r="4" spans="1:6" x14ac:dyDescent="0.25">
      <c r="A4" s="173"/>
      <c r="B4" s="174"/>
      <c r="C4" s="174"/>
      <c r="D4" s="174"/>
      <c r="E4" s="174"/>
      <c r="F4" s="175"/>
    </row>
    <row r="5" spans="1:6" x14ac:dyDescent="0.25">
      <c r="A5" s="173"/>
      <c r="B5" s="174"/>
      <c r="C5" s="174"/>
      <c r="D5" s="174"/>
      <c r="E5" s="174"/>
      <c r="F5" s="175"/>
    </row>
    <row r="6" spans="1:6" x14ac:dyDescent="0.25">
      <c r="A6" s="173"/>
      <c r="B6" s="174"/>
      <c r="C6" s="174"/>
      <c r="D6" s="174"/>
      <c r="E6" s="174"/>
      <c r="F6" s="175"/>
    </row>
    <row r="7" spans="1:6" x14ac:dyDescent="0.25">
      <c r="A7" s="173"/>
      <c r="B7" s="174"/>
      <c r="C7" s="174"/>
      <c r="D7" s="174"/>
      <c r="E7" s="174"/>
      <c r="F7" s="175"/>
    </row>
    <row r="8" spans="1:6" x14ac:dyDescent="0.25">
      <c r="A8" s="173"/>
      <c r="B8" s="174"/>
      <c r="C8" s="174"/>
      <c r="D8" s="174"/>
      <c r="E8" s="174"/>
      <c r="F8" s="175"/>
    </row>
    <row r="9" spans="1:6" ht="15.75" thickBot="1" x14ac:dyDescent="0.3">
      <c r="A9" s="176"/>
      <c r="B9" s="177"/>
      <c r="C9" s="177"/>
      <c r="D9" s="177"/>
      <c r="E9" s="177"/>
      <c r="F9" s="178"/>
    </row>
  </sheetData>
  <mergeCells count="2">
    <mergeCell ref="A2:F9"/>
    <mergeCell ref="A1:F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Group Box 1">
              <controlPr defaultSize="0" autoFill="0" autoPict="0">
                <anchor moveWithCells="1">
                  <from>
                    <xdr:col>1</xdr:col>
                    <xdr:colOff>447675</xdr:colOff>
                    <xdr:row>2</xdr:row>
                    <xdr:rowOff>142875</xdr:rowOff>
                  </from>
                  <to>
                    <xdr:col>4</xdr:col>
                    <xdr:colOff>209550</xdr:colOff>
                    <xdr:row>4</xdr:row>
                    <xdr:rowOff>0</xdr:rowOff>
                  </to>
                </anchor>
              </controlPr>
            </control>
          </mc:Choice>
        </mc:AlternateContent>
        <mc:AlternateContent xmlns:mc="http://schemas.openxmlformats.org/markup-compatibility/2006">
          <mc:Choice Requires="x14">
            <control shapeId="2050" r:id="rId5" name="Group Box 2">
              <controlPr defaultSize="0" autoFill="0" autoPict="0">
                <anchor moveWithCells="1">
                  <from>
                    <xdr:col>1</xdr:col>
                    <xdr:colOff>447675</xdr:colOff>
                    <xdr:row>4</xdr:row>
                    <xdr:rowOff>133350</xdr:rowOff>
                  </from>
                  <to>
                    <xdr:col>4</xdr:col>
                    <xdr:colOff>209550</xdr:colOff>
                    <xdr:row>5</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7"/>
  <sheetViews>
    <sheetView workbookViewId="0">
      <selection activeCell="K12" sqref="K12"/>
    </sheetView>
  </sheetViews>
  <sheetFormatPr baseColWidth="10" defaultRowHeight="15" x14ac:dyDescent="0.25"/>
  <cols>
    <col min="3" max="3" width="5.28515625" customWidth="1"/>
    <col min="11" max="11" width="54.42578125" customWidth="1"/>
    <col min="14" max="14" width="23.28515625" customWidth="1"/>
    <col min="15" max="16" width="20.7109375" customWidth="1"/>
  </cols>
  <sheetData>
    <row r="1" spans="1:9" ht="15.75" thickBot="1" x14ac:dyDescent="0.3"/>
    <row r="2" spans="1:9" ht="15" customHeight="1" x14ac:dyDescent="0.25">
      <c r="A2" s="2"/>
      <c r="B2" s="4"/>
      <c r="C2" s="192" t="s">
        <v>27</v>
      </c>
      <c r="D2" s="193"/>
      <c r="E2" s="193"/>
      <c r="F2" s="193"/>
      <c r="G2" s="193"/>
      <c r="H2" s="193"/>
      <c r="I2" s="194"/>
    </row>
    <row r="3" spans="1:9" ht="15.75" customHeight="1" x14ac:dyDescent="0.25">
      <c r="A3" s="5"/>
      <c r="B3" s="7"/>
      <c r="C3" s="286"/>
      <c r="D3" s="287"/>
      <c r="E3" s="287"/>
      <c r="F3" s="287"/>
      <c r="G3" s="287"/>
      <c r="H3" s="287"/>
      <c r="I3" s="288"/>
    </row>
    <row r="4" spans="1:9" ht="15" customHeight="1" thickBot="1" x14ac:dyDescent="0.3">
      <c r="A4" s="5"/>
      <c r="B4" s="7"/>
      <c r="C4" s="195"/>
      <c r="D4" s="196"/>
      <c r="E4" s="196"/>
      <c r="F4" s="196"/>
      <c r="G4" s="196"/>
      <c r="H4" s="196"/>
      <c r="I4" s="197"/>
    </row>
    <row r="5" spans="1:9" x14ac:dyDescent="0.25">
      <c r="A5" s="5"/>
      <c r="B5" s="7"/>
      <c r="C5" s="5"/>
      <c r="D5" s="6"/>
      <c r="E5" s="208"/>
      <c r="F5" s="208"/>
      <c r="G5" s="6"/>
      <c r="H5" s="6"/>
      <c r="I5" s="7"/>
    </row>
    <row r="6" spans="1:9" x14ac:dyDescent="0.25">
      <c r="A6" s="5"/>
      <c r="B6" s="7"/>
      <c r="C6" s="5"/>
      <c r="D6" s="434" t="s">
        <v>292</v>
      </c>
      <c r="E6" s="435"/>
      <c r="F6" s="435"/>
      <c r="G6" s="435"/>
      <c r="H6" s="436"/>
      <c r="I6" s="7"/>
    </row>
    <row r="7" spans="1:9" ht="15.75" thickBot="1" x14ac:dyDescent="0.3">
      <c r="A7" s="5"/>
      <c r="B7" s="7"/>
      <c r="C7" s="5"/>
      <c r="D7" s="6"/>
      <c r="E7" s="13"/>
      <c r="F7" s="15"/>
      <c r="G7" s="15"/>
      <c r="H7" s="15"/>
      <c r="I7" s="7"/>
    </row>
    <row r="8" spans="1:9" ht="15.75" thickBot="1" x14ac:dyDescent="0.3">
      <c r="A8" s="5"/>
      <c r="B8" s="7"/>
      <c r="C8" s="5"/>
      <c r="D8" s="289" t="s">
        <v>30</v>
      </c>
      <c r="E8" s="290"/>
      <c r="F8" s="135">
        <v>98</v>
      </c>
      <c r="G8" s="275" t="str">
        <f>VLOOKUP(F8,J32:L36,3,FALSE)</f>
        <v>TLC-  EEUU</v>
      </c>
      <c r="H8" s="276"/>
      <c r="I8" s="37"/>
    </row>
    <row r="9" spans="1:9" ht="15.75" thickBot="1" x14ac:dyDescent="0.3">
      <c r="A9" s="5"/>
      <c r="B9" s="7"/>
      <c r="C9" s="5"/>
      <c r="D9" s="277" t="str">
        <f>VLOOKUP(F8,J32:L36,2,FALSE)</f>
        <v>Aplica a los productos con extra-contingente, remanufacturados u otras condiciones especiales.</v>
      </c>
      <c r="E9" s="278"/>
      <c r="F9" s="278"/>
      <c r="G9" s="278"/>
      <c r="H9" s="279"/>
      <c r="I9" s="7"/>
    </row>
    <row r="10" spans="1:9" x14ac:dyDescent="0.25">
      <c r="A10" s="5"/>
      <c r="B10" s="7"/>
      <c r="C10" s="5"/>
      <c r="D10" s="14"/>
      <c r="E10" s="14"/>
      <c r="F10" s="14"/>
      <c r="G10" s="14"/>
      <c r="H10" s="14"/>
      <c r="I10" s="7"/>
    </row>
    <row r="11" spans="1:9" ht="15.75" thickBot="1" x14ac:dyDescent="0.3">
      <c r="A11" s="5"/>
      <c r="B11" s="7"/>
      <c r="C11" s="5"/>
      <c r="D11" s="6"/>
      <c r="E11" s="130"/>
      <c r="F11" s="231"/>
      <c r="G11" s="231"/>
      <c r="H11" s="231"/>
      <c r="I11" s="7"/>
    </row>
    <row r="12" spans="1:9" ht="15.75" thickBot="1" x14ac:dyDescent="0.3">
      <c r="A12" s="5"/>
      <c r="B12" s="7"/>
      <c r="C12" s="5"/>
      <c r="D12" s="289" t="s">
        <v>255</v>
      </c>
      <c r="E12" s="290"/>
      <c r="F12" s="298" t="s">
        <v>263</v>
      </c>
      <c r="G12" s="299"/>
      <c r="H12" s="300"/>
      <c r="I12" s="7"/>
    </row>
    <row r="13" spans="1:9" ht="15.75" thickBot="1" x14ac:dyDescent="0.3">
      <c r="A13" s="5"/>
      <c r="B13" s="7"/>
      <c r="C13" s="5"/>
      <c r="D13" s="14"/>
      <c r="E13" s="14"/>
      <c r="F13" s="14"/>
      <c r="G13" s="14"/>
      <c r="H13" s="14"/>
      <c r="I13" s="7"/>
    </row>
    <row r="14" spans="1:9" ht="15.75" thickBot="1" x14ac:dyDescent="0.3">
      <c r="A14" s="5"/>
      <c r="B14" s="7"/>
      <c r="C14" s="5"/>
      <c r="D14" s="291" t="s">
        <v>34</v>
      </c>
      <c r="E14" s="292"/>
      <c r="F14" s="293" t="s">
        <v>19</v>
      </c>
      <c r="G14" s="294"/>
      <c r="H14" s="295"/>
      <c r="I14" s="7"/>
    </row>
    <row r="15" spans="1:9" ht="15.75" thickBot="1" x14ac:dyDescent="0.3">
      <c r="A15" s="5"/>
      <c r="B15" s="7"/>
      <c r="C15" s="5"/>
      <c r="D15" s="280" t="str">
        <f>VLOOKUP(F14,J44:K45,2,FALSE)</f>
        <v>Información Actaulizada a Marzo 14</v>
      </c>
      <c r="E15" s="281"/>
      <c r="F15" s="281"/>
      <c r="G15" s="281"/>
      <c r="H15" s="282"/>
      <c r="I15" s="7"/>
    </row>
    <row r="16" spans="1:9" x14ac:dyDescent="0.25">
      <c r="A16" s="5"/>
      <c r="B16" s="7"/>
      <c r="C16" s="5"/>
      <c r="D16" s="14"/>
      <c r="E16" s="14"/>
      <c r="F16" s="14"/>
      <c r="G16" s="14"/>
      <c r="H16" s="14"/>
      <c r="I16" s="7"/>
    </row>
    <row r="17" spans="1:12" ht="15.75" thickBot="1" x14ac:dyDescent="0.3">
      <c r="A17" s="5"/>
      <c r="B17" s="7"/>
      <c r="C17" s="5"/>
      <c r="D17" s="14"/>
      <c r="E17" s="14"/>
      <c r="F17" s="14"/>
      <c r="G17" s="14"/>
      <c r="H17" s="14"/>
      <c r="I17" s="7"/>
    </row>
    <row r="18" spans="1:12" ht="15.75" thickBot="1" x14ac:dyDescent="0.3">
      <c r="A18" s="5"/>
      <c r="B18" s="7"/>
      <c r="C18" s="5"/>
      <c r="D18" s="283" t="s">
        <v>210</v>
      </c>
      <c r="E18" s="284"/>
      <c r="F18" s="284"/>
      <c r="G18" s="284"/>
      <c r="H18" s="285"/>
      <c r="I18" s="142"/>
      <c r="J18" s="137"/>
    </row>
    <row r="19" spans="1:12" ht="15.75" thickBot="1" x14ac:dyDescent="0.3">
      <c r="A19" s="5"/>
      <c r="B19" s="7"/>
      <c r="C19" s="5"/>
      <c r="D19" s="132" t="s">
        <v>32</v>
      </c>
      <c r="E19" s="269"/>
      <c r="F19" s="132" t="s">
        <v>33</v>
      </c>
      <c r="G19" s="271"/>
      <c r="H19" s="273"/>
      <c r="I19" s="238"/>
      <c r="J19" s="209"/>
    </row>
    <row r="20" spans="1:12" ht="15.75" thickBot="1" x14ac:dyDescent="0.3">
      <c r="A20" s="5"/>
      <c r="B20" s="7"/>
      <c r="C20" s="5"/>
      <c r="D20" s="136">
        <v>40693</v>
      </c>
      <c r="E20" s="270"/>
      <c r="F20" s="136">
        <v>41090</v>
      </c>
      <c r="G20" s="272"/>
      <c r="H20" s="274"/>
      <c r="I20" s="238"/>
      <c r="J20" s="209"/>
    </row>
    <row r="21" spans="1:12" x14ac:dyDescent="0.25">
      <c r="A21" s="5"/>
      <c r="B21" s="7"/>
      <c r="C21" s="5"/>
      <c r="D21" s="6"/>
      <c r="E21" s="6"/>
      <c r="F21" s="6"/>
      <c r="G21" s="6"/>
      <c r="H21" s="6"/>
      <c r="I21" s="7"/>
    </row>
    <row r="22" spans="1:12" x14ac:dyDescent="0.25">
      <c r="A22" s="5"/>
      <c r="B22" s="7"/>
      <c r="C22" s="5"/>
      <c r="D22" s="6"/>
      <c r="E22" s="6"/>
      <c r="F22" s="6"/>
      <c r="G22" s="6"/>
      <c r="H22" s="6"/>
      <c r="I22" s="7"/>
    </row>
    <row r="23" spans="1:12" x14ac:dyDescent="0.25">
      <c r="A23" s="5"/>
      <c r="B23" s="7"/>
      <c r="C23" s="5"/>
      <c r="D23" s="6"/>
      <c r="E23" s="6"/>
      <c r="F23" s="6"/>
      <c r="G23" s="6"/>
      <c r="H23" s="6"/>
      <c r="I23" s="7"/>
    </row>
    <row r="24" spans="1:12" ht="15.75" thickBot="1" x14ac:dyDescent="0.3">
      <c r="A24" s="8"/>
      <c r="B24" s="10"/>
      <c r="C24" s="8"/>
      <c r="D24" s="9"/>
      <c r="E24" s="9"/>
      <c r="F24" s="9"/>
      <c r="G24" s="9"/>
      <c r="H24" s="9"/>
      <c r="I24" s="10"/>
    </row>
    <row r="28" spans="1:12" x14ac:dyDescent="0.25">
      <c r="D28" s="231"/>
      <c r="E28" s="231"/>
      <c r="F28" s="297"/>
      <c r="G28" s="297"/>
      <c r="H28" s="297"/>
    </row>
    <row r="29" spans="1:12" x14ac:dyDescent="0.25">
      <c r="D29" s="131"/>
      <c r="E29" s="131"/>
      <c r="F29" s="131"/>
      <c r="G29" s="131"/>
      <c r="H29" s="131"/>
    </row>
    <row r="30" spans="1:12" x14ac:dyDescent="0.25">
      <c r="D30" s="231"/>
      <c r="E30" s="231"/>
      <c r="F30" s="297"/>
      <c r="G30" s="297"/>
      <c r="H30" s="297"/>
    </row>
    <row r="31" spans="1:12" x14ac:dyDescent="0.25">
      <c r="D31" s="296"/>
      <c r="E31" s="296"/>
      <c r="F31" s="296"/>
      <c r="G31" s="296"/>
      <c r="H31" s="296"/>
    </row>
    <row r="32" spans="1:12" hidden="1" x14ac:dyDescent="0.25">
      <c r="J32" s="12" t="s">
        <v>23</v>
      </c>
      <c r="K32" s="12" t="s">
        <v>260</v>
      </c>
      <c r="L32" s="12"/>
    </row>
    <row r="33" spans="10:20" ht="23.25" hidden="1" customHeight="1" x14ac:dyDescent="0.25">
      <c r="J33" s="133">
        <v>96</v>
      </c>
      <c r="K33" s="134" t="s">
        <v>256</v>
      </c>
      <c r="L33" s="12" t="s">
        <v>261</v>
      </c>
    </row>
    <row r="34" spans="10:20" ht="23.25" hidden="1" customHeight="1" x14ac:dyDescent="0.25">
      <c r="J34" s="133">
        <v>97</v>
      </c>
      <c r="K34" s="134" t="s">
        <v>257</v>
      </c>
      <c r="L34" s="12" t="s">
        <v>261</v>
      </c>
    </row>
    <row r="35" spans="10:20" ht="23.25" hidden="1" customHeight="1" x14ac:dyDescent="0.25">
      <c r="J35" s="133">
        <v>98</v>
      </c>
      <c r="K35" s="134" t="s">
        <v>258</v>
      </c>
      <c r="L35" s="12" t="s">
        <v>261</v>
      </c>
    </row>
    <row r="36" spans="10:20" ht="23.25" hidden="1" customHeight="1" x14ac:dyDescent="0.25">
      <c r="J36" s="133">
        <v>99</v>
      </c>
      <c r="K36" s="134" t="s">
        <v>259</v>
      </c>
      <c r="L36" s="12" t="s">
        <v>261</v>
      </c>
    </row>
    <row r="37" spans="10:20" hidden="1" x14ac:dyDescent="0.25"/>
    <row r="38" spans="10:20" hidden="1" x14ac:dyDescent="0.25">
      <c r="K38" s="138" t="s">
        <v>267</v>
      </c>
      <c r="L38" t="s">
        <v>268</v>
      </c>
      <c r="N38" t="s">
        <v>271</v>
      </c>
      <c r="O38" t="s">
        <v>276</v>
      </c>
      <c r="P38" t="s">
        <v>279</v>
      </c>
      <c r="Q38" t="s">
        <v>277</v>
      </c>
      <c r="R38" t="s">
        <v>278</v>
      </c>
      <c r="S38" t="s">
        <v>280</v>
      </c>
      <c r="T38" t="s">
        <v>281</v>
      </c>
    </row>
    <row r="39" spans="10:20" hidden="1" x14ac:dyDescent="0.25">
      <c r="J39" t="s">
        <v>48</v>
      </c>
      <c r="K39" s="139">
        <v>5665656</v>
      </c>
      <c r="L39" t="s">
        <v>269</v>
      </c>
      <c r="M39" t="s">
        <v>270</v>
      </c>
      <c r="N39" t="s">
        <v>272</v>
      </c>
      <c r="O39" s="139">
        <v>33250</v>
      </c>
      <c r="P39" s="141">
        <f>O39*100/K39</f>
        <v>0.58686937576160647</v>
      </c>
      <c r="Q39" s="139">
        <f>K39-O39</f>
        <v>5632406</v>
      </c>
      <c r="R39" s="140">
        <f>Q39*100/K39</f>
        <v>99.413130624238391</v>
      </c>
      <c r="S39">
        <f>IF(K39&gt;Q39,0,Q39)</f>
        <v>0</v>
      </c>
      <c r="T39">
        <v>0</v>
      </c>
    </row>
    <row r="40" spans="10:20" hidden="1" x14ac:dyDescent="0.25">
      <c r="J40" t="s">
        <v>262</v>
      </c>
      <c r="K40" s="139">
        <v>3464646</v>
      </c>
      <c r="L40" t="s">
        <v>269</v>
      </c>
      <c r="M40" t="s">
        <v>270</v>
      </c>
      <c r="N40" t="s">
        <v>275</v>
      </c>
      <c r="O40" s="139">
        <v>25000</v>
      </c>
      <c r="P40" s="141">
        <f t="shared" ref="P40:P42" si="0">O40*100/K40</f>
        <v>0.72157444079423982</v>
      </c>
      <c r="Q40" s="139">
        <f t="shared" ref="Q40:Q42" si="1">K40-O40</f>
        <v>3439646</v>
      </c>
      <c r="R40" s="140">
        <f t="shared" ref="R40:R42" si="2">Q40*100/K40</f>
        <v>99.278425559205758</v>
      </c>
      <c r="S40">
        <f t="shared" ref="S40:S42" si="3">IF(K40&gt;Q40,0,Q40)</f>
        <v>0</v>
      </c>
      <c r="T40">
        <v>0</v>
      </c>
    </row>
    <row r="41" spans="10:20" hidden="1" x14ac:dyDescent="0.25">
      <c r="J41" t="s">
        <v>263</v>
      </c>
      <c r="K41" s="139">
        <v>270000</v>
      </c>
      <c r="L41" t="s">
        <v>269</v>
      </c>
      <c r="M41" t="s">
        <v>270</v>
      </c>
      <c r="N41" t="s">
        <v>273</v>
      </c>
      <c r="O41" s="139">
        <v>121375</v>
      </c>
      <c r="P41" s="141">
        <f t="shared" si="0"/>
        <v>44.953703703703702</v>
      </c>
      <c r="Q41" s="139">
        <f t="shared" si="1"/>
        <v>148625</v>
      </c>
      <c r="R41" s="140">
        <f t="shared" si="2"/>
        <v>55.046296296296298</v>
      </c>
      <c r="S41">
        <f t="shared" si="3"/>
        <v>0</v>
      </c>
      <c r="T41">
        <v>0</v>
      </c>
    </row>
    <row r="42" spans="10:20" hidden="1" x14ac:dyDescent="0.25">
      <c r="J42" t="s">
        <v>264</v>
      </c>
      <c r="K42" s="139">
        <v>454545</v>
      </c>
      <c r="L42" t="s">
        <v>269</v>
      </c>
      <c r="M42" t="s">
        <v>270</v>
      </c>
      <c r="N42" t="s">
        <v>274</v>
      </c>
      <c r="O42" s="139">
        <v>454545</v>
      </c>
      <c r="P42" s="141">
        <f t="shared" si="0"/>
        <v>100</v>
      </c>
      <c r="Q42" s="139">
        <f t="shared" si="1"/>
        <v>0</v>
      </c>
      <c r="R42" s="140">
        <f t="shared" si="2"/>
        <v>0</v>
      </c>
      <c r="S42">
        <f t="shared" si="3"/>
        <v>0</v>
      </c>
      <c r="T42">
        <v>0</v>
      </c>
    </row>
    <row r="43" spans="10:20" hidden="1" x14ac:dyDescent="0.25"/>
    <row r="44" spans="10:20" hidden="1" x14ac:dyDescent="0.25">
      <c r="J44" t="s">
        <v>19</v>
      </c>
      <c r="K44" t="s">
        <v>265</v>
      </c>
    </row>
    <row r="45" spans="10:20" hidden="1" x14ac:dyDescent="0.25">
      <c r="J45" t="s">
        <v>17</v>
      </c>
      <c r="K45" t="s">
        <v>266</v>
      </c>
    </row>
    <row r="46" spans="10:20" hidden="1" x14ac:dyDescent="0.25"/>
    <row r="47" spans="10:20" hidden="1" x14ac:dyDescent="0.25"/>
  </sheetData>
  <mergeCells count="23">
    <mergeCell ref="D28:E28"/>
    <mergeCell ref="F28:H28"/>
    <mergeCell ref="D30:E30"/>
    <mergeCell ref="F30:H30"/>
    <mergeCell ref="D31:H31"/>
    <mergeCell ref="J19:J20"/>
    <mergeCell ref="F11:H11"/>
    <mergeCell ref="D12:E12"/>
    <mergeCell ref="F12:H12"/>
    <mergeCell ref="D14:E14"/>
    <mergeCell ref="F14:H14"/>
    <mergeCell ref="D15:H15"/>
    <mergeCell ref="D18:H18"/>
    <mergeCell ref="E19:E20"/>
    <mergeCell ref="G19:G20"/>
    <mergeCell ref="H19:H20"/>
    <mergeCell ref="I19:I20"/>
    <mergeCell ref="D9:H9"/>
    <mergeCell ref="E5:F5"/>
    <mergeCell ref="D6:H6"/>
    <mergeCell ref="D8:E8"/>
    <mergeCell ref="G8:H8"/>
    <mergeCell ref="C2:I4"/>
  </mergeCells>
  <dataValidations count="3">
    <dataValidation type="list" allowBlank="1" showInputMessage="1" showErrorMessage="1" sqref="F14:H14">
      <formula1>$J$44:$J$45</formula1>
    </dataValidation>
    <dataValidation type="list" allowBlank="1" showInputMessage="1" showErrorMessage="1" sqref="F12:H12">
      <formula1>$J$39:$J$42</formula1>
    </dataValidation>
    <dataValidation type="list" allowBlank="1" showInputMessage="1" showErrorMessage="1" sqref="F8">
      <formula1>$J$32:$J$36</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76801" r:id="rId3" name="Button 1">
              <controlPr defaultSize="0" autoFill="0" autoPict="0">
                <anchor moveWithCells="1" sizeWithCells="1">
                  <from>
                    <xdr:col>7</xdr:col>
                    <xdr:colOff>142875</xdr:colOff>
                    <xdr:row>18</xdr:row>
                    <xdr:rowOff>104775</xdr:rowOff>
                  </from>
                  <to>
                    <xdr:col>7</xdr:col>
                    <xdr:colOff>523875</xdr:colOff>
                    <xdr:row>19</xdr:row>
                    <xdr:rowOff>152400</xdr:rowOff>
                  </to>
                </anchor>
              </controlPr>
            </control>
          </mc:Choice>
        </mc:AlternateContent>
      </controls>
    </mc:Choice>
  </mc:AlternateConten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heetViews>
  <sheetFormatPr baseColWidth="10" defaultRowHeight="15" x14ac:dyDescent="0.25"/>
  <cols>
    <col min="2" max="2" width="21.140625" customWidth="1"/>
    <col min="3" max="3" width="10.42578125" customWidth="1"/>
  </cols>
  <sheetData>
    <row r="1" spans="1:9" x14ac:dyDescent="0.25">
      <c r="A1" s="18"/>
      <c r="B1" s="20"/>
      <c r="C1" s="192" t="s">
        <v>27</v>
      </c>
      <c r="D1" s="193"/>
      <c r="E1" s="193"/>
      <c r="F1" s="193"/>
      <c r="G1" s="193"/>
      <c r="H1" s="193"/>
      <c r="I1" s="194"/>
    </row>
    <row r="2" spans="1:9" x14ac:dyDescent="0.25">
      <c r="A2" s="21"/>
      <c r="B2" s="22"/>
      <c r="C2" s="286"/>
      <c r="D2" s="287"/>
      <c r="E2" s="287"/>
      <c r="F2" s="287"/>
      <c r="G2" s="287"/>
      <c r="H2" s="287"/>
      <c r="I2" s="288"/>
    </row>
    <row r="3" spans="1:9" ht="15.75" thickBot="1" x14ac:dyDescent="0.3">
      <c r="A3" s="23"/>
      <c r="B3" s="24"/>
      <c r="C3" s="195"/>
      <c r="D3" s="196"/>
      <c r="E3" s="196"/>
      <c r="F3" s="196"/>
      <c r="G3" s="196"/>
      <c r="H3" s="196"/>
      <c r="I3" s="197"/>
    </row>
    <row r="4" spans="1:9" ht="15.75" thickBot="1" x14ac:dyDescent="0.3"/>
    <row r="5" spans="1:9" x14ac:dyDescent="0.25">
      <c r="A5" s="18"/>
      <c r="B5" s="19"/>
      <c r="C5" s="19"/>
      <c r="D5" s="19"/>
      <c r="E5" s="19"/>
      <c r="F5" s="19"/>
      <c r="G5" s="19"/>
      <c r="H5" s="19"/>
      <c r="I5" s="20"/>
    </row>
    <row r="6" spans="1:9" ht="15.75" thickBot="1" x14ac:dyDescent="0.3">
      <c r="A6" s="21"/>
      <c r="B6" s="14"/>
      <c r="C6" s="14"/>
      <c r="D6" s="14"/>
      <c r="E6" s="14"/>
      <c r="F6" s="14"/>
      <c r="G6" s="14"/>
      <c r="H6" s="14"/>
      <c r="I6" s="22"/>
    </row>
    <row r="7" spans="1:9" ht="15.75" thickBot="1" x14ac:dyDescent="0.3">
      <c r="A7" s="21"/>
      <c r="B7" s="161" t="s">
        <v>35</v>
      </c>
      <c r="C7" s="157">
        <f>'12b'!F8</f>
        <v>98</v>
      </c>
      <c r="D7" s="314" t="str">
        <f>'12b'!G8</f>
        <v>TLC-  EEUU</v>
      </c>
      <c r="E7" s="316"/>
      <c r="F7" s="316"/>
      <c r="G7" s="316"/>
      <c r="H7" s="315"/>
      <c r="I7" s="22"/>
    </row>
    <row r="8" spans="1:9" ht="15.75" thickBot="1" x14ac:dyDescent="0.3">
      <c r="A8" s="21"/>
      <c r="B8" s="157" t="str">
        <f>'12b'!D9</f>
        <v>Aplica a los productos con extra-contingente, remanufacturados u otras condiciones especiales.</v>
      </c>
      <c r="C8" s="158"/>
      <c r="D8" s="158"/>
      <c r="E8" s="159"/>
      <c r="F8" s="159"/>
      <c r="G8" s="159"/>
      <c r="H8" s="160"/>
      <c r="I8" s="22"/>
    </row>
    <row r="9" spans="1:9" ht="15.75" thickBot="1" x14ac:dyDescent="0.3">
      <c r="A9" s="21"/>
      <c r="B9" s="3"/>
      <c r="C9" s="129"/>
      <c r="D9" s="129"/>
      <c r="E9" s="14"/>
      <c r="F9" s="14"/>
      <c r="G9" s="14"/>
      <c r="H9" s="14"/>
      <c r="I9" s="22"/>
    </row>
    <row r="10" spans="1:9" ht="15.75" thickBot="1" x14ac:dyDescent="0.3">
      <c r="A10" s="21"/>
      <c r="B10" s="162" t="s">
        <v>31</v>
      </c>
      <c r="C10" s="163" t="s">
        <v>40</v>
      </c>
      <c r="D10" s="164">
        <f>'12b'!D20</f>
        <v>40693</v>
      </c>
      <c r="E10" s="163" t="s">
        <v>41</v>
      </c>
      <c r="F10" s="165">
        <f>'12b'!F20</f>
        <v>41090</v>
      </c>
      <c r="G10" s="14"/>
      <c r="H10" s="14"/>
      <c r="I10" s="22"/>
    </row>
    <row r="11" spans="1:9" ht="15.75" thickBot="1" x14ac:dyDescent="0.3">
      <c r="A11" s="21"/>
      <c r="B11" s="14"/>
      <c r="C11" s="14"/>
      <c r="D11" s="14"/>
      <c r="E11" s="14"/>
      <c r="F11" s="14"/>
      <c r="G11" s="14"/>
      <c r="H11" s="14"/>
      <c r="I11" s="22"/>
    </row>
    <row r="12" spans="1:9" ht="15.75" thickBot="1" x14ac:dyDescent="0.3">
      <c r="A12" s="21"/>
      <c r="B12" s="162" t="s">
        <v>247</v>
      </c>
      <c r="C12" s="317" t="str">
        <f>'12b'!F12</f>
        <v>Leche en Polvo</v>
      </c>
      <c r="D12" s="318"/>
      <c r="E12" s="318"/>
      <c r="F12" s="319"/>
      <c r="G12" s="14"/>
      <c r="H12" s="14"/>
      <c r="I12" s="22"/>
    </row>
    <row r="13" spans="1:9" ht="15.75" thickBot="1" x14ac:dyDescent="0.3">
      <c r="A13" s="21"/>
      <c r="B13" s="14"/>
      <c r="C13" s="14"/>
      <c r="D13" s="14"/>
      <c r="E13" s="14"/>
      <c r="F13" s="14"/>
      <c r="G13" s="14"/>
      <c r="H13" s="14"/>
      <c r="I13" s="22"/>
    </row>
    <row r="14" spans="1:9" ht="15.75" thickBot="1" x14ac:dyDescent="0.3">
      <c r="A14" s="21"/>
      <c r="B14" s="162" t="s">
        <v>36</v>
      </c>
      <c r="C14" s="314"/>
      <c r="D14" s="315"/>
      <c r="E14" s="14"/>
      <c r="F14" s="14"/>
      <c r="G14" s="209"/>
      <c r="H14" s="209"/>
      <c r="I14" s="238"/>
    </row>
    <row r="15" spans="1:9" ht="15.75" thickBot="1" x14ac:dyDescent="0.3">
      <c r="A15" s="21"/>
      <c r="B15" s="14"/>
      <c r="C15" s="14"/>
      <c r="D15" s="14"/>
      <c r="E15" s="14"/>
      <c r="F15" s="14"/>
      <c r="G15" s="14"/>
      <c r="H15" s="14"/>
      <c r="I15" s="22"/>
    </row>
    <row r="16" spans="1:9" ht="15.75" thickBot="1" x14ac:dyDescent="0.3">
      <c r="A16" s="21"/>
      <c r="B16" s="162" t="s">
        <v>37</v>
      </c>
      <c r="C16" s="310"/>
      <c r="D16" s="311"/>
      <c r="E16" s="14"/>
      <c r="F16" s="14"/>
      <c r="G16" s="14"/>
      <c r="H16" s="14"/>
      <c r="I16" s="22"/>
    </row>
    <row r="17" spans="1:9" ht="15.75" thickBot="1" x14ac:dyDescent="0.3">
      <c r="A17" s="21"/>
      <c r="B17" s="14"/>
      <c r="C17" s="14"/>
      <c r="D17" s="14"/>
      <c r="E17" s="14"/>
      <c r="F17" s="14"/>
      <c r="G17" s="14"/>
      <c r="H17" s="14"/>
      <c r="I17" s="22"/>
    </row>
    <row r="18" spans="1:9" ht="15.75" thickBot="1" x14ac:dyDescent="0.3">
      <c r="A18" s="21"/>
      <c r="B18" s="162" t="s">
        <v>38</v>
      </c>
      <c r="C18" s="310"/>
      <c r="D18" s="311"/>
      <c r="E18" s="14"/>
      <c r="F18" s="14"/>
      <c r="G18" s="14"/>
      <c r="H18" s="14"/>
      <c r="I18" s="22"/>
    </row>
    <row r="19" spans="1:9" ht="15.75" thickBot="1" x14ac:dyDescent="0.3">
      <c r="A19" s="21"/>
      <c r="B19" s="14"/>
      <c r="C19" s="14"/>
      <c r="D19" s="14"/>
      <c r="E19" s="14"/>
      <c r="F19" s="14"/>
      <c r="G19" s="14"/>
      <c r="H19" s="14"/>
      <c r="I19" s="22"/>
    </row>
    <row r="20" spans="1:9" ht="15.75" thickBot="1" x14ac:dyDescent="0.3">
      <c r="A20" s="21"/>
      <c r="B20" s="162" t="s">
        <v>39</v>
      </c>
      <c r="C20" s="312"/>
      <c r="D20" s="313"/>
      <c r="E20" s="14"/>
      <c r="F20" s="14"/>
      <c r="G20" s="14"/>
      <c r="H20" s="14"/>
      <c r="I20" s="22"/>
    </row>
    <row r="21" spans="1:9" x14ac:dyDescent="0.25">
      <c r="A21" s="21"/>
      <c r="B21" s="14"/>
      <c r="C21" s="14"/>
      <c r="D21" s="14"/>
      <c r="E21" s="14"/>
      <c r="F21" s="14"/>
      <c r="G21" s="14"/>
      <c r="H21" s="14"/>
      <c r="I21" s="22"/>
    </row>
    <row r="22" spans="1:9" x14ac:dyDescent="0.25">
      <c r="A22" s="21"/>
      <c r="B22" s="14"/>
      <c r="C22" s="14"/>
      <c r="D22" s="14"/>
      <c r="E22" s="14"/>
      <c r="F22" s="14"/>
      <c r="G22" s="14"/>
      <c r="H22" s="14"/>
      <c r="I22" s="22"/>
    </row>
    <row r="23" spans="1:9" ht="15.75" thickBot="1" x14ac:dyDescent="0.3">
      <c r="A23" s="23"/>
      <c r="B23" s="33" t="s">
        <v>42</v>
      </c>
      <c r="C23" s="33"/>
      <c r="D23" s="33"/>
      <c r="E23" s="33"/>
      <c r="F23" s="33"/>
      <c r="G23" s="33"/>
      <c r="H23" s="33"/>
      <c r="I23" s="24"/>
    </row>
  </sheetData>
  <mergeCells count="8">
    <mergeCell ref="C1:I3"/>
    <mergeCell ref="G14:I14"/>
    <mergeCell ref="C16:D16"/>
    <mergeCell ref="C18:D18"/>
    <mergeCell ref="C20:D20"/>
    <mergeCell ref="C14:D14"/>
    <mergeCell ref="D7:H7"/>
    <mergeCell ref="C12:F1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N24"/>
  <sheetViews>
    <sheetView workbookViewId="0"/>
  </sheetViews>
  <sheetFormatPr baseColWidth="10" defaultRowHeight="15" x14ac:dyDescent="0.25"/>
  <sheetData>
    <row r="4" spans="1:14" ht="15.75" thickBot="1" x14ac:dyDescent="0.3">
      <c r="A4" s="9"/>
      <c r="B4" s="9"/>
      <c r="C4" s="9"/>
      <c r="D4" s="9"/>
      <c r="E4" s="9"/>
      <c r="F4" s="9"/>
      <c r="G4" s="9"/>
      <c r="H4" s="9"/>
    </row>
    <row r="5" spans="1:14" ht="15" customHeight="1" x14ac:dyDescent="0.25">
      <c r="A5" s="2"/>
      <c r="B5" s="4"/>
      <c r="C5" s="192" t="s">
        <v>250</v>
      </c>
      <c r="D5" s="193"/>
      <c r="E5" s="193"/>
      <c r="F5" s="193"/>
      <c r="G5" s="193"/>
      <c r="H5" s="194"/>
    </row>
    <row r="6" spans="1:14" ht="15" customHeight="1" x14ac:dyDescent="0.25">
      <c r="A6" s="5"/>
      <c r="B6" s="7"/>
      <c r="C6" s="286"/>
      <c r="D6" s="287"/>
      <c r="E6" s="287"/>
      <c r="F6" s="287"/>
      <c r="G6" s="287"/>
      <c r="H6" s="288"/>
    </row>
    <row r="7" spans="1:14" ht="15.75" thickBot="1" x14ac:dyDescent="0.3">
      <c r="A7" s="5"/>
      <c r="B7" s="6"/>
      <c r="C7" s="195"/>
      <c r="D7" s="196"/>
      <c r="E7" s="196"/>
      <c r="F7" s="196"/>
      <c r="G7" s="196"/>
      <c r="H7" s="197"/>
    </row>
    <row r="8" spans="1:14" x14ac:dyDescent="0.25">
      <c r="A8" s="5"/>
      <c r="B8" s="6"/>
      <c r="C8" s="5"/>
      <c r="D8" s="6"/>
      <c r="E8" s="6"/>
      <c r="F8" s="208"/>
      <c r="G8" s="208"/>
      <c r="H8" s="7"/>
      <c r="J8" s="13"/>
      <c r="N8" s="13"/>
    </row>
    <row r="9" spans="1:14" x14ac:dyDescent="0.25">
      <c r="A9" s="5"/>
      <c r="B9" s="6"/>
      <c r="C9" s="5"/>
      <c r="D9" s="437" t="s">
        <v>211</v>
      </c>
      <c r="E9" s="438"/>
      <c r="F9" s="438"/>
      <c r="G9" s="439"/>
      <c r="H9" s="7"/>
      <c r="J9" s="13"/>
      <c r="N9" s="13"/>
    </row>
    <row r="10" spans="1:14" x14ac:dyDescent="0.25">
      <c r="A10" s="5"/>
      <c r="B10" s="6"/>
      <c r="C10" s="5"/>
      <c r="D10" s="6"/>
      <c r="E10" s="6"/>
      <c r="F10" s="6"/>
      <c r="G10" s="6"/>
      <c r="H10" s="7"/>
      <c r="J10" s="13"/>
      <c r="N10" s="13"/>
    </row>
    <row r="11" spans="1:14" x14ac:dyDescent="0.25">
      <c r="A11" s="5"/>
      <c r="B11" s="6"/>
      <c r="C11" s="5"/>
      <c r="D11" s="6"/>
      <c r="E11" s="6"/>
      <c r="F11" s="13"/>
      <c r="G11" s="41"/>
      <c r="H11" s="7"/>
      <c r="J11" s="13"/>
      <c r="N11" s="13"/>
    </row>
    <row r="12" spans="1:14" x14ac:dyDescent="0.25">
      <c r="A12" s="5"/>
      <c r="B12" s="6"/>
      <c r="C12" s="5"/>
      <c r="D12" s="437" t="s">
        <v>251</v>
      </c>
      <c r="E12" s="438"/>
      <c r="F12" s="438"/>
      <c r="G12" s="439"/>
      <c r="H12" s="7"/>
      <c r="J12" s="13"/>
      <c r="N12" s="13"/>
    </row>
    <row r="13" spans="1:14" x14ac:dyDescent="0.25">
      <c r="A13" s="5"/>
      <c r="B13" s="6"/>
      <c r="C13" s="5"/>
      <c r="D13" s="6"/>
      <c r="E13" s="6"/>
      <c r="F13" s="14"/>
      <c r="G13" s="14"/>
      <c r="H13" s="7"/>
      <c r="J13" s="13"/>
      <c r="N13" s="13"/>
    </row>
    <row r="14" spans="1:14" x14ac:dyDescent="0.25">
      <c r="A14" s="5"/>
      <c r="B14" s="6"/>
      <c r="C14" s="5"/>
      <c r="D14" s="6"/>
      <c r="E14" s="6"/>
      <c r="F14" s="14"/>
      <c r="G14" s="14"/>
      <c r="H14" s="7"/>
      <c r="J14" s="13"/>
      <c r="N14" s="13"/>
    </row>
    <row r="15" spans="1:14" x14ac:dyDescent="0.25">
      <c r="A15" s="5"/>
      <c r="B15" s="6"/>
      <c r="C15" s="5"/>
      <c r="D15" s="437" t="s">
        <v>252</v>
      </c>
      <c r="E15" s="438"/>
      <c r="F15" s="438"/>
      <c r="G15" s="439"/>
      <c r="H15" s="7"/>
      <c r="J15" s="13"/>
      <c r="N15" s="13"/>
    </row>
    <row r="16" spans="1:14" x14ac:dyDescent="0.25">
      <c r="A16" s="5"/>
      <c r="B16" s="6"/>
      <c r="C16" s="5"/>
      <c r="D16" s="106"/>
      <c r="E16" s="106"/>
      <c r="F16" s="106"/>
      <c r="G16" s="106"/>
      <c r="H16" s="7"/>
      <c r="J16" s="13"/>
      <c r="N16" s="13"/>
    </row>
    <row r="17" spans="1:14" x14ac:dyDescent="0.25">
      <c r="A17" s="5"/>
      <c r="B17" s="6"/>
      <c r="C17" s="5"/>
      <c r="D17" s="14"/>
      <c r="E17" s="14"/>
      <c r="F17" s="14"/>
      <c r="G17" s="14"/>
      <c r="H17" s="7"/>
      <c r="J17" s="13"/>
      <c r="N17" s="13"/>
    </row>
    <row r="18" spans="1:14" x14ac:dyDescent="0.25">
      <c r="A18" s="5"/>
      <c r="B18" s="6"/>
      <c r="C18" s="5"/>
      <c r="D18" s="437" t="s">
        <v>253</v>
      </c>
      <c r="E18" s="438"/>
      <c r="F18" s="438"/>
      <c r="G18" s="439"/>
      <c r="H18" s="7"/>
      <c r="J18" s="13"/>
      <c r="N18" s="13"/>
    </row>
    <row r="19" spans="1:14" x14ac:dyDescent="0.25">
      <c r="A19" s="5"/>
      <c r="B19" s="6"/>
      <c r="C19" s="5"/>
      <c r="D19" s="6"/>
      <c r="E19" s="320"/>
      <c r="F19" s="320"/>
      <c r="G19" s="320"/>
      <c r="H19" s="7"/>
      <c r="J19" s="13"/>
      <c r="N19" s="13"/>
    </row>
    <row r="20" spans="1:14" x14ac:dyDescent="0.25">
      <c r="A20" s="5"/>
      <c r="B20" s="6"/>
      <c r="C20" s="5"/>
      <c r="D20" s="6"/>
      <c r="E20" s="320"/>
      <c r="F20" s="320"/>
      <c r="G20" s="320"/>
      <c r="H20" s="7"/>
    </row>
    <row r="21" spans="1:14" x14ac:dyDescent="0.25">
      <c r="A21" s="5"/>
      <c r="B21" s="6"/>
      <c r="C21" s="5"/>
      <c r="D21" s="6"/>
      <c r="E21" s="6"/>
      <c r="F21" s="6"/>
      <c r="G21" s="6"/>
      <c r="H21" s="7"/>
    </row>
    <row r="22" spans="1:14" x14ac:dyDescent="0.25">
      <c r="A22" s="5"/>
      <c r="B22" s="6"/>
      <c r="C22" s="5"/>
      <c r="D22" s="6"/>
      <c r="E22" s="6"/>
      <c r="F22" s="6"/>
      <c r="G22" s="6"/>
      <c r="H22" s="7"/>
    </row>
    <row r="23" spans="1:14" x14ac:dyDescent="0.25">
      <c r="A23" s="5"/>
      <c r="B23" s="6"/>
      <c r="C23" s="5"/>
      <c r="D23" s="6"/>
      <c r="E23" s="6"/>
      <c r="F23" s="6"/>
      <c r="G23" s="6"/>
      <c r="H23" s="7"/>
    </row>
    <row r="24" spans="1:14" ht="15.75" thickBot="1" x14ac:dyDescent="0.3">
      <c r="A24" s="8"/>
      <c r="B24" s="9"/>
      <c r="C24" s="8"/>
      <c r="D24" s="9"/>
      <c r="E24" s="9"/>
      <c r="F24" s="9"/>
      <c r="G24" s="9"/>
      <c r="H24" s="10"/>
    </row>
  </sheetData>
  <mergeCells count="8">
    <mergeCell ref="D18:G18"/>
    <mergeCell ref="E19:G19"/>
    <mergeCell ref="E20:G20"/>
    <mergeCell ref="F8:G8"/>
    <mergeCell ref="D9:G9"/>
    <mergeCell ref="D12:G12"/>
    <mergeCell ref="D15:G15"/>
    <mergeCell ref="C5:H7"/>
  </mergeCells>
  <hyperlinks>
    <hyperlink ref="F11:G11" location="'8'!A1" display="Subir Información Quintero"/>
    <hyperlink ref="D12:G12" location="'17A'!A1" display="Indicadores Comerciales"/>
    <hyperlink ref="D9:G9" location="'17A'!A1" display="Indicadores de Competitividad"/>
    <hyperlink ref="D15:G15" location="'17A'!A1" display="Indicadores de Incidencia"/>
    <hyperlink ref="D18:G18" location="'17A'!A1" display="Indicadores desempeño"/>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1"/>
  <sheetViews>
    <sheetView workbookViewId="0"/>
  </sheetViews>
  <sheetFormatPr baseColWidth="10" defaultRowHeight="15" x14ac:dyDescent="0.25"/>
  <cols>
    <col min="1" max="1" width="4.85546875" customWidth="1"/>
    <col min="6" max="7" width="10.42578125" customWidth="1"/>
  </cols>
  <sheetData>
    <row r="1" spans="1:14" ht="15.75" thickBot="1" x14ac:dyDescent="0.3"/>
    <row r="2" spans="1:14" x14ac:dyDescent="0.25">
      <c r="A2" s="18"/>
      <c r="B2" s="19"/>
      <c r="C2" s="19"/>
      <c r="D2" s="19"/>
      <c r="E2" s="19"/>
      <c r="F2" s="19"/>
      <c r="G2" s="19"/>
      <c r="H2" s="19"/>
      <c r="I2" s="19"/>
      <c r="J2" s="19"/>
      <c r="K2" s="19"/>
      <c r="L2" s="19"/>
      <c r="M2" s="19"/>
      <c r="N2" s="20"/>
    </row>
    <row r="3" spans="1:14" ht="15.75" thickBot="1" x14ac:dyDescent="0.3">
      <c r="A3" s="21"/>
      <c r="B3" s="14"/>
      <c r="C3" s="14"/>
      <c r="D3" s="14"/>
      <c r="E3" s="14"/>
      <c r="F3" s="14"/>
      <c r="G3" s="14"/>
      <c r="H3" s="14"/>
      <c r="I3" s="14"/>
      <c r="J3" s="14"/>
      <c r="K3" s="14"/>
      <c r="L3" s="14"/>
      <c r="M3" s="14"/>
      <c r="N3" s="22"/>
    </row>
    <row r="4" spans="1:14" ht="15" customHeight="1" x14ac:dyDescent="0.25">
      <c r="A4" s="21"/>
      <c r="B4" s="18"/>
      <c r="C4" s="20"/>
      <c r="D4" s="192" t="s">
        <v>250</v>
      </c>
      <c r="E4" s="193"/>
      <c r="F4" s="193"/>
      <c r="G4" s="193"/>
      <c r="H4" s="193"/>
      <c r="I4" s="193"/>
      <c r="J4" s="193"/>
      <c r="K4" s="193"/>
      <c r="L4" s="193"/>
      <c r="M4" s="194"/>
      <c r="N4" s="22"/>
    </row>
    <row r="5" spans="1:14" ht="15" customHeight="1" x14ac:dyDescent="0.25">
      <c r="A5" s="21"/>
      <c r="B5" s="21"/>
      <c r="C5" s="22"/>
      <c r="D5" s="286"/>
      <c r="E5" s="287"/>
      <c r="F5" s="287"/>
      <c r="G5" s="287"/>
      <c r="H5" s="287"/>
      <c r="I5" s="287"/>
      <c r="J5" s="287"/>
      <c r="K5" s="287"/>
      <c r="L5" s="287"/>
      <c r="M5" s="288"/>
      <c r="N5" s="22"/>
    </row>
    <row r="6" spans="1:14" ht="15.75" customHeight="1" thickBot="1" x14ac:dyDescent="0.3">
      <c r="A6" s="21"/>
      <c r="B6" s="23"/>
      <c r="C6" s="24"/>
      <c r="D6" s="195"/>
      <c r="E6" s="196"/>
      <c r="F6" s="196"/>
      <c r="G6" s="196"/>
      <c r="H6" s="196"/>
      <c r="I6" s="196"/>
      <c r="J6" s="196"/>
      <c r="K6" s="196"/>
      <c r="L6" s="196"/>
      <c r="M6" s="197"/>
      <c r="N6" s="22"/>
    </row>
    <row r="7" spans="1:14" x14ac:dyDescent="0.25">
      <c r="A7" s="21"/>
      <c r="B7" s="14"/>
      <c r="C7" s="14"/>
      <c r="D7" s="14"/>
      <c r="E7" s="14"/>
      <c r="F7" s="14"/>
      <c r="G7" s="14"/>
      <c r="H7" s="14"/>
      <c r="I7" s="14"/>
      <c r="J7" s="14"/>
      <c r="K7" s="14"/>
      <c r="L7" s="14"/>
      <c r="M7" s="14"/>
      <c r="N7" s="22"/>
    </row>
    <row r="8" spans="1:14" ht="15.75" thickBot="1" x14ac:dyDescent="0.3">
      <c r="A8" s="21"/>
      <c r="B8" s="14"/>
      <c r="C8" s="14"/>
      <c r="D8" s="14"/>
      <c r="E8" s="14"/>
      <c r="F8" s="14"/>
      <c r="G8" s="14"/>
      <c r="H8" s="14"/>
      <c r="I8" s="14"/>
      <c r="J8" s="14"/>
      <c r="K8" s="14"/>
      <c r="L8" s="14"/>
      <c r="M8" s="14"/>
      <c r="N8" s="22"/>
    </row>
    <row r="9" spans="1:14" ht="15.75" thickBot="1" x14ac:dyDescent="0.3">
      <c r="A9" s="21"/>
      <c r="B9" s="283" t="s">
        <v>208</v>
      </c>
      <c r="C9" s="284"/>
      <c r="D9" s="284"/>
      <c r="E9" s="284"/>
      <c r="F9" s="284"/>
      <c r="G9" s="284"/>
      <c r="H9" s="284"/>
      <c r="I9" s="284"/>
      <c r="J9" s="284"/>
      <c r="K9" s="284"/>
      <c r="L9" s="284"/>
      <c r="M9" s="285"/>
      <c r="N9" s="22"/>
    </row>
    <row r="10" spans="1:14" ht="15" customHeight="1" x14ac:dyDescent="0.25">
      <c r="A10" s="21"/>
      <c r="B10" s="356" t="s">
        <v>199</v>
      </c>
      <c r="C10" s="357"/>
      <c r="D10" s="357"/>
      <c r="E10" s="357"/>
      <c r="F10" s="357"/>
      <c r="G10" s="357"/>
      <c r="H10" s="357"/>
      <c r="I10" s="357"/>
      <c r="J10" s="357"/>
      <c r="K10" s="357"/>
      <c r="L10" s="357"/>
      <c r="M10" s="358"/>
      <c r="N10" s="22"/>
    </row>
    <row r="11" spans="1:14" ht="15.75" thickBot="1" x14ac:dyDescent="0.3">
      <c r="A11" s="21"/>
      <c r="B11" s="359"/>
      <c r="C11" s="360"/>
      <c r="D11" s="360"/>
      <c r="E11" s="360"/>
      <c r="F11" s="360"/>
      <c r="G11" s="360"/>
      <c r="H11" s="360"/>
      <c r="I11" s="360"/>
      <c r="J11" s="360"/>
      <c r="K11" s="360"/>
      <c r="L11" s="360"/>
      <c r="M11" s="361"/>
      <c r="N11" s="22"/>
    </row>
    <row r="12" spans="1:14" ht="15.75" thickBot="1" x14ac:dyDescent="0.3">
      <c r="A12" s="21"/>
      <c r="B12" s="14"/>
      <c r="C12" s="14"/>
      <c r="D12" s="14"/>
      <c r="E12" s="14"/>
      <c r="F12" s="14"/>
      <c r="G12" s="14"/>
      <c r="H12" s="14"/>
      <c r="I12" s="14"/>
      <c r="J12" s="14"/>
      <c r="K12" s="14"/>
      <c r="L12" s="14"/>
      <c r="M12" s="14"/>
      <c r="N12" s="22"/>
    </row>
    <row r="13" spans="1:14" ht="15.75" thickBot="1" x14ac:dyDescent="0.3">
      <c r="A13" s="21"/>
      <c r="B13" s="283" t="s">
        <v>207</v>
      </c>
      <c r="C13" s="284"/>
      <c r="D13" s="283" t="s">
        <v>205</v>
      </c>
      <c r="E13" s="284"/>
      <c r="F13" s="284"/>
      <c r="G13" s="285"/>
      <c r="H13" s="117" t="s">
        <v>206</v>
      </c>
      <c r="I13" s="118"/>
      <c r="J13" s="118"/>
      <c r="K13" s="119"/>
      <c r="L13" s="283" t="s">
        <v>209</v>
      </c>
      <c r="M13" s="285"/>
      <c r="N13" s="22"/>
    </row>
    <row r="14" spans="1:14" ht="15" customHeight="1" x14ac:dyDescent="0.25">
      <c r="A14" s="21"/>
      <c r="B14" s="345" t="str">
        <f>VLOOKUP($B$10,Hoja7!$B$2:$I$26,2,FALSE)</f>
        <v xml:space="preserve">Definición del puesto que ocupa Colombia entre los proveedores de un producto específico en un mercado de destino (conteo del numero de proveedores de un producto a un mercado de destino)
</v>
      </c>
      <c r="C14" s="346"/>
      <c r="D14" s="345" t="str">
        <f>VLOOKUP($B$10,Hoja7!$B$2:$I$26,3,FALSE)</f>
        <v xml:space="preserve">              Conteo de los países proveedores y posición de Colombia </v>
      </c>
      <c r="E14" s="346"/>
      <c r="F14" s="346"/>
      <c r="G14" s="347"/>
      <c r="H14" s="346" t="str">
        <f>VLOOKUP($B$10,Hoja7!$B$2:$I$26,4,FALSE)</f>
        <v xml:space="preserve">Ubicación de Colombia como proveedor de un producto en un mercado  mercado específico.
</v>
      </c>
      <c r="I14" s="346"/>
      <c r="J14" s="346"/>
      <c r="K14" s="347"/>
      <c r="L14" s="339" t="str">
        <f>VLOOKUP($B$10,Hoja7!$B$2:$I$26,8,FALSE)</f>
        <v>Trimestral, Semestral y anual</v>
      </c>
      <c r="M14" s="340"/>
      <c r="N14" s="22"/>
    </row>
    <row r="15" spans="1:14" x14ac:dyDescent="0.25">
      <c r="A15" s="21"/>
      <c r="B15" s="348"/>
      <c r="C15" s="349"/>
      <c r="D15" s="348"/>
      <c r="E15" s="349"/>
      <c r="F15" s="349"/>
      <c r="G15" s="350"/>
      <c r="H15" s="349"/>
      <c r="I15" s="349"/>
      <c r="J15" s="349"/>
      <c r="K15" s="350"/>
      <c r="L15" s="354"/>
      <c r="M15" s="355"/>
      <c r="N15" s="22"/>
    </row>
    <row r="16" spans="1:14" x14ac:dyDescent="0.25">
      <c r="A16" s="21"/>
      <c r="B16" s="348"/>
      <c r="C16" s="349"/>
      <c r="D16" s="348"/>
      <c r="E16" s="349"/>
      <c r="F16" s="349"/>
      <c r="G16" s="350"/>
      <c r="H16" s="349"/>
      <c r="I16" s="349"/>
      <c r="J16" s="349"/>
      <c r="K16" s="350"/>
      <c r="L16" s="354"/>
      <c r="M16" s="355"/>
      <c r="N16" s="22"/>
    </row>
    <row r="17" spans="1:14" ht="59.25" customHeight="1" thickBot="1" x14ac:dyDescent="0.3">
      <c r="A17" s="21"/>
      <c r="B17" s="351"/>
      <c r="C17" s="352"/>
      <c r="D17" s="351"/>
      <c r="E17" s="352"/>
      <c r="F17" s="352"/>
      <c r="G17" s="353"/>
      <c r="H17" s="352"/>
      <c r="I17" s="352"/>
      <c r="J17" s="352"/>
      <c r="K17" s="353"/>
      <c r="L17" s="341"/>
      <c r="M17" s="342"/>
      <c r="N17" s="22"/>
    </row>
    <row r="18" spans="1:14" ht="15.75" thickBot="1" x14ac:dyDescent="0.3">
      <c r="A18" s="21"/>
      <c r="B18" s="110"/>
      <c r="C18" s="110"/>
      <c r="D18" s="110"/>
      <c r="E18" s="110"/>
      <c r="F18" s="110"/>
      <c r="G18" s="110"/>
      <c r="H18" s="110"/>
      <c r="I18" s="110"/>
      <c r="J18" s="110"/>
      <c r="K18" s="110"/>
      <c r="L18" s="14"/>
      <c r="M18" s="14"/>
      <c r="N18" s="22"/>
    </row>
    <row r="19" spans="1:14" ht="15.75" thickBot="1" x14ac:dyDescent="0.3">
      <c r="A19" s="21"/>
      <c r="B19" s="283" t="s">
        <v>229</v>
      </c>
      <c r="C19" s="284"/>
      <c r="D19" s="284"/>
      <c r="E19" s="284"/>
      <c r="F19" s="284"/>
      <c r="G19" s="284"/>
      <c r="H19" s="284"/>
      <c r="I19" s="284"/>
      <c r="J19" s="284"/>
      <c r="K19" s="284"/>
      <c r="L19" s="284"/>
      <c r="M19" s="285"/>
      <c r="N19" s="22"/>
    </row>
    <row r="20" spans="1:14" ht="33" hidden="1" customHeight="1" thickBot="1" x14ac:dyDescent="0.3">
      <c r="A20" s="21"/>
      <c r="B20" s="326" t="str">
        <f>VLOOKUP($B$10,Hoja7!$B$2:$O$26,9,FALSE)</f>
        <v>Producto</v>
      </c>
      <c r="C20" s="327"/>
      <c r="D20" s="337" t="str">
        <f>VLOOKUP($B$10,Hoja7!$B$2:$O$26,10,FALSE)</f>
        <v>Mercado especifico</v>
      </c>
      <c r="E20" s="338"/>
      <c r="F20" s="337">
        <f>VLOOKUP($B$10,Hoja7!$B$2:$O$26,11,FALSE)</f>
        <v>0</v>
      </c>
      <c r="G20" s="338"/>
      <c r="H20" s="326">
        <f>VLOOKUP($B$10,Hoja7!$B$2:$O$26,12,FALSE)</f>
        <v>0</v>
      </c>
      <c r="I20" s="327"/>
      <c r="J20" s="326">
        <f>VLOOKUP($B$10,Hoja7!$B$2:$O$26,13,FALSE)</f>
        <v>0</v>
      </c>
      <c r="K20" s="327"/>
      <c r="L20" s="326">
        <f>VLOOKUP($B$10,Hoja7!$B$2:$O$26,14,FALSE)</f>
        <v>0</v>
      </c>
      <c r="M20" s="327"/>
      <c r="N20" s="22"/>
    </row>
    <row r="21" spans="1:14" ht="33" customHeight="1" thickBot="1" x14ac:dyDescent="0.3">
      <c r="A21" s="21"/>
      <c r="B21" s="343" t="str">
        <f>IF(B20=0,"",B20)</f>
        <v>Producto</v>
      </c>
      <c r="C21" s="344"/>
      <c r="D21" s="343" t="str">
        <f t="shared" ref="D21" si="0">IF(D20=0,"",D20)</f>
        <v>Mercado especifico</v>
      </c>
      <c r="E21" s="344"/>
      <c r="F21" s="343" t="str">
        <f t="shared" ref="F21" si="1">IF(F20=0,"",F20)</f>
        <v/>
      </c>
      <c r="G21" s="344"/>
      <c r="H21" s="343" t="str">
        <f t="shared" ref="H21" si="2">IF(H20=0,"",H20)</f>
        <v/>
      </c>
      <c r="I21" s="344"/>
      <c r="J21" s="343" t="str">
        <f t="shared" ref="J21" si="3">IF(J20=0,"",J20)</f>
        <v/>
      </c>
      <c r="K21" s="344"/>
      <c r="L21" s="343" t="str">
        <f t="shared" ref="L21" si="4">IF(L20=0,"",L20)</f>
        <v/>
      </c>
      <c r="M21" s="344"/>
      <c r="N21" s="22"/>
    </row>
    <row r="22" spans="1:14" x14ac:dyDescent="0.25">
      <c r="A22" s="21"/>
      <c r="B22" s="328"/>
      <c r="C22" s="329"/>
      <c r="D22" s="339"/>
      <c r="E22" s="340"/>
      <c r="F22" s="339"/>
      <c r="G22" s="340"/>
      <c r="H22" s="339"/>
      <c r="I22" s="340"/>
      <c r="J22" s="109"/>
      <c r="K22" s="107"/>
      <c r="L22" s="109"/>
      <c r="M22" s="107"/>
      <c r="N22" s="22"/>
    </row>
    <row r="23" spans="1:14" ht="15.75" thickBot="1" x14ac:dyDescent="0.3">
      <c r="A23" s="21"/>
      <c r="B23" s="330"/>
      <c r="C23" s="331"/>
      <c r="D23" s="341"/>
      <c r="E23" s="342"/>
      <c r="F23" s="341"/>
      <c r="G23" s="342"/>
      <c r="H23" s="341"/>
      <c r="I23" s="342"/>
      <c r="J23" s="111"/>
      <c r="K23" s="108"/>
      <c r="L23" s="111"/>
      <c r="M23" s="108"/>
      <c r="N23" s="22"/>
    </row>
    <row r="24" spans="1:14" x14ac:dyDescent="0.25">
      <c r="A24" s="21"/>
      <c r="B24" s="14"/>
      <c r="C24" s="14"/>
      <c r="D24" s="14"/>
      <c r="E24" s="14"/>
      <c r="F24" s="14"/>
      <c r="G24" s="14"/>
      <c r="H24" s="14"/>
      <c r="I24" s="14"/>
      <c r="J24" s="14"/>
      <c r="K24" s="14"/>
      <c r="L24" s="14"/>
      <c r="M24" s="14"/>
      <c r="N24" s="22"/>
    </row>
    <row r="25" spans="1:14" ht="15.75" thickBot="1" x14ac:dyDescent="0.3">
      <c r="A25" s="21"/>
      <c r="B25" s="336"/>
      <c r="C25" s="336"/>
      <c r="D25" s="336"/>
      <c r="E25" s="336"/>
      <c r="F25" s="336"/>
      <c r="G25" s="336"/>
      <c r="H25" s="336"/>
      <c r="I25" s="14"/>
      <c r="J25" s="14"/>
      <c r="K25" s="14"/>
      <c r="L25" s="14"/>
      <c r="M25" s="14"/>
      <c r="N25" s="22"/>
    </row>
    <row r="26" spans="1:14" ht="15.75" thickBot="1" x14ac:dyDescent="0.3">
      <c r="A26" s="21"/>
      <c r="B26" s="283" t="s">
        <v>210</v>
      </c>
      <c r="C26" s="284"/>
      <c r="D26" s="284"/>
      <c r="E26" s="284"/>
      <c r="F26" s="284"/>
      <c r="G26" s="285"/>
      <c r="H26" s="95" t="s">
        <v>212</v>
      </c>
      <c r="I26" s="14"/>
      <c r="J26" s="14"/>
      <c r="K26" s="14"/>
      <c r="L26" s="14"/>
      <c r="M26" s="14"/>
      <c r="N26" s="22"/>
    </row>
    <row r="27" spans="1:14" ht="15.75" thickBot="1" x14ac:dyDescent="0.3">
      <c r="A27" s="21"/>
      <c r="B27" s="334" t="s">
        <v>32</v>
      </c>
      <c r="C27" s="335"/>
      <c r="D27" s="321"/>
      <c r="E27" s="334" t="s">
        <v>33</v>
      </c>
      <c r="F27" s="335"/>
      <c r="G27" s="323"/>
      <c r="H27" s="324"/>
      <c r="I27" s="14"/>
      <c r="J27" s="14"/>
      <c r="K27" s="14"/>
      <c r="L27" s="14"/>
      <c r="M27" s="14"/>
      <c r="N27" s="22"/>
    </row>
    <row r="28" spans="1:14" ht="15.75" thickBot="1" x14ac:dyDescent="0.3">
      <c r="A28" s="21"/>
      <c r="B28" s="332">
        <v>40693</v>
      </c>
      <c r="C28" s="333"/>
      <c r="D28" s="322"/>
      <c r="E28" s="332">
        <v>41090</v>
      </c>
      <c r="F28" s="333"/>
      <c r="G28" s="201"/>
      <c r="H28" s="325"/>
      <c r="I28" s="14"/>
      <c r="J28" s="14"/>
      <c r="K28" s="14"/>
      <c r="L28" s="14"/>
      <c r="M28" s="14"/>
      <c r="N28" s="22"/>
    </row>
    <row r="29" spans="1:14" x14ac:dyDescent="0.25">
      <c r="A29" s="21"/>
      <c r="B29" s="14"/>
      <c r="C29" s="14"/>
      <c r="D29" s="14"/>
      <c r="E29" s="14"/>
      <c r="F29" s="14"/>
      <c r="G29" s="14"/>
      <c r="H29" s="14"/>
      <c r="I29" s="14"/>
      <c r="J29" s="14"/>
      <c r="K29" s="14"/>
      <c r="L29" s="14"/>
      <c r="M29" s="14"/>
      <c r="N29" s="22"/>
    </row>
    <row r="30" spans="1:14" x14ac:dyDescent="0.25">
      <c r="A30" s="21"/>
      <c r="B30" s="96">
        <f>YEAR(B28)</f>
        <v>2011</v>
      </c>
      <c r="C30" s="96"/>
      <c r="D30" s="96"/>
      <c r="E30" s="96">
        <f>YEAR(E28)</f>
        <v>2012</v>
      </c>
      <c r="F30" s="14"/>
      <c r="G30" s="14"/>
      <c r="H30" s="14"/>
      <c r="I30" s="14"/>
      <c r="J30" s="14"/>
      <c r="K30" s="14"/>
      <c r="L30" s="14"/>
      <c r="M30" s="14"/>
      <c r="N30" s="22"/>
    </row>
    <row r="31" spans="1:14" ht="18.75" thickBot="1" x14ac:dyDescent="0.3">
      <c r="A31" s="23"/>
      <c r="B31" s="43"/>
      <c r="C31" s="43"/>
      <c r="D31" s="43"/>
      <c r="E31" s="43"/>
      <c r="F31" s="94"/>
      <c r="G31" s="43"/>
      <c r="H31" s="43"/>
      <c r="I31" s="43"/>
      <c r="J31" s="43"/>
      <c r="K31" s="43"/>
      <c r="L31" s="43"/>
      <c r="M31" s="43"/>
      <c r="N31" s="24"/>
    </row>
  </sheetData>
  <mergeCells count="36">
    <mergeCell ref="B9:M9"/>
    <mergeCell ref="D13:G13"/>
    <mergeCell ref="D14:G17"/>
    <mergeCell ref="H14:K17"/>
    <mergeCell ref="D4:M6"/>
    <mergeCell ref="L13:M13"/>
    <mergeCell ref="L14:M17"/>
    <mergeCell ref="B10:M11"/>
    <mergeCell ref="B13:C13"/>
    <mergeCell ref="B14:C17"/>
    <mergeCell ref="L20:M20"/>
    <mergeCell ref="B19:M19"/>
    <mergeCell ref="H22:I23"/>
    <mergeCell ref="B21:C21"/>
    <mergeCell ref="D21:E21"/>
    <mergeCell ref="F21:G21"/>
    <mergeCell ref="H21:I21"/>
    <mergeCell ref="J21:K21"/>
    <mergeCell ref="L21:M21"/>
    <mergeCell ref="J20:K20"/>
    <mergeCell ref="D27:D28"/>
    <mergeCell ref="G27:G28"/>
    <mergeCell ref="B26:G26"/>
    <mergeCell ref="H27:H28"/>
    <mergeCell ref="B20:C20"/>
    <mergeCell ref="B22:C23"/>
    <mergeCell ref="B28:C28"/>
    <mergeCell ref="B27:C27"/>
    <mergeCell ref="E27:F27"/>
    <mergeCell ref="E28:F28"/>
    <mergeCell ref="B25:H25"/>
    <mergeCell ref="D20:E20"/>
    <mergeCell ref="D22:E23"/>
    <mergeCell ref="F20:G20"/>
    <mergeCell ref="F22:G23"/>
    <mergeCell ref="H20:I20"/>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7107" r:id="rId3" name="Button 3">
              <controlPr defaultSize="0" autoFill="0" autoPict="0">
                <anchor moveWithCells="1" sizeWithCells="1">
                  <from>
                    <xdr:col>7</xdr:col>
                    <xdr:colOff>161925</xdr:colOff>
                    <xdr:row>26</xdr:row>
                    <xdr:rowOff>76200</xdr:rowOff>
                  </from>
                  <to>
                    <xdr:col>7</xdr:col>
                    <xdr:colOff>542925</xdr:colOff>
                    <xdr:row>27</xdr:row>
                    <xdr:rowOff>123825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Hoja7!$B$3:$B$26</xm:f>
          </x14:formula1>
          <xm:sqref>B10</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workbookViewId="0">
      <selection activeCell="O7" sqref="O7"/>
    </sheetView>
  </sheetViews>
  <sheetFormatPr baseColWidth="10" defaultRowHeight="15" x14ac:dyDescent="0.25"/>
  <sheetData>
    <row r="1" spans="2:12" ht="15" customHeight="1" x14ac:dyDescent="0.25">
      <c r="B1" s="235"/>
      <c r="C1" s="236"/>
      <c r="D1" s="192" t="s">
        <v>29</v>
      </c>
      <c r="E1" s="193"/>
      <c r="F1" s="193"/>
      <c r="G1" s="193"/>
      <c r="H1" s="193"/>
      <c r="I1" s="193"/>
      <c r="J1" s="193"/>
      <c r="K1" s="193"/>
      <c r="L1" s="194"/>
    </row>
    <row r="2" spans="2:12" ht="15" customHeight="1" x14ac:dyDescent="0.25">
      <c r="B2" s="237"/>
      <c r="C2" s="238"/>
      <c r="D2" s="286"/>
      <c r="E2" s="287"/>
      <c r="F2" s="287"/>
      <c r="G2" s="287"/>
      <c r="H2" s="287"/>
      <c r="I2" s="287"/>
      <c r="J2" s="287"/>
      <c r="K2" s="287"/>
      <c r="L2" s="288"/>
    </row>
    <row r="3" spans="2:12" ht="15.75" customHeight="1" thickBot="1" x14ac:dyDescent="0.3">
      <c r="B3" s="239"/>
      <c r="C3" s="240"/>
      <c r="D3" s="195"/>
      <c r="E3" s="196"/>
      <c r="F3" s="196"/>
      <c r="G3" s="196"/>
      <c r="H3" s="196"/>
      <c r="I3" s="196"/>
      <c r="J3" s="196"/>
      <c r="K3" s="196"/>
      <c r="L3" s="197"/>
    </row>
    <row r="4" spans="2:12" ht="15.75" thickBot="1" x14ac:dyDescent="0.3"/>
    <row r="5" spans="2:12" ht="15.75" thickBot="1" x14ac:dyDescent="0.3">
      <c r="B5" s="283" t="s">
        <v>213</v>
      </c>
      <c r="C5" s="284"/>
      <c r="D5" s="284"/>
      <c r="E5" s="284"/>
      <c r="F5" s="284"/>
      <c r="G5" s="284"/>
      <c r="H5" s="284"/>
      <c r="I5" s="284"/>
      <c r="J5" s="284"/>
      <c r="K5" s="284"/>
      <c r="L5" s="285"/>
    </row>
    <row r="6" spans="2:12" x14ac:dyDescent="0.25">
      <c r="B6" s="376" t="str">
        <f>'17A'!B10</f>
        <v>Posición de Colombia entre los proveedores de un producto específico a un mercado de destino.</v>
      </c>
      <c r="C6" s="377"/>
      <c r="D6" s="377"/>
      <c r="E6" s="377"/>
      <c r="F6" s="377"/>
      <c r="G6" s="377"/>
      <c r="H6" s="377"/>
      <c r="I6" s="377"/>
      <c r="J6" s="377"/>
      <c r="K6" s="377"/>
      <c r="L6" s="378"/>
    </row>
    <row r="7" spans="2:12" ht="15.75" thickBot="1" x14ac:dyDescent="0.3">
      <c r="B7" s="379"/>
      <c r="C7" s="380"/>
      <c r="D7" s="380"/>
      <c r="E7" s="380"/>
      <c r="F7" s="380"/>
      <c r="G7" s="380"/>
      <c r="H7" s="380"/>
      <c r="I7" s="380"/>
      <c r="J7" s="380"/>
      <c r="K7" s="380"/>
      <c r="L7" s="381"/>
    </row>
    <row r="8" spans="2:12" ht="15.75" thickBot="1" x14ac:dyDescent="0.3">
      <c r="B8" s="368" t="s">
        <v>210</v>
      </c>
      <c r="C8" s="369"/>
      <c r="D8" s="369"/>
      <c r="E8" s="369"/>
      <c r="F8" s="283" t="s">
        <v>207</v>
      </c>
      <c r="G8" s="284"/>
      <c r="H8" s="284"/>
      <c r="I8" s="284"/>
      <c r="J8" s="284"/>
      <c r="K8" s="284"/>
      <c r="L8" s="285"/>
    </row>
    <row r="9" spans="2:12" ht="15.75" customHeight="1" thickBot="1" x14ac:dyDescent="0.3">
      <c r="B9" s="334" t="s">
        <v>32</v>
      </c>
      <c r="C9" s="335"/>
      <c r="D9" s="364" t="s">
        <v>33</v>
      </c>
      <c r="E9" s="365"/>
      <c r="F9" s="370" t="str">
        <f>'17A'!B14</f>
        <v xml:space="preserve">Definición del puesto que ocupa Colombia entre los proveedores de un producto específico en un mercado de destino (conteo del numero de proveedores de un producto a un mercado de destino)
</v>
      </c>
      <c r="G9" s="371"/>
      <c r="H9" s="371"/>
      <c r="I9" s="371"/>
      <c r="J9" s="371"/>
      <c r="K9" s="371"/>
      <c r="L9" s="372"/>
    </row>
    <row r="10" spans="2:12" ht="12.75" customHeight="1" thickBot="1" x14ac:dyDescent="0.3">
      <c r="B10" s="332">
        <v>40328</v>
      </c>
      <c r="C10" s="333"/>
      <c r="D10" s="366">
        <v>40724</v>
      </c>
      <c r="E10" s="367"/>
      <c r="F10" s="373"/>
      <c r="G10" s="374"/>
      <c r="H10" s="374"/>
      <c r="I10" s="374"/>
      <c r="J10" s="374"/>
      <c r="K10" s="374"/>
      <c r="L10" s="375"/>
    </row>
    <row r="11" spans="2:12" ht="15.75" thickBot="1" x14ac:dyDescent="0.3">
      <c r="B11" s="283" t="s">
        <v>214</v>
      </c>
      <c r="C11" s="284"/>
      <c r="D11" s="284"/>
      <c r="E11" s="284"/>
      <c r="F11" s="284"/>
      <c r="G11" s="284"/>
      <c r="H11" s="284"/>
      <c r="I11" s="284"/>
      <c r="J11" s="284"/>
      <c r="K11" s="284"/>
      <c r="L11" s="284"/>
    </row>
    <row r="12" spans="2:12" x14ac:dyDescent="0.25">
      <c r="B12" s="186"/>
      <c r="C12" s="362"/>
      <c r="D12" s="362"/>
      <c r="E12" s="362"/>
      <c r="F12" s="362"/>
      <c r="G12" s="362"/>
      <c r="H12" s="362"/>
      <c r="I12" s="362"/>
      <c r="J12" s="362"/>
      <c r="K12" s="362"/>
      <c r="L12" s="187"/>
    </row>
    <row r="13" spans="2:12" x14ac:dyDescent="0.25">
      <c r="B13" s="188"/>
      <c r="C13" s="363"/>
      <c r="D13" s="363"/>
      <c r="E13" s="363"/>
      <c r="F13" s="363"/>
      <c r="G13" s="363"/>
      <c r="H13" s="363"/>
      <c r="I13" s="363"/>
      <c r="J13" s="363"/>
      <c r="K13" s="363"/>
      <c r="L13" s="189"/>
    </row>
    <row r="14" spans="2:12" x14ac:dyDescent="0.25">
      <c r="B14" s="188"/>
      <c r="C14" s="363"/>
      <c r="D14" s="363"/>
      <c r="E14" s="363"/>
      <c r="F14" s="363"/>
      <c r="G14" s="363"/>
      <c r="H14" s="363"/>
      <c r="I14" s="363"/>
      <c r="J14" s="363"/>
      <c r="K14" s="363"/>
      <c r="L14" s="189"/>
    </row>
    <row r="15" spans="2:12" x14ac:dyDescent="0.25">
      <c r="B15" s="188"/>
      <c r="C15" s="363"/>
      <c r="D15" s="363"/>
      <c r="E15" s="363"/>
      <c r="F15" s="363"/>
      <c r="G15" s="363"/>
      <c r="H15" s="363"/>
      <c r="I15" s="363"/>
      <c r="J15" s="363"/>
      <c r="K15" s="363"/>
      <c r="L15" s="189"/>
    </row>
    <row r="16" spans="2:12" x14ac:dyDescent="0.25">
      <c r="B16" s="188"/>
      <c r="C16" s="363"/>
      <c r="D16" s="363"/>
      <c r="E16" s="363"/>
      <c r="F16" s="363"/>
      <c r="G16" s="363"/>
      <c r="H16" s="363"/>
      <c r="I16" s="363"/>
      <c r="J16" s="363"/>
      <c r="K16" s="363"/>
      <c r="L16" s="189"/>
    </row>
    <row r="17" spans="2:12" x14ac:dyDescent="0.25">
      <c r="B17" s="188"/>
      <c r="C17" s="363"/>
      <c r="D17" s="363"/>
      <c r="E17" s="363"/>
      <c r="F17" s="363"/>
      <c r="G17" s="363"/>
      <c r="H17" s="363"/>
      <c r="I17" s="363"/>
      <c r="J17" s="363"/>
      <c r="K17" s="363"/>
      <c r="L17" s="189"/>
    </row>
    <row r="18" spans="2:12" x14ac:dyDescent="0.25">
      <c r="B18" s="188"/>
      <c r="C18" s="363"/>
      <c r="D18" s="363"/>
      <c r="E18" s="363"/>
      <c r="F18" s="363"/>
      <c r="G18" s="363"/>
      <c r="H18" s="363"/>
      <c r="I18" s="363"/>
      <c r="J18" s="363"/>
      <c r="K18" s="363"/>
      <c r="L18" s="189"/>
    </row>
    <row r="19" spans="2:12" x14ac:dyDescent="0.25">
      <c r="B19" s="188"/>
      <c r="C19" s="363"/>
      <c r="D19" s="363"/>
      <c r="E19" s="363"/>
      <c r="F19" s="363"/>
      <c r="G19" s="363"/>
      <c r="H19" s="363"/>
      <c r="I19" s="363"/>
      <c r="J19" s="363"/>
      <c r="K19" s="363"/>
      <c r="L19" s="189"/>
    </row>
    <row r="20" spans="2:12" x14ac:dyDescent="0.25">
      <c r="B20" s="188"/>
      <c r="C20" s="363"/>
      <c r="D20" s="363"/>
      <c r="E20" s="363"/>
      <c r="F20" s="363"/>
      <c r="G20" s="363"/>
      <c r="H20" s="363"/>
      <c r="I20" s="363"/>
      <c r="J20" s="363"/>
      <c r="K20" s="363"/>
      <c r="L20" s="189"/>
    </row>
    <row r="21" spans="2:12" x14ac:dyDescent="0.25">
      <c r="B21" s="188"/>
      <c r="C21" s="363"/>
      <c r="D21" s="363"/>
      <c r="E21" s="363"/>
      <c r="F21" s="363"/>
      <c r="G21" s="363"/>
      <c r="H21" s="363"/>
      <c r="I21" s="363"/>
      <c r="J21" s="363"/>
      <c r="K21" s="363"/>
      <c r="L21" s="189"/>
    </row>
    <row r="22" spans="2:12" x14ac:dyDescent="0.25">
      <c r="B22" s="188"/>
      <c r="C22" s="363"/>
      <c r="D22" s="363"/>
      <c r="E22" s="363"/>
      <c r="F22" s="363"/>
      <c r="G22" s="363"/>
      <c r="H22" s="363"/>
      <c r="I22" s="363"/>
      <c r="J22" s="363"/>
      <c r="K22" s="363"/>
      <c r="L22" s="189"/>
    </row>
    <row r="23" spans="2:12" x14ac:dyDescent="0.25">
      <c r="B23" s="188"/>
      <c r="C23" s="363"/>
      <c r="D23" s="363"/>
      <c r="E23" s="363"/>
      <c r="F23" s="363"/>
      <c r="G23" s="363"/>
      <c r="H23" s="363"/>
      <c r="I23" s="363"/>
      <c r="J23" s="363"/>
      <c r="K23" s="363"/>
      <c r="L23" s="189"/>
    </row>
    <row r="24" spans="2:12" x14ac:dyDescent="0.25">
      <c r="B24" s="188"/>
      <c r="C24" s="363"/>
      <c r="D24" s="363"/>
      <c r="E24" s="363"/>
      <c r="F24" s="363"/>
      <c r="G24" s="363"/>
      <c r="H24" s="363"/>
      <c r="I24" s="363"/>
      <c r="J24" s="363"/>
      <c r="K24" s="363"/>
      <c r="L24" s="189"/>
    </row>
    <row r="25" spans="2:12" x14ac:dyDescent="0.25">
      <c r="B25" s="188"/>
      <c r="C25" s="363"/>
      <c r="D25" s="363"/>
      <c r="E25" s="363"/>
      <c r="F25" s="363"/>
      <c r="G25" s="363"/>
      <c r="H25" s="363"/>
      <c r="I25" s="363"/>
      <c r="J25" s="363"/>
      <c r="K25" s="363"/>
      <c r="L25" s="189"/>
    </row>
    <row r="26" spans="2:12" x14ac:dyDescent="0.25">
      <c r="B26" s="188"/>
      <c r="C26" s="363"/>
      <c r="D26" s="363"/>
      <c r="E26" s="363"/>
      <c r="F26" s="363"/>
      <c r="G26" s="363"/>
      <c r="H26" s="363"/>
      <c r="I26" s="363"/>
      <c r="J26" s="363"/>
      <c r="K26" s="363"/>
      <c r="L26" s="189"/>
    </row>
    <row r="27" spans="2:12" ht="15.75" thickBot="1" x14ac:dyDescent="0.3">
      <c r="B27" s="190"/>
      <c r="C27" s="336"/>
      <c r="D27" s="336"/>
      <c r="E27" s="336"/>
      <c r="F27" s="336"/>
      <c r="G27" s="336"/>
      <c r="H27" s="336"/>
      <c r="I27" s="336"/>
      <c r="J27" s="336"/>
      <c r="K27" s="336"/>
      <c r="L27" s="191"/>
    </row>
    <row r="40" spans="1:3" x14ac:dyDescent="0.25">
      <c r="B40" s="12">
        <f>'17A'!B30</f>
        <v>2011</v>
      </c>
      <c r="C40" s="12">
        <f>'17A'!E30</f>
        <v>2012</v>
      </c>
    </row>
    <row r="41" spans="1:3" x14ac:dyDescent="0.25">
      <c r="A41" s="12" t="s">
        <v>48</v>
      </c>
      <c r="B41" s="12">
        <v>20</v>
      </c>
      <c r="C41" s="12">
        <v>30</v>
      </c>
    </row>
    <row r="42" spans="1:3" x14ac:dyDescent="0.25">
      <c r="A42" s="12" t="s">
        <v>49</v>
      </c>
      <c r="B42" s="12">
        <v>15</v>
      </c>
      <c r="C42" s="12">
        <v>18</v>
      </c>
    </row>
    <row r="43" spans="1:3" x14ac:dyDescent="0.25">
      <c r="A43" s="12" t="s">
        <v>50</v>
      </c>
      <c r="B43" s="12">
        <v>25</v>
      </c>
      <c r="C43" s="12">
        <v>18</v>
      </c>
    </row>
  </sheetData>
  <mergeCells count="13">
    <mergeCell ref="F8:L8"/>
    <mergeCell ref="B12:L27"/>
    <mergeCell ref="B11:L11"/>
    <mergeCell ref="D1:L3"/>
    <mergeCell ref="B1:C3"/>
    <mergeCell ref="B9:C9"/>
    <mergeCell ref="B10:C10"/>
    <mergeCell ref="D9:E9"/>
    <mergeCell ref="D10:E10"/>
    <mergeCell ref="B8:E8"/>
    <mergeCell ref="F9:L10"/>
    <mergeCell ref="B6:L7"/>
    <mergeCell ref="B5:L5"/>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heetViews>
  <sheetFormatPr baseColWidth="10" defaultRowHeight="15" x14ac:dyDescent="0.25"/>
  <sheetData>
    <row r="1" spans="1:9" ht="15.75" thickBot="1" x14ac:dyDescent="0.3"/>
    <row r="2" spans="1:9" ht="15" customHeight="1" x14ac:dyDescent="0.25">
      <c r="A2" s="2"/>
      <c r="B2" s="4"/>
      <c r="C2" s="192" t="s">
        <v>43</v>
      </c>
      <c r="D2" s="193"/>
      <c r="E2" s="193"/>
      <c r="F2" s="193"/>
      <c r="G2" s="193"/>
      <c r="H2" s="193"/>
      <c r="I2" s="194"/>
    </row>
    <row r="3" spans="1:9" ht="15" customHeight="1" x14ac:dyDescent="0.25">
      <c r="A3" s="5"/>
      <c r="B3" s="7"/>
      <c r="C3" s="286"/>
      <c r="D3" s="287"/>
      <c r="E3" s="287"/>
      <c r="F3" s="287"/>
      <c r="G3" s="287"/>
      <c r="H3" s="287"/>
      <c r="I3" s="288"/>
    </row>
    <row r="4" spans="1:9" ht="15.75" customHeight="1" thickBot="1" x14ac:dyDescent="0.3">
      <c r="A4" s="5"/>
      <c r="B4" s="7"/>
      <c r="C4" s="195"/>
      <c r="D4" s="196"/>
      <c r="E4" s="196"/>
      <c r="F4" s="196"/>
      <c r="G4" s="196"/>
      <c r="H4" s="196"/>
      <c r="I4" s="197"/>
    </row>
    <row r="5" spans="1:9" x14ac:dyDescent="0.25">
      <c r="A5" s="5"/>
      <c r="B5" s="7"/>
      <c r="C5" s="6"/>
      <c r="D5" s="6"/>
      <c r="E5" s="208"/>
      <c r="F5" s="208"/>
      <c r="G5" s="6"/>
      <c r="H5" s="6"/>
      <c r="I5" s="7"/>
    </row>
    <row r="6" spans="1:9" x14ac:dyDescent="0.25">
      <c r="A6" s="5"/>
      <c r="B6" s="7"/>
      <c r="C6" s="6"/>
      <c r="D6" s="6"/>
      <c r="E6" s="405"/>
      <c r="F6" s="405"/>
      <c r="G6" s="405"/>
      <c r="H6" s="6"/>
      <c r="I6" s="7"/>
    </row>
    <row r="7" spans="1:9" x14ac:dyDescent="0.25">
      <c r="A7" s="5"/>
      <c r="B7" s="7"/>
      <c r="C7" s="6"/>
      <c r="D7" s="6"/>
      <c r="E7" s="208"/>
      <c r="F7" s="208"/>
      <c r="G7" s="232"/>
      <c r="H7" s="232"/>
      <c r="I7" s="7"/>
    </row>
    <row r="8" spans="1:9" x14ac:dyDescent="0.25">
      <c r="A8" s="5"/>
      <c r="B8" s="7"/>
      <c r="C8" s="6"/>
      <c r="D8" s="6"/>
      <c r="E8" s="440" t="s">
        <v>44</v>
      </c>
      <c r="F8" s="441"/>
      <c r="G8" s="442"/>
      <c r="H8" s="16"/>
      <c r="I8" s="7"/>
    </row>
    <row r="9" spans="1:9" x14ac:dyDescent="0.25">
      <c r="A9" s="5"/>
      <c r="B9" s="7"/>
      <c r="C9" s="6"/>
      <c r="D9" s="6"/>
      <c r="E9" s="208"/>
      <c r="F9" s="208"/>
      <c r="G9" s="232"/>
      <c r="H9" s="232"/>
      <c r="I9" s="7"/>
    </row>
    <row r="10" spans="1:9" x14ac:dyDescent="0.25">
      <c r="A10" s="5"/>
      <c r="B10" s="7"/>
      <c r="C10" s="6"/>
      <c r="D10" s="6"/>
      <c r="E10" s="208"/>
      <c r="F10" s="208"/>
      <c r="G10" s="232"/>
      <c r="H10" s="232"/>
      <c r="I10" s="7"/>
    </row>
    <row r="11" spans="1:9" x14ac:dyDescent="0.25">
      <c r="A11" s="5"/>
      <c r="B11" s="7"/>
      <c r="C11" s="6"/>
      <c r="D11" s="6"/>
      <c r="E11" s="440" t="s">
        <v>45</v>
      </c>
      <c r="F11" s="441"/>
      <c r="G11" s="442"/>
      <c r="H11" s="17"/>
      <c r="I11" s="7"/>
    </row>
    <row r="12" spans="1:9" x14ac:dyDescent="0.25">
      <c r="A12" s="5"/>
      <c r="B12" s="7"/>
      <c r="C12" s="6"/>
      <c r="D12" s="6"/>
      <c r="E12" s="445" t="s">
        <v>46</v>
      </c>
      <c r="F12" s="446"/>
      <c r="G12" s="232"/>
      <c r="H12" s="232"/>
      <c r="I12" s="7"/>
    </row>
    <row r="13" spans="1:9" x14ac:dyDescent="0.25">
      <c r="A13" s="5"/>
      <c r="B13" s="7"/>
      <c r="C13" s="6"/>
      <c r="D13" s="6"/>
      <c r="E13" s="443" t="s">
        <v>47</v>
      </c>
      <c r="F13" s="444"/>
      <c r="G13" s="232"/>
      <c r="H13" s="232"/>
      <c r="I13" s="7"/>
    </row>
    <row r="14" spans="1:9" x14ac:dyDescent="0.25">
      <c r="A14" s="5"/>
      <c r="B14" s="7"/>
      <c r="C14" s="6"/>
      <c r="D14" s="6"/>
      <c r="E14" s="382"/>
      <c r="F14" s="382"/>
      <c r="G14" s="382"/>
      <c r="H14" s="17"/>
      <c r="I14" s="7"/>
    </row>
    <row r="15" spans="1:9" x14ac:dyDescent="0.25">
      <c r="A15" s="5"/>
      <c r="B15" s="7"/>
      <c r="C15" s="6"/>
      <c r="D15" s="6"/>
      <c r="E15" s="208"/>
      <c r="F15" s="208"/>
      <c r="G15" s="232"/>
      <c r="H15" s="232"/>
      <c r="I15" s="7"/>
    </row>
    <row r="16" spans="1:9" x14ac:dyDescent="0.25">
      <c r="A16" s="5"/>
      <c r="B16" s="7"/>
      <c r="C16" s="6"/>
      <c r="D16" s="6"/>
      <c r="E16" s="208"/>
      <c r="F16" s="208"/>
      <c r="G16" s="268"/>
      <c r="H16" s="268"/>
      <c r="I16" s="7"/>
    </row>
    <row r="17" spans="1:9" x14ac:dyDescent="0.25">
      <c r="A17" s="5"/>
      <c r="B17" s="7"/>
      <c r="C17" s="6"/>
      <c r="D17" s="6"/>
      <c r="E17" s="6"/>
      <c r="F17" s="6"/>
      <c r="G17" s="6"/>
      <c r="H17" s="6"/>
      <c r="I17" s="7"/>
    </row>
    <row r="18" spans="1:9" x14ac:dyDescent="0.25">
      <c r="A18" s="5"/>
      <c r="B18" s="7"/>
      <c r="C18" s="6"/>
      <c r="D18" s="6"/>
      <c r="E18" s="6"/>
      <c r="F18" s="6"/>
      <c r="G18" s="6"/>
      <c r="H18" s="6"/>
      <c r="I18" s="7"/>
    </row>
    <row r="19" spans="1:9" x14ac:dyDescent="0.25">
      <c r="A19" s="5"/>
      <c r="B19" s="7"/>
      <c r="C19" s="6"/>
      <c r="D19" s="6"/>
      <c r="E19" s="6"/>
      <c r="F19" s="6"/>
      <c r="G19" s="6"/>
      <c r="H19" s="6"/>
      <c r="I19" s="7"/>
    </row>
    <row r="20" spans="1:9" x14ac:dyDescent="0.25">
      <c r="A20" s="5"/>
      <c r="B20" s="7"/>
      <c r="C20" s="6"/>
      <c r="D20" s="6"/>
      <c r="E20" s="6"/>
      <c r="F20" s="6"/>
      <c r="G20" s="6"/>
      <c r="H20" s="6"/>
      <c r="I20" s="7"/>
    </row>
    <row r="21" spans="1:9" x14ac:dyDescent="0.25">
      <c r="A21" s="5"/>
      <c r="B21" s="7"/>
      <c r="C21" s="6"/>
      <c r="D21" s="6"/>
      <c r="E21" s="6"/>
      <c r="F21" s="6"/>
      <c r="G21" s="6"/>
      <c r="H21" s="6"/>
      <c r="I21" s="7"/>
    </row>
    <row r="22" spans="1:9" x14ac:dyDescent="0.25">
      <c r="A22" s="5"/>
      <c r="B22" s="7"/>
      <c r="C22" s="6"/>
      <c r="D22" s="6"/>
      <c r="E22" s="6"/>
      <c r="F22" s="6"/>
      <c r="G22" s="6"/>
      <c r="H22" s="6"/>
      <c r="I22" s="7"/>
    </row>
    <row r="23" spans="1:9" x14ac:dyDescent="0.25">
      <c r="A23" s="5"/>
      <c r="B23" s="7"/>
      <c r="C23" s="6"/>
      <c r="D23" s="6"/>
      <c r="E23" s="6"/>
      <c r="F23" s="6"/>
      <c r="G23" s="6"/>
      <c r="H23" s="6"/>
      <c r="I23" s="7"/>
    </row>
    <row r="24" spans="1:9" ht="15.75" thickBot="1" x14ac:dyDescent="0.3">
      <c r="A24" s="8"/>
      <c r="B24" s="10"/>
      <c r="C24" s="9"/>
      <c r="D24" s="9"/>
      <c r="E24" s="9"/>
      <c r="F24" s="9"/>
      <c r="G24" s="9"/>
      <c r="H24" s="9"/>
      <c r="I24" s="10"/>
    </row>
  </sheetData>
  <mergeCells count="19">
    <mergeCell ref="E13:F13"/>
    <mergeCell ref="G13:H13"/>
    <mergeCell ref="E5:F5"/>
    <mergeCell ref="E7:F7"/>
    <mergeCell ref="G7:H7"/>
    <mergeCell ref="E8:G8"/>
    <mergeCell ref="E9:F9"/>
    <mergeCell ref="G9:H9"/>
    <mergeCell ref="E10:F10"/>
    <mergeCell ref="G10:H10"/>
    <mergeCell ref="E11:G11"/>
    <mergeCell ref="E12:F12"/>
    <mergeCell ref="G12:H12"/>
    <mergeCell ref="C2:I4"/>
    <mergeCell ref="E14:G14"/>
    <mergeCell ref="E15:F15"/>
    <mergeCell ref="G15:H15"/>
    <mergeCell ref="E16:F16"/>
    <mergeCell ref="G16:H16"/>
  </mergeCells>
  <hyperlinks>
    <hyperlink ref="E12:F12" location="'19'!A1" display="Mapa"/>
    <hyperlink ref="E8:G8" location="'21'!A1" display="Guia Básico Exportaciones"/>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workbookViewId="0">
      <selection sqref="A1:O3"/>
    </sheetView>
  </sheetViews>
  <sheetFormatPr baseColWidth="10" defaultRowHeight="15" x14ac:dyDescent="0.25"/>
  <sheetData>
    <row r="1" spans="1:15" ht="15" customHeight="1" x14ac:dyDescent="0.25">
      <c r="A1" s="192" t="s">
        <v>294</v>
      </c>
      <c r="B1" s="193"/>
      <c r="C1" s="193"/>
      <c r="D1" s="193"/>
      <c r="E1" s="193"/>
      <c r="F1" s="193"/>
      <c r="G1" s="193"/>
      <c r="H1" s="193"/>
      <c r="I1" s="193"/>
      <c r="J1" s="193"/>
      <c r="K1" s="193"/>
      <c r="L1" s="193"/>
      <c r="M1" s="193"/>
      <c r="N1" s="193"/>
      <c r="O1" s="194"/>
    </row>
    <row r="2" spans="1:15" ht="15" customHeight="1" x14ac:dyDescent="0.25">
      <c r="A2" s="286"/>
      <c r="B2" s="287"/>
      <c r="C2" s="287"/>
      <c r="D2" s="287"/>
      <c r="E2" s="287"/>
      <c r="F2" s="287"/>
      <c r="G2" s="287"/>
      <c r="H2" s="287"/>
      <c r="I2" s="287"/>
      <c r="J2" s="287"/>
      <c r="K2" s="287"/>
      <c r="L2" s="287"/>
      <c r="M2" s="287"/>
      <c r="N2" s="287"/>
      <c r="O2" s="288"/>
    </row>
    <row r="3" spans="1:15" ht="15.75" customHeight="1" thickBot="1" x14ac:dyDescent="0.3">
      <c r="A3" s="195"/>
      <c r="B3" s="196"/>
      <c r="C3" s="196"/>
      <c r="D3" s="196"/>
      <c r="E3" s="196"/>
      <c r="F3" s="196"/>
      <c r="G3" s="196"/>
      <c r="H3" s="196"/>
      <c r="I3" s="196"/>
      <c r="J3" s="196"/>
      <c r="K3" s="196"/>
      <c r="L3" s="196"/>
      <c r="M3" s="196"/>
      <c r="N3" s="196"/>
      <c r="O3" s="197"/>
    </row>
    <row r="4" spans="1:15" x14ac:dyDescent="0.25">
      <c r="A4" s="2"/>
      <c r="B4" s="3"/>
      <c r="C4" s="3"/>
      <c r="D4" s="3"/>
      <c r="E4" s="3"/>
      <c r="F4" s="3"/>
      <c r="G4" s="3"/>
      <c r="H4" s="3"/>
      <c r="I4" s="3"/>
      <c r="J4" s="3"/>
      <c r="K4" s="3"/>
      <c r="L4" s="3"/>
      <c r="M4" s="3"/>
      <c r="N4" s="3"/>
      <c r="O4" s="20"/>
    </row>
    <row r="5" spans="1:15" x14ac:dyDescent="0.25">
      <c r="A5" s="5"/>
      <c r="B5" s="6"/>
      <c r="C5" s="6"/>
      <c r="D5" s="6"/>
      <c r="E5" s="6"/>
      <c r="F5" s="6"/>
      <c r="G5" s="6"/>
      <c r="H5" s="6"/>
      <c r="I5" s="6"/>
      <c r="J5" s="6"/>
      <c r="K5" s="6"/>
      <c r="L5" s="6"/>
      <c r="M5" s="6"/>
      <c r="N5" s="6"/>
      <c r="O5" s="22"/>
    </row>
    <row r="6" spans="1:15" x14ac:dyDescent="0.25">
      <c r="A6" s="237"/>
      <c r="B6" s="209"/>
      <c r="C6" s="209"/>
      <c r="D6" s="209"/>
      <c r="E6" s="209"/>
      <c r="F6" s="209"/>
      <c r="G6" s="209"/>
      <c r="H6" s="209"/>
      <c r="I6" s="209"/>
      <c r="J6" s="209"/>
      <c r="K6" s="209"/>
      <c r="L6" s="209"/>
      <c r="M6" s="209"/>
      <c r="N6" s="209"/>
      <c r="O6" s="238"/>
    </row>
    <row r="7" spans="1:15" x14ac:dyDescent="0.25">
      <c r="A7" s="237"/>
      <c r="B7" s="209"/>
      <c r="C7" s="209"/>
      <c r="D7" s="209"/>
      <c r="E7" s="209"/>
      <c r="F7" s="209"/>
      <c r="G7" s="209"/>
      <c r="H7" s="209"/>
      <c r="I7" s="209"/>
      <c r="J7" s="209"/>
      <c r="K7" s="209"/>
      <c r="L7" s="209"/>
      <c r="M7" s="209"/>
      <c r="N7" s="209"/>
      <c r="O7" s="238"/>
    </row>
    <row r="8" spans="1:15" x14ac:dyDescent="0.25">
      <c r="A8" s="237"/>
      <c r="B8" s="209"/>
      <c r="C8" s="209"/>
      <c r="D8" s="209"/>
      <c r="E8" s="209"/>
      <c r="F8" s="209"/>
      <c r="G8" s="209"/>
      <c r="H8" s="209"/>
      <c r="I8" s="209"/>
      <c r="J8" s="209"/>
      <c r="K8" s="209"/>
      <c r="L8" s="209"/>
      <c r="M8" s="209"/>
      <c r="N8" s="209"/>
      <c r="O8" s="238"/>
    </row>
    <row r="9" spans="1:15" x14ac:dyDescent="0.25">
      <c r="A9" s="237"/>
      <c r="B9" s="209"/>
      <c r="C9" s="209"/>
      <c r="D9" s="209"/>
      <c r="E9" s="209"/>
      <c r="F9" s="209"/>
      <c r="G9" s="209"/>
      <c r="H9" s="209"/>
      <c r="I9" s="209"/>
      <c r="J9" s="209"/>
      <c r="K9" s="209"/>
      <c r="L9" s="209"/>
      <c r="M9" s="209"/>
      <c r="N9" s="209"/>
      <c r="O9" s="238"/>
    </row>
    <row r="10" spans="1:15" x14ac:dyDescent="0.25">
      <c r="A10" s="237"/>
      <c r="B10" s="209"/>
      <c r="C10" s="209"/>
      <c r="D10" s="209"/>
      <c r="E10" s="209"/>
      <c r="F10" s="209"/>
      <c r="G10" s="209"/>
      <c r="H10" s="209"/>
      <c r="I10" s="209"/>
      <c r="J10" s="209"/>
      <c r="K10" s="209"/>
      <c r="L10" s="209"/>
      <c r="M10" s="209"/>
      <c r="N10" s="209"/>
      <c r="O10" s="238"/>
    </row>
    <row r="11" spans="1:15" x14ac:dyDescent="0.25">
      <c r="A11" s="237"/>
      <c r="B11" s="209"/>
      <c r="C11" s="209"/>
      <c r="D11" s="209"/>
      <c r="E11" s="209"/>
      <c r="F11" s="209"/>
      <c r="G11" s="209"/>
      <c r="H11" s="209"/>
      <c r="I11" s="209"/>
      <c r="J11" s="209"/>
      <c r="K11" s="209"/>
      <c r="L11" s="209"/>
      <c r="M11" s="209"/>
      <c r="N11" s="209"/>
      <c r="O11" s="238"/>
    </row>
    <row r="12" spans="1:15" x14ac:dyDescent="0.25">
      <c r="A12" s="237"/>
      <c r="B12" s="209"/>
      <c r="C12" s="209"/>
      <c r="D12" s="209"/>
      <c r="E12" s="209"/>
      <c r="F12" s="209"/>
      <c r="G12" s="209"/>
      <c r="H12" s="209"/>
      <c r="I12" s="209"/>
      <c r="J12" s="209"/>
      <c r="K12" s="209"/>
      <c r="L12" s="209"/>
      <c r="M12" s="209"/>
      <c r="N12" s="209"/>
      <c r="O12" s="238"/>
    </row>
    <row r="13" spans="1:15" x14ac:dyDescent="0.25">
      <c r="A13" s="237"/>
      <c r="B13" s="209"/>
      <c r="C13" s="209"/>
      <c r="D13" s="209"/>
      <c r="E13" s="209"/>
      <c r="F13" s="209"/>
      <c r="G13" s="209"/>
      <c r="H13" s="209"/>
      <c r="I13" s="209"/>
      <c r="J13" s="209"/>
      <c r="K13" s="209"/>
      <c r="L13" s="209"/>
      <c r="M13" s="209"/>
      <c r="N13" s="209"/>
      <c r="O13" s="238"/>
    </row>
    <row r="14" spans="1:15" x14ac:dyDescent="0.25">
      <c r="A14" s="237"/>
      <c r="B14" s="209"/>
      <c r="C14" s="209"/>
      <c r="D14" s="209"/>
      <c r="E14" s="209"/>
      <c r="F14" s="209"/>
      <c r="G14" s="209"/>
      <c r="H14" s="209"/>
      <c r="I14" s="209"/>
      <c r="J14" s="209"/>
      <c r="K14" s="209"/>
      <c r="L14" s="209"/>
      <c r="M14" s="209"/>
      <c r="N14" s="209"/>
      <c r="O14" s="238"/>
    </row>
    <row r="15" spans="1:15" x14ac:dyDescent="0.25">
      <c r="A15" s="237"/>
      <c r="B15" s="209"/>
      <c r="C15" s="209"/>
      <c r="D15" s="209"/>
      <c r="E15" s="209"/>
      <c r="F15" s="209"/>
      <c r="G15" s="209"/>
      <c r="H15" s="209"/>
      <c r="I15" s="209"/>
      <c r="J15" s="209"/>
      <c r="K15" s="209"/>
      <c r="L15" s="209"/>
      <c r="M15" s="209"/>
      <c r="N15" s="209"/>
      <c r="O15" s="238"/>
    </row>
    <row r="16" spans="1:15" x14ac:dyDescent="0.25">
      <c r="A16" s="237"/>
      <c r="B16" s="209"/>
      <c r="C16" s="209"/>
      <c r="D16" s="209"/>
      <c r="E16" s="209"/>
      <c r="F16" s="209"/>
      <c r="G16" s="209"/>
      <c r="H16" s="209"/>
      <c r="I16" s="209"/>
      <c r="J16" s="209"/>
      <c r="K16" s="209"/>
      <c r="L16" s="209"/>
      <c r="M16" s="209"/>
      <c r="N16" s="209"/>
      <c r="O16" s="238"/>
    </row>
    <row r="17" spans="1:15" x14ac:dyDescent="0.25">
      <c r="A17" s="237"/>
      <c r="B17" s="209"/>
      <c r="C17" s="209"/>
      <c r="D17" s="209"/>
      <c r="E17" s="209"/>
      <c r="F17" s="209"/>
      <c r="G17" s="209"/>
      <c r="H17" s="209"/>
      <c r="I17" s="209"/>
      <c r="J17" s="209"/>
      <c r="K17" s="209"/>
      <c r="L17" s="209"/>
      <c r="M17" s="209"/>
      <c r="N17" s="209"/>
      <c r="O17" s="238"/>
    </row>
    <row r="18" spans="1:15" x14ac:dyDescent="0.25">
      <c r="A18" s="237"/>
      <c r="B18" s="209"/>
      <c r="C18" s="209"/>
      <c r="D18" s="209"/>
      <c r="E18" s="209"/>
      <c r="F18" s="209"/>
      <c r="G18" s="209"/>
      <c r="H18" s="209"/>
      <c r="I18" s="209"/>
      <c r="J18" s="209"/>
      <c r="K18" s="209"/>
      <c r="L18" s="209"/>
      <c r="M18" s="209"/>
      <c r="N18" s="209"/>
      <c r="O18" s="238"/>
    </row>
    <row r="19" spans="1:15" x14ac:dyDescent="0.25">
      <c r="A19" s="237"/>
      <c r="B19" s="209"/>
      <c r="C19" s="209"/>
      <c r="D19" s="209"/>
      <c r="E19" s="209"/>
      <c r="F19" s="209"/>
      <c r="G19" s="209"/>
      <c r="H19" s="209"/>
      <c r="I19" s="209"/>
      <c r="J19" s="209"/>
      <c r="K19" s="209"/>
      <c r="L19" s="209"/>
      <c r="M19" s="209"/>
      <c r="N19" s="209"/>
      <c r="O19" s="238"/>
    </row>
    <row r="20" spans="1:15" x14ac:dyDescent="0.25">
      <c r="A20" s="237"/>
      <c r="B20" s="209"/>
      <c r="C20" s="209"/>
      <c r="D20" s="209"/>
      <c r="E20" s="209"/>
      <c r="F20" s="209"/>
      <c r="G20" s="209"/>
      <c r="H20" s="209"/>
      <c r="I20" s="209"/>
      <c r="J20" s="209"/>
      <c r="K20" s="209"/>
      <c r="L20" s="209"/>
      <c r="M20" s="209"/>
      <c r="N20" s="209"/>
      <c r="O20" s="238"/>
    </row>
    <row r="21" spans="1:15" x14ac:dyDescent="0.25">
      <c r="A21" s="237"/>
      <c r="B21" s="209"/>
      <c r="C21" s="209"/>
      <c r="D21" s="209"/>
      <c r="E21" s="209"/>
      <c r="F21" s="209"/>
      <c r="G21" s="209"/>
      <c r="H21" s="209"/>
      <c r="I21" s="209"/>
      <c r="J21" s="209"/>
      <c r="K21" s="209"/>
      <c r="L21" s="209"/>
      <c r="M21" s="209"/>
      <c r="N21" s="209"/>
      <c r="O21" s="238"/>
    </row>
    <row r="22" spans="1:15" x14ac:dyDescent="0.25">
      <c r="A22" s="237"/>
      <c r="B22" s="209"/>
      <c r="C22" s="209"/>
      <c r="D22" s="209"/>
      <c r="E22" s="209"/>
      <c r="F22" s="209"/>
      <c r="G22" s="209"/>
      <c r="H22" s="209"/>
      <c r="I22" s="209"/>
      <c r="J22" s="209"/>
      <c r="K22" s="209"/>
      <c r="L22" s="209"/>
      <c r="M22" s="209"/>
      <c r="N22" s="209"/>
      <c r="O22" s="238"/>
    </row>
    <row r="23" spans="1:15" x14ac:dyDescent="0.25">
      <c r="A23" s="237"/>
      <c r="B23" s="209"/>
      <c r="C23" s="209"/>
      <c r="D23" s="209"/>
      <c r="E23" s="209"/>
      <c r="F23" s="209"/>
      <c r="G23" s="209"/>
      <c r="H23" s="209"/>
      <c r="I23" s="209"/>
      <c r="J23" s="209"/>
      <c r="K23" s="209"/>
      <c r="L23" s="209"/>
      <c r="M23" s="209"/>
      <c r="N23" s="209"/>
      <c r="O23" s="238"/>
    </row>
    <row r="24" spans="1:15" x14ac:dyDescent="0.25">
      <c r="A24" s="237"/>
      <c r="B24" s="209"/>
      <c r="C24" s="209"/>
      <c r="D24" s="209"/>
      <c r="E24" s="209"/>
      <c r="F24" s="209"/>
      <c r="G24" s="209"/>
      <c r="H24" s="209"/>
      <c r="I24" s="209"/>
      <c r="J24" s="209"/>
      <c r="K24" s="209"/>
      <c r="L24" s="209"/>
      <c r="M24" s="209"/>
      <c r="N24" s="209"/>
      <c r="O24" s="238"/>
    </row>
    <row r="25" spans="1:15" x14ac:dyDescent="0.25">
      <c r="A25" s="237"/>
      <c r="B25" s="209"/>
      <c r="C25" s="209"/>
      <c r="D25" s="209"/>
      <c r="E25" s="209"/>
      <c r="F25" s="209"/>
      <c r="G25" s="209"/>
      <c r="H25" s="209"/>
      <c r="I25" s="209"/>
      <c r="J25" s="209"/>
      <c r="K25" s="209"/>
      <c r="L25" s="209"/>
      <c r="M25" s="209"/>
      <c r="N25" s="209"/>
      <c r="O25" s="238"/>
    </row>
    <row r="26" spans="1:15" x14ac:dyDescent="0.25">
      <c r="A26" s="237"/>
      <c r="B26" s="209"/>
      <c r="C26" s="209"/>
      <c r="D26" s="209"/>
      <c r="E26" s="209"/>
      <c r="F26" s="209"/>
      <c r="G26" s="209"/>
      <c r="H26" s="209"/>
      <c r="I26" s="209"/>
      <c r="J26" s="209"/>
      <c r="K26" s="209"/>
      <c r="L26" s="209"/>
      <c r="M26" s="209"/>
      <c r="N26" s="209"/>
      <c r="O26" s="238"/>
    </row>
    <row r="27" spans="1:15" x14ac:dyDescent="0.25">
      <c r="A27" s="237"/>
      <c r="B27" s="209"/>
      <c r="C27" s="209"/>
      <c r="D27" s="209"/>
      <c r="E27" s="209"/>
      <c r="F27" s="209"/>
      <c r="G27" s="209"/>
      <c r="H27" s="209"/>
      <c r="I27" s="209"/>
      <c r="J27" s="209"/>
      <c r="K27" s="209"/>
      <c r="L27" s="209"/>
      <c r="M27" s="209"/>
      <c r="N27" s="209"/>
      <c r="O27" s="238"/>
    </row>
    <row r="28" spans="1:15" x14ac:dyDescent="0.25">
      <c r="A28" s="237"/>
      <c r="B28" s="209"/>
      <c r="C28" s="209"/>
      <c r="D28" s="209"/>
      <c r="E28" s="209"/>
      <c r="F28" s="209"/>
      <c r="G28" s="209"/>
      <c r="H28" s="209"/>
      <c r="I28" s="209"/>
      <c r="J28" s="209"/>
      <c r="K28" s="209"/>
      <c r="L28" s="209"/>
      <c r="M28" s="209"/>
      <c r="N28" s="209"/>
      <c r="O28" s="238"/>
    </row>
    <row r="29" spans="1:15" x14ac:dyDescent="0.25">
      <c r="A29" s="237"/>
      <c r="B29" s="209"/>
      <c r="C29" s="209"/>
      <c r="D29" s="209"/>
      <c r="E29" s="209"/>
      <c r="F29" s="209"/>
      <c r="G29" s="209"/>
      <c r="H29" s="209"/>
      <c r="I29" s="209"/>
      <c r="J29" s="209"/>
      <c r="K29" s="209"/>
      <c r="L29" s="209"/>
      <c r="M29" s="209"/>
      <c r="N29" s="209"/>
      <c r="O29" s="238"/>
    </row>
    <row r="30" spans="1:15" x14ac:dyDescent="0.25">
      <c r="A30" s="237"/>
      <c r="B30" s="209"/>
      <c r="C30" s="209"/>
      <c r="D30" s="209"/>
      <c r="E30" s="209"/>
      <c r="F30" s="209"/>
      <c r="G30" s="209"/>
      <c r="H30" s="209"/>
      <c r="I30" s="209"/>
      <c r="J30" s="209"/>
      <c r="K30" s="209"/>
      <c r="L30" s="209"/>
      <c r="M30" s="209"/>
      <c r="N30" s="209"/>
      <c r="O30" s="238"/>
    </row>
    <row r="31" spans="1:15" x14ac:dyDescent="0.25">
      <c r="A31" s="237"/>
      <c r="B31" s="209"/>
      <c r="C31" s="209"/>
      <c r="D31" s="209"/>
      <c r="E31" s="209"/>
      <c r="F31" s="209"/>
      <c r="G31" s="209"/>
      <c r="H31" s="209"/>
      <c r="I31" s="209"/>
      <c r="J31" s="209"/>
      <c r="K31" s="209"/>
      <c r="L31" s="209"/>
      <c r="M31" s="209"/>
      <c r="N31" s="209"/>
      <c r="O31" s="238"/>
    </row>
    <row r="32" spans="1:15" x14ac:dyDescent="0.25">
      <c r="A32" s="237"/>
      <c r="B32" s="209"/>
      <c r="C32" s="209"/>
      <c r="D32" s="209"/>
      <c r="E32" s="209"/>
      <c r="F32" s="209"/>
      <c r="G32" s="209"/>
      <c r="H32" s="209"/>
      <c r="I32" s="209"/>
      <c r="J32" s="209"/>
      <c r="K32" s="209"/>
      <c r="L32" s="209"/>
      <c r="M32" s="209"/>
      <c r="N32" s="209"/>
      <c r="O32" s="238"/>
    </row>
    <row r="33" spans="1:15" ht="15.75" thickBot="1" x14ac:dyDescent="0.3">
      <c r="A33" s="239"/>
      <c r="B33" s="322"/>
      <c r="C33" s="322"/>
      <c r="D33" s="322"/>
      <c r="E33" s="322"/>
      <c r="F33" s="322"/>
      <c r="G33" s="322"/>
      <c r="H33" s="322"/>
      <c r="I33" s="322"/>
      <c r="J33" s="322"/>
      <c r="K33" s="322"/>
      <c r="L33" s="322"/>
      <c r="M33" s="322"/>
      <c r="N33" s="322"/>
      <c r="O33" s="240"/>
    </row>
  </sheetData>
  <mergeCells count="2">
    <mergeCell ref="A1:O3"/>
    <mergeCell ref="A6:O33"/>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6"/>
  <sheetViews>
    <sheetView workbookViewId="0">
      <selection sqref="A1:H3"/>
    </sheetView>
  </sheetViews>
  <sheetFormatPr baseColWidth="10" defaultRowHeight="15" x14ac:dyDescent="0.25"/>
  <sheetData>
    <row r="1" spans="1:8" ht="15" customHeight="1" x14ac:dyDescent="0.25">
      <c r="A1" s="192" t="s">
        <v>293</v>
      </c>
      <c r="B1" s="193"/>
      <c r="C1" s="193"/>
      <c r="D1" s="193"/>
      <c r="E1" s="193"/>
      <c r="F1" s="193"/>
      <c r="G1" s="193"/>
      <c r="H1" s="194"/>
    </row>
    <row r="2" spans="1:8" ht="15" customHeight="1" x14ac:dyDescent="0.25">
      <c r="A2" s="286"/>
      <c r="B2" s="287"/>
      <c r="C2" s="287"/>
      <c r="D2" s="287"/>
      <c r="E2" s="287"/>
      <c r="F2" s="287"/>
      <c r="G2" s="287"/>
      <c r="H2" s="288"/>
    </row>
    <row r="3" spans="1:8" ht="15.75" customHeight="1" thickBot="1" x14ac:dyDescent="0.3">
      <c r="A3" s="195"/>
      <c r="B3" s="196"/>
      <c r="C3" s="196"/>
      <c r="D3" s="196"/>
      <c r="E3" s="196"/>
      <c r="F3" s="196"/>
      <c r="G3" s="196"/>
      <c r="H3" s="197"/>
    </row>
    <row r="4" spans="1:8" x14ac:dyDescent="0.25">
      <c r="A4" s="186"/>
      <c r="B4" s="362"/>
      <c r="C4" s="362"/>
      <c r="D4" s="362"/>
      <c r="E4" s="362"/>
      <c r="F4" s="362"/>
      <c r="G4" s="362"/>
      <c r="H4" s="187"/>
    </row>
    <row r="5" spans="1:8" x14ac:dyDescent="0.25">
      <c r="A5" s="188"/>
      <c r="B5" s="363"/>
      <c r="C5" s="363"/>
      <c r="D5" s="363"/>
      <c r="E5" s="363"/>
      <c r="F5" s="363"/>
      <c r="G5" s="363"/>
      <c r="H5" s="189"/>
    </row>
    <row r="6" spans="1:8" x14ac:dyDescent="0.25">
      <c r="A6" s="188"/>
      <c r="B6" s="363"/>
      <c r="C6" s="363"/>
      <c r="D6" s="363"/>
      <c r="E6" s="363"/>
      <c r="F6" s="363"/>
      <c r="G6" s="363"/>
      <c r="H6" s="189"/>
    </row>
    <row r="7" spans="1:8" x14ac:dyDescent="0.25">
      <c r="A7" s="188"/>
      <c r="B7" s="363"/>
      <c r="C7" s="363"/>
      <c r="D7" s="363"/>
      <c r="E7" s="363"/>
      <c r="F7" s="363"/>
      <c r="G7" s="363"/>
      <c r="H7" s="189"/>
    </row>
    <row r="8" spans="1:8" x14ac:dyDescent="0.25">
      <c r="A8" s="188"/>
      <c r="B8" s="363"/>
      <c r="C8" s="363"/>
      <c r="D8" s="363"/>
      <c r="E8" s="363"/>
      <c r="F8" s="363"/>
      <c r="G8" s="363"/>
      <c r="H8" s="189"/>
    </row>
    <row r="9" spans="1:8" x14ac:dyDescent="0.25">
      <c r="A9" s="188"/>
      <c r="B9" s="363"/>
      <c r="C9" s="363"/>
      <c r="D9" s="363"/>
      <c r="E9" s="363"/>
      <c r="F9" s="363"/>
      <c r="G9" s="363"/>
      <c r="H9" s="189"/>
    </row>
    <row r="10" spans="1:8" x14ac:dyDescent="0.25">
      <c r="A10" s="188"/>
      <c r="B10" s="363"/>
      <c r="C10" s="363"/>
      <c r="D10" s="363"/>
      <c r="E10" s="363"/>
      <c r="F10" s="363"/>
      <c r="G10" s="363"/>
      <c r="H10" s="189"/>
    </row>
    <row r="11" spans="1:8" x14ac:dyDescent="0.25">
      <c r="A11" s="188"/>
      <c r="B11" s="363"/>
      <c r="C11" s="363"/>
      <c r="D11" s="363"/>
      <c r="E11" s="363"/>
      <c r="F11" s="363"/>
      <c r="G11" s="363"/>
      <c r="H11" s="189"/>
    </row>
    <row r="12" spans="1:8" x14ac:dyDescent="0.25">
      <c r="A12" s="188"/>
      <c r="B12" s="363"/>
      <c r="C12" s="363"/>
      <c r="D12" s="363"/>
      <c r="E12" s="363"/>
      <c r="F12" s="363"/>
      <c r="G12" s="363"/>
      <c r="H12" s="189"/>
    </row>
    <row r="13" spans="1:8" x14ac:dyDescent="0.25">
      <c r="A13" s="188"/>
      <c r="B13" s="363"/>
      <c r="C13" s="363"/>
      <c r="D13" s="363"/>
      <c r="E13" s="363"/>
      <c r="F13" s="363"/>
      <c r="G13" s="363"/>
      <c r="H13" s="189"/>
    </row>
    <row r="14" spans="1:8" x14ac:dyDescent="0.25">
      <c r="A14" s="188"/>
      <c r="B14" s="363"/>
      <c r="C14" s="363"/>
      <c r="D14" s="363"/>
      <c r="E14" s="363"/>
      <c r="F14" s="363"/>
      <c r="G14" s="363"/>
      <c r="H14" s="189"/>
    </row>
    <row r="15" spans="1:8" x14ac:dyDescent="0.25">
      <c r="A15" s="188"/>
      <c r="B15" s="363"/>
      <c r="C15" s="363"/>
      <c r="D15" s="363"/>
      <c r="E15" s="363"/>
      <c r="F15" s="363"/>
      <c r="G15" s="363"/>
      <c r="H15" s="189"/>
    </row>
    <row r="16" spans="1:8" x14ac:dyDescent="0.25">
      <c r="A16" s="188"/>
      <c r="B16" s="363"/>
      <c r="C16" s="363"/>
      <c r="D16" s="363"/>
      <c r="E16" s="363"/>
      <c r="F16" s="363"/>
      <c r="G16" s="363"/>
      <c r="H16" s="189"/>
    </row>
    <row r="17" spans="1:8" x14ac:dyDescent="0.25">
      <c r="A17" s="188"/>
      <c r="B17" s="363"/>
      <c r="C17" s="363"/>
      <c r="D17" s="363"/>
      <c r="E17" s="363"/>
      <c r="F17" s="363"/>
      <c r="G17" s="363"/>
      <c r="H17" s="189"/>
    </row>
    <row r="18" spans="1:8" x14ac:dyDescent="0.25">
      <c r="A18" s="188"/>
      <c r="B18" s="363"/>
      <c r="C18" s="363"/>
      <c r="D18" s="363"/>
      <c r="E18" s="363"/>
      <c r="F18" s="363"/>
      <c r="G18" s="363"/>
      <c r="H18" s="189"/>
    </row>
    <row r="19" spans="1:8" x14ac:dyDescent="0.25">
      <c r="A19" s="188"/>
      <c r="B19" s="363"/>
      <c r="C19" s="363"/>
      <c r="D19" s="363"/>
      <c r="E19" s="363"/>
      <c r="F19" s="363"/>
      <c r="G19" s="363"/>
      <c r="H19" s="189"/>
    </row>
    <row r="20" spans="1:8" x14ac:dyDescent="0.25">
      <c r="A20" s="188"/>
      <c r="B20" s="363"/>
      <c r="C20" s="363"/>
      <c r="D20" s="363"/>
      <c r="E20" s="363"/>
      <c r="F20" s="363"/>
      <c r="G20" s="363"/>
      <c r="H20" s="189"/>
    </row>
    <row r="21" spans="1:8" x14ac:dyDescent="0.25">
      <c r="A21" s="188"/>
      <c r="B21" s="363"/>
      <c r="C21" s="363"/>
      <c r="D21" s="363"/>
      <c r="E21" s="363"/>
      <c r="F21" s="363"/>
      <c r="G21" s="363"/>
      <c r="H21" s="189"/>
    </row>
    <row r="22" spans="1:8" x14ac:dyDescent="0.25">
      <c r="A22" s="188"/>
      <c r="B22" s="363"/>
      <c r="C22" s="363"/>
      <c r="D22" s="363"/>
      <c r="E22" s="363"/>
      <c r="F22" s="363"/>
      <c r="G22" s="363"/>
      <c r="H22" s="189"/>
    </row>
    <row r="23" spans="1:8" x14ac:dyDescent="0.25">
      <c r="A23" s="188"/>
      <c r="B23" s="363"/>
      <c r="C23" s="363"/>
      <c r="D23" s="363"/>
      <c r="E23" s="363"/>
      <c r="F23" s="363"/>
      <c r="G23" s="363"/>
      <c r="H23" s="189"/>
    </row>
    <row r="24" spans="1:8" x14ac:dyDescent="0.25">
      <c r="A24" s="188"/>
      <c r="B24" s="363"/>
      <c r="C24" s="363"/>
      <c r="D24" s="363"/>
      <c r="E24" s="363"/>
      <c r="F24" s="363"/>
      <c r="G24" s="363"/>
      <c r="H24" s="189"/>
    </row>
    <row r="25" spans="1:8" x14ac:dyDescent="0.25">
      <c r="A25" s="188"/>
      <c r="B25" s="363"/>
      <c r="C25" s="363"/>
      <c r="D25" s="363"/>
      <c r="E25" s="363"/>
      <c r="F25" s="363"/>
      <c r="G25" s="363"/>
      <c r="H25" s="189"/>
    </row>
    <row r="26" spans="1:8" x14ac:dyDescent="0.25">
      <c r="A26" s="188"/>
      <c r="B26" s="363"/>
      <c r="C26" s="363"/>
      <c r="D26" s="363"/>
      <c r="E26" s="363"/>
      <c r="F26" s="363"/>
      <c r="G26" s="363"/>
      <c r="H26" s="189"/>
    </row>
    <row r="27" spans="1:8" x14ac:dyDescent="0.25">
      <c r="A27" s="188"/>
      <c r="B27" s="363"/>
      <c r="C27" s="363"/>
      <c r="D27" s="363"/>
      <c r="E27" s="363"/>
      <c r="F27" s="363"/>
      <c r="G27" s="363"/>
      <c r="H27" s="189"/>
    </row>
    <row r="28" spans="1:8" x14ac:dyDescent="0.25">
      <c r="A28" s="188"/>
      <c r="B28" s="363"/>
      <c r="C28" s="363"/>
      <c r="D28" s="363"/>
      <c r="E28" s="363"/>
      <c r="F28" s="363"/>
      <c r="G28" s="363"/>
      <c r="H28" s="189"/>
    </row>
    <row r="29" spans="1:8" x14ac:dyDescent="0.25">
      <c r="A29" s="188"/>
      <c r="B29" s="363"/>
      <c r="C29" s="363"/>
      <c r="D29" s="363"/>
      <c r="E29" s="363"/>
      <c r="F29" s="363"/>
      <c r="G29" s="363"/>
      <c r="H29" s="189"/>
    </row>
    <row r="30" spans="1:8" x14ac:dyDescent="0.25">
      <c r="A30" s="188"/>
      <c r="B30" s="363"/>
      <c r="C30" s="363"/>
      <c r="D30" s="363"/>
      <c r="E30" s="363"/>
      <c r="F30" s="363"/>
      <c r="G30" s="363"/>
      <c r="H30" s="189"/>
    </row>
    <row r="31" spans="1:8" x14ac:dyDescent="0.25">
      <c r="A31" s="188"/>
      <c r="B31" s="363"/>
      <c r="C31" s="363"/>
      <c r="D31" s="363"/>
      <c r="E31" s="363"/>
      <c r="F31" s="363"/>
      <c r="G31" s="363"/>
      <c r="H31" s="189"/>
    </row>
    <row r="32" spans="1:8" x14ac:dyDescent="0.25">
      <c r="A32" s="188"/>
      <c r="B32" s="363"/>
      <c r="C32" s="363"/>
      <c r="D32" s="363"/>
      <c r="E32" s="363"/>
      <c r="F32" s="363"/>
      <c r="G32" s="363"/>
      <c r="H32" s="189"/>
    </row>
    <row r="33" spans="1:8" x14ac:dyDescent="0.25">
      <c r="A33" s="188"/>
      <c r="B33" s="363"/>
      <c r="C33" s="363"/>
      <c r="D33" s="363"/>
      <c r="E33" s="363"/>
      <c r="F33" s="363"/>
      <c r="G33" s="363"/>
      <c r="H33" s="189"/>
    </row>
    <row r="34" spans="1:8" x14ac:dyDescent="0.25">
      <c r="A34" s="188"/>
      <c r="B34" s="363"/>
      <c r="C34" s="363"/>
      <c r="D34" s="363"/>
      <c r="E34" s="363"/>
      <c r="F34" s="363"/>
      <c r="G34" s="363"/>
      <c r="H34" s="189"/>
    </row>
    <row r="35" spans="1:8" x14ac:dyDescent="0.25">
      <c r="A35" s="188"/>
      <c r="B35" s="363"/>
      <c r="C35" s="363"/>
      <c r="D35" s="363"/>
      <c r="E35" s="363"/>
      <c r="F35" s="363"/>
      <c r="G35" s="363"/>
      <c r="H35" s="189"/>
    </row>
    <row r="36" spans="1:8" ht="15.75" thickBot="1" x14ac:dyDescent="0.3">
      <c r="A36" s="190"/>
      <c r="B36" s="336"/>
      <c r="C36" s="336"/>
      <c r="D36" s="336"/>
      <c r="E36" s="336"/>
      <c r="F36" s="336"/>
      <c r="G36" s="336"/>
      <c r="H36" s="191"/>
    </row>
  </sheetData>
  <mergeCells count="2">
    <mergeCell ref="A4:H36"/>
    <mergeCell ref="A1:H3"/>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4580" r:id="rId3" name="Drop Down 4">
              <controlPr defaultSize="0" autoLine="0" autoPict="0">
                <anchor moveWithCells="1">
                  <from>
                    <xdr:col>7</xdr:col>
                    <xdr:colOff>571500</xdr:colOff>
                    <xdr:row>34</xdr:row>
                    <xdr:rowOff>123825</xdr:rowOff>
                  </from>
                  <to>
                    <xdr:col>7</xdr:col>
                    <xdr:colOff>752475</xdr:colOff>
                    <xdr:row>35</xdr:row>
                    <xdr:rowOff>180975</xdr:rowOff>
                  </to>
                </anchor>
              </controlPr>
            </control>
          </mc:Choice>
        </mc:AlternateContent>
        <mc:AlternateContent xmlns:mc="http://schemas.openxmlformats.org/markup-compatibility/2006">
          <mc:Choice Requires="x14">
            <control shapeId="24581" r:id="rId4" name="Drop Down 5">
              <controlPr defaultSize="0" autoLine="0" autoPict="0">
                <anchor moveWithCells="1">
                  <from>
                    <xdr:col>7</xdr:col>
                    <xdr:colOff>571500</xdr:colOff>
                    <xdr:row>3</xdr:row>
                    <xdr:rowOff>9525</xdr:rowOff>
                  </from>
                  <to>
                    <xdr:col>7</xdr:col>
                    <xdr:colOff>752475</xdr:colOff>
                    <xdr:row>4</xdr:row>
                    <xdr:rowOff>66675</xdr:rowOff>
                  </to>
                </anchor>
              </controlPr>
            </control>
          </mc:Choice>
        </mc:AlternateContent>
      </controls>
    </mc:Choice>
  </mc:AlternateConten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1"/>
  <sheetViews>
    <sheetView topLeftCell="C1" workbookViewId="0">
      <selection activeCell="K19" sqref="K19"/>
    </sheetView>
  </sheetViews>
  <sheetFormatPr baseColWidth="10" defaultRowHeight="12.75" x14ac:dyDescent="0.2"/>
  <cols>
    <col min="1" max="1" width="5.5703125" style="86" customWidth="1"/>
    <col min="2" max="2" width="32" style="81" customWidth="1"/>
    <col min="3" max="3" width="33.28515625" style="82" customWidth="1"/>
    <col min="4" max="4" width="30.5703125" style="83" customWidth="1"/>
    <col min="5" max="5" width="30.140625" style="84" customWidth="1"/>
    <col min="6" max="6" width="31" style="84" customWidth="1"/>
    <col min="7" max="7" width="15.140625" style="85" customWidth="1"/>
    <col min="8" max="8" width="17.42578125" style="85" customWidth="1"/>
    <col min="9" max="9" width="15.28515625" style="85" customWidth="1"/>
    <col min="10" max="16384" width="11.42578125" style="86"/>
  </cols>
  <sheetData>
    <row r="1" spans="2:17" ht="13.5" thickBot="1" x14ac:dyDescent="0.25"/>
    <row r="2" spans="2:17" s="87" customFormat="1" ht="48" thickBot="1" x14ac:dyDescent="0.3">
      <c r="B2" s="45" t="s">
        <v>58</v>
      </c>
      <c r="C2" s="383" t="s">
        <v>59</v>
      </c>
      <c r="D2" s="383"/>
      <c r="E2" s="46" t="s">
        <v>60</v>
      </c>
      <c r="F2" s="46" t="s">
        <v>61</v>
      </c>
      <c r="G2" s="47" t="s">
        <v>62</v>
      </c>
      <c r="H2" s="46" t="s">
        <v>63</v>
      </c>
      <c r="I2" s="121" t="s">
        <v>64</v>
      </c>
      <c r="J2" s="122" t="s">
        <v>218</v>
      </c>
      <c r="K2" s="122" t="s">
        <v>219</v>
      </c>
      <c r="L2" s="122" t="s">
        <v>220</v>
      </c>
      <c r="M2" s="122" t="s">
        <v>221</v>
      </c>
      <c r="N2" s="122" t="s">
        <v>224</v>
      </c>
      <c r="O2" s="122" t="s">
        <v>225</v>
      </c>
      <c r="P2" s="122" t="s">
        <v>226</v>
      </c>
      <c r="Q2" s="87" t="s">
        <v>227</v>
      </c>
    </row>
    <row r="3" spans="2:17" ht="76.5" x14ac:dyDescent="0.2">
      <c r="B3" s="125" t="s">
        <v>65</v>
      </c>
      <c r="C3" s="48" t="s">
        <v>66</v>
      </c>
      <c r="D3" s="49" t="s">
        <v>67</v>
      </c>
      <c r="E3" s="50" t="s">
        <v>68</v>
      </c>
      <c r="F3" s="384" t="s">
        <v>69</v>
      </c>
      <c r="G3" s="386" t="s">
        <v>70</v>
      </c>
      <c r="H3" s="386" t="s">
        <v>71</v>
      </c>
      <c r="I3" s="88" t="s">
        <v>72</v>
      </c>
      <c r="J3" s="112" t="s">
        <v>228</v>
      </c>
      <c r="K3" s="57" t="s">
        <v>222</v>
      </c>
      <c r="L3" s="113" t="s">
        <v>248</v>
      </c>
      <c r="M3" s="57" t="s">
        <v>223</v>
      </c>
      <c r="N3" s="120"/>
      <c r="O3" s="120"/>
      <c r="P3" s="120"/>
    </row>
    <row r="4" spans="2:17" ht="51" x14ac:dyDescent="0.2">
      <c r="B4" s="126" t="s">
        <v>73</v>
      </c>
      <c r="C4" s="51" t="s">
        <v>74</v>
      </c>
      <c r="D4" s="52" t="s">
        <v>75</v>
      </c>
      <c r="E4" s="53" t="s">
        <v>76</v>
      </c>
      <c r="F4" s="385"/>
      <c r="G4" s="387"/>
      <c r="H4" s="387"/>
      <c r="I4" s="88" t="s">
        <v>72</v>
      </c>
      <c r="J4" s="113" t="s">
        <v>228</v>
      </c>
      <c r="K4" s="57" t="s">
        <v>222</v>
      </c>
      <c r="L4" s="113" t="s">
        <v>248</v>
      </c>
      <c r="M4" s="57" t="s">
        <v>223</v>
      </c>
      <c r="N4" s="120"/>
      <c r="O4" s="120"/>
      <c r="P4" s="120"/>
    </row>
    <row r="5" spans="2:17" ht="102" x14ac:dyDescent="0.2">
      <c r="B5" s="127" t="s">
        <v>249</v>
      </c>
      <c r="C5" s="51" t="s">
        <v>77</v>
      </c>
      <c r="D5" s="54" t="s">
        <v>78</v>
      </c>
      <c r="E5" s="55" t="s">
        <v>79</v>
      </c>
      <c r="F5" s="56" t="s">
        <v>80</v>
      </c>
      <c r="G5" s="387"/>
      <c r="H5" s="387"/>
      <c r="I5" s="88" t="s">
        <v>72</v>
      </c>
      <c r="J5" s="113" t="s">
        <v>228</v>
      </c>
      <c r="K5" s="57" t="s">
        <v>222</v>
      </c>
      <c r="L5" s="113" t="s">
        <v>230</v>
      </c>
      <c r="M5" s="113" t="s">
        <v>248</v>
      </c>
      <c r="N5" s="57" t="s">
        <v>223</v>
      </c>
      <c r="O5" s="113" t="s">
        <v>231</v>
      </c>
      <c r="P5" s="120"/>
    </row>
    <row r="6" spans="2:17" ht="76.5" x14ac:dyDescent="0.2">
      <c r="B6" s="75" t="s">
        <v>81</v>
      </c>
      <c r="C6" s="57" t="s">
        <v>82</v>
      </c>
      <c r="D6" s="58" t="s">
        <v>83</v>
      </c>
      <c r="E6" s="53" t="s">
        <v>84</v>
      </c>
      <c r="F6" s="53" t="s">
        <v>85</v>
      </c>
      <c r="G6" s="51" t="s">
        <v>86</v>
      </c>
      <c r="H6" s="58" t="s">
        <v>87</v>
      </c>
      <c r="I6" s="58" t="s">
        <v>88</v>
      </c>
      <c r="J6" s="57" t="s">
        <v>24</v>
      </c>
      <c r="K6" s="120"/>
      <c r="L6" s="120"/>
      <c r="M6" s="120"/>
      <c r="N6" s="120"/>
      <c r="O6" s="120"/>
      <c r="P6" s="120"/>
    </row>
    <row r="7" spans="2:17" ht="76.5" x14ac:dyDescent="0.2">
      <c r="B7" s="75" t="s">
        <v>89</v>
      </c>
      <c r="C7" s="51" t="s">
        <v>90</v>
      </c>
      <c r="D7" s="58" t="s">
        <v>91</v>
      </c>
      <c r="E7" s="53" t="s">
        <v>92</v>
      </c>
      <c r="F7" s="53" t="s">
        <v>93</v>
      </c>
      <c r="G7" s="58" t="s">
        <v>94</v>
      </c>
      <c r="H7" s="58" t="s">
        <v>95</v>
      </c>
      <c r="I7" s="58" t="s">
        <v>88</v>
      </c>
      <c r="J7" s="57" t="s">
        <v>24</v>
      </c>
      <c r="K7" s="120"/>
      <c r="L7" s="120"/>
      <c r="M7" s="120"/>
      <c r="N7" s="120"/>
      <c r="O7" s="120"/>
      <c r="P7" s="120"/>
    </row>
    <row r="8" spans="2:17" ht="102" x14ac:dyDescent="0.2">
      <c r="B8" s="127" t="s">
        <v>96</v>
      </c>
      <c r="C8" s="59" t="s">
        <v>97</v>
      </c>
      <c r="D8" s="60" t="s">
        <v>98</v>
      </c>
      <c r="E8" s="53" t="s">
        <v>99</v>
      </c>
      <c r="F8" s="55" t="s">
        <v>100</v>
      </c>
      <c r="G8" s="60" t="s">
        <v>101</v>
      </c>
      <c r="H8" s="58" t="s">
        <v>102</v>
      </c>
      <c r="I8" s="58" t="s">
        <v>103</v>
      </c>
      <c r="J8" s="123" t="s">
        <v>232</v>
      </c>
      <c r="K8" s="123"/>
      <c r="L8" s="123"/>
      <c r="M8" s="123"/>
      <c r="N8" s="123"/>
      <c r="O8" s="123"/>
      <c r="P8" s="123"/>
    </row>
    <row r="9" spans="2:17" ht="76.5" x14ac:dyDescent="0.2">
      <c r="B9" s="126" t="s">
        <v>104</v>
      </c>
      <c r="C9" s="57" t="s">
        <v>105</v>
      </c>
      <c r="D9" s="61" t="s">
        <v>106</v>
      </c>
      <c r="E9" s="53" t="s">
        <v>107</v>
      </c>
      <c r="F9" s="53" t="s">
        <v>108</v>
      </c>
      <c r="G9" s="58" t="s">
        <v>70</v>
      </c>
      <c r="H9" s="58" t="s">
        <v>109</v>
      </c>
      <c r="I9" s="58" t="s">
        <v>88</v>
      </c>
      <c r="J9" s="123" t="s">
        <v>233</v>
      </c>
      <c r="K9" s="123" t="s">
        <v>222</v>
      </c>
      <c r="L9" s="123" t="s">
        <v>234</v>
      </c>
      <c r="M9" s="123" t="s">
        <v>223</v>
      </c>
      <c r="N9" s="123"/>
      <c r="O9" s="123"/>
      <c r="P9" s="123"/>
    </row>
    <row r="10" spans="2:17" ht="63.75" x14ac:dyDescent="0.2">
      <c r="B10" s="75" t="s">
        <v>110</v>
      </c>
      <c r="C10" s="51" t="s">
        <v>111</v>
      </c>
      <c r="D10" s="60" t="s">
        <v>112</v>
      </c>
      <c r="E10" s="53" t="s">
        <v>113</v>
      </c>
      <c r="F10" s="55" t="s">
        <v>114</v>
      </c>
      <c r="G10" s="58" t="s">
        <v>115</v>
      </c>
      <c r="H10" s="51" t="s">
        <v>116</v>
      </c>
      <c r="I10" s="60" t="s">
        <v>88</v>
      </c>
      <c r="J10" s="123" t="s">
        <v>232</v>
      </c>
      <c r="K10" s="123"/>
      <c r="L10" s="123"/>
      <c r="M10" s="123"/>
      <c r="N10" s="123"/>
      <c r="O10" s="123"/>
      <c r="P10" s="123"/>
    </row>
    <row r="11" spans="2:17" s="89" customFormat="1" ht="89.25" x14ac:dyDescent="0.2">
      <c r="B11" s="77" t="s">
        <v>117</v>
      </c>
      <c r="C11" s="62" t="s">
        <v>118</v>
      </c>
      <c r="D11" s="67" t="s">
        <v>119</v>
      </c>
      <c r="E11" s="68" t="s">
        <v>120</v>
      </c>
      <c r="F11" s="67" t="s">
        <v>121</v>
      </c>
      <c r="G11" s="67" t="s">
        <v>122</v>
      </c>
      <c r="H11" s="68" t="s">
        <v>102</v>
      </c>
      <c r="I11" s="68" t="s">
        <v>88</v>
      </c>
      <c r="J11" s="124" t="s">
        <v>243</v>
      </c>
      <c r="K11" s="124" t="s">
        <v>237</v>
      </c>
      <c r="L11" s="124" t="s">
        <v>24</v>
      </c>
      <c r="M11" s="124"/>
      <c r="N11" s="124"/>
      <c r="O11" s="124"/>
      <c r="P11" s="124"/>
    </row>
    <row r="12" spans="2:17" s="89" customFormat="1" ht="76.5" x14ac:dyDescent="0.2">
      <c r="B12" s="77" t="s">
        <v>123</v>
      </c>
      <c r="C12" s="62" t="s">
        <v>124</v>
      </c>
      <c r="D12" s="67" t="s">
        <v>119</v>
      </c>
      <c r="E12" s="68" t="s">
        <v>120</v>
      </c>
      <c r="F12" s="67" t="s">
        <v>121</v>
      </c>
      <c r="G12" s="67" t="s">
        <v>122</v>
      </c>
      <c r="H12" s="68" t="s">
        <v>102</v>
      </c>
      <c r="I12" s="68" t="s">
        <v>88</v>
      </c>
      <c r="J12" s="124" t="s">
        <v>243</v>
      </c>
      <c r="K12" s="124" t="s">
        <v>237</v>
      </c>
      <c r="L12" s="124" t="s">
        <v>24</v>
      </c>
      <c r="M12" s="124"/>
      <c r="N12" s="124"/>
      <c r="O12" s="124"/>
      <c r="P12" s="124"/>
    </row>
    <row r="13" spans="2:17" ht="63.75" x14ac:dyDescent="0.2">
      <c r="B13" s="75" t="s">
        <v>125</v>
      </c>
      <c r="C13" s="51" t="s">
        <v>126</v>
      </c>
      <c r="D13" s="53" t="s">
        <v>127</v>
      </c>
      <c r="E13" s="63" t="s">
        <v>128</v>
      </c>
      <c r="F13" s="53" t="s">
        <v>129</v>
      </c>
      <c r="G13" s="58" t="s">
        <v>86</v>
      </c>
      <c r="H13" s="58" t="s">
        <v>109</v>
      </c>
      <c r="I13" s="58" t="s">
        <v>130</v>
      </c>
      <c r="J13" s="123"/>
      <c r="K13" s="123"/>
      <c r="L13" s="123"/>
      <c r="M13" s="123"/>
      <c r="N13" s="123"/>
      <c r="O13" s="123"/>
      <c r="P13" s="123"/>
    </row>
    <row r="14" spans="2:17" ht="102" x14ac:dyDescent="0.2">
      <c r="B14" s="126" t="s">
        <v>131</v>
      </c>
      <c r="C14" s="51" t="s">
        <v>132</v>
      </c>
      <c r="D14" s="51" t="s">
        <v>133</v>
      </c>
      <c r="E14" s="53" t="s">
        <v>134</v>
      </c>
      <c r="F14" s="55" t="s">
        <v>135</v>
      </c>
      <c r="G14" s="58" t="s">
        <v>136</v>
      </c>
      <c r="H14" s="58" t="s">
        <v>137</v>
      </c>
      <c r="I14" s="58" t="s">
        <v>130</v>
      </c>
      <c r="J14" s="123" t="s">
        <v>235</v>
      </c>
      <c r="K14" s="123" t="s">
        <v>222</v>
      </c>
      <c r="L14" s="123"/>
      <c r="M14" s="123"/>
      <c r="N14" s="123"/>
      <c r="O14" s="123"/>
      <c r="P14" s="123"/>
    </row>
    <row r="15" spans="2:17" ht="102" x14ac:dyDescent="0.2">
      <c r="B15" s="127" t="s">
        <v>138</v>
      </c>
      <c r="C15" s="51" t="s">
        <v>139</v>
      </c>
      <c r="D15" s="51" t="s">
        <v>140</v>
      </c>
      <c r="E15" s="53" t="s">
        <v>141</v>
      </c>
      <c r="F15" s="55" t="s">
        <v>142</v>
      </c>
      <c r="G15" s="58" t="s">
        <v>115</v>
      </c>
      <c r="H15" s="51" t="s">
        <v>109</v>
      </c>
      <c r="I15" s="60" t="s">
        <v>88</v>
      </c>
      <c r="J15" s="123" t="s">
        <v>236</v>
      </c>
      <c r="K15" s="123"/>
      <c r="L15" s="123"/>
      <c r="M15" s="123"/>
      <c r="N15" s="123"/>
      <c r="O15" s="123"/>
      <c r="P15" s="123"/>
    </row>
    <row r="16" spans="2:17" ht="89.25" x14ac:dyDescent="0.2">
      <c r="B16" s="127" t="s">
        <v>143</v>
      </c>
      <c r="C16" s="64" t="s">
        <v>144</v>
      </c>
      <c r="D16" s="51" t="s">
        <v>145</v>
      </c>
      <c r="E16" s="53" t="s">
        <v>146</v>
      </c>
      <c r="F16" s="53" t="s">
        <v>147</v>
      </c>
      <c r="G16" s="60" t="s">
        <v>148</v>
      </c>
      <c r="H16" s="58" t="s">
        <v>137</v>
      </c>
      <c r="I16" s="58" t="s">
        <v>88</v>
      </c>
      <c r="J16" s="123" t="s">
        <v>235</v>
      </c>
      <c r="K16" s="123" t="s">
        <v>222</v>
      </c>
      <c r="L16" s="123" t="s">
        <v>237</v>
      </c>
      <c r="M16" s="123"/>
      <c r="N16" s="123"/>
      <c r="O16" s="123"/>
      <c r="P16" s="123"/>
    </row>
    <row r="17" spans="2:16" ht="153" customHeight="1" x14ac:dyDescent="0.2">
      <c r="B17" s="75" t="s">
        <v>149</v>
      </c>
      <c r="C17" s="65" t="s">
        <v>150</v>
      </c>
      <c r="D17" s="65" t="s">
        <v>151</v>
      </c>
      <c r="E17" s="53" t="s">
        <v>152</v>
      </c>
      <c r="F17" s="53" t="s">
        <v>153</v>
      </c>
      <c r="G17" s="58" t="s">
        <v>154</v>
      </c>
      <c r="H17" s="58" t="s">
        <v>102</v>
      </c>
      <c r="I17" s="58" t="s">
        <v>88</v>
      </c>
      <c r="J17" s="123" t="s">
        <v>238</v>
      </c>
      <c r="K17" s="123"/>
      <c r="L17" s="123"/>
      <c r="M17" s="123"/>
      <c r="N17" s="123"/>
      <c r="O17" s="123"/>
      <c r="P17" s="123"/>
    </row>
    <row r="18" spans="2:16" s="89" customFormat="1" ht="51" x14ac:dyDescent="0.2">
      <c r="B18" s="77" t="s">
        <v>155</v>
      </c>
      <c r="C18" s="65" t="s">
        <v>156</v>
      </c>
      <c r="D18" s="66" t="s">
        <v>157</v>
      </c>
      <c r="E18" s="67" t="s">
        <v>158</v>
      </c>
      <c r="F18" s="68" t="s">
        <v>159</v>
      </c>
      <c r="G18" s="69" t="s">
        <v>154</v>
      </c>
      <c r="H18" s="69" t="s">
        <v>109</v>
      </c>
      <c r="I18" s="69" t="s">
        <v>88</v>
      </c>
      <c r="J18" s="124" t="s">
        <v>239</v>
      </c>
      <c r="K18" s="124" t="s">
        <v>247</v>
      </c>
      <c r="L18" s="124"/>
      <c r="M18" s="124"/>
      <c r="N18" s="124"/>
      <c r="O18" s="124"/>
      <c r="P18" s="124"/>
    </row>
    <row r="19" spans="2:16" s="89" customFormat="1" ht="89.25" x14ac:dyDescent="0.2">
      <c r="B19" s="70" t="s">
        <v>160</v>
      </c>
      <c r="C19" s="70" t="s">
        <v>161</v>
      </c>
      <c r="D19" s="70" t="s">
        <v>162</v>
      </c>
      <c r="E19" s="70" t="s">
        <v>163</v>
      </c>
      <c r="F19" s="67" t="s">
        <v>164</v>
      </c>
      <c r="G19" s="69" t="s">
        <v>165</v>
      </c>
      <c r="H19" s="69" t="s">
        <v>166</v>
      </c>
      <c r="I19" s="60" t="s">
        <v>88</v>
      </c>
      <c r="J19" s="124" t="s">
        <v>239</v>
      </c>
      <c r="K19" s="124"/>
      <c r="L19" s="124"/>
      <c r="M19" s="124"/>
      <c r="N19" s="124"/>
      <c r="O19" s="124"/>
      <c r="P19" s="124"/>
    </row>
    <row r="20" spans="2:16" s="89" customFormat="1" ht="89.25" x14ac:dyDescent="0.2">
      <c r="B20" s="70" t="s">
        <v>167</v>
      </c>
      <c r="C20" s="70" t="s">
        <v>168</v>
      </c>
      <c r="D20" s="70" t="s">
        <v>169</v>
      </c>
      <c r="E20" s="70" t="s">
        <v>170</v>
      </c>
      <c r="F20" s="70" t="s">
        <v>171</v>
      </c>
      <c r="G20" s="69" t="s">
        <v>165</v>
      </c>
      <c r="H20" s="69" t="s">
        <v>166</v>
      </c>
      <c r="I20" s="60" t="s">
        <v>88</v>
      </c>
      <c r="J20" s="124" t="s">
        <v>240</v>
      </c>
      <c r="K20" s="124"/>
      <c r="L20" s="124"/>
      <c r="M20" s="124"/>
      <c r="N20" s="124"/>
      <c r="O20" s="124"/>
      <c r="P20" s="124"/>
    </row>
    <row r="21" spans="2:16" ht="98.25" x14ac:dyDescent="0.2">
      <c r="B21" s="70" t="s">
        <v>172</v>
      </c>
      <c r="C21" s="71" t="s">
        <v>173</v>
      </c>
      <c r="D21" s="72" t="s">
        <v>174</v>
      </c>
      <c r="E21" s="73" t="s">
        <v>175</v>
      </c>
      <c r="F21" s="74" t="s">
        <v>176</v>
      </c>
      <c r="G21" s="58" t="s">
        <v>115</v>
      </c>
      <c r="H21" s="51" t="s">
        <v>116</v>
      </c>
      <c r="I21" s="60" t="s">
        <v>88</v>
      </c>
      <c r="J21" s="123" t="s">
        <v>235</v>
      </c>
      <c r="K21" s="123" t="s">
        <v>241</v>
      </c>
      <c r="L21" s="123" t="s">
        <v>31</v>
      </c>
      <c r="M21" s="123"/>
      <c r="N21" s="123"/>
      <c r="O21" s="123"/>
      <c r="P21" s="123"/>
    </row>
    <row r="22" spans="2:16" s="89" customFormat="1" ht="76.5" x14ac:dyDescent="0.2">
      <c r="B22" s="75" t="s">
        <v>177</v>
      </c>
      <c r="C22" s="65" t="s">
        <v>178</v>
      </c>
      <c r="D22" s="76" t="s">
        <v>179</v>
      </c>
      <c r="E22" s="73" t="s">
        <v>180</v>
      </c>
      <c r="F22" s="70" t="s">
        <v>181</v>
      </c>
      <c r="G22" s="69" t="s">
        <v>115</v>
      </c>
      <c r="H22" s="65" t="s">
        <v>116</v>
      </c>
      <c r="I22" s="76" t="s">
        <v>88</v>
      </c>
      <c r="J22" s="124" t="s">
        <v>242</v>
      </c>
      <c r="K22" s="124" t="s">
        <v>222</v>
      </c>
      <c r="L22" s="124"/>
      <c r="M22" s="124"/>
      <c r="N22" s="124"/>
      <c r="O22" s="124"/>
      <c r="P22" s="124"/>
    </row>
    <row r="23" spans="2:16" ht="114.75" x14ac:dyDescent="0.2">
      <c r="B23" s="77" t="s">
        <v>182</v>
      </c>
      <c r="C23" s="51" t="s">
        <v>183</v>
      </c>
      <c r="D23" s="60" t="s">
        <v>184</v>
      </c>
      <c r="E23" s="60" t="s">
        <v>185</v>
      </c>
      <c r="F23" s="53" t="s">
        <v>186</v>
      </c>
      <c r="G23" s="58" t="s">
        <v>115</v>
      </c>
      <c r="H23" s="51" t="s">
        <v>116</v>
      </c>
      <c r="I23" s="60" t="s">
        <v>88</v>
      </c>
      <c r="J23" s="123" t="s">
        <v>243</v>
      </c>
      <c r="K23" s="123"/>
      <c r="L23" s="123"/>
      <c r="M23" s="123"/>
      <c r="N23" s="123"/>
      <c r="O23" s="123"/>
      <c r="P23" s="123"/>
    </row>
    <row r="24" spans="2:16" s="89" customFormat="1" ht="63.75" x14ac:dyDescent="0.2">
      <c r="B24" s="75" t="s">
        <v>187</v>
      </c>
      <c r="C24" s="65" t="s">
        <v>188</v>
      </c>
      <c r="D24" s="69" t="s">
        <v>189</v>
      </c>
      <c r="E24" s="68" t="s">
        <v>190</v>
      </c>
      <c r="F24" s="68" t="s">
        <v>191</v>
      </c>
      <c r="G24" s="69" t="s">
        <v>70</v>
      </c>
      <c r="H24" s="69" t="s">
        <v>192</v>
      </c>
      <c r="I24" s="69" t="s">
        <v>88</v>
      </c>
      <c r="J24" s="124" t="s">
        <v>24</v>
      </c>
      <c r="K24" s="124" t="s">
        <v>244</v>
      </c>
      <c r="L24" s="124"/>
      <c r="M24" s="124"/>
      <c r="N24" s="124"/>
      <c r="O24" s="124"/>
      <c r="P24" s="124"/>
    </row>
    <row r="25" spans="2:16" s="89" customFormat="1" ht="76.5" x14ac:dyDescent="0.2">
      <c r="B25" s="75" t="s">
        <v>193</v>
      </c>
      <c r="C25" s="65" t="s">
        <v>194</v>
      </c>
      <c r="D25" s="60" t="s">
        <v>195</v>
      </c>
      <c r="E25" s="69" t="s">
        <v>196</v>
      </c>
      <c r="F25" s="68" t="s">
        <v>197</v>
      </c>
      <c r="G25" s="69" t="s">
        <v>70</v>
      </c>
      <c r="H25" s="69" t="s">
        <v>198</v>
      </c>
      <c r="I25" s="58" t="s">
        <v>103</v>
      </c>
      <c r="J25" s="124" t="s">
        <v>245</v>
      </c>
      <c r="K25" s="124"/>
      <c r="L25" s="124"/>
      <c r="M25" s="124"/>
      <c r="N25" s="124"/>
      <c r="O25" s="124"/>
      <c r="P25" s="124"/>
    </row>
    <row r="26" spans="2:16" ht="102.75" thickBot="1" x14ac:dyDescent="0.25">
      <c r="B26" s="128" t="s">
        <v>199</v>
      </c>
      <c r="C26" s="78" t="s">
        <v>200</v>
      </c>
      <c r="D26" s="60" t="s">
        <v>201</v>
      </c>
      <c r="E26" s="76" t="s">
        <v>202</v>
      </c>
      <c r="F26" s="79" t="s">
        <v>203</v>
      </c>
      <c r="G26" s="80" t="s">
        <v>136</v>
      </c>
      <c r="H26" s="80" t="s">
        <v>204</v>
      </c>
      <c r="I26" s="80" t="s">
        <v>88</v>
      </c>
      <c r="J26" s="123" t="s">
        <v>247</v>
      </c>
      <c r="K26" s="123" t="s">
        <v>246</v>
      </c>
      <c r="L26" s="123"/>
      <c r="M26" s="123"/>
      <c r="N26" s="123"/>
      <c r="O26" s="123"/>
      <c r="P26" s="123"/>
    </row>
    <row r="34" spans="4:6" x14ac:dyDescent="0.2">
      <c r="F34" s="90"/>
    </row>
    <row r="35" spans="4:6" x14ac:dyDescent="0.2">
      <c r="D35" s="91"/>
      <c r="F35" s="90"/>
    </row>
    <row r="36" spans="4:6" x14ac:dyDescent="0.2">
      <c r="F36" s="90"/>
    </row>
    <row r="37" spans="4:6" x14ac:dyDescent="0.2">
      <c r="F37" s="90"/>
    </row>
    <row r="38" spans="4:6" x14ac:dyDescent="0.2">
      <c r="F38" s="92"/>
    </row>
    <row r="40" spans="4:6" x14ac:dyDescent="0.2">
      <c r="F40" s="93"/>
    </row>
    <row r="41" spans="4:6" x14ac:dyDescent="0.2">
      <c r="F41" s="92"/>
    </row>
  </sheetData>
  <mergeCells count="4">
    <mergeCell ref="C2:D2"/>
    <mergeCell ref="F3:F4"/>
    <mergeCell ref="G3:G5"/>
    <mergeCell ref="H3:H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3"/>
  <sheetViews>
    <sheetView workbookViewId="0"/>
  </sheetViews>
  <sheetFormatPr baseColWidth="10" defaultRowHeight="15" x14ac:dyDescent="0.25"/>
  <sheetData>
    <row r="2" spans="1:9" ht="15.75" thickBot="1" x14ac:dyDescent="0.3">
      <c r="A2" s="9"/>
      <c r="B2" s="9"/>
      <c r="C2" s="9"/>
      <c r="D2" s="9"/>
      <c r="E2" s="9"/>
      <c r="F2" s="9"/>
      <c r="G2" s="9"/>
      <c r="H2" s="9"/>
      <c r="I2" s="9"/>
    </row>
    <row r="3" spans="1:9" ht="15" customHeight="1" x14ac:dyDescent="0.25">
      <c r="A3" s="2"/>
      <c r="B3" s="4"/>
      <c r="C3" s="192" t="s">
        <v>1</v>
      </c>
      <c r="D3" s="193"/>
      <c r="E3" s="193"/>
      <c r="F3" s="193"/>
      <c r="G3" s="193"/>
      <c r="H3" s="193"/>
      <c r="I3" s="194"/>
    </row>
    <row r="4" spans="1:9" ht="15" customHeight="1" x14ac:dyDescent="0.25">
      <c r="A4" s="5"/>
      <c r="B4" s="7"/>
      <c r="C4" s="286"/>
      <c r="D4" s="287"/>
      <c r="E4" s="287"/>
      <c r="F4" s="287"/>
      <c r="G4" s="287"/>
      <c r="H4" s="287"/>
      <c r="I4" s="288"/>
    </row>
    <row r="5" spans="1:9" ht="15" customHeight="1" thickBot="1" x14ac:dyDescent="0.3">
      <c r="A5" s="5"/>
      <c r="B5" s="7"/>
      <c r="C5" s="195"/>
      <c r="D5" s="196"/>
      <c r="E5" s="196"/>
      <c r="F5" s="196"/>
      <c r="G5" s="196"/>
      <c r="H5" s="196"/>
      <c r="I5" s="197"/>
    </row>
    <row r="6" spans="1:9" x14ac:dyDescent="0.25">
      <c r="A6" s="5"/>
      <c r="B6" s="7"/>
      <c r="C6" s="2"/>
      <c r="D6" s="3"/>
      <c r="E6" s="408"/>
      <c r="F6" s="408"/>
      <c r="G6" s="19"/>
      <c r="H6" s="19"/>
      <c r="I6" s="4"/>
    </row>
    <row r="7" spans="1:9" x14ac:dyDescent="0.25">
      <c r="A7" s="5"/>
      <c r="B7" s="7"/>
      <c r="C7" s="5"/>
      <c r="D7" s="14"/>
      <c r="E7" s="14"/>
      <c r="F7" s="14"/>
      <c r="G7" s="14"/>
      <c r="H7" s="6"/>
      <c r="I7" s="7"/>
    </row>
    <row r="8" spans="1:9" x14ac:dyDescent="0.25">
      <c r="A8" s="5"/>
      <c r="B8" s="7"/>
      <c r="C8" s="5"/>
      <c r="D8" s="14"/>
      <c r="E8" s="14"/>
      <c r="F8" s="14"/>
      <c r="G8" s="14"/>
      <c r="H8" s="6"/>
      <c r="I8" s="7"/>
    </row>
    <row r="9" spans="1:9" x14ac:dyDescent="0.25">
      <c r="A9" s="5"/>
      <c r="B9" s="7"/>
      <c r="C9" s="5"/>
      <c r="D9" s="409" t="s">
        <v>3</v>
      </c>
      <c r="E9" s="410"/>
      <c r="F9" s="410"/>
      <c r="G9" s="411"/>
      <c r="H9" s="6"/>
      <c r="I9" s="7"/>
    </row>
    <row r="10" spans="1:9" x14ac:dyDescent="0.25">
      <c r="A10" s="5"/>
      <c r="B10" s="7"/>
      <c r="C10" s="5"/>
      <c r="D10" s="6"/>
      <c r="E10" s="406"/>
      <c r="F10" s="406"/>
      <c r="G10" s="6"/>
      <c r="H10" s="6"/>
      <c r="I10" s="7"/>
    </row>
    <row r="11" spans="1:9" x14ac:dyDescent="0.25">
      <c r="A11" s="5"/>
      <c r="B11" s="7"/>
      <c r="C11" s="5"/>
      <c r="D11" s="6"/>
      <c r="E11" s="14"/>
      <c r="F11" s="14"/>
      <c r="G11" s="6"/>
      <c r="H11" s="6"/>
      <c r="I11" s="7"/>
    </row>
    <row r="12" spans="1:9" x14ac:dyDescent="0.25">
      <c r="A12" s="5"/>
      <c r="B12" s="7"/>
      <c r="C12" s="5"/>
      <c r="D12" s="409" t="s">
        <v>2</v>
      </c>
      <c r="E12" s="410"/>
      <c r="F12" s="410"/>
      <c r="G12" s="411"/>
      <c r="H12" s="6"/>
      <c r="I12" s="7"/>
    </row>
    <row r="13" spans="1:9" x14ac:dyDescent="0.25">
      <c r="A13" s="5"/>
      <c r="B13" s="7"/>
      <c r="C13" s="5"/>
      <c r="D13" s="6"/>
      <c r="E13" s="6"/>
      <c r="F13" s="13"/>
      <c r="G13" s="6"/>
      <c r="H13" s="6"/>
      <c r="I13" s="7"/>
    </row>
    <row r="14" spans="1:9" x14ac:dyDescent="0.25">
      <c r="A14" s="5"/>
      <c r="B14" s="7"/>
      <c r="C14" s="5"/>
      <c r="D14" s="6"/>
      <c r="E14" s="13"/>
      <c r="F14" s="407"/>
      <c r="G14" s="6"/>
      <c r="H14" s="6"/>
      <c r="I14" s="7"/>
    </row>
    <row r="15" spans="1:9" x14ac:dyDescent="0.25">
      <c r="A15" s="5"/>
      <c r="B15" s="7"/>
      <c r="C15" s="5"/>
      <c r="D15" s="409" t="s">
        <v>27</v>
      </c>
      <c r="E15" s="410"/>
      <c r="F15" s="410"/>
      <c r="G15" s="411"/>
      <c r="H15" s="6"/>
      <c r="I15" s="7"/>
    </row>
    <row r="16" spans="1:9" x14ac:dyDescent="0.25">
      <c r="A16" s="5"/>
      <c r="B16" s="7"/>
      <c r="C16" s="5"/>
      <c r="D16" s="6"/>
      <c r="E16" s="6"/>
      <c r="F16" s="6"/>
      <c r="G16" s="6"/>
      <c r="H16" s="6"/>
      <c r="I16" s="7"/>
    </row>
    <row r="17" spans="1:9" x14ac:dyDescent="0.25">
      <c r="A17" s="5"/>
      <c r="B17" s="7"/>
      <c r="C17" s="5"/>
      <c r="D17" s="6"/>
      <c r="E17" s="6"/>
      <c r="F17" s="6"/>
      <c r="G17" s="6"/>
      <c r="H17" s="6"/>
      <c r="I17" s="7"/>
    </row>
    <row r="18" spans="1:9" x14ac:dyDescent="0.25">
      <c r="A18" s="5"/>
      <c r="B18" s="7"/>
      <c r="C18" s="5"/>
      <c r="D18" s="6"/>
      <c r="E18" s="6"/>
      <c r="F18" s="6"/>
      <c r="G18" s="6"/>
      <c r="H18" s="6"/>
      <c r="I18" s="7"/>
    </row>
    <row r="19" spans="1:9" x14ac:dyDescent="0.25">
      <c r="A19" s="5"/>
      <c r="B19" s="7"/>
      <c r="C19" s="5"/>
      <c r="D19" s="6"/>
      <c r="E19" s="6"/>
      <c r="F19" s="6"/>
      <c r="G19" s="6"/>
      <c r="H19" s="6"/>
      <c r="I19" s="7"/>
    </row>
    <row r="20" spans="1:9" x14ac:dyDescent="0.25">
      <c r="A20" s="5"/>
      <c r="B20" s="7"/>
      <c r="C20" s="5"/>
      <c r="D20" s="6"/>
      <c r="E20" s="6"/>
      <c r="F20" s="6"/>
      <c r="G20" s="6"/>
      <c r="H20" s="6"/>
      <c r="I20" s="7"/>
    </row>
    <row r="21" spans="1:9" x14ac:dyDescent="0.25">
      <c r="A21" s="5"/>
      <c r="B21" s="7"/>
      <c r="C21" s="5"/>
      <c r="D21" s="6"/>
      <c r="E21" s="6"/>
      <c r="F21" s="6"/>
      <c r="G21" s="6"/>
      <c r="H21" s="6"/>
      <c r="I21" s="7"/>
    </row>
    <row r="22" spans="1:9" x14ac:dyDescent="0.25">
      <c r="A22" s="5"/>
      <c r="B22" s="7"/>
      <c r="C22" s="5"/>
      <c r="D22" s="6"/>
      <c r="E22" s="6"/>
      <c r="F22" s="6"/>
      <c r="G22" s="6"/>
      <c r="H22" s="6"/>
      <c r="I22" s="7"/>
    </row>
    <row r="23" spans="1:9" ht="15.75" thickBot="1" x14ac:dyDescent="0.3">
      <c r="A23" s="8"/>
      <c r="B23" s="10"/>
      <c r="C23" s="8"/>
      <c r="D23" s="9"/>
      <c r="E23" s="9"/>
      <c r="F23" s="9"/>
      <c r="G23" s="9"/>
      <c r="H23" s="9"/>
      <c r="I23" s="10"/>
    </row>
  </sheetData>
  <mergeCells count="6">
    <mergeCell ref="D15:G15"/>
    <mergeCell ref="C3:I5"/>
    <mergeCell ref="D12:G12"/>
    <mergeCell ref="E6:F6"/>
    <mergeCell ref="E10:F10"/>
    <mergeCell ref="D9:G9"/>
  </mergeCells>
  <hyperlinks>
    <hyperlink ref="D9:E9" location="'4'!A1" display="Gestión de Usuario"/>
    <hyperlink ref="E14:F14" location="'11'!A1" display="Consultas"/>
    <hyperlink ref="D12:F12" location="'7 A'!A1" display="Adición Información"/>
    <hyperlink ref="D15:G15" location="'11'!A1" display="Consultas"/>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4"/>
  <sheetViews>
    <sheetView workbookViewId="0">
      <selection activeCell="D11" sqref="D11:F11"/>
    </sheetView>
  </sheetViews>
  <sheetFormatPr baseColWidth="10" defaultRowHeight="15" x14ac:dyDescent="0.25"/>
  <sheetData>
    <row r="2" spans="1:8" x14ac:dyDescent="0.25">
      <c r="A2" s="6"/>
      <c r="B2" s="6"/>
      <c r="C2" s="6"/>
      <c r="D2" s="6"/>
      <c r="E2" s="6"/>
      <c r="F2" s="6"/>
      <c r="G2" s="6"/>
      <c r="H2" s="6"/>
    </row>
    <row r="3" spans="1:8" ht="15.75" thickBot="1" x14ac:dyDescent="0.3">
      <c r="A3" s="9"/>
      <c r="B3" s="9"/>
      <c r="C3" s="9"/>
      <c r="D3" s="9"/>
      <c r="E3" s="9"/>
      <c r="F3" s="9"/>
      <c r="G3" s="9"/>
      <c r="H3" s="9"/>
    </row>
    <row r="4" spans="1:8" ht="15" customHeight="1" x14ac:dyDescent="0.25">
      <c r="A4" s="2"/>
      <c r="B4" s="4"/>
      <c r="C4" s="192" t="s">
        <v>215</v>
      </c>
      <c r="D4" s="193"/>
      <c r="E4" s="193"/>
      <c r="F4" s="193"/>
      <c r="G4" s="193"/>
      <c r="H4" s="194"/>
    </row>
    <row r="5" spans="1:8" ht="15.75" customHeight="1" x14ac:dyDescent="0.25">
      <c r="A5" s="5"/>
      <c r="B5" s="7"/>
      <c r="C5" s="286"/>
      <c r="D5" s="287"/>
      <c r="E5" s="287"/>
      <c r="F5" s="287"/>
      <c r="G5" s="287"/>
      <c r="H5" s="288"/>
    </row>
    <row r="6" spans="1:8" ht="15.75" thickBot="1" x14ac:dyDescent="0.3">
      <c r="A6" s="5"/>
      <c r="B6" s="7"/>
      <c r="C6" s="195"/>
      <c r="D6" s="196"/>
      <c r="E6" s="196"/>
      <c r="F6" s="196"/>
      <c r="G6" s="196"/>
      <c r="H6" s="197"/>
    </row>
    <row r="7" spans="1:8" x14ac:dyDescent="0.25">
      <c r="A7" s="5"/>
      <c r="B7" s="7"/>
      <c r="C7" s="5"/>
      <c r="D7" s="6"/>
      <c r="E7" s="6"/>
      <c r="F7" s="6"/>
      <c r="G7" s="6"/>
      <c r="H7" s="7"/>
    </row>
    <row r="8" spans="1:8" x14ac:dyDescent="0.25">
      <c r="A8" s="5"/>
      <c r="B8" s="7"/>
      <c r="C8" s="5"/>
      <c r="D8" s="6"/>
      <c r="E8" s="6"/>
      <c r="F8" s="6"/>
      <c r="G8" s="6"/>
      <c r="H8" s="7"/>
    </row>
    <row r="9" spans="1:8" x14ac:dyDescent="0.25">
      <c r="A9" s="5"/>
      <c r="B9" s="7"/>
      <c r="C9" s="5"/>
      <c r="D9" s="6"/>
      <c r="E9" s="6"/>
      <c r="F9" s="6"/>
      <c r="G9" s="6"/>
      <c r="H9" s="7"/>
    </row>
    <row r="10" spans="1:8" x14ac:dyDescent="0.25">
      <c r="A10" s="5"/>
      <c r="B10" s="7"/>
      <c r="C10" s="5"/>
      <c r="D10" s="14"/>
      <c r="E10" s="14"/>
      <c r="F10" s="13"/>
      <c r="G10" s="6"/>
      <c r="H10" s="7"/>
    </row>
    <row r="11" spans="1:8" x14ac:dyDescent="0.25">
      <c r="A11" s="5"/>
      <c r="B11" s="7"/>
      <c r="C11" s="5"/>
      <c r="D11" s="412" t="s">
        <v>4</v>
      </c>
      <c r="E11" s="413"/>
      <c r="F11" s="414"/>
      <c r="G11" s="6"/>
      <c r="H11" s="7"/>
    </row>
    <row r="12" spans="1:8" x14ac:dyDescent="0.25">
      <c r="A12" s="5"/>
      <c r="B12" s="7"/>
      <c r="C12" s="5"/>
      <c r="D12" s="185"/>
      <c r="E12" s="185"/>
      <c r="F12" s="6"/>
      <c r="G12" s="6"/>
      <c r="H12" s="7"/>
    </row>
    <row r="13" spans="1:8" x14ac:dyDescent="0.25">
      <c r="A13" s="5"/>
      <c r="B13" s="7"/>
      <c r="C13" s="5"/>
      <c r="D13" s="405"/>
      <c r="E13" s="405"/>
      <c r="F13" s="405"/>
      <c r="G13" s="6"/>
      <c r="H13" s="7"/>
    </row>
    <row r="14" spans="1:8" x14ac:dyDescent="0.25">
      <c r="A14" s="5"/>
      <c r="B14" s="7"/>
      <c r="C14" s="5"/>
      <c r="D14" s="412" t="s">
        <v>5</v>
      </c>
      <c r="E14" s="413"/>
      <c r="F14" s="414"/>
      <c r="G14" s="6"/>
      <c r="H14" s="7"/>
    </row>
    <row r="15" spans="1:8" x14ac:dyDescent="0.25">
      <c r="A15" s="5"/>
      <c r="B15" s="7"/>
      <c r="C15" s="5"/>
      <c r="D15" s="6"/>
      <c r="E15" s="6"/>
      <c r="F15" s="6"/>
      <c r="G15" s="6"/>
      <c r="H15" s="7"/>
    </row>
    <row r="16" spans="1:8" x14ac:dyDescent="0.25">
      <c r="A16" s="5"/>
      <c r="B16" s="7"/>
      <c r="C16" s="5"/>
      <c r="D16" s="6"/>
      <c r="E16" s="6"/>
      <c r="F16" s="6"/>
      <c r="G16" s="6"/>
      <c r="H16" s="7"/>
    </row>
    <row r="17" spans="1:8" x14ac:dyDescent="0.25">
      <c r="A17" s="5"/>
      <c r="B17" s="7"/>
      <c r="C17" s="5"/>
      <c r="D17" s="6"/>
      <c r="E17" s="6"/>
      <c r="F17" s="6"/>
      <c r="G17" s="6"/>
      <c r="H17" s="7"/>
    </row>
    <row r="18" spans="1:8" x14ac:dyDescent="0.25">
      <c r="A18" s="5"/>
      <c r="B18" s="7"/>
      <c r="C18" s="5"/>
      <c r="D18" s="6"/>
      <c r="E18" s="6"/>
      <c r="F18" s="6"/>
      <c r="G18" s="6"/>
      <c r="H18" s="7"/>
    </row>
    <row r="19" spans="1:8" x14ac:dyDescent="0.25">
      <c r="A19" s="5"/>
      <c r="B19" s="7"/>
      <c r="C19" s="5"/>
      <c r="D19" s="6"/>
      <c r="E19" s="6"/>
      <c r="F19" s="6"/>
      <c r="G19" s="6"/>
      <c r="H19" s="7"/>
    </row>
    <row r="20" spans="1:8" x14ac:dyDescent="0.25">
      <c r="A20" s="5"/>
      <c r="B20" s="7"/>
      <c r="C20" s="5"/>
      <c r="D20" s="6"/>
      <c r="E20" s="6"/>
      <c r="F20" s="6"/>
      <c r="G20" s="6"/>
      <c r="H20" s="7"/>
    </row>
    <row r="21" spans="1:8" x14ac:dyDescent="0.25">
      <c r="A21" s="5"/>
      <c r="B21" s="7"/>
      <c r="C21" s="5"/>
      <c r="D21" s="6"/>
      <c r="E21" s="6"/>
      <c r="F21" s="6"/>
      <c r="G21" s="6"/>
      <c r="H21" s="7"/>
    </row>
    <row r="22" spans="1:8" x14ac:dyDescent="0.25">
      <c r="A22" s="5"/>
      <c r="B22" s="7"/>
      <c r="C22" s="5"/>
      <c r="D22" s="6"/>
      <c r="E22" s="6"/>
      <c r="F22" s="6"/>
      <c r="G22" s="6"/>
      <c r="H22" s="7"/>
    </row>
    <row r="23" spans="1:8" x14ac:dyDescent="0.25">
      <c r="A23" s="5"/>
      <c r="B23" s="7"/>
      <c r="C23" s="5"/>
      <c r="D23" s="6"/>
      <c r="E23" s="6"/>
      <c r="F23" s="6"/>
      <c r="G23" s="6"/>
      <c r="H23" s="7"/>
    </row>
    <row r="24" spans="1:8" ht="15.75" thickBot="1" x14ac:dyDescent="0.3">
      <c r="A24" s="8"/>
      <c r="B24" s="10"/>
      <c r="C24" s="8"/>
      <c r="D24" s="9"/>
      <c r="E24" s="9"/>
      <c r="F24" s="9"/>
      <c r="G24" s="9"/>
      <c r="H24" s="10"/>
    </row>
  </sheetData>
  <mergeCells count="4">
    <mergeCell ref="D12:E12"/>
    <mergeCell ref="D11:F11"/>
    <mergeCell ref="D14:F14"/>
    <mergeCell ref="C4:H6"/>
  </mergeCells>
  <hyperlinks>
    <hyperlink ref="D11:E11" location="'5'!A1" display="Crear Usuario"/>
    <hyperlink ref="D14:E14" location="'6'!A1" display="Crear Roles"/>
    <hyperlink ref="D14:F14" location="'5C'!A1" display="Crear Roles"/>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0"/>
  <sheetViews>
    <sheetView workbookViewId="0">
      <selection activeCell="N14" sqref="N14"/>
    </sheetView>
  </sheetViews>
  <sheetFormatPr baseColWidth="10" defaultRowHeight="15" x14ac:dyDescent="0.25"/>
  <cols>
    <col min="3" max="3" width="5.5703125" customWidth="1"/>
  </cols>
  <sheetData>
    <row r="2" spans="1:11" ht="15.75" thickBot="1" x14ac:dyDescent="0.3">
      <c r="A2" s="1"/>
      <c r="B2" s="1"/>
      <c r="C2" s="1"/>
      <c r="D2" s="6"/>
      <c r="E2" s="6"/>
      <c r="F2" s="6"/>
      <c r="G2" s="6"/>
      <c r="H2" s="6"/>
      <c r="I2" s="6"/>
      <c r="J2" s="6"/>
      <c r="K2" s="6"/>
    </row>
    <row r="3" spans="1:11" ht="15" customHeight="1" x14ac:dyDescent="0.25">
      <c r="A3" s="186"/>
      <c r="B3" s="187"/>
      <c r="C3" s="192" t="s">
        <v>215</v>
      </c>
      <c r="D3" s="193"/>
      <c r="E3" s="193"/>
      <c r="F3" s="193"/>
      <c r="G3" s="193"/>
      <c r="H3" s="193"/>
      <c r="I3" s="193"/>
      <c r="J3" s="193"/>
      <c r="K3" s="194"/>
    </row>
    <row r="4" spans="1:11" ht="15.75" customHeight="1" x14ac:dyDescent="0.25">
      <c r="A4" s="188"/>
      <c r="B4" s="189"/>
      <c r="C4" s="286"/>
      <c r="D4" s="287"/>
      <c r="E4" s="287"/>
      <c r="F4" s="287"/>
      <c r="G4" s="287"/>
      <c r="H4" s="287"/>
      <c r="I4" s="287"/>
      <c r="J4" s="287"/>
      <c r="K4" s="288"/>
    </row>
    <row r="5" spans="1:11" ht="15.75" thickBot="1" x14ac:dyDescent="0.3">
      <c r="A5" s="188"/>
      <c r="B5" s="189"/>
      <c r="C5" s="195"/>
      <c r="D5" s="196"/>
      <c r="E5" s="196"/>
      <c r="F5" s="196"/>
      <c r="G5" s="196"/>
      <c r="H5" s="196"/>
      <c r="I5" s="196"/>
      <c r="J5" s="196"/>
      <c r="K5" s="197"/>
    </row>
    <row r="6" spans="1:11" x14ac:dyDescent="0.25">
      <c r="A6" s="188"/>
      <c r="B6" s="189"/>
      <c r="C6" s="5"/>
      <c r="D6" s="6"/>
      <c r="E6" s="6"/>
      <c r="F6" s="6"/>
      <c r="G6" s="208"/>
      <c r="H6" s="208"/>
      <c r="I6" s="6"/>
      <c r="J6" s="6"/>
      <c r="K6" s="7"/>
    </row>
    <row r="7" spans="1:11" x14ac:dyDescent="0.25">
      <c r="A7" s="188"/>
      <c r="B7" s="189"/>
      <c r="C7" s="5"/>
      <c r="D7" s="6"/>
      <c r="E7" s="6"/>
      <c r="F7" s="6"/>
      <c r="G7" s="6"/>
      <c r="H7" s="6"/>
      <c r="I7" s="6"/>
      <c r="J7" s="6"/>
      <c r="K7" s="7"/>
    </row>
    <row r="8" spans="1:11" x14ac:dyDescent="0.25">
      <c r="A8" s="188"/>
      <c r="B8" s="189"/>
      <c r="C8" s="5"/>
      <c r="D8" s="6"/>
      <c r="E8" s="6"/>
      <c r="F8" s="6"/>
      <c r="G8" s="6"/>
      <c r="H8" s="6"/>
      <c r="I8" s="6"/>
      <c r="J8" s="6"/>
      <c r="K8" s="7"/>
    </row>
    <row r="9" spans="1:11" ht="15.75" thickBot="1" x14ac:dyDescent="0.3">
      <c r="A9" s="188"/>
      <c r="B9" s="189"/>
      <c r="C9" s="5"/>
      <c r="D9" s="6"/>
      <c r="E9" s="6"/>
      <c r="F9" s="6"/>
      <c r="G9" s="15"/>
      <c r="H9" s="209"/>
      <c r="I9" s="209"/>
      <c r="J9" s="6"/>
      <c r="K9" s="7"/>
    </row>
    <row r="10" spans="1:11" ht="15.75" thickBot="1" x14ac:dyDescent="0.3">
      <c r="A10" s="188"/>
      <c r="B10" s="189"/>
      <c r="C10" s="5"/>
      <c r="D10" s="97" t="s">
        <v>6</v>
      </c>
      <c r="E10" s="97" t="s">
        <v>7</v>
      </c>
      <c r="F10" s="97" t="s">
        <v>8</v>
      </c>
      <c r="G10" s="97" t="s">
        <v>9</v>
      </c>
      <c r="H10" s="202" t="s">
        <v>10</v>
      </c>
      <c r="I10" s="203"/>
      <c r="J10" s="6"/>
      <c r="K10" s="7"/>
    </row>
    <row r="11" spans="1:11" x14ac:dyDescent="0.25">
      <c r="A11" s="188"/>
      <c r="B11" s="189"/>
      <c r="C11" s="5"/>
      <c r="D11" s="98"/>
      <c r="E11" s="99"/>
      <c r="F11" s="99"/>
      <c r="G11" s="100"/>
      <c r="H11" s="204"/>
      <c r="I11" s="205"/>
      <c r="J11" s="6"/>
      <c r="K11" s="7"/>
    </row>
    <row r="12" spans="1:11" x14ac:dyDescent="0.25">
      <c r="A12" s="188"/>
      <c r="B12" s="189"/>
      <c r="C12" s="5"/>
      <c r="D12" s="101"/>
      <c r="E12" s="11"/>
      <c r="F12" s="11"/>
      <c r="G12" s="12"/>
      <c r="H12" s="206"/>
      <c r="I12" s="207"/>
      <c r="J12" s="6"/>
      <c r="K12" s="7"/>
    </row>
    <row r="13" spans="1:11" x14ac:dyDescent="0.25">
      <c r="A13" s="188"/>
      <c r="B13" s="189"/>
      <c r="C13" s="5"/>
      <c r="D13" s="101"/>
      <c r="E13" s="11"/>
      <c r="F13" s="11"/>
      <c r="G13" s="11"/>
      <c r="H13" s="198"/>
      <c r="I13" s="199"/>
      <c r="J13" s="6"/>
      <c r="K13" s="7"/>
    </row>
    <row r="14" spans="1:11" ht="15.75" thickBot="1" x14ac:dyDescent="0.3">
      <c r="A14" s="188"/>
      <c r="B14" s="189"/>
      <c r="C14" s="5"/>
      <c r="D14" s="102"/>
      <c r="E14" s="103"/>
      <c r="F14" s="103"/>
      <c r="G14" s="103"/>
      <c r="H14" s="200"/>
      <c r="I14" s="201"/>
      <c r="J14" s="6"/>
      <c r="K14" s="7"/>
    </row>
    <row r="15" spans="1:11" x14ac:dyDescent="0.25">
      <c r="A15" s="188"/>
      <c r="B15" s="189"/>
      <c r="C15" s="5"/>
      <c r="D15" s="6"/>
      <c r="E15" s="6"/>
      <c r="F15" s="6"/>
      <c r="G15" s="6"/>
      <c r="H15" s="6"/>
      <c r="I15" s="6"/>
      <c r="J15" s="6"/>
      <c r="K15" s="7"/>
    </row>
    <row r="16" spans="1:11" x14ac:dyDescent="0.25">
      <c r="A16" s="188"/>
      <c r="B16" s="189"/>
      <c r="C16" s="5"/>
      <c r="D16" s="6"/>
      <c r="E16" s="6"/>
      <c r="F16" s="6"/>
      <c r="G16" s="6"/>
      <c r="H16" s="6"/>
      <c r="I16" s="6"/>
      <c r="J16" s="6"/>
      <c r="K16" s="7"/>
    </row>
    <row r="17" spans="1:11" x14ac:dyDescent="0.25">
      <c r="A17" s="188"/>
      <c r="B17" s="189"/>
      <c r="C17" s="5"/>
      <c r="D17" s="6"/>
      <c r="E17" s="6"/>
      <c r="F17" s="6"/>
      <c r="G17" s="6"/>
      <c r="H17" s="6"/>
      <c r="I17" s="6"/>
      <c r="J17" s="6"/>
      <c r="K17" s="7"/>
    </row>
    <row r="18" spans="1:11" x14ac:dyDescent="0.25">
      <c r="A18" s="188"/>
      <c r="B18" s="189"/>
      <c r="C18" s="5"/>
      <c r="D18" s="6"/>
      <c r="E18" s="6"/>
      <c r="F18" s="6"/>
      <c r="G18" s="6"/>
      <c r="H18" s="6"/>
      <c r="I18" s="6"/>
      <c r="J18" s="6"/>
      <c r="K18" s="7"/>
    </row>
    <row r="19" spans="1:11" x14ac:dyDescent="0.25">
      <c r="A19" s="188"/>
      <c r="B19" s="189"/>
      <c r="C19" s="5"/>
      <c r="D19" s="6"/>
      <c r="E19" s="6"/>
      <c r="F19" s="6"/>
      <c r="G19" s="6"/>
      <c r="H19" s="6"/>
      <c r="I19" s="6"/>
      <c r="J19" s="6"/>
      <c r="K19" s="7"/>
    </row>
    <row r="20" spans="1:11" ht="15.75" thickBot="1" x14ac:dyDescent="0.3">
      <c r="A20" s="190"/>
      <c r="B20" s="191"/>
      <c r="C20" s="8"/>
      <c r="D20" s="9"/>
      <c r="E20" s="9"/>
      <c r="F20" s="9"/>
      <c r="G20" s="9"/>
      <c r="H20" s="9"/>
      <c r="I20" s="9"/>
      <c r="J20" s="9"/>
      <c r="K20" s="10"/>
    </row>
  </sheetData>
  <mergeCells count="9">
    <mergeCell ref="A3:B20"/>
    <mergeCell ref="H13:I13"/>
    <mergeCell ref="H14:I14"/>
    <mergeCell ref="H10:I10"/>
    <mergeCell ref="H11:I11"/>
    <mergeCell ref="H12:I12"/>
    <mergeCell ref="G6:H6"/>
    <mergeCell ref="H9:I9"/>
    <mergeCell ref="C3:K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5"/>
  <sheetViews>
    <sheetView workbookViewId="0"/>
  </sheetViews>
  <sheetFormatPr baseColWidth="10" defaultRowHeight="15" x14ac:dyDescent="0.25"/>
  <sheetData>
    <row r="3" spans="2:8" ht="15.75" thickBot="1" x14ac:dyDescent="0.3"/>
    <row r="4" spans="2:8" x14ac:dyDescent="0.25">
      <c r="B4" s="18"/>
      <c r="C4" s="19"/>
      <c r="D4" s="19"/>
      <c r="E4" s="19"/>
      <c r="F4" s="19"/>
      <c r="G4" s="19"/>
      <c r="H4" s="20"/>
    </row>
    <row r="5" spans="2:8" ht="15.75" thickBot="1" x14ac:dyDescent="0.3">
      <c r="B5" s="21"/>
      <c r="C5" s="14"/>
      <c r="D5" s="14"/>
      <c r="E5" s="14"/>
      <c r="F5" s="14"/>
      <c r="G5" s="14"/>
      <c r="H5" s="22"/>
    </row>
    <row r="6" spans="2:8" x14ac:dyDescent="0.25">
      <c r="B6" s="21"/>
      <c r="C6" s="212" t="s">
        <v>6</v>
      </c>
      <c r="D6" s="213"/>
      <c r="E6" s="216"/>
      <c r="F6" s="204"/>
      <c r="G6" s="205"/>
      <c r="H6" s="22"/>
    </row>
    <row r="7" spans="2:8" x14ac:dyDescent="0.25">
      <c r="B7" s="21"/>
      <c r="C7" s="214" t="s">
        <v>7</v>
      </c>
      <c r="D7" s="215"/>
      <c r="E7" s="217"/>
      <c r="F7" s="206"/>
      <c r="G7" s="207"/>
      <c r="H7" s="22"/>
    </row>
    <row r="8" spans="2:8" x14ac:dyDescent="0.25">
      <c r="B8" s="21"/>
      <c r="C8" s="214" t="s">
        <v>8</v>
      </c>
      <c r="D8" s="215"/>
      <c r="E8" s="217"/>
      <c r="F8" s="206"/>
      <c r="G8" s="207"/>
      <c r="H8" s="22"/>
    </row>
    <row r="9" spans="2:8" x14ac:dyDescent="0.25">
      <c r="B9" s="21"/>
      <c r="C9" s="214" t="s">
        <v>9</v>
      </c>
      <c r="D9" s="215"/>
      <c r="E9" s="217"/>
      <c r="F9" s="206"/>
      <c r="G9" s="207"/>
      <c r="H9" s="22"/>
    </row>
    <row r="10" spans="2:8" ht="15.75" thickBot="1" x14ac:dyDescent="0.3">
      <c r="B10" s="21"/>
      <c r="C10" s="210" t="s">
        <v>10</v>
      </c>
      <c r="D10" s="211"/>
      <c r="E10" s="218"/>
      <c r="F10" s="219"/>
      <c r="G10" s="220"/>
      <c r="H10" s="22"/>
    </row>
    <row r="11" spans="2:8" x14ac:dyDescent="0.25">
      <c r="B11" s="21"/>
      <c r="C11" s="40"/>
      <c r="D11" s="40"/>
      <c r="E11" s="14"/>
      <c r="F11" s="14"/>
      <c r="G11" s="14"/>
      <c r="H11" s="22"/>
    </row>
    <row r="12" spans="2:8" x14ac:dyDescent="0.25">
      <c r="B12" s="21"/>
      <c r="C12" s="40"/>
      <c r="D12" s="40"/>
      <c r="E12" s="14"/>
      <c r="F12" s="14"/>
      <c r="G12" s="14"/>
      <c r="H12" s="22"/>
    </row>
    <row r="13" spans="2:8" x14ac:dyDescent="0.25">
      <c r="B13" s="21"/>
      <c r="C13" s="40"/>
      <c r="D13" s="40"/>
      <c r="E13" s="14"/>
      <c r="F13" s="14"/>
      <c r="G13" s="14"/>
      <c r="H13" s="22"/>
    </row>
    <row r="14" spans="2:8" x14ac:dyDescent="0.25">
      <c r="B14" s="21"/>
      <c r="C14" s="40"/>
      <c r="D14" s="40"/>
      <c r="E14" s="14"/>
      <c r="F14" s="14"/>
      <c r="G14" s="14"/>
      <c r="H14" s="22"/>
    </row>
    <row r="15" spans="2:8" ht="15.75" thickBot="1" x14ac:dyDescent="0.3">
      <c r="B15" s="23"/>
      <c r="C15" s="43"/>
      <c r="D15" s="43"/>
      <c r="E15" s="43"/>
      <c r="F15" s="43"/>
      <c r="G15" s="43"/>
      <c r="H15" s="24"/>
    </row>
  </sheetData>
  <mergeCells count="10">
    <mergeCell ref="E6:G6"/>
    <mergeCell ref="E7:G7"/>
    <mergeCell ref="E8:G8"/>
    <mergeCell ref="E9:G9"/>
    <mergeCell ref="E10:G10"/>
    <mergeCell ref="C10:D10"/>
    <mergeCell ref="C6:D6"/>
    <mergeCell ref="C7:D7"/>
    <mergeCell ref="C8:D8"/>
    <mergeCell ref="C9:D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0"/>
  <sheetViews>
    <sheetView workbookViewId="0"/>
  </sheetViews>
  <sheetFormatPr baseColWidth="10" defaultRowHeight="15" x14ac:dyDescent="0.25"/>
  <cols>
    <col min="3" max="3" width="5.5703125" customWidth="1"/>
  </cols>
  <sheetData>
    <row r="2" spans="1:11" ht="15.75" thickBot="1" x14ac:dyDescent="0.3">
      <c r="A2" s="1"/>
      <c r="B2" s="1"/>
      <c r="C2" s="1"/>
      <c r="D2" s="6"/>
      <c r="E2" s="6"/>
      <c r="F2" s="6"/>
      <c r="G2" s="6"/>
      <c r="H2" s="6"/>
      <c r="I2" s="6"/>
      <c r="J2" s="6"/>
      <c r="K2" s="6"/>
    </row>
    <row r="3" spans="1:11" ht="15" customHeight="1" x14ac:dyDescent="0.25">
      <c r="A3" s="186"/>
      <c r="B3" s="187"/>
      <c r="C3" s="192" t="s">
        <v>215</v>
      </c>
      <c r="D3" s="193"/>
      <c r="E3" s="193"/>
      <c r="F3" s="193"/>
      <c r="G3" s="193"/>
      <c r="H3" s="193"/>
      <c r="I3" s="193"/>
      <c r="J3" s="193"/>
      <c r="K3" s="194"/>
    </row>
    <row r="4" spans="1:11" ht="15.75" customHeight="1" x14ac:dyDescent="0.25">
      <c r="A4" s="188"/>
      <c r="B4" s="189"/>
      <c r="C4" s="286"/>
      <c r="D4" s="287"/>
      <c r="E4" s="287"/>
      <c r="F4" s="287"/>
      <c r="G4" s="287"/>
      <c r="H4" s="287"/>
      <c r="I4" s="287"/>
      <c r="J4" s="287"/>
      <c r="K4" s="288"/>
    </row>
    <row r="5" spans="1:11" ht="15.75" thickBot="1" x14ac:dyDescent="0.3">
      <c r="A5" s="188"/>
      <c r="B5" s="189"/>
      <c r="C5" s="195"/>
      <c r="D5" s="196"/>
      <c r="E5" s="196"/>
      <c r="F5" s="196"/>
      <c r="G5" s="196"/>
      <c r="H5" s="196"/>
      <c r="I5" s="196"/>
      <c r="J5" s="196"/>
      <c r="K5" s="197"/>
    </row>
    <row r="6" spans="1:11" x14ac:dyDescent="0.25">
      <c r="A6" s="188"/>
      <c r="B6" s="189"/>
      <c r="C6" s="5"/>
      <c r="D6" s="6"/>
      <c r="E6" s="6"/>
      <c r="F6" s="6"/>
      <c r="G6" s="208"/>
      <c r="H6" s="208"/>
      <c r="I6" s="6"/>
      <c r="J6" s="6"/>
      <c r="K6" s="7"/>
    </row>
    <row r="7" spans="1:11" x14ac:dyDescent="0.25">
      <c r="A7" s="188"/>
      <c r="B7" s="189"/>
      <c r="C7" s="5"/>
      <c r="D7" s="6"/>
      <c r="E7" s="6"/>
      <c r="F7" s="6"/>
      <c r="G7" s="6"/>
      <c r="H7" s="6"/>
      <c r="I7" s="6"/>
      <c r="J7" s="6"/>
      <c r="K7" s="7"/>
    </row>
    <row r="8" spans="1:11" x14ac:dyDescent="0.25">
      <c r="A8" s="188"/>
      <c r="B8" s="189"/>
      <c r="C8" s="5"/>
      <c r="D8" s="6"/>
      <c r="E8" s="6"/>
      <c r="F8" s="6"/>
      <c r="G8" s="6"/>
      <c r="H8" s="6"/>
      <c r="I8" s="6"/>
      <c r="J8" s="6"/>
      <c r="K8" s="7"/>
    </row>
    <row r="9" spans="1:11" ht="15.75" thickBot="1" x14ac:dyDescent="0.3">
      <c r="A9" s="188"/>
      <c r="B9" s="189"/>
      <c r="C9" s="5"/>
      <c r="D9" s="6"/>
      <c r="E9" s="6"/>
      <c r="F9" s="6"/>
      <c r="G9" s="15"/>
      <c r="H9" s="209"/>
      <c r="I9" s="209"/>
      <c r="J9" s="6"/>
      <c r="K9" s="7"/>
    </row>
    <row r="10" spans="1:11" ht="15.75" thickBot="1" x14ac:dyDescent="0.3">
      <c r="A10" s="188"/>
      <c r="B10" s="189"/>
      <c r="C10" s="5"/>
      <c r="D10" s="221" t="s">
        <v>216</v>
      </c>
      <c r="E10" s="222"/>
      <c r="F10" s="221" t="s">
        <v>11</v>
      </c>
      <c r="G10" s="222"/>
      <c r="H10" s="223"/>
      <c r="I10" s="223"/>
      <c r="J10" s="6"/>
      <c r="K10" s="7"/>
    </row>
    <row r="11" spans="1:11" x14ac:dyDescent="0.25">
      <c r="A11" s="188"/>
      <c r="B11" s="189"/>
      <c r="C11" s="5"/>
      <c r="D11" s="216"/>
      <c r="E11" s="205"/>
      <c r="F11" s="216"/>
      <c r="G11" s="205"/>
      <c r="H11" s="209"/>
      <c r="I11" s="209"/>
      <c r="J11" s="6"/>
      <c r="K11" s="7"/>
    </row>
    <row r="12" spans="1:11" x14ac:dyDescent="0.25">
      <c r="A12" s="188"/>
      <c r="B12" s="189"/>
      <c r="C12" s="5"/>
      <c r="D12" s="217"/>
      <c r="E12" s="207"/>
      <c r="F12" s="217"/>
      <c r="G12" s="207"/>
      <c r="H12" s="209"/>
      <c r="I12" s="209"/>
      <c r="J12" s="6"/>
      <c r="K12" s="7"/>
    </row>
    <row r="13" spans="1:11" x14ac:dyDescent="0.25">
      <c r="A13" s="188"/>
      <c r="B13" s="189"/>
      <c r="C13" s="5"/>
      <c r="D13" s="217"/>
      <c r="E13" s="207"/>
      <c r="F13" s="217"/>
      <c r="G13" s="207"/>
      <c r="H13" s="209"/>
      <c r="I13" s="209"/>
      <c r="J13" s="6"/>
      <c r="K13" s="7"/>
    </row>
    <row r="14" spans="1:11" ht="15.75" thickBot="1" x14ac:dyDescent="0.3">
      <c r="A14" s="188"/>
      <c r="B14" s="189"/>
      <c r="C14" s="5"/>
      <c r="D14" s="218"/>
      <c r="E14" s="220"/>
      <c r="F14" s="218"/>
      <c r="G14" s="220"/>
      <c r="H14" s="209"/>
      <c r="I14" s="209"/>
      <c r="J14" s="6"/>
      <c r="K14" s="7"/>
    </row>
    <row r="15" spans="1:11" x14ac:dyDescent="0.25">
      <c r="A15" s="188"/>
      <c r="B15" s="189"/>
      <c r="C15" s="5"/>
      <c r="D15" s="6"/>
      <c r="E15" s="6"/>
      <c r="F15" s="6"/>
      <c r="G15" s="6"/>
      <c r="H15" s="6"/>
      <c r="I15" s="6"/>
      <c r="J15" s="6"/>
      <c r="K15" s="7"/>
    </row>
    <row r="16" spans="1:11" x14ac:dyDescent="0.25">
      <c r="A16" s="188"/>
      <c r="B16" s="189"/>
      <c r="C16" s="5"/>
      <c r="D16" s="6"/>
      <c r="E16" s="6"/>
      <c r="F16" s="6"/>
      <c r="G16" s="6"/>
      <c r="H16" s="6"/>
      <c r="I16" s="6"/>
      <c r="J16" s="6"/>
      <c r="K16" s="7"/>
    </row>
    <row r="17" spans="1:11" x14ac:dyDescent="0.25">
      <c r="A17" s="188"/>
      <c r="B17" s="189"/>
      <c r="C17" s="5"/>
      <c r="D17" s="6"/>
      <c r="E17" s="6"/>
      <c r="F17" s="6"/>
      <c r="G17" s="6"/>
      <c r="H17" s="6"/>
      <c r="I17" s="6"/>
      <c r="J17" s="6"/>
      <c r="K17" s="7"/>
    </row>
    <row r="18" spans="1:11" x14ac:dyDescent="0.25">
      <c r="A18" s="188"/>
      <c r="B18" s="189"/>
      <c r="C18" s="5"/>
      <c r="D18" s="6"/>
      <c r="E18" s="6"/>
      <c r="F18" s="6"/>
      <c r="G18" s="6"/>
      <c r="H18" s="6"/>
      <c r="I18" s="6"/>
      <c r="J18" s="6"/>
      <c r="K18" s="7"/>
    </row>
    <row r="19" spans="1:11" x14ac:dyDescent="0.25">
      <c r="A19" s="188"/>
      <c r="B19" s="189"/>
      <c r="C19" s="5"/>
      <c r="D19" s="6"/>
      <c r="E19" s="6"/>
      <c r="F19" s="6"/>
      <c r="G19" s="6"/>
      <c r="H19" s="6"/>
      <c r="I19" s="6"/>
      <c r="J19" s="6"/>
      <c r="K19" s="7"/>
    </row>
    <row r="20" spans="1:11" ht="15.75" thickBot="1" x14ac:dyDescent="0.3">
      <c r="A20" s="190"/>
      <c r="B20" s="191"/>
      <c r="C20" s="8"/>
      <c r="D20" s="9"/>
      <c r="E20" s="9"/>
      <c r="F20" s="9"/>
      <c r="G20" s="9"/>
      <c r="H20" s="9"/>
      <c r="I20" s="9"/>
      <c r="J20" s="9"/>
      <c r="K20" s="10"/>
    </row>
  </sheetData>
  <mergeCells count="19">
    <mergeCell ref="F12:G12"/>
    <mergeCell ref="F13:G13"/>
    <mergeCell ref="F14:G14"/>
    <mergeCell ref="D10:E10"/>
    <mergeCell ref="C3:K5"/>
    <mergeCell ref="F10:G10"/>
    <mergeCell ref="D11:E11"/>
    <mergeCell ref="D12:E12"/>
    <mergeCell ref="D13:E13"/>
    <mergeCell ref="A3:B20"/>
    <mergeCell ref="G6:H6"/>
    <mergeCell ref="H9:I9"/>
    <mergeCell ref="H10:I10"/>
    <mergeCell ref="H11:I11"/>
    <mergeCell ref="H12:I12"/>
    <mergeCell ref="H13:I13"/>
    <mergeCell ref="H14:I14"/>
    <mergeCell ref="D14:E14"/>
    <mergeCell ref="F11:G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3"/>
  <sheetViews>
    <sheetView workbookViewId="0"/>
  </sheetViews>
  <sheetFormatPr baseColWidth="10" defaultRowHeight="15" x14ac:dyDescent="0.25"/>
  <sheetData>
    <row r="3" spans="2:8" ht="15.75" thickBot="1" x14ac:dyDescent="0.3"/>
    <row r="4" spans="2:8" x14ac:dyDescent="0.25">
      <c r="B4" s="18"/>
      <c r="C4" s="19"/>
      <c r="D4" s="19"/>
      <c r="E4" s="19"/>
      <c r="F4" s="19"/>
      <c r="G4" s="19"/>
      <c r="H4" s="20"/>
    </row>
    <row r="5" spans="2:8" x14ac:dyDescent="0.25">
      <c r="B5" s="21"/>
      <c r="C5" s="14"/>
      <c r="D5" s="14"/>
      <c r="E5" s="14"/>
      <c r="F5" s="14"/>
      <c r="G5" s="14"/>
      <c r="H5" s="22"/>
    </row>
    <row r="6" spans="2:8" ht="15.75" thickBot="1" x14ac:dyDescent="0.3">
      <c r="B6" s="21"/>
      <c r="C6" s="14"/>
      <c r="D6" s="14"/>
      <c r="E6" s="14"/>
      <c r="F6" s="14"/>
      <c r="G6" s="14"/>
      <c r="H6" s="22"/>
    </row>
    <row r="7" spans="2:8" x14ac:dyDescent="0.25">
      <c r="B7" s="21"/>
      <c r="C7" s="212" t="s">
        <v>217</v>
      </c>
      <c r="D7" s="213"/>
      <c r="E7" s="216"/>
      <c r="F7" s="204"/>
      <c r="G7" s="205"/>
      <c r="H7" s="22"/>
    </row>
    <row r="8" spans="2:8" ht="15.75" thickBot="1" x14ac:dyDescent="0.3">
      <c r="B8" s="21"/>
      <c r="C8" s="104" t="s">
        <v>11</v>
      </c>
      <c r="D8" s="105"/>
      <c r="E8" s="218"/>
      <c r="F8" s="219"/>
      <c r="G8" s="220"/>
      <c r="H8" s="22"/>
    </row>
    <row r="9" spans="2:8" x14ac:dyDescent="0.25">
      <c r="B9" s="21"/>
      <c r="C9" s="224"/>
      <c r="D9" s="224"/>
      <c r="E9" s="209"/>
      <c r="F9" s="209"/>
      <c r="G9" s="209"/>
      <c r="H9" s="22"/>
    </row>
    <row r="10" spans="2:8" x14ac:dyDescent="0.25">
      <c r="B10" s="21"/>
      <c r="C10" s="40"/>
      <c r="D10" s="40"/>
      <c r="E10" s="14"/>
      <c r="F10" s="14"/>
      <c r="G10" s="14"/>
      <c r="H10" s="22"/>
    </row>
    <row r="11" spans="2:8" x14ac:dyDescent="0.25">
      <c r="B11" s="21"/>
      <c r="C11" s="40"/>
      <c r="D11" s="40"/>
      <c r="E11" s="14"/>
      <c r="F11" s="14"/>
      <c r="G11" s="14"/>
      <c r="H11" s="22"/>
    </row>
    <row r="12" spans="2:8" x14ac:dyDescent="0.25">
      <c r="B12" s="21"/>
      <c r="C12" s="40"/>
      <c r="D12" s="40"/>
      <c r="E12" s="14"/>
      <c r="F12" s="14"/>
      <c r="G12" s="14"/>
      <c r="H12" s="22"/>
    </row>
    <row r="13" spans="2:8" ht="15.75" thickBot="1" x14ac:dyDescent="0.3">
      <c r="B13" s="23"/>
      <c r="C13" s="43"/>
      <c r="D13" s="43"/>
      <c r="E13" s="43"/>
      <c r="F13" s="43"/>
      <c r="G13" s="43"/>
      <c r="H13" s="24"/>
    </row>
  </sheetData>
  <mergeCells count="5">
    <mergeCell ref="C9:D9"/>
    <mergeCell ref="E9:G9"/>
    <mergeCell ref="E8:G8"/>
    <mergeCell ref="C7:D7"/>
    <mergeCell ref="E7:G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heetViews>
  <sheetFormatPr baseColWidth="10" defaultRowHeight="15" x14ac:dyDescent="0.25"/>
  <sheetData>
    <row r="1" spans="1:9" ht="15" customHeight="1" x14ac:dyDescent="0.25">
      <c r="A1" s="2"/>
      <c r="B1" s="4"/>
      <c r="C1" s="192" t="s">
        <v>2</v>
      </c>
      <c r="D1" s="193"/>
      <c r="E1" s="193"/>
      <c r="F1" s="193"/>
      <c r="G1" s="193"/>
      <c r="H1" s="193"/>
      <c r="I1" s="194"/>
    </row>
    <row r="2" spans="1:9" ht="15" customHeight="1" x14ac:dyDescent="0.25">
      <c r="A2" s="5"/>
      <c r="B2" s="7"/>
      <c r="C2" s="286"/>
      <c r="D2" s="287"/>
      <c r="E2" s="287"/>
      <c r="F2" s="287"/>
      <c r="G2" s="287"/>
      <c r="H2" s="287"/>
      <c r="I2" s="288"/>
    </row>
    <row r="3" spans="1:9" ht="15.75" customHeight="1" thickBot="1" x14ac:dyDescent="0.3">
      <c r="A3" s="5"/>
      <c r="B3" s="6"/>
      <c r="C3" s="195"/>
      <c r="D3" s="196"/>
      <c r="E3" s="196"/>
      <c r="F3" s="196"/>
      <c r="G3" s="196"/>
      <c r="H3" s="196"/>
      <c r="I3" s="197"/>
    </row>
    <row r="4" spans="1:9" x14ac:dyDescent="0.25">
      <c r="A4" s="5"/>
      <c r="B4" s="6"/>
      <c r="C4" s="5"/>
      <c r="D4" s="6"/>
      <c r="E4" s="6"/>
      <c r="F4" s="208"/>
      <c r="G4" s="208"/>
      <c r="H4" s="6"/>
      <c r="I4" s="20"/>
    </row>
    <row r="5" spans="1:9" x14ac:dyDescent="0.25">
      <c r="A5" s="5"/>
      <c r="B5" s="6"/>
      <c r="C5" s="5"/>
      <c r="D5" s="418" t="s">
        <v>51</v>
      </c>
      <c r="E5" s="419"/>
      <c r="F5" s="419"/>
      <c r="G5" s="419"/>
      <c r="H5" s="419"/>
      <c r="I5" s="22"/>
    </row>
    <row r="6" spans="1:9" x14ac:dyDescent="0.25">
      <c r="A6" s="5"/>
      <c r="B6" s="6"/>
      <c r="C6" s="5"/>
      <c r="D6" s="6"/>
      <c r="E6" s="6"/>
      <c r="F6" s="6"/>
      <c r="G6" s="6"/>
      <c r="H6" s="6"/>
      <c r="I6" s="22"/>
    </row>
    <row r="7" spans="1:9" x14ac:dyDescent="0.25">
      <c r="A7" s="5"/>
      <c r="B7" s="6"/>
      <c r="C7" s="5"/>
      <c r="D7" s="6"/>
      <c r="E7" s="6"/>
      <c r="F7" s="13"/>
      <c r="G7" s="41"/>
      <c r="H7" s="6"/>
      <c r="I7" s="22"/>
    </row>
    <row r="8" spans="1:9" x14ac:dyDescent="0.25">
      <c r="A8" s="5"/>
      <c r="B8" s="6"/>
      <c r="C8" s="5"/>
      <c r="D8" s="418" t="s">
        <v>12</v>
      </c>
      <c r="E8" s="419"/>
      <c r="F8" s="419"/>
      <c r="G8" s="419"/>
      <c r="H8" s="419"/>
      <c r="I8" s="22"/>
    </row>
    <row r="9" spans="1:9" x14ac:dyDescent="0.25">
      <c r="A9" s="5"/>
      <c r="B9" s="6"/>
      <c r="C9" s="5"/>
      <c r="D9" s="6"/>
      <c r="E9" s="6"/>
      <c r="F9" s="14"/>
      <c r="G9" s="14"/>
      <c r="H9" s="6"/>
      <c r="I9" s="22"/>
    </row>
    <row r="10" spans="1:9" x14ac:dyDescent="0.25">
      <c r="A10" s="5"/>
      <c r="B10" s="6"/>
      <c r="C10" s="5"/>
      <c r="D10" s="6"/>
      <c r="E10" s="6"/>
      <c r="F10" s="14"/>
      <c r="G10" s="14"/>
      <c r="H10" s="6"/>
      <c r="I10" s="22"/>
    </row>
    <row r="11" spans="1:9" x14ac:dyDescent="0.25">
      <c r="A11" s="5"/>
      <c r="B11" s="6"/>
      <c r="C11" s="5"/>
      <c r="D11" s="418" t="s">
        <v>13</v>
      </c>
      <c r="E11" s="419"/>
      <c r="F11" s="419"/>
      <c r="G11" s="419"/>
      <c r="H11" s="419"/>
      <c r="I11" s="22"/>
    </row>
    <row r="12" spans="1:9" x14ac:dyDescent="0.25">
      <c r="A12" s="5"/>
      <c r="B12" s="6"/>
      <c r="C12" s="5"/>
      <c r="D12" s="42"/>
      <c r="E12" s="42"/>
      <c r="F12" s="42"/>
      <c r="G12" s="42"/>
      <c r="H12" s="6"/>
      <c r="I12" s="22"/>
    </row>
    <row r="13" spans="1:9" x14ac:dyDescent="0.25">
      <c r="A13" s="5"/>
      <c r="B13" s="6"/>
      <c r="C13" s="5"/>
      <c r="D13" s="14"/>
      <c r="E13" s="14"/>
      <c r="F13" s="14"/>
      <c r="G13" s="14"/>
      <c r="H13" s="6"/>
      <c r="I13" s="22"/>
    </row>
    <row r="14" spans="1:9" ht="15.75" thickBot="1" x14ac:dyDescent="0.3">
      <c r="A14" s="5"/>
      <c r="B14" s="6"/>
      <c r="C14" s="5"/>
      <c r="D14" s="418" t="s">
        <v>14</v>
      </c>
      <c r="E14" s="419"/>
      <c r="F14" s="419"/>
      <c r="G14" s="419"/>
      <c r="H14" s="419"/>
      <c r="I14" s="22"/>
    </row>
    <row r="15" spans="1:9" x14ac:dyDescent="0.25">
      <c r="A15" s="5"/>
      <c r="B15" s="6"/>
      <c r="C15" s="5"/>
      <c r="D15" s="6"/>
      <c r="E15" s="225" t="s">
        <v>15</v>
      </c>
      <c r="F15" s="226"/>
      <c r="G15" s="227"/>
      <c r="H15" s="6"/>
      <c r="I15" s="22"/>
    </row>
    <row r="16" spans="1:9" x14ac:dyDescent="0.25">
      <c r="A16" s="5"/>
      <c r="B16" s="6"/>
      <c r="C16" s="5"/>
      <c r="D16" s="6"/>
      <c r="E16" s="228" t="s">
        <v>16</v>
      </c>
      <c r="F16" s="229"/>
      <c r="G16" s="230"/>
      <c r="H16" s="6"/>
      <c r="I16" s="22"/>
    </row>
    <row r="17" spans="1:9" x14ac:dyDescent="0.25">
      <c r="A17" s="5"/>
      <c r="B17" s="6"/>
      <c r="C17" s="5"/>
      <c r="D17" s="6"/>
      <c r="E17" s="6"/>
      <c r="F17" s="6"/>
      <c r="G17" s="6"/>
      <c r="H17" s="6"/>
      <c r="I17" s="22"/>
    </row>
    <row r="18" spans="1:9" x14ac:dyDescent="0.25">
      <c r="A18" s="5"/>
      <c r="B18" s="6"/>
      <c r="C18" s="5"/>
      <c r="D18" s="6"/>
      <c r="E18" s="6"/>
      <c r="F18" s="6"/>
      <c r="G18" s="6"/>
      <c r="H18" s="6"/>
      <c r="I18" s="22"/>
    </row>
    <row r="19" spans="1:9" x14ac:dyDescent="0.25">
      <c r="A19" s="5"/>
      <c r="B19" s="6"/>
      <c r="C19" s="5"/>
      <c r="D19" s="6"/>
      <c r="E19" s="6"/>
      <c r="F19" s="6"/>
      <c r="G19" s="6"/>
      <c r="H19" s="6"/>
      <c r="I19" s="22"/>
    </row>
    <row r="20" spans="1:9" x14ac:dyDescent="0.25">
      <c r="A20" s="5"/>
      <c r="B20" s="6"/>
      <c r="C20" s="5"/>
      <c r="D20" s="6"/>
      <c r="E20" s="6"/>
      <c r="F20" s="6"/>
      <c r="G20" s="6"/>
      <c r="H20" s="6"/>
      <c r="I20" s="22"/>
    </row>
    <row r="21" spans="1:9" x14ac:dyDescent="0.25">
      <c r="A21" s="5"/>
      <c r="B21" s="6"/>
      <c r="C21" s="5"/>
      <c r="D21" s="6"/>
      <c r="E21" s="6"/>
      <c r="F21" s="6"/>
      <c r="G21" s="6"/>
      <c r="H21" s="6"/>
      <c r="I21" s="22"/>
    </row>
    <row r="22" spans="1:9" x14ac:dyDescent="0.25">
      <c r="A22" s="5"/>
      <c r="B22" s="6"/>
      <c r="C22" s="5"/>
      <c r="D22" s="6"/>
      <c r="E22" s="6"/>
      <c r="F22" s="6"/>
      <c r="G22" s="6"/>
      <c r="H22" s="6"/>
      <c r="I22" s="22"/>
    </row>
    <row r="23" spans="1:9" ht="15.75" thickBot="1" x14ac:dyDescent="0.3">
      <c r="A23" s="8"/>
      <c r="B23" s="9"/>
      <c r="C23" s="8"/>
      <c r="D23" s="9"/>
      <c r="E23" s="9"/>
      <c r="F23" s="9"/>
      <c r="G23" s="9"/>
      <c r="H23" s="9"/>
      <c r="I23" s="24"/>
    </row>
  </sheetData>
  <mergeCells count="8">
    <mergeCell ref="E15:G15"/>
    <mergeCell ref="E16:G16"/>
    <mergeCell ref="F4:G4"/>
    <mergeCell ref="D5:H5"/>
    <mergeCell ref="C1:I3"/>
    <mergeCell ref="D8:H8"/>
    <mergeCell ref="D11:H11"/>
    <mergeCell ref="D14:H14"/>
  </mergeCells>
  <hyperlinks>
    <hyperlink ref="F7:G7" location="'8'!A1" display="Subir Información Quintero"/>
    <hyperlink ref="D5:G5" location="'7B'!A1" display="Administración de los contingentes de Importación"/>
    <hyperlink ref="D8:G8" location="'10'!A1" display="Seguimiento subcomites"/>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28</vt:i4>
      </vt:variant>
    </vt:vector>
  </HeadingPairs>
  <TitlesOfParts>
    <vt:vector size="28" baseType="lpstr">
      <vt:lpstr>Inicio</vt:lpstr>
      <vt:lpstr>1</vt:lpstr>
      <vt:lpstr>3</vt:lpstr>
      <vt:lpstr>4</vt:lpstr>
      <vt:lpstr>5</vt:lpstr>
      <vt:lpstr>5A</vt:lpstr>
      <vt:lpstr>5C</vt:lpstr>
      <vt:lpstr>5B</vt:lpstr>
      <vt:lpstr>7 A</vt:lpstr>
      <vt:lpstr>10</vt:lpstr>
      <vt:lpstr>10A</vt:lpstr>
      <vt:lpstr>7B</vt:lpstr>
      <vt:lpstr>7C</vt:lpstr>
      <vt:lpstr>7D</vt:lpstr>
      <vt:lpstr>8</vt:lpstr>
      <vt:lpstr>8 (A)</vt:lpstr>
      <vt:lpstr>11</vt:lpstr>
      <vt:lpstr>12</vt:lpstr>
      <vt:lpstr>12A</vt:lpstr>
      <vt:lpstr>12b</vt:lpstr>
      <vt:lpstr>14</vt:lpstr>
      <vt:lpstr>17</vt:lpstr>
      <vt:lpstr>17A</vt:lpstr>
      <vt:lpstr>17B</vt:lpstr>
      <vt:lpstr>18</vt:lpstr>
      <vt:lpstr>19</vt:lpstr>
      <vt:lpstr>21</vt:lpstr>
      <vt:lpstr>Hoja7</vt:lpstr>
    </vt:vector>
  </TitlesOfParts>
  <Company>Royal Technologies S.A.S.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gmancera</dc:creator>
  <cp:lastModifiedBy>gmancera</cp:lastModifiedBy>
  <dcterms:created xsi:type="dcterms:W3CDTF">2014-10-30T19:26:46Z</dcterms:created>
  <dcterms:modified xsi:type="dcterms:W3CDTF">2014-11-07T14:32:22Z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96 96 1600 900</vt:lpwstr>
  </property>
</Properties>
</file>