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Pendientes" sheetId="4" r:id="rId2"/>
    <sheet name="Hoja1" sheetId="2" r:id="rId3"/>
    <sheet name="Hoja2" sheetId="3" r:id="rId4"/>
    <sheet name="Hoja3" sheetId="5" r:id="rId5"/>
  </sheets>
  <definedNames>
    <definedName name="_xlnm._FilterDatabase" localSheetId="0" hidden="1">Ajustes!$A$2:$R$26</definedName>
    <definedName name="_xlnm.Print_Area" localSheetId="0">Ajustes!$B$1:$I$26</definedName>
  </definedNames>
  <calcPr calcId="152511"/>
  <pivotCaches>
    <pivotCache cacheId="0"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5" l="1"/>
  <c r="D1" i="5" l="1"/>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<sst xmlns="http://schemas.openxmlformats.org/spreadsheetml/2006/main" count="424" uniqueCount="251">
  <si>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</si>
  <si>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</si>
  <si>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</si>
  <si>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</si>
  <si>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</si>
  <si>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</si>
  <si>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</si>
  <si>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</si>
  <si>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</si>
  <si>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</si>
  <si>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</si>
  <si>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</si>
  <si>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</si>
  <si>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</si>
  <si>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</si>
  <si>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</si>
  <si>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</si>
  <si>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</si>
  <si>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</si>
  <si>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</si>
  <si>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</si>
  <si>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</si>
  <si>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</si>
  <si>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</si>
  <si>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</si>
  <si>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</si>
  <si>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</si>
  <si>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</si>
  <si>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</si>
  <si>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</si>
  <si>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</si>
  <si>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</si>
  <si>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</si>
  <si>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</si>
  <si>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</si>
  <si>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</si>
  <si>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</si>
  <si>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</si>
  <si>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</si>
  <si>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</si>
  <si>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</si>
  <si>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</si>
  <si>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</si>
  <si>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</si>
  <si>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</si>
  <si>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</si>
  <si>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</si>
  <si>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</si>
  <si>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</si>
  <si>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</si>
  <si>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</si>
  <si>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</si>
  <si>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</si>
  <si>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</si>
  <si>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</si>
  <si>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</si>
  <si>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</si>
  <si>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</si>
  <si>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</si>
  <si>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</si>
  <si>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</si>
  <si>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</si>
  <si>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</si>
  <si>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</si>
  <si>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</si>
  <si>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</si>
  <si>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</si>
  <si>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</si>
  <si>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</si>
  <si>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</si>
  <si>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</si>
  <si>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</si>
  <si>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</si>
  <si>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</si>
  <si>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</si>
  <si>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</si>
  <si>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</si>
  <si>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</si>
  <si>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</si>
  <si>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</si>
  <si>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</si>
  <si>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</si>
  <si>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</si>
  <si>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</si>
  <si>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</si>
  <si>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</si>
  <si>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</si>
  <si>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</si>
  <si>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</si>
  <si>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</si>
  <si>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</si>
  <si>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</si>
  <si>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</si>
  <si>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</si>
  <si>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</si>
  <si>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</si>
  <si>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</si>
  <si>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</si>
  <si>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</si>
  <si>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</si>
  <si>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</si>
  <si>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</si>
  <si>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</si>
  <si>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</si>
  <si>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</si>
  <si>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</si>
  <si>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</si>
  <si>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</si>
  <si>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</si>
  <si>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</si>
  <si>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</si>
  <si>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</si>
  <si>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</si>
  <si>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</si>
  <si>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</si>
  <si>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</si>
  <si>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</si>
  <si>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</si>
  <si>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</si>
  <si>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</si>
  <si>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</si>
  <si>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</si>
  <si>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</si>
  <si>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</si>
  <si>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</si>
  <si>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</si>
  <si>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</si>
  <si>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</si>
  <si>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</si>
  <si>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</si>
  <si>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</si>
  <si>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</si>
  <si>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</si>
  <si>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</si>
  <si>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</si>
  <si>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</si>
  <si>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</si>
  <si>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</si>
  <si>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</si>
  <si>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</si>
  <si>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</si>
  <si>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</si>
  <si>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</si>
  <si>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</si>
  <si>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</si>
  <si>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</si>
  <si>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</si>
  <si>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</si>
  <si>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</si>
  <si>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</si>
  <si>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</si>
  <si>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</si>
  <si>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</si>
  <si>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</si>
  <si>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</si>
  <si>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</si>
  <si>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</si>
  <si>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</si>
  <si>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</si>
  <si>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</si>
  <si>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</si>
  <si>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</si>
  <si>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</si>
  <si>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</si>
  <si>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</si>
  <si>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</si>
  <si>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</si>
  <si>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</si>
  <si>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</si>
  <si>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</si>
  <si>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</si>
  <si>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</si>
  <si>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</si>
  <si>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</si>
  <si>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</si>
  <si>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</si>
  <si>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</si>
  <si>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</si>
  <si>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</si>
  <si>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</si>
  <si>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</si>
  <si>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</si>
  <si>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</si>
  <si>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</si>
  <si>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</si>
  <si>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</si>
  <si>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</si>
  <si>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</si>
  <si>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</si>
  <si>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</si>
  <si>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</si>
  <si>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</si>
  <si>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</si>
  <si>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</si>
  <si>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</si>
  <si>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</si>
  <si>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</si>
  <si>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</si>
  <si>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</si>
  <si>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</si>
  <si>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</si>
  <si>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</si>
  <si>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</si>
  <si>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</si>
  <si>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</si>
  <si>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</si>
  <si>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</si>
  <si>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</si>
  <si>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</si>
  <si>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</si>
  <si>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</si>
  <si>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</si>
  <si>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</si>
  <si>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</si>
  <si>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</si>
  <si>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</si>
  <si>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</si>
  <si>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</si>
  <si>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</si>
  <si>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</si>
  <si>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</si>
  <si>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</si>
  <si>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</si>
  <si>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</si>
  <si>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</si>
  <si>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</si>
  <si>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</si>
  <si>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</si>
  <si>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</si>
  <si>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</si>
  <si>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</si>
  <si>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</si>
  <si>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</si>
  <si>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</si>
  <si>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</si>
  <si>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</si>
  <si>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</si>
  <si>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</si>
  <si>
    <t xml:space="preserve">Indicador de especialización / Coeficiente de Penetración de Mercado
</t>
  </si>
  <si>
    <t>indicador_id</t>
  </si>
  <si>
    <t>comentario</t>
  </si>
  <si>
    <t>Indicador Nombre</t>
  </si>
  <si>
    <t>Balanza Comercial</t>
  </si>
  <si>
    <t>El indicador se calcula por defecto en valores, incluir la opción de calcularlo en cantidades (kg y toneladas).</t>
  </si>
  <si>
    <t>Agregar una opción de consulta comparativa de periodos entre diferentes años, con el fin de no tener que hacer más de una consulta o reproceses en Excel para hacer análisis entre períodos.</t>
  </si>
  <si>
    <t>Balanza Comercial Relativa</t>
  </si>
  <si>
    <t>Agregar una opción de consulta comparativa de períodos entre diferentes años, con el fin de no tener que hacer más de una consulta o reprocesos en Excel para hacer análisis entre períodos.</t>
  </si>
  <si>
    <t xml:space="preserve">Para el índice de BCR se sugiere utilizar el estilo de gráfica de línea con marcadores. </t>
  </si>
  <si>
    <t>Variación balanza comercial</t>
  </si>
  <si>
    <t>El indicador se calcula por defecto en valores, incluir la opción de calcularlo en cantidades (kg y toneladas)</t>
  </si>
  <si>
    <t>Por encima de 100%, laPor debajo de 100%, las exportaciones agropecuarias y agroindustriales están creciendo por debajo de las exportaciones totales del país al mundo o a un mercado específico.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</si>
</sst>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
      <sz val="11"/>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8" fillId="4" borderId="5" xfId="0" applyFont="1" applyFill="1" applyBorder="1" applyAlignment="1">
      <alignment horizontal="left" vertical="center" wrapText="1"/>
    </xf>
    <xf numFmtId="0" fontId="20" fillId="0" borderId="0" xfId="0" applyFont="1"/>
    <xf numFmtId="0" fontId="21" fillId="0" borderId="0" xfId="0" applyFont="1"/>
    <xf numFmtId="0" fontId="21" fillId="0" borderId="0" xfId="0" applyFont="1" applyAlignment="1">
      <alignment horizontal="justify" vertic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7" activePane="bottomRight" state="frozen"/>
      <selection pane="topRight" activeCell="B1" sqref="B1"/>
      <selection pane="bottomLeft" activeCell="A3" sqref="A3"/>
      <selection pane="bottomRight" activeCell="C9" sqref="C9"/>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237</v>
      </c>
      <c r="B2" s="7" t="s">
        <v>0</v>
      </c>
      <c r="C2" s="73" t="s">
        <v>1</v>
      </c>
      <c r="D2" s="73"/>
      <c r="E2" s="8" t="s">
        <v>2</v>
      </c>
      <c r="F2" s="8" t="s">
        <v>3</v>
      </c>
      <c r="G2" s="9" t="s">
        <v>4</v>
      </c>
      <c r="H2" s="8" t="s">
        <v>5</v>
      </c>
      <c r="I2" s="9" t="s">
        <v>6</v>
      </c>
      <c r="J2" s="46" t="s">
        <v>144</v>
      </c>
      <c r="K2" s="46" t="s">
        <v>153</v>
      </c>
      <c r="L2" s="46" t="s">
        <v>146</v>
      </c>
      <c r="M2" s="46" t="s">
        <v>156</v>
      </c>
      <c r="N2" s="46" t="s">
        <v>145</v>
      </c>
      <c r="O2" s="46" t="s">
        <v>150</v>
      </c>
      <c r="P2" s="46" t="s">
        <v>147</v>
      </c>
      <c r="Q2" s="46" t="s">
        <v>148</v>
      </c>
      <c r="R2" s="46" t="s">
        <v>151</v>
      </c>
    </row>
    <row r="3" spans="1:18" ht="88.5" customHeight="1" x14ac:dyDescent="0.2">
      <c r="A3" s="66">
        <v>1</v>
      </c>
      <c r="B3" s="47" t="s">
        <v>7</v>
      </c>
      <c r="C3" s="11" t="s">
        <v>8</v>
      </c>
      <c r="D3" s="12" t="s">
        <v>9</v>
      </c>
      <c r="E3" s="13" t="s">
        <v>10</v>
      </c>
      <c r="F3" s="74" t="s">
        <v>11</v>
      </c>
      <c r="G3" s="76" t="s">
        <v>12</v>
      </c>
      <c r="H3" s="76" t="s">
        <v>13</v>
      </c>
      <c r="I3" s="78" t="s">
        <v>14</v>
      </c>
      <c r="J3" s="20" t="s">
        <v>149</v>
      </c>
      <c r="K3" s="20" t="s">
        <v>154</v>
      </c>
      <c r="L3" s="20" t="s">
        <v>149</v>
      </c>
      <c r="M3" s="20" t="s">
        <v>154</v>
      </c>
      <c r="N3" s="20" t="s">
        <v>149</v>
      </c>
      <c r="O3" s="20" t="s">
        <v>149</v>
      </c>
      <c r="P3" s="20" t="s">
        <v>149</v>
      </c>
      <c r="Q3" s="20" t="s">
        <v>149</v>
      </c>
      <c r="R3" s="20"/>
    </row>
    <row r="4" spans="1:18" ht="61.5" customHeight="1" x14ac:dyDescent="0.2">
      <c r="A4" s="66">
        <v>2</v>
      </c>
      <c r="B4" s="48" t="s">
        <v>15</v>
      </c>
      <c r="C4" s="14" t="s">
        <v>16</v>
      </c>
      <c r="D4" s="15" t="s">
        <v>17</v>
      </c>
      <c r="E4" s="16" t="s">
        <v>18</v>
      </c>
      <c r="F4" s="75"/>
      <c r="G4" s="77"/>
      <c r="H4" s="77"/>
      <c r="I4" s="77"/>
      <c r="J4" s="20" t="s">
        <v>149</v>
      </c>
      <c r="K4" s="20" t="s">
        <v>154</v>
      </c>
      <c r="L4" s="20" t="s">
        <v>149</v>
      </c>
      <c r="M4" s="20" t="s">
        <v>154</v>
      </c>
      <c r="N4" s="20" t="s">
        <v>149</v>
      </c>
      <c r="O4" s="20" t="s">
        <v>149</v>
      </c>
      <c r="P4" s="20" t="s">
        <v>149</v>
      </c>
      <c r="Q4" s="20" t="s">
        <v>149</v>
      </c>
      <c r="R4" s="20"/>
    </row>
    <row r="5" spans="1:18" ht="104.25" customHeight="1" x14ac:dyDescent="0.2">
      <c r="A5" s="66">
        <v>3</v>
      </c>
      <c r="B5" s="49" t="s">
        <v>19</v>
      </c>
      <c r="C5" s="14" t="s">
        <v>20</v>
      </c>
      <c r="D5" s="17" t="s">
        <v>21</v>
      </c>
      <c r="E5" s="18" t="s">
        <v>22</v>
      </c>
      <c r="F5" s="19" t="s">
        <v>23</v>
      </c>
      <c r="G5" s="77"/>
      <c r="H5" s="77"/>
      <c r="I5" s="77"/>
      <c r="J5" s="20" t="s">
        <v>149</v>
      </c>
      <c r="K5" s="20" t="s">
        <v>154</v>
      </c>
      <c r="L5" s="20" t="s">
        <v>149</v>
      </c>
      <c r="M5" s="20" t="s">
        <v>154</v>
      </c>
      <c r="N5" s="20" t="s">
        <v>149</v>
      </c>
      <c r="O5" s="20" t="s">
        <v>149</v>
      </c>
      <c r="P5" s="20" t="s">
        <v>149</v>
      </c>
      <c r="Q5" s="20" t="s">
        <v>149</v>
      </c>
      <c r="R5" s="20"/>
    </row>
    <row r="6" spans="1:18" ht="90.75" customHeight="1" x14ac:dyDescent="0.2">
      <c r="A6" s="66">
        <v>18</v>
      </c>
      <c r="B6" s="48" t="s">
        <v>24</v>
      </c>
      <c r="C6" s="20" t="s">
        <v>25</v>
      </c>
      <c r="D6" s="21" t="s">
        <v>26</v>
      </c>
      <c r="E6" s="16" t="s">
        <v>27</v>
      </c>
      <c r="F6" s="16" t="s">
        <v>28</v>
      </c>
      <c r="G6" s="14" t="s">
        <v>29</v>
      </c>
      <c r="H6" s="21" t="s">
        <v>30</v>
      </c>
      <c r="I6" s="21" t="s">
        <v>31</v>
      </c>
      <c r="J6" s="20" t="s">
        <v>149</v>
      </c>
      <c r="K6" s="20" t="s">
        <v>154</v>
      </c>
      <c r="L6" s="20" t="s">
        <v>149</v>
      </c>
      <c r="M6" s="20" t="s">
        <v>154</v>
      </c>
      <c r="N6" s="20" t="s">
        <v>149</v>
      </c>
      <c r="O6" s="20" t="s">
        <v>149</v>
      </c>
      <c r="P6" s="20" t="s">
        <v>149</v>
      </c>
      <c r="Q6" s="20" t="s">
        <v>149</v>
      </c>
      <c r="R6" s="20" t="s">
        <v>152</v>
      </c>
    </row>
    <row r="7" spans="1:18" ht="93.75" customHeight="1" x14ac:dyDescent="0.2">
      <c r="A7" s="66">
        <v>19</v>
      </c>
      <c r="B7" s="48" t="s">
        <v>32</v>
      </c>
      <c r="C7" s="14" t="s">
        <v>33</v>
      </c>
      <c r="D7" s="21" t="s">
        <v>236</v>
      </c>
      <c r="E7" s="16" t="s">
        <v>34</v>
      </c>
      <c r="F7" s="16" t="s">
        <v>35</v>
      </c>
      <c r="G7" s="21" t="s">
        <v>36</v>
      </c>
      <c r="H7" s="21" t="s">
        <v>37</v>
      </c>
      <c r="I7" s="21" t="s">
        <v>31</v>
      </c>
      <c r="J7" s="20" t="s">
        <v>149</v>
      </c>
      <c r="K7" s="20" t="s">
        <v>154</v>
      </c>
      <c r="L7" s="20" t="s">
        <v>149</v>
      </c>
      <c r="M7" s="20" t="s">
        <v>154</v>
      </c>
      <c r="N7" s="20" t="s">
        <v>149</v>
      </c>
      <c r="O7" s="20" t="s">
        <v>149</v>
      </c>
      <c r="P7" s="20" t="s">
        <v>149</v>
      </c>
      <c r="Q7" s="20" t="s">
        <v>149</v>
      </c>
      <c r="R7" s="20" t="s">
        <v>152</v>
      </c>
    </row>
    <row r="8" spans="1:18" ht="114" customHeight="1" x14ac:dyDescent="0.2">
      <c r="A8" s="66">
        <v>8</v>
      </c>
      <c r="B8" s="49" t="s">
        <v>38</v>
      </c>
      <c r="C8" s="22" t="s">
        <v>39</v>
      </c>
      <c r="D8" s="23" t="s">
        <v>40</v>
      </c>
      <c r="E8" s="16" t="s">
        <v>41</v>
      </c>
      <c r="F8" s="18" t="s">
        <v>42</v>
      </c>
      <c r="G8" s="23" t="s">
        <v>43</v>
      </c>
      <c r="H8" s="21" t="s">
        <v>44</v>
      </c>
      <c r="I8" s="21" t="s">
        <v>45</v>
      </c>
      <c r="J8" s="20" t="s">
        <v>149</v>
      </c>
      <c r="K8" s="20" t="s">
        <v>149</v>
      </c>
      <c r="L8" s="20" t="s">
        <v>149</v>
      </c>
      <c r="M8" s="20" t="s">
        <v>154</v>
      </c>
      <c r="N8" s="20" t="s">
        <v>149</v>
      </c>
      <c r="O8" s="20" t="s">
        <v>149</v>
      </c>
      <c r="P8" s="20" t="s">
        <v>149</v>
      </c>
      <c r="Q8" s="20" t="s">
        <v>149</v>
      </c>
      <c r="R8" s="20"/>
    </row>
    <row r="9" spans="1:18" s="25" customFormat="1" ht="105" customHeight="1" x14ac:dyDescent="0.2">
      <c r="A9" s="67">
        <v>22</v>
      </c>
      <c r="B9" s="48" t="s">
        <v>238</v>
      </c>
      <c r="C9" s="53" t="s">
        <v>46</v>
      </c>
      <c r="D9" s="54" t="s">
        <v>155</v>
      </c>
      <c r="E9" s="31" t="s">
        <v>47</v>
      </c>
      <c r="F9" s="31" t="s">
        <v>48</v>
      </c>
      <c r="G9" s="32" t="s">
        <v>12</v>
      </c>
      <c r="H9" s="32" t="s">
        <v>49</v>
      </c>
      <c r="I9" s="32" t="s">
        <v>31</v>
      </c>
      <c r="J9" s="53" t="s">
        <v>149</v>
      </c>
      <c r="K9" s="53" t="s">
        <v>154</v>
      </c>
      <c r="L9" s="53" t="s">
        <v>149</v>
      </c>
      <c r="M9" s="53" t="s">
        <v>154</v>
      </c>
      <c r="N9" s="53" t="s">
        <v>149</v>
      </c>
      <c r="O9" s="53" t="s">
        <v>149</v>
      </c>
      <c r="P9" s="53" t="s">
        <v>149</v>
      </c>
      <c r="Q9" s="53" t="s">
        <v>149</v>
      </c>
      <c r="R9" s="53"/>
    </row>
    <row r="10" spans="1:18" ht="101.25" customHeight="1" x14ac:dyDescent="0.2">
      <c r="A10" s="66">
        <v>4</v>
      </c>
      <c r="B10" s="48" t="s">
        <v>50</v>
      </c>
      <c r="C10" s="14" t="s">
        <v>51</v>
      </c>
      <c r="D10" s="23" t="s">
        <v>52</v>
      </c>
      <c r="E10" s="16" t="s">
        <v>53</v>
      </c>
      <c r="F10" s="18" t="s">
        <v>54</v>
      </c>
      <c r="G10" s="21" t="s">
        <v>55</v>
      </c>
      <c r="H10" s="14" t="s">
        <v>56</v>
      </c>
      <c r="I10" s="23" t="s">
        <v>31</v>
      </c>
      <c r="J10" s="20" t="s">
        <v>149</v>
      </c>
      <c r="K10" s="20" t="s">
        <v>154</v>
      </c>
      <c r="L10" s="20" t="s">
        <v>149</v>
      </c>
      <c r="M10" s="20" t="s">
        <v>154</v>
      </c>
      <c r="N10" s="20" t="s">
        <v>149</v>
      </c>
      <c r="O10" s="20" t="s">
        <v>149</v>
      </c>
      <c r="P10" s="20" t="s">
        <v>149</v>
      </c>
      <c r="Q10" s="20" t="s">
        <v>149</v>
      </c>
      <c r="R10" s="20"/>
    </row>
    <row r="11" spans="1:18" s="25" customFormat="1" ht="96" customHeight="1" x14ac:dyDescent="0.2">
      <c r="A11" s="67">
        <v>5</v>
      </c>
      <c r="B11" s="49" t="s">
        <v>57</v>
      </c>
      <c r="C11" s="24" t="s">
        <v>58</v>
      </c>
      <c r="D11" s="79" t="s">
        <v>59</v>
      </c>
      <c r="E11" s="72" t="s">
        <v>60</v>
      </c>
      <c r="F11" s="79" t="s">
        <v>61</v>
      </c>
      <c r="G11" s="79" t="s">
        <v>62</v>
      </c>
      <c r="H11" s="72" t="s">
        <v>44</v>
      </c>
      <c r="I11" s="72" t="s">
        <v>31</v>
      </c>
      <c r="J11" s="25" t="s">
        <v>157</v>
      </c>
      <c r="K11" s="25">
        <v>15</v>
      </c>
      <c r="L11" s="25">
        <v>20</v>
      </c>
      <c r="M11" s="25">
        <f>L11*L12</f>
        <v>500000000</v>
      </c>
    </row>
    <row r="12" spans="1:18" s="25" customFormat="1" ht="99" customHeight="1" x14ac:dyDescent="0.2">
      <c r="A12" s="67">
        <v>6</v>
      </c>
      <c r="B12" s="49" t="s">
        <v>63</v>
      </c>
      <c r="C12" s="24" t="s">
        <v>64</v>
      </c>
      <c r="D12" s="79"/>
      <c r="E12" s="72"/>
      <c r="F12" s="79"/>
      <c r="G12" s="79"/>
      <c r="H12" s="72"/>
      <c r="I12" s="72"/>
      <c r="J12" s="25" t="s">
        <v>158</v>
      </c>
      <c r="K12" s="25">
        <v>1500000</v>
      </c>
      <c r="L12" s="25">
        <v>25000000</v>
      </c>
      <c r="M12" s="25">
        <f>K12*K11</f>
        <v>22500000</v>
      </c>
      <c r="N12" s="25">
        <f>M12-M11</f>
        <v>-477500000</v>
      </c>
    </row>
    <row r="13" spans="1:18" ht="72.75" customHeight="1" x14ac:dyDescent="0.2">
      <c r="A13" s="66">
        <v>7</v>
      </c>
      <c r="B13" s="48" t="s">
        <v>65</v>
      </c>
      <c r="C13" s="14" t="s">
        <v>66</v>
      </c>
      <c r="D13" s="16" t="s">
        <v>67</v>
      </c>
      <c r="E13" s="26" t="s">
        <v>68</v>
      </c>
      <c r="F13" s="16" t="s">
        <v>69</v>
      </c>
      <c r="G13" s="21" t="s">
        <v>29</v>
      </c>
      <c r="H13" s="21" t="s">
        <v>49</v>
      </c>
      <c r="I13" s="21" t="s">
        <v>70</v>
      </c>
    </row>
    <row r="14" spans="1:18" ht="144" customHeight="1" x14ac:dyDescent="0.2">
      <c r="A14" s="66">
        <v>9</v>
      </c>
      <c r="B14" s="48" t="s">
        <v>71</v>
      </c>
      <c r="C14" s="14" t="s">
        <v>72</v>
      </c>
      <c r="D14" s="14" t="s">
        <v>73</v>
      </c>
      <c r="E14" s="16" t="s">
        <v>74</v>
      </c>
      <c r="F14" s="18" t="s">
        <v>75</v>
      </c>
      <c r="G14" s="21" t="s">
        <v>76</v>
      </c>
      <c r="H14" s="21" t="s">
        <v>77</v>
      </c>
      <c r="I14" s="21" t="s">
        <v>70</v>
      </c>
      <c r="J14" s="52" t="s">
        <v>168</v>
      </c>
    </row>
    <row r="15" spans="1:18" ht="144" customHeight="1" x14ac:dyDescent="0.2">
      <c r="A15" s="66">
        <v>10</v>
      </c>
      <c r="B15" s="49" t="s">
        <v>78</v>
      </c>
      <c r="C15" s="14" t="s">
        <v>79</v>
      </c>
      <c r="D15" s="14" t="s">
        <v>80</v>
      </c>
      <c r="E15" s="16" t="s">
        <v>81</v>
      </c>
      <c r="F15" s="18" t="s">
        <v>82</v>
      </c>
      <c r="G15" s="21" t="s">
        <v>55</v>
      </c>
      <c r="H15" s="14" t="s">
        <v>49</v>
      </c>
      <c r="I15" s="23" t="s">
        <v>31</v>
      </c>
      <c r="J15" s="6" t="s">
        <v>169</v>
      </c>
    </row>
    <row r="16" spans="1:18" ht="89.25" x14ac:dyDescent="0.2">
      <c r="A16" s="66">
        <v>11</v>
      </c>
      <c r="B16" s="49" t="s">
        <v>83</v>
      </c>
      <c r="C16" s="27" t="s">
        <v>84</v>
      </c>
      <c r="D16" s="14" t="s">
        <v>85</v>
      </c>
      <c r="E16" s="16" t="s">
        <v>86</v>
      </c>
      <c r="F16" s="16" t="s">
        <v>87</v>
      </c>
      <c r="G16" s="23" t="s">
        <v>88</v>
      </c>
      <c r="H16" s="21" t="s">
        <v>77</v>
      </c>
      <c r="I16" s="21" t="s">
        <v>31</v>
      </c>
    </row>
    <row r="17" spans="1:9" ht="153" customHeight="1" x14ac:dyDescent="0.2">
      <c r="A17" s="67">
        <v>12</v>
      </c>
      <c r="B17" s="48" t="s">
        <v>89</v>
      </c>
      <c r="C17" s="28" t="s">
        <v>90</v>
      </c>
      <c r="D17" s="28" t="s">
        <v>91</v>
      </c>
      <c r="E17" s="16" t="s">
        <v>92</v>
      </c>
      <c r="F17" s="16" t="s">
        <v>93</v>
      </c>
      <c r="G17" s="21" t="s">
        <v>94</v>
      </c>
      <c r="H17" s="21" t="s">
        <v>44</v>
      </c>
      <c r="I17" s="21" t="s">
        <v>31</v>
      </c>
    </row>
    <row r="18" spans="1:9" s="25" customFormat="1" ht="85.5" customHeight="1" x14ac:dyDescent="0.2">
      <c r="A18" s="67">
        <v>13</v>
      </c>
      <c r="B18" s="49" t="s">
        <v>95</v>
      </c>
      <c r="C18" s="28" t="s">
        <v>96</v>
      </c>
      <c r="D18" s="29" t="s">
        <v>97</v>
      </c>
      <c r="E18" s="30" t="s">
        <v>98</v>
      </c>
      <c r="F18" s="31" t="s">
        <v>99</v>
      </c>
      <c r="G18" s="32" t="s">
        <v>94</v>
      </c>
      <c r="H18" s="32" t="s">
        <v>49</v>
      </c>
      <c r="I18" s="32" t="s">
        <v>31</v>
      </c>
    </row>
    <row r="19" spans="1:9" s="25" customFormat="1" ht="102.75" customHeight="1" x14ac:dyDescent="0.2">
      <c r="A19" s="67">
        <v>16</v>
      </c>
      <c r="B19" s="59" t="s">
        <v>100</v>
      </c>
      <c r="C19" s="33" t="s">
        <v>101</v>
      </c>
      <c r="D19" s="33" t="s">
        <v>102</v>
      </c>
      <c r="E19" s="33" t="s">
        <v>103</v>
      </c>
      <c r="F19" s="30" t="s">
        <v>104</v>
      </c>
      <c r="G19" s="32" t="s">
        <v>105</v>
      </c>
      <c r="H19" s="32" t="s">
        <v>106</v>
      </c>
      <c r="I19" s="23" t="s">
        <v>31</v>
      </c>
    </row>
    <row r="20" spans="1:9" s="25" customFormat="1" ht="101.25" customHeight="1" x14ac:dyDescent="0.2">
      <c r="A20" s="67">
        <v>17</v>
      </c>
      <c r="B20" s="59" t="s">
        <v>107</v>
      </c>
      <c r="C20" s="33" t="s">
        <v>108</v>
      </c>
      <c r="D20" s="33" t="s">
        <v>109</v>
      </c>
      <c r="E20" s="33" t="s">
        <v>110</v>
      </c>
      <c r="F20" s="33" t="s">
        <v>111</v>
      </c>
      <c r="G20" s="32" t="s">
        <v>105</v>
      </c>
      <c r="H20" s="32" t="s">
        <v>106</v>
      </c>
      <c r="I20" s="23" t="s">
        <v>31</v>
      </c>
    </row>
    <row r="21" spans="1:9" ht="109.5" customHeight="1" x14ac:dyDescent="0.2">
      <c r="A21" s="66">
        <v>15</v>
      </c>
      <c r="B21" s="59" t="s">
        <v>112</v>
      </c>
      <c r="C21" s="34" t="s">
        <v>113</v>
      </c>
      <c r="D21" s="35" t="s">
        <v>114</v>
      </c>
      <c r="E21" s="36" t="s">
        <v>115</v>
      </c>
      <c r="F21" s="37" t="s">
        <v>116</v>
      </c>
      <c r="G21" s="21" t="s">
        <v>55</v>
      </c>
      <c r="H21" s="14" t="s">
        <v>56</v>
      </c>
      <c r="I21" s="23" t="s">
        <v>31</v>
      </c>
    </row>
    <row r="22" spans="1:9" s="25" customFormat="1" ht="137.25" customHeight="1" x14ac:dyDescent="0.2">
      <c r="A22" s="67">
        <v>14</v>
      </c>
      <c r="B22" s="57" t="s">
        <v>117</v>
      </c>
      <c r="C22" s="28" t="s">
        <v>118</v>
      </c>
      <c r="D22" s="38" t="s">
        <v>119</v>
      </c>
      <c r="E22" s="36" t="s">
        <v>120</v>
      </c>
      <c r="F22" s="33" t="s">
        <v>121</v>
      </c>
      <c r="G22" s="32" t="s">
        <v>55</v>
      </c>
      <c r="H22" s="28" t="s">
        <v>56</v>
      </c>
      <c r="I22" s="38" t="s">
        <v>31</v>
      </c>
    </row>
    <row r="23" spans="1:9" s="25" customFormat="1" ht="137.25" customHeight="1" x14ac:dyDescent="0.2">
      <c r="A23" s="67">
        <v>20</v>
      </c>
      <c r="B23" s="58" t="s">
        <v>170</v>
      </c>
      <c r="C23" s="55" t="s">
        <v>122</v>
      </c>
      <c r="D23" s="38" t="s">
        <v>123</v>
      </c>
      <c r="E23" s="38" t="s">
        <v>124</v>
      </c>
      <c r="F23" s="31" t="s">
        <v>125</v>
      </c>
      <c r="G23" s="32" t="s">
        <v>55</v>
      </c>
      <c r="H23" s="55" t="s">
        <v>56</v>
      </c>
      <c r="I23" s="38" t="s">
        <v>31</v>
      </c>
    </row>
    <row r="24" spans="1:9" s="25" customFormat="1" ht="73.5" customHeight="1" x14ac:dyDescent="0.2">
      <c r="A24" s="67">
        <v>21</v>
      </c>
      <c r="B24" s="65" t="s">
        <v>126</v>
      </c>
      <c r="C24" s="28" t="s">
        <v>127</v>
      </c>
      <c r="D24" s="32" t="s">
        <v>128</v>
      </c>
      <c r="E24" s="31" t="s">
        <v>129</v>
      </c>
      <c r="F24" s="31" t="s">
        <v>130</v>
      </c>
      <c r="G24" s="32" t="s">
        <v>12</v>
      </c>
      <c r="H24" s="32" t="s">
        <v>131</v>
      </c>
      <c r="I24" s="32" t="s">
        <v>31</v>
      </c>
    </row>
    <row r="25" spans="1:9" s="25" customFormat="1" ht="69.75" customHeight="1" x14ac:dyDescent="0.2">
      <c r="A25" s="67">
        <v>21</v>
      </c>
      <c r="B25" s="48" t="s">
        <v>132</v>
      </c>
      <c r="C25" s="28" t="s">
        <v>133</v>
      </c>
      <c r="D25" s="23" t="s">
        <v>134</v>
      </c>
      <c r="E25" s="32" t="s">
        <v>135</v>
      </c>
      <c r="F25" s="31" t="s">
        <v>136</v>
      </c>
      <c r="G25" s="32" t="s">
        <v>12</v>
      </c>
      <c r="H25" s="32" t="s">
        <v>137</v>
      </c>
      <c r="I25" s="21" t="s">
        <v>45</v>
      </c>
    </row>
    <row r="26" spans="1:9" ht="102.75" thickBot="1" x14ac:dyDescent="0.25">
      <c r="A26" s="66">
        <v>23</v>
      </c>
      <c r="B26" s="68" t="s">
        <v>138</v>
      </c>
      <c r="C26" s="39" t="s">
        <v>139</v>
      </c>
      <c r="D26" s="23" t="s">
        <v>140</v>
      </c>
      <c r="E26" s="38" t="s">
        <v>141</v>
      </c>
      <c r="F26" s="40" t="s">
        <v>142</v>
      </c>
      <c r="G26" s="41" t="s">
        <v>76</v>
      </c>
      <c r="H26" s="41" t="s">
        <v>143</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RowHeight="15" x14ac:dyDescent="0.25"/>
  <cols>
    <col min="1" max="1" width="15.85546875" customWidth="1"/>
    <col min="2" max="2" width="30.7109375" customWidth="1"/>
    <col min="3" max="3" width="102.5703125" bestFit="1" customWidth="1"/>
  </cols>
  <sheetData>
    <row r="1" spans="1:3" x14ac:dyDescent="0.25">
      <c r="A1" s="69" t="s">
        <v>239</v>
      </c>
      <c r="B1" s="69" t="s">
        <v>241</v>
      </c>
      <c r="C1" s="69" t="s">
        <v>240</v>
      </c>
    </row>
    <row r="2" spans="1:3" ht="28.5" x14ac:dyDescent="0.25">
      <c r="A2">
        <v>1</v>
      </c>
      <c r="B2" t="s">
        <v>245</v>
      </c>
      <c r="C2" s="71" t="s">
        <v>246</v>
      </c>
    </row>
    <row r="3" spans="1:3" x14ac:dyDescent="0.25">
      <c r="A3">
        <v>1</v>
      </c>
      <c r="B3" t="s">
        <v>245</v>
      </c>
      <c r="C3" s="70" t="s">
        <v>247</v>
      </c>
    </row>
    <row r="4" spans="1:3" x14ac:dyDescent="0.25">
      <c r="A4">
        <v>2</v>
      </c>
      <c r="B4" t="s">
        <v>242</v>
      </c>
      <c r="C4" s="70" t="s">
        <v>243</v>
      </c>
    </row>
    <row r="5" spans="1:3" x14ac:dyDescent="0.25">
      <c r="A5">
        <v>2</v>
      </c>
      <c r="B5" t="s">
        <v>242</v>
      </c>
      <c r="C5" s="70" t="s">
        <v>244</v>
      </c>
    </row>
    <row r="6" spans="1:3" x14ac:dyDescent="0.25">
      <c r="A6">
        <v>3</v>
      </c>
      <c r="B6" t="s">
        <v>248</v>
      </c>
      <c r="C6" s="71" t="s">
        <v>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159</v>
      </c>
      <c r="B1" s="50" t="s">
        <v>160</v>
      </c>
      <c r="C1" s="50">
        <v>2012</v>
      </c>
      <c r="D1" s="50">
        <v>2013</v>
      </c>
      <c r="E1" s="50">
        <v>2014</v>
      </c>
      <c r="F1" s="50" t="s">
        <v>161</v>
      </c>
      <c r="G1" s="50" t="s">
        <v>162</v>
      </c>
      <c r="H1" s="50" t="s">
        <v>163</v>
      </c>
      <c r="I1" s="50" t="s">
        <v>164</v>
      </c>
      <c r="J1" s="50" t="s">
        <v>165</v>
      </c>
      <c r="K1" s="50" t="s">
        <v>166</v>
      </c>
      <c r="L1" s="50" t="s">
        <v>167</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171</v>
      </c>
      <c r="B30" s="50" t="s">
        <v>172</v>
      </c>
      <c r="C30" s="50" t="s">
        <v>173</v>
      </c>
      <c r="H30" t="s">
        <v>147</v>
      </c>
      <c r="I30" t="s">
        <v>174</v>
      </c>
      <c r="J30" t="s">
        <v>175</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148</v>
      </c>
      <c r="I32" t="s">
        <v>174</v>
      </c>
      <c r="J32" t="s">
        <v>175</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176</v>
      </c>
    </row>
    <row r="2" spans="1:13" x14ac:dyDescent="0.25">
      <c r="A2" s="63" t="s">
        <v>203</v>
      </c>
      <c r="B2" s="60" t="s">
        <v>177</v>
      </c>
    </row>
    <row r="3" spans="1:13" x14ac:dyDescent="0.25">
      <c r="A3" s="63" t="s">
        <v>204</v>
      </c>
      <c r="B3" s="61" t="s">
        <v>231</v>
      </c>
    </row>
    <row r="4" spans="1:13" x14ac:dyDescent="0.25">
      <c r="A4" s="63" t="s">
        <v>203</v>
      </c>
      <c r="B4" s="61" t="s">
        <v>232</v>
      </c>
    </row>
    <row r="5" spans="1:13" x14ac:dyDescent="0.25">
      <c r="A5" s="63" t="s">
        <v>204</v>
      </c>
      <c r="B5" s="61" t="s">
        <v>233</v>
      </c>
    </row>
    <row r="6" spans="1:13" x14ac:dyDescent="0.25">
      <c r="A6" s="63" t="s">
        <v>205</v>
      </c>
      <c r="B6" s="61" t="s">
        <v>234</v>
      </c>
    </row>
    <row r="7" spans="1:13" x14ac:dyDescent="0.25">
      <c r="A7" s="63" t="s">
        <v>206</v>
      </c>
      <c r="B7" s="61" t="s">
        <v>227</v>
      </c>
    </row>
    <row r="8" spans="1:13" x14ac:dyDescent="0.25">
      <c r="A8" s="63" t="s">
        <v>205</v>
      </c>
      <c r="B8" s="61" t="s">
        <v>228</v>
      </c>
    </row>
    <row r="9" spans="1:13" x14ac:dyDescent="0.25">
      <c r="A9" s="63" t="s">
        <v>206</v>
      </c>
      <c r="B9" s="61" t="s">
        <v>229</v>
      </c>
    </row>
    <row r="10" spans="1:13" x14ac:dyDescent="0.25">
      <c r="A10" s="63" t="s">
        <v>207</v>
      </c>
      <c r="B10" s="61" t="s">
        <v>230</v>
      </c>
    </row>
    <row r="11" spans="1:13" x14ac:dyDescent="0.25">
      <c r="A11" s="63" t="s">
        <v>208</v>
      </c>
      <c r="B11" s="61" t="s">
        <v>235</v>
      </c>
    </row>
    <row r="12" spans="1:13" x14ac:dyDescent="0.25">
      <c r="A12" s="63" t="s">
        <v>207</v>
      </c>
      <c r="B12" s="61" t="s">
        <v>218</v>
      </c>
    </row>
    <row r="13" spans="1:13" x14ac:dyDescent="0.25">
      <c r="A13" s="63" t="s">
        <v>208</v>
      </c>
      <c r="B13" s="61" t="s">
        <v>219</v>
      </c>
      <c r="H13">
        <v>2010</v>
      </c>
      <c r="I13" s="64">
        <v>845027.64130188676</v>
      </c>
      <c r="K13">
        <v>261704.6</v>
      </c>
      <c r="M13">
        <v>4737783</v>
      </c>
    </row>
    <row r="14" spans="1:13" x14ac:dyDescent="0.25">
      <c r="A14" s="63" t="s">
        <v>209</v>
      </c>
      <c r="B14" s="61" t="s">
        <v>215</v>
      </c>
      <c r="H14">
        <v>2011</v>
      </c>
      <c r="I14" s="64">
        <v>1057657.9879999999</v>
      </c>
      <c r="K14">
        <v>265455.5</v>
      </c>
      <c r="M14">
        <v>4897031.7999999989</v>
      </c>
    </row>
    <row r="15" spans="1:13" x14ac:dyDescent="0.25">
      <c r="A15" s="63" t="s">
        <v>210</v>
      </c>
      <c r="B15" s="61" t="s">
        <v>216</v>
      </c>
      <c r="H15">
        <v>2012</v>
      </c>
      <c r="I15" s="64">
        <v>1095752.9345</v>
      </c>
      <c r="K15">
        <v>318215.58862780791</v>
      </c>
      <c r="M15">
        <v>5293919.9873215118</v>
      </c>
    </row>
    <row r="16" spans="1:13" x14ac:dyDescent="0.25">
      <c r="A16" s="63" t="s">
        <v>211</v>
      </c>
      <c r="B16" s="61" t="s">
        <v>217</v>
      </c>
      <c r="H16">
        <v>2013</v>
      </c>
      <c r="I16" s="64">
        <v>1151586.4650000001</v>
      </c>
      <c r="K16">
        <v>352234.97062846157</v>
      </c>
      <c r="M16">
        <v>5901980.1473486982</v>
      </c>
    </row>
    <row r="17" spans="1:11" x14ac:dyDescent="0.25">
      <c r="A17" s="63" t="s">
        <v>209</v>
      </c>
      <c r="B17" s="61" t="s">
        <v>207</v>
      </c>
    </row>
    <row r="18" spans="1:11" x14ac:dyDescent="0.25">
      <c r="A18" s="63" t="s">
        <v>210</v>
      </c>
      <c r="B18" s="61" t="s">
        <v>208</v>
      </c>
    </row>
    <row r="19" spans="1:11" x14ac:dyDescent="0.25">
      <c r="A19" s="63" t="s">
        <v>211</v>
      </c>
      <c r="B19" s="61" t="s">
        <v>209</v>
      </c>
    </row>
    <row r="20" spans="1:11" x14ac:dyDescent="0.25">
      <c r="A20" s="63" t="s">
        <v>212</v>
      </c>
      <c r="B20" s="61" t="s">
        <v>210</v>
      </c>
    </row>
    <row r="21" spans="1:11" x14ac:dyDescent="0.25">
      <c r="A21" s="63" t="s">
        <v>213</v>
      </c>
      <c r="B21" s="61" t="s">
        <v>211</v>
      </c>
    </row>
    <row r="22" spans="1:11" x14ac:dyDescent="0.25">
      <c r="A22" s="63" t="s">
        <v>212</v>
      </c>
      <c r="B22" s="61" t="s">
        <v>212</v>
      </c>
    </row>
    <row r="23" spans="1:11" x14ac:dyDescent="0.25">
      <c r="A23" s="63" t="s">
        <v>213</v>
      </c>
      <c r="B23" s="61" t="s">
        <v>213</v>
      </c>
    </row>
    <row r="24" spans="1:11" x14ac:dyDescent="0.25">
      <c r="A24" s="63" t="s">
        <v>214</v>
      </c>
      <c r="B24" s="61" t="s">
        <v>224</v>
      </c>
    </row>
    <row r="25" spans="1:11" x14ac:dyDescent="0.25">
      <c r="A25" s="63" t="s">
        <v>214</v>
      </c>
      <c r="B25" s="61" t="s">
        <v>225</v>
      </c>
      <c r="H25" t="s">
        <v>180</v>
      </c>
      <c r="I25">
        <f>FIND("-",H25)</f>
        <v>12</v>
      </c>
      <c r="J25" t="str">
        <f>LEFT(H25,I25-1)</f>
        <v xml:space="preserve">0803001100 </v>
      </c>
      <c r="K25" t="str">
        <f>IFERROR(TRIM(J25),"")</f>
        <v>0803001100</v>
      </c>
    </row>
    <row r="26" spans="1:11" x14ac:dyDescent="0.25">
      <c r="A26" s="63" t="s">
        <v>215</v>
      </c>
      <c r="B26" s="61" t="s">
        <v>226</v>
      </c>
      <c r="I26" t="e">
        <f t="shared" ref="I26:I75" si="0">FIND("-",H26)</f>
        <v>#VALUE!</v>
      </c>
      <c r="J26" t="e">
        <f t="shared" ref="J26:J75" si="1">LEFT(H26,I26-1)</f>
        <v>#VALUE!</v>
      </c>
      <c r="K26" t="str">
        <f t="shared" ref="K26:K75" si="2">IFERROR(TRIM(J26),"")</f>
        <v/>
      </c>
    </row>
    <row r="27" spans="1:11" x14ac:dyDescent="0.25">
      <c r="A27" s="63" t="s">
        <v>216</v>
      </c>
      <c r="B27" s="61" t="s">
        <v>203</v>
      </c>
      <c r="H27" t="s">
        <v>181</v>
      </c>
      <c r="I27">
        <f t="shared" si="0"/>
        <v>12</v>
      </c>
      <c r="J27" t="str">
        <f t="shared" si="1"/>
        <v xml:space="preserve">0803001300 </v>
      </c>
      <c r="K27" t="str">
        <f t="shared" si="2"/>
        <v>0803001300</v>
      </c>
    </row>
    <row r="28" spans="1:11" x14ac:dyDescent="0.25">
      <c r="A28" s="63" t="s">
        <v>217</v>
      </c>
      <c r="B28" s="61" t="s">
        <v>204</v>
      </c>
      <c r="I28" t="e">
        <f t="shared" si="0"/>
        <v>#VALUE!</v>
      </c>
      <c r="J28" t="e">
        <f t="shared" si="1"/>
        <v>#VALUE!</v>
      </c>
      <c r="K28" t="str">
        <f t="shared" si="2"/>
        <v/>
      </c>
    </row>
    <row r="29" spans="1:11" x14ac:dyDescent="0.25">
      <c r="A29" s="63" t="s">
        <v>215</v>
      </c>
      <c r="B29" s="61" t="s">
        <v>222</v>
      </c>
      <c r="H29" t="s">
        <v>182</v>
      </c>
      <c r="I29">
        <f t="shared" si="0"/>
        <v>12</v>
      </c>
      <c r="J29" t="str">
        <f t="shared" si="1"/>
        <v xml:space="preserve">0803001900 </v>
      </c>
      <c r="K29" t="str">
        <f t="shared" si="2"/>
        <v>0803001900</v>
      </c>
    </row>
    <row r="30" spans="1:11" x14ac:dyDescent="0.25">
      <c r="A30" s="63" t="s">
        <v>216</v>
      </c>
      <c r="B30" s="61" t="s">
        <v>223</v>
      </c>
      <c r="I30" t="e">
        <f t="shared" si="0"/>
        <v>#VALUE!</v>
      </c>
      <c r="J30" t="e">
        <f t="shared" si="1"/>
        <v>#VALUE!</v>
      </c>
      <c r="K30" t="str">
        <f t="shared" si="2"/>
        <v/>
      </c>
    </row>
    <row r="31" spans="1:11" x14ac:dyDescent="0.25">
      <c r="A31" s="63" t="s">
        <v>217</v>
      </c>
      <c r="B31" s="61" t="s">
        <v>220</v>
      </c>
      <c r="H31" t="s">
        <v>183</v>
      </c>
      <c r="I31">
        <f t="shared" si="0"/>
        <v>12</v>
      </c>
      <c r="J31" t="str">
        <f t="shared" si="1"/>
        <v xml:space="preserve">0803002000 </v>
      </c>
      <c r="K31" t="str">
        <f t="shared" si="2"/>
        <v>0803002000</v>
      </c>
    </row>
    <row r="32" spans="1:11" x14ac:dyDescent="0.25">
      <c r="A32" s="63" t="s">
        <v>218</v>
      </c>
      <c r="B32" s="61" t="s">
        <v>221</v>
      </c>
      <c r="I32" t="e">
        <f t="shared" si="0"/>
        <v>#VALUE!</v>
      </c>
      <c r="J32" t="e">
        <f t="shared" si="1"/>
        <v>#VALUE!</v>
      </c>
      <c r="K32" t="str">
        <f t="shared" si="2"/>
        <v/>
      </c>
    </row>
    <row r="33" spans="1:11" x14ac:dyDescent="0.25">
      <c r="A33" s="63" t="s">
        <v>219</v>
      </c>
      <c r="B33" s="61" t="s">
        <v>205</v>
      </c>
      <c r="H33" t="s">
        <v>184</v>
      </c>
      <c r="I33">
        <f t="shared" si="0"/>
        <v>12</v>
      </c>
      <c r="J33" t="str">
        <f t="shared" si="1"/>
        <v xml:space="preserve">0803101000 </v>
      </c>
      <c r="K33" t="str">
        <f t="shared" si="2"/>
        <v>0803101000</v>
      </c>
    </row>
    <row r="34" spans="1:11" x14ac:dyDescent="0.25">
      <c r="A34" s="63" t="s">
        <v>218</v>
      </c>
      <c r="B34" s="61" t="s">
        <v>206</v>
      </c>
      <c r="I34" t="e">
        <f t="shared" si="0"/>
        <v>#VALUE!</v>
      </c>
      <c r="J34" t="e">
        <f t="shared" si="1"/>
        <v>#VALUE!</v>
      </c>
      <c r="K34" t="str">
        <f t="shared" si="2"/>
        <v/>
      </c>
    </row>
    <row r="35" spans="1:11" x14ac:dyDescent="0.25">
      <c r="A35" s="63" t="s">
        <v>219</v>
      </c>
      <c r="B35" s="61" t="s">
        <v>214</v>
      </c>
      <c r="H35" t="s">
        <v>185</v>
      </c>
      <c r="I35">
        <f t="shared" si="0"/>
        <v>12</v>
      </c>
      <c r="J35" t="str">
        <f t="shared" si="1"/>
        <v xml:space="preserve">0803102000 </v>
      </c>
      <c r="K35" t="str">
        <f t="shared" si="2"/>
        <v>0803102000</v>
      </c>
    </row>
    <row r="36" spans="1:11" x14ac:dyDescent="0.25">
      <c r="A36" s="63" t="s">
        <v>220</v>
      </c>
      <c r="B36" s="61" t="s">
        <v>179</v>
      </c>
      <c r="I36" t="e">
        <f t="shared" si="0"/>
        <v>#VALUE!</v>
      </c>
      <c r="J36" t="e">
        <f t="shared" si="1"/>
        <v>#VALUE!</v>
      </c>
      <c r="K36" t="str">
        <f t="shared" si="2"/>
        <v/>
      </c>
    </row>
    <row r="37" spans="1:11" x14ac:dyDescent="0.25">
      <c r="A37" s="63" t="s">
        <v>221</v>
      </c>
      <c r="B37" s="61" t="s">
        <v>178</v>
      </c>
      <c r="H37" t="s">
        <v>186</v>
      </c>
      <c r="I37">
        <f t="shared" si="0"/>
        <v>12</v>
      </c>
      <c r="J37" t="str">
        <f t="shared" si="1"/>
        <v xml:space="preserve">0803901200 </v>
      </c>
      <c r="K37" t="str">
        <f t="shared" si="2"/>
        <v>0803901200</v>
      </c>
    </row>
    <row r="38" spans="1:11" x14ac:dyDescent="0.25">
      <c r="A38" s="63" t="s">
        <v>220</v>
      </c>
      <c r="I38" t="e">
        <f t="shared" si="0"/>
        <v>#VALUE!</v>
      </c>
      <c r="J38" t="e">
        <f t="shared" si="1"/>
        <v>#VALUE!</v>
      </c>
      <c r="K38" t="str">
        <f t="shared" si="2"/>
        <v/>
      </c>
    </row>
    <row r="39" spans="1:11" x14ac:dyDescent="0.25">
      <c r="A39" s="63" t="s">
        <v>221</v>
      </c>
      <c r="H39" t="s">
        <v>187</v>
      </c>
      <c r="I39">
        <f t="shared" si="0"/>
        <v>12</v>
      </c>
      <c r="J39" t="str">
        <f t="shared" si="1"/>
        <v xml:space="preserve">0803901900 </v>
      </c>
      <c r="K39" t="str">
        <f t="shared" si="2"/>
        <v>0803901900</v>
      </c>
    </row>
    <row r="40" spans="1:11" x14ac:dyDescent="0.25">
      <c r="A40" s="63" t="s">
        <v>222</v>
      </c>
      <c r="I40" t="e">
        <f t="shared" si="0"/>
        <v>#VALUE!</v>
      </c>
      <c r="J40" t="e">
        <f t="shared" si="1"/>
        <v>#VALUE!</v>
      </c>
      <c r="K40" t="str">
        <f t="shared" si="2"/>
        <v/>
      </c>
    </row>
    <row r="41" spans="1:11" x14ac:dyDescent="0.25">
      <c r="A41" s="63" t="s">
        <v>223</v>
      </c>
      <c r="H41" t="s">
        <v>188</v>
      </c>
      <c r="I41">
        <f t="shared" si="0"/>
        <v>12</v>
      </c>
      <c r="J41" t="str">
        <f t="shared" si="1"/>
        <v xml:space="preserve">0803902000 </v>
      </c>
      <c r="K41" t="str">
        <f t="shared" si="2"/>
        <v>0803902000</v>
      </c>
    </row>
    <row r="42" spans="1:11" x14ac:dyDescent="0.25">
      <c r="A42" s="63" t="s">
        <v>222</v>
      </c>
      <c r="I42" t="e">
        <f t="shared" si="0"/>
        <v>#VALUE!</v>
      </c>
      <c r="J42" t="e">
        <f t="shared" si="1"/>
        <v>#VALUE!</v>
      </c>
      <c r="K42" t="str">
        <f t="shared" si="2"/>
        <v/>
      </c>
    </row>
    <row r="43" spans="1:11" x14ac:dyDescent="0.25">
      <c r="A43" s="63" t="s">
        <v>223</v>
      </c>
      <c r="I43" t="e">
        <f t="shared" si="0"/>
        <v>#VALUE!</v>
      </c>
      <c r="J43" t="e">
        <f t="shared" si="1"/>
        <v>#VALUE!</v>
      </c>
      <c r="K43" t="str">
        <f t="shared" si="2"/>
        <v/>
      </c>
    </row>
    <row r="44" spans="1:11" x14ac:dyDescent="0.25">
      <c r="A44" s="63" t="s">
        <v>224</v>
      </c>
      <c r="I44" t="e">
        <f t="shared" si="0"/>
        <v>#VALUE!</v>
      </c>
      <c r="J44" t="e">
        <f t="shared" si="1"/>
        <v>#VALUE!</v>
      </c>
      <c r="K44" t="str">
        <f t="shared" si="2"/>
        <v/>
      </c>
    </row>
    <row r="45" spans="1:11" x14ac:dyDescent="0.25">
      <c r="A45" s="63" t="s">
        <v>225</v>
      </c>
      <c r="H45" t="s">
        <v>189</v>
      </c>
      <c r="I45">
        <f t="shared" si="0"/>
        <v>12</v>
      </c>
      <c r="J45" t="str">
        <f t="shared" si="1"/>
        <v xml:space="preserve">0701100000 </v>
      </c>
      <c r="K45" t="str">
        <f t="shared" si="2"/>
        <v>0701100000</v>
      </c>
    </row>
    <row r="46" spans="1:11" x14ac:dyDescent="0.25">
      <c r="A46" s="63" t="s">
        <v>226</v>
      </c>
      <c r="I46" t="e">
        <f t="shared" si="0"/>
        <v>#VALUE!</v>
      </c>
      <c r="J46" t="e">
        <f t="shared" si="1"/>
        <v>#VALUE!</v>
      </c>
      <c r="K46" t="str">
        <f t="shared" si="2"/>
        <v/>
      </c>
    </row>
    <row r="47" spans="1:11" x14ac:dyDescent="0.25">
      <c r="A47" s="63" t="s">
        <v>224</v>
      </c>
      <c r="H47" t="s">
        <v>190</v>
      </c>
      <c r="I47">
        <f t="shared" si="0"/>
        <v>12</v>
      </c>
      <c r="J47" t="str">
        <f t="shared" si="1"/>
        <v xml:space="preserve">0701900000 </v>
      </c>
      <c r="K47" t="str">
        <f t="shared" si="2"/>
        <v>0701900000</v>
      </c>
    </row>
    <row r="48" spans="1:11" x14ac:dyDescent="0.25">
      <c r="A48" s="63" t="s">
        <v>225</v>
      </c>
      <c r="I48" t="e">
        <f t="shared" si="0"/>
        <v>#VALUE!</v>
      </c>
      <c r="J48" t="e">
        <f t="shared" si="1"/>
        <v>#VALUE!</v>
      </c>
      <c r="K48" t="str">
        <f t="shared" si="2"/>
        <v/>
      </c>
    </row>
    <row r="49" spans="1:11" x14ac:dyDescent="0.25">
      <c r="A49" s="63" t="s">
        <v>226</v>
      </c>
      <c r="H49" t="s">
        <v>191</v>
      </c>
      <c r="I49">
        <f t="shared" si="0"/>
        <v>12</v>
      </c>
      <c r="J49" t="str">
        <f t="shared" si="1"/>
        <v xml:space="preserve">0710100000 </v>
      </c>
      <c r="K49" t="str">
        <f t="shared" si="2"/>
        <v>0710100000</v>
      </c>
    </row>
    <row r="50" spans="1:11" x14ac:dyDescent="0.25">
      <c r="A50" s="63" t="s">
        <v>227</v>
      </c>
      <c r="I50" t="e">
        <f t="shared" si="0"/>
        <v>#VALUE!</v>
      </c>
      <c r="J50" t="e">
        <f t="shared" si="1"/>
        <v>#VALUE!</v>
      </c>
      <c r="K50" t="str">
        <f t="shared" si="2"/>
        <v/>
      </c>
    </row>
    <row r="51" spans="1:11" x14ac:dyDescent="0.25">
      <c r="A51" s="63" t="s">
        <v>228</v>
      </c>
      <c r="H51" t="s">
        <v>192</v>
      </c>
      <c r="I51">
        <f t="shared" si="0"/>
        <v>12</v>
      </c>
      <c r="J51" t="str">
        <f t="shared" si="1"/>
        <v xml:space="preserve">1105100000 </v>
      </c>
      <c r="K51" t="str">
        <f t="shared" si="2"/>
        <v>1105100000</v>
      </c>
    </row>
    <row r="52" spans="1:11" x14ac:dyDescent="0.25">
      <c r="A52" s="63" t="s">
        <v>227</v>
      </c>
      <c r="I52" t="e">
        <f t="shared" si="0"/>
        <v>#VALUE!</v>
      </c>
      <c r="J52" t="e">
        <f t="shared" si="1"/>
        <v>#VALUE!</v>
      </c>
      <c r="K52" t="str">
        <f t="shared" si="2"/>
        <v/>
      </c>
    </row>
    <row r="53" spans="1:11" x14ac:dyDescent="0.25">
      <c r="A53" s="63" t="s">
        <v>228</v>
      </c>
      <c r="H53" t="s">
        <v>193</v>
      </c>
      <c r="I53">
        <f t="shared" si="0"/>
        <v>12</v>
      </c>
      <c r="J53" t="str">
        <f t="shared" si="1"/>
        <v xml:space="preserve">1105200000 </v>
      </c>
      <c r="K53" t="str">
        <f t="shared" si="2"/>
        <v>1105200000</v>
      </c>
    </row>
    <row r="54" spans="1:11" x14ac:dyDescent="0.25">
      <c r="A54" s="63" t="s">
        <v>229</v>
      </c>
      <c r="I54" t="e">
        <f t="shared" si="0"/>
        <v>#VALUE!</v>
      </c>
      <c r="J54" t="e">
        <f t="shared" si="1"/>
        <v>#VALUE!</v>
      </c>
      <c r="K54" t="str">
        <f t="shared" si="2"/>
        <v/>
      </c>
    </row>
    <row r="55" spans="1:11" x14ac:dyDescent="0.25">
      <c r="A55" s="63" t="s">
        <v>230</v>
      </c>
      <c r="H55" t="s">
        <v>194</v>
      </c>
      <c r="I55">
        <f t="shared" si="0"/>
        <v>12</v>
      </c>
      <c r="J55" t="str">
        <f t="shared" si="1"/>
        <v xml:space="preserve">2004100000 </v>
      </c>
      <c r="K55" t="str">
        <f t="shared" si="2"/>
        <v>2004100000</v>
      </c>
    </row>
    <row r="56" spans="1:11" x14ac:dyDescent="0.25">
      <c r="A56" s="63" t="s">
        <v>229</v>
      </c>
      <c r="I56" t="e">
        <f t="shared" si="0"/>
        <v>#VALUE!</v>
      </c>
      <c r="J56" t="e">
        <f t="shared" si="1"/>
        <v>#VALUE!</v>
      </c>
      <c r="K56" t="str">
        <f t="shared" si="2"/>
        <v/>
      </c>
    </row>
    <row r="57" spans="1:11" x14ac:dyDescent="0.25">
      <c r="A57" s="63" t="s">
        <v>230</v>
      </c>
      <c r="H57" t="s">
        <v>195</v>
      </c>
      <c r="I57">
        <f t="shared" si="0"/>
        <v>12</v>
      </c>
      <c r="J57" t="str">
        <f t="shared" si="1"/>
        <v xml:space="preserve">2005200000 </v>
      </c>
      <c r="K57" t="str">
        <f t="shared" si="2"/>
        <v>2005200000</v>
      </c>
    </row>
    <row r="58" spans="1:11" x14ac:dyDescent="0.25">
      <c r="A58" s="63" t="s">
        <v>231</v>
      </c>
      <c r="I58" t="e">
        <f t="shared" si="0"/>
        <v>#VALUE!</v>
      </c>
      <c r="J58" t="e">
        <f t="shared" si="1"/>
        <v>#VALUE!</v>
      </c>
      <c r="K58" t="str">
        <f t="shared" si="2"/>
        <v/>
      </c>
    </row>
    <row r="59" spans="1:11" x14ac:dyDescent="0.25">
      <c r="A59" s="63" t="s">
        <v>232</v>
      </c>
      <c r="I59" t="e">
        <f t="shared" si="0"/>
        <v>#VALUE!</v>
      </c>
      <c r="J59" t="e">
        <f t="shared" si="1"/>
        <v>#VALUE!</v>
      </c>
      <c r="K59" t="str">
        <f t="shared" si="2"/>
        <v/>
      </c>
    </row>
    <row r="60" spans="1:11" x14ac:dyDescent="0.25">
      <c r="A60" s="63" t="s">
        <v>233</v>
      </c>
      <c r="I60" t="e">
        <f t="shared" si="0"/>
        <v>#VALUE!</v>
      </c>
      <c r="J60" t="e">
        <f t="shared" si="1"/>
        <v>#VALUE!</v>
      </c>
      <c r="K60" t="str">
        <f t="shared" si="2"/>
        <v/>
      </c>
    </row>
    <row r="61" spans="1:11" x14ac:dyDescent="0.25">
      <c r="A61" s="63" t="s">
        <v>234</v>
      </c>
      <c r="H61" t="s">
        <v>196</v>
      </c>
      <c r="I61">
        <f t="shared" si="0"/>
        <v>12</v>
      </c>
      <c r="J61" t="str">
        <f t="shared" si="1"/>
        <v xml:space="preserve">0714100000 </v>
      </c>
      <c r="K61" t="str">
        <f t="shared" si="2"/>
        <v>0714100000</v>
      </c>
    </row>
    <row r="62" spans="1:11" x14ac:dyDescent="0.25">
      <c r="A62" s="63" t="s">
        <v>235</v>
      </c>
      <c r="I62" t="e">
        <f t="shared" si="0"/>
        <v>#VALUE!</v>
      </c>
      <c r="J62" t="e">
        <f t="shared" si="1"/>
        <v>#VALUE!</v>
      </c>
      <c r="K62" t="str">
        <f t="shared" si="2"/>
        <v/>
      </c>
    </row>
    <row r="63" spans="1:11" x14ac:dyDescent="0.25">
      <c r="A63" s="63" t="s">
        <v>231</v>
      </c>
      <c r="H63" t="s">
        <v>197</v>
      </c>
      <c r="I63">
        <f t="shared" si="0"/>
        <v>12</v>
      </c>
      <c r="J63" t="str">
        <f t="shared" si="1"/>
        <v xml:space="preserve">0714201000 </v>
      </c>
      <c r="K63" t="str">
        <f t="shared" si="2"/>
        <v>0714201000</v>
      </c>
    </row>
    <row r="64" spans="1:11" x14ac:dyDescent="0.25">
      <c r="A64" s="63" t="s">
        <v>232</v>
      </c>
      <c r="I64" t="e">
        <f t="shared" si="0"/>
        <v>#VALUE!</v>
      </c>
      <c r="J64" t="e">
        <f t="shared" si="1"/>
        <v>#VALUE!</v>
      </c>
      <c r="K64" t="str">
        <f t="shared" si="2"/>
        <v/>
      </c>
    </row>
    <row r="65" spans="1:11" x14ac:dyDescent="0.25">
      <c r="A65" s="63" t="s">
        <v>233</v>
      </c>
      <c r="H65" t="s">
        <v>198</v>
      </c>
      <c r="I65">
        <f t="shared" si="0"/>
        <v>12</v>
      </c>
      <c r="J65" t="str">
        <f t="shared" si="1"/>
        <v xml:space="preserve">0714209000 </v>
      </c>
      <c r="K65" t="str">
        <f t="shared" si="2"/>
        <v>0714209000</v>
      </c>
    </row>
    <row r="66" spans="1:11" x14ac:dyDescent="0.25">
      <c r="A66" s="63" t="s">
        <v>234</v>
      </c>
      <c r="I66" t="e">
        <f t="shared" si="0"/>
        <v>#VALUE!</v>
      </c>
      <c r="J66" t="e">
        <f t="shared" si="1"/>
        <v>#VALUE!</v>
      </c>
      <c r="K66" t="str">
        <f t="shared" si="2"/>
        <v/>
      </c>
    </row>
    <row r="67" spans="1:11" x14ac:dyDescent="0.25">
      <c r="A67" s="63" t="s">
        <v>235</v>
      </c>
      <c r="H67" t="s">
        <v>199</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200</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201</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202</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baseColWidth="10" defaultRowHeight="15" x14ac:dyDescent="0.25"/>
  <cols>
    <col min="1" max="3" width="11" bestFit="1" customWidth="1"/>
    <col min="4" max="4" width="22.42578125" customWidth="1"/>
  </cols>
  <sheetData>
    <row r="1" spans="1:4" x14ac:dyDescent="0.25">
      <c r="A1">
        <v>8356726746</v>
      </c>
      <c r="B1">
        <v>7196639555</v>
      </c>
      <c r="C1">
        <v>7876526541</v>
      </c>
      <c r="D1">
        <f>LINEST(LN(A1:C1))*100</f>
        <v>-2.9589900231934863</v>
      </c>
    </row>
    <row r="6" spans="1:4" x14ac:dyDescent="0.25">
      <c r="A6" t="s">
        <v>250</v>
      </c>
      <c r="B6" t="str">
        <f>CLEAN(TRIM(A6))</f>
        <v>Por encima de 100%, laPor debajo de 100%, las exportaciones agropecuarias y agroindustriales están creciendo por debajo de las exportaciones totales del país al mundo o a un mercado específico.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Ajustes</vt:lpstr>
      <vt:lpstr>Pendientes</vt:lpstr>
      <vt:lpstr>Hoja1</vt:lpstr>
      <vt:lpstr>Hoja2</vt:lpstr>
      <vt:lpstr>Hoja3</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2015-04-08T22:05:38Z</dcterms:modified>
</cp:coreProperties>
</file>