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result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<sst xmlns="http://schemas.openxmlformats.org/spreadsheetml/2006/main" count="377" uniqueCount="39">
  <si>
    <t>Source</t>
  </si>
  <si>
    <t>Haiku</t>
  </si>
  <si>
    <t>Rating</t>
  </si>
  <si>
    <t>Human</t>
  </si>
  <si>
    <t>Computer</t>
  </si>
  <si>
    <t>Human %</t>
  </si>
  <si>
    <t>A</t>
  </si>
  <si>
    <t>Every good party— Cream mix Except no pie.</t>
  </si>
  <si>
    <t>Computer made</t>
  </si>
  <si>
    <t>Human made</t>
  </si>
  <si>
    <t>Half fear snake— Moon nights All cold struggle.</t>
  </si>
  <si>
    <t>H</t>
  </si>
  <si>
    <t>Cold wind— On the beach Foam fans.</t>
  </si>
  <si>
    <t>O</t>
  </si>
  <si>
    <t>An excessive desire— Fornicate wives Under theology exegeses.</t>
  </si>
  <si>
    <t>Half nourishment explorer— Drink fruit Eating half disorder.</t>
  </si>
  <si>
    <t>Every hungry lunch— An apple Above all nourishment.</t>
  </si>
  <si>
    <t>A stream of tourists— Meeting in the desert Ants.</t>
  </si>
  <si>
    <t>With varicose father— Mutilation O every wife.</t>
  </si>
  <si>
    <t>With varicose father— Mutilation Of every wife.</t>
  </si>
  <si>
    <t>Gravel beaches— The corners of the river Elbowing.</t>
  </si>
  <si>
    <t>Desert morning— Bubbles in the hot spring Bird song.</t>
  </si>
  <si>
    <t>Cat life spouses— A hug Through every kindness.</t>
  </si>
  <si>
    <t>Under this area— Darkness Below a degree.</t>
  </si>
  <si>
    <t>That half killing— Dispatch Hitting every daughter.</t>
  </si>
  <si>
    <t>Bridge timbers— A rumble in the creek Flowing under them.</t>
  </si>
  <si>
    <t>Those value significance— Lack Of some illumination darkness.</t>
  </si>
  <si>
    <t>Results</t>
  </si>
  <si>
    <t>Category samples</t>
  </si>
  <si>
    <t>Human percentage</t>
  </si>
  <si>
    <t>Avg</t>
  </si>
  <si>
    <t>Min</t>
  </si>
  <si>
    <t>Max</t>
  </si>
  <si>
    <t>Var</t>
  </si>
  <si>
    <t>Wan</t>
  </si>
  <si>
    <t>Wordnet</t>
  </si>
  <si>
    <t>Humans</t>
  </si>
  <si>
    <t>WAN</t>
  </si>
  <si>
    <t>WordNet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</si>
</sst>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8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Z48"/>
  <sheetViews>
    <sheetView windowProtection="false"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H27" activeCellId="0" sqref="H27"/>
    </sheetView>
  </sheetViews>
  <sheetFormatPr defaultRowHeight="13.8"/>
  <cols>
    <col collapsed="false" hidden="false" max="1" min="1" style="1" width="8.26315789473684"/>
    <col collapsed="false" hidden="false" max="2" min="2" style="1" width="54.3886639676113"/>
    <col collapsed="false" hidden="false" max="1025" min="3" style="1" width="8.574898785425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1" t="s">
        <v>6</v>
      </c>
      <c r="B2" s="2" t="s">
        <v>7</v>
      </c>
      <c r="C2" s="2" t="n">
        <f aca="false">IF($A$2 &lt;&gt; "", SUM($G$2:$Z$2)/$G$34, "")</f>
        <v>2.1</v>
      </c>
      <c r="D2" s="2" t="str">
        <f aca="false">IF($A$2 = "", COUNTIF($G$2:$Z$2, "Human made"), "")</f>
        <v/>
      </c>
      <c r="E2" s="2" t="str">
        <f aca="false">IF($A$2 = "", COUNTIF($G$2:$Z$2, "Computer made"), "")</f>
        <v/>
      </c>
      <c r="F2" s="2" t="str">
        <f aca="false">IF($A$2 = "", $D$2/$G$34, "")</f>
        <v/>
      </c>
      <c r="G2" s="1" t="n">
        <v>1</v>
      </c>
      <c r="H2" s="1" t="n">
        <v>2</v>
      </c>
      <c r="I2" s="1" t="n">
        <v>2</v>
      </c>
      <c r="J2" s="1" t="n">
        <v>5</v>
      </c>
      <c r="K2" s="1" t="n">
        <v>1</v>
      </c>
      <c r="L2" s="1" t="n">
        <v>2</v>
      </c>
      <c r="M2" s="1" t="n">
        <v>2</v>
      </c>
      <c r="N2" s="1" t="n">
        <v>2</v>
      </c>
      <c r="O2" s="1" t="n">
        <v>3</v>
      </c>
      <c r="P2" s="1" t="n">
        <v>2</v>
      </c>
      <c r="Q2" s="1" t="n">
        <v>3</v>
      </c>
      <c r="R2" s="1" t="n">
        <v>3</v>
      </c>
      <c r="S2" s="1" t="n">
        <v>2</v>
      </c>
      <c r="T2" s="1" t="n">
        <v>3</v>
      </c>
      <c r="U2" s="1" t="n">
        <v>1</v>
      </c>
      <c r="V2" s="1" t="n">
        <v>1</v>
      </c>
      <c r="W2" s="1" t="n">
        <v>5</v>
      </c>
      <c r="Y2" s="1" t="n">
        <v>1</v>
      </c>
      <c r="Z2" s="1" t="n">
        <v>1</v>
      </c>
    </row>
    <row r="3" customFormat="false" ht="13.8" hidden="false" customHeight="false" outlineLevel="0" collapsed="false">
      <c r="B3" s="2" t="s">
        <v>7</v>
      </c>
      <c r="C3" s="2" t="str">
        <f aca="false">IF($A$3 &lt;&gt; "", SUM($G$3:$Z$3)/$G$34, "")</f>
        <v/>
      </c>
      <c r="D3" s="2" t="n">
        <f aca="false">IF($A$3 = "", COUNTIF($G$3:$Z$3, "Human made"), "")</f>
        <v>2</v>
      </c>
      <c r="E3" s="2" t="n">
        <f aca="false">IF($A$3 = "", COUNTIF($G$3:$Z$3, "Computer made"), "")</f>
        <v>17</v>
      </c>
      <c r="F3" s="2" t="n">
        <f aca="false">IF($A$3 = "", $D$3/$G$34, "")</f>
        <v>0.1</v>
      </c>
      <c r="G3" s="1" t="s">
        <v>8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 t="s">
        <v>8</v>
      </c>
      <c r="N3" s="1" t="s">
        <v>8</v>
      </c>
      <c r="O3" s="1" t="s">
        <v>8</v>
      </c>
      <c r="P3" s="1" t="s">
        <v>8</v>
      </c>
      <c r="Q3" s="1" t="s">
        <v>9</v>
      </c>
      <c r="R3" s="1" t="s">
        <v>8</v>
      </c>
      <c r="T3" s="1" t="s">
        <v>9</v>
      </c>
      <c r="U3" s="1" t="s">
        <v>8</v>
      </c>
      <c r="V3" s="1" t="s">
        <v>8</v>
      </c>
      <c r="W3" s="1" t="s">
        <v>8</v>
      </c>
      <c r="X3" s="1" t="s">
        <v>8</v>
      </c>
      <c r="Y3" s="1" t="s">
        <v>8</v>
      </c>
      <c r="Z3" s="1" t="s">
        <v>8</v>
      </c>
    </row>
    <row r="4" customFormat="false" ht="13.8" hidden="false" customHeight="false" outlineLevel="0" collapsed="false">
      <c r="A4" s="1" t="s">
        <v>6</v>
      </c>
      <c r="B4" s="2" t="s">
        <v>10</v>
      </c>
      <c r="C4" s="2" t="n">
        <f aca="false">IF($A$4 &lt;&gt; "", SUM($G$4:$Z$4)/$G$34, "")</f>
        <v>2.65</v>
      </c>
      <c r="D4" s="2" t="str">
        <f aca="false">IF($A$4 = "", COUNTIF($G$4:$Z$4, "Human made"), "")</f>
        <v/>
      </c>
      <c r="E4" s="2" t="str">
        <f aca="false">IF($A$4 = "", COUNTIF($G$4:$Z$4, "Computer made"), "")</f>
        <v/>
      </c>
      <c r="F4" s="2" t="str">
        <f aca="false">IF($A$4 = "", $D$4/$G$34, "")</f>
        <v/>
      </c>
      <c r="G4" s="1" t="n">
        <v>3</v>
      </c>
      <c r="H4" s="1" t="n">
        <v>2</v>
      </c>
      <c r="I4" s="1" t="n">
        <v>1</v>
      </c>
      <c r="J4" s="1" t="n">
        <v>3</v>
      </c>
      <c r="K4" s="1" t="n">
        <v>3</v>
      </c>
      <c r="L4" s="1" t="n">
        <v>1</v>
      </c>
      <c r="M4" s="1" t="n">
        <v>2</v>
      </c>
      <c r="N4" s="1" t="n">
        <v>3</v>
      </c>
      <c r="O4" s="1" t="n">
        <v>4</v>
      </c>
      <c r="P4" s="1" t="n">
        <v>3</v>
      </c>
      <c r="Q4" s="1" t="n">
        <v>3</v>
      </c>
      <c r="R4" s="1" t="n">
        <v>4</v>
      </c>
      <c r="S4" s="1" t="n">
        <v>2</v>
      </c>
      <c r="T4" s="1" t="n">
        <v>2</v>
      </c>
      <c r="U4" s="1" t="n">
        <v>4</v>
      </c>
      <c r="V4" s="1" t="n">
        <v>3</v>
      </c>
      <c r="W4" s="1" t="n">
        <v>2</v>
      </c>
      <c r="X4" s="1" t="n">
        <v>4</v>
      </c>
      <c r="Y4" s="1" t="n">
        <v>1</v>
      </c>
      <c r="Z4" s="1" t="n">
        <v>3</v>
      </c>
    </row>
    <row r="5" customFormat="false" ht="13.8" hidden="false" customHeight="false" outlineLevel="0" collapsed="false">
      <c r="B5" s="2" t="s">
        <v>10</v>
      </c>
      <c r="C5" s="2" t="str">
        <f aca="false">IF($A$5 &lt;&gt; "", SUM($G$5:$Z$5)/$G$34, "")</f>
        <v/>
      </c>
      <c r="D5" s="2" t="n">
        <f aca="false">IF($A$5 = "", COUNTIF($G$5:$Z$5, "Human made"), "")</f>
        <v>10</v>
      </c>
      <c r="E5" s="2" t="n">
        <f aca="false">IF($A$5 = "", COUNTIF($G$5:$Z$5, "Computer made"), "")</f>
        <v>10</v>
      </c>
      <c r="F5" s="2" t="n">
        <f aca="false">IF($A$5 = "", $D$5/$G$34, "")</f>
        <v>0.5</v>
      </c>
      <c r="G5" s="1" t="s">
        <v>8</v>
      </c>
      <c r="H5" s="1" t="s">
        <v>8</v>
      </c>
      <c r="I5" s="1" t="s">
        <v>8</v>
      </c>
      <c r="J5" s="1" t="s">
        <v>8</v>
      </c>
      <c r="K5" s="1" t="s">
        <v>8</v>
      </c>
      <c r="L5" s="1" t="s">
        <v>8</v>
      </c>
      <c r="M5" s="1" t="s">
        <v>9</v>
      </c>
      <c r="N5" s="1" t="s">
        <v>8</v>
      </c>
      <c r="O5" s="1" t="s">
        <v>9</v>
      </c>
      <c r="P5" s="1" t="s">
        <v>9</v>
      </c>
      <c r="Q5" s="1" t="s">
        <v>9</v>
      </c>
      <c r="R5" s="1" t="s">
        <v>8</v>
      </c>
      <c r="S5" s="1" t="s">
        <v>9</v>
      </c>
      <c r="T5" s="1" t="s">
        <v>8</v>
      </c>
      <c r="U5" s="1" t="s">
        <v>9</v>
      </c>
      <c r="V5" s="1" t="s">
        <v>9</v>
      </c>
      <c r="W5" s="1" t="s">
        <v>9</v>
      </c>
      <c r="X5" s="1" t="s">
        <v>9</v>
      </c>
      <c r="Y5" s="1" t="s">
        <v>8</v>
      </c>
      <c r="Z5" s="1" t="s">
        <v>9</v>
      </c>
    </row>
    <row r="6" customFormat="false" ht="13.8" hidden="false" customHeight="false" outlineLevel="0" collapsed="false">
      <c r="A6" s="1" t="s">
        <v>11</v>
      </c>
      <c r="B6" s="2" t="s">
        <v>12</v>
      </c>
      <c r="C6" s="2" t="n">
        <f aca="false">IF($A$6 &lt;&gt; "", SUM($G$6:$Z$6)/$G$34, "")</f>
        <v>3.4</v>
      </c>
      <c r="D6" s="2" t="str">
        <f aca="false">IF($A$6 = "", COUNTIF($G$6:$Z$6, "Human made"), "")</f>
        <v/>
      </c>
      <c r="E6" s="2" t="str">
        <f aca="false">IF($A$6 = "", COUNTIF($G$6:$Z$6, "Computer made"), "")</f>
        <v/>
      </c>
      <c r="F6" s="2" t="str">
        <f aca="false">IF($A$6 = "", $D$6/$G$34, "")</f>
        <v/>
      </c>
      <c r="G6" s="1" t="n">
        <v>4</v>
      </c>
      <c r="H6" s="1" t="n">
        <v>5</v>
      </c>
      <c r="I6" s="1" t="n">
        <v>3</v>
      </c>
      <c r="J6" s="1" t="n">
        <v>4</v>
      </c>
      <c r="K6" s="1" t="n">
        <v>2</v>
      </c>
      <c r="L6" s="1" t="n">
        <v>5</v>
      </c>
      <c r="M6" s="1" t="n">
        <v>3</v>
      </c>
      <c r="N6" s="1" t="n">
        <v>4</v>
      </c>
      <c r="O6" s="1" t="n">
        <v>4</v>
      </c>
      <c r="P6" s="1" t="n">
        <v>3</v>
      </c>
      <c r="Q6" s="1" t="n">
        <v>4</v>
      </c>
      <c r="R6" s="1" t="n">
        <v>5</v>
      </c>
      <c r="S6" s="1" t="n">
        <v>2</v>
      </c>
      <c r="T6" s="1" t="n">
        <v>4</v>
      </c>
      <c r="U6" s="1" t="n">
        <v>3</v>
      </c>
      <c r="V6" s="1" t="n">
        <v>4</v>
      </c>
      <c r="W6" s="1" t="n">
        <v>2</v>
      </c>
      <c r="X6" s="1" t="n">
        <v>3</v>
      </c>
      <c r="Y6" s="1" t="n">
        <v>1</v>
      </c>
      <c r="Z6" s="1" t="n">
        <v>3</v>
      </c>
    </row>
    <row r="7" customFormat="false" ht="13.8" hidden="false" customHeight="false" outlineLevel="0" collapsed="false">
      <c r="B7" s="2" t="s">
        <v>12</v>
      </c>
      <c r="C7" s="2" t="str">
        <f aca="false">IF($A$7 &lt;&gt; "", SUM($G$7:$Z$7)/$G$34, "")</f>
        <v/>
      </c>
      <c r="D7" s="2" t="n">
        <f aca="false">IF($A$7 = "", COUNTIF($G$7:$Z$7, "Human made"), "")</f>
        <v>12</v>
      </c>
      <c r="E7" s="2" t="n">
        <f aca="false">IF($A$7 = "", COUNTIF($G$7:$Z$7, "Computer made"), "")</f>
        <v>8</v>
      </c>
      <c r="F7" s="2" t="n">
        <f aca="false">IF($A$7 = "", $D$7/$G$34, "")</f>
        <v>0.6</v>
      </c>
      <c r="G7" s="1" t="s">
        <v>9</v>
      </c>
      <c r="H7" s="1" t="s">
        <v>9</v>
      </c>
      <c r="I7" s="1" t="s">
        <v>9</v>
      </c>
      <c r="J7" s="1" t="s">
        <v>9</v>
      </c>
      <c r="K7" s="1" t="s">
        <v>9</v>
      </c>
      <c r="L7" s="1" t="s">
        <v>9</v>
      </c>
      <c r="M7" s="1" t="s">
        <v>8</v>
      </c>
      <c r="N7" s="1" t="s">
        <v>9</v>
      </c>
      <c r="O7" s="1" t="s">
        <v>8</v>
      </c>
      <c r="P7" s="1" t="s">
        <v>8</v>
      </c>
      <c r="Q7" s="1" t="s">
        <v>9</v>
      </c>
      <c r="R7" s="1" t="s">
        <v>9</v>
      </c>
      <c r="S7" s="1" t="s">
        <v>9</v>
      </c>
      <c r="T7" s="1" t="s">
        <v>8</v>
      </c>
      <c r="U7" s="1" t="s">
        <v>8</v>
      </c>
      <c r="V7" s="1" t="s">
        <v>9</v>
      </c>
      <c r="W7" s="1" t="s">
        <v>9</v>
      </c>
      <c r="X7" s="1" t="s">
        <v>8</v>
      </c>
      <c r="Y7" s="1" t="s">
        <v>8</v>
      </c>
      <c r="Z7" s="1" t="s">
        <v>8</v>
      </c>
    </row>
    <row r="8" customFormat="false" ht="13.8" hidden="false" customHeight="false" outlineLevel="0" collapsed="false">
      <c r="A8" s="1" t="s">
        <v>13</v>
      </c>
      <c r="B8" s="2" t="s">
        <v>14</v>
      </c>
      <c r="C8" s="2" t="n">
        <f aca="false">IF($A$8 &lt;&gt; "", SUM($G$8:$Z$8)/$G$34, "")</f>
        <v>3</v>
      </c>
      <c r="D8" s="2" t="str">
        <f aca="false">IF($A$8 = "", COUNTIF($G$8:$Z$8, "Human made"), "")</f>
        <v/>
      </c>
      <c r="E8" s="2" t="str">
        <f aca="false">IF($A$8 = "", COUNTIF($G$8:$Z$8, "Computer made"), "")</f>
        <v/>
      </c>
      <c r="F8" s="2" t="str">
        <f aca="false">IF($A$8 = "", $D$8/$G$34, "")</f>
        <v/>
      </c>
      <c r="G8" s="1" t="n">
        <v>3</v>
      </c>
      <c r="H8" s="1" t="n">
        <v>3</v>
      </c>
      <c r="I8" s="1" t="n">
        <v>1</v>
      </c>
      <c r="J8" s="1" t="n">
        <v>3</v>
      </c>
      <c r="K8" s="1" t="n">
        <v>3</v>
      </c>
      <c r="L8" s="1" t="n">
        <v>3</v>
      </c>
      <c r="M8" s="1" t="n">
        <v>3</v>
      </c>
      <c r="N8" s="1" t="n">
        <v>3</v>
      </c>
      <c r="O8" s="1" t="n">
        <v>4</v>
      </c>
      <c r="P8" s="1" t="n">
        <v>4</v>
      </c>
      <c r="Q8" s="1" t="n">
        <v>1</v>
      </c>
      <c r="R8" s="1" t="n">
        <v>5</v>
      </c>
      <c r="S8" s="1" t="n">
        <v>4</v>
      </c>
      <c r="T8" s="1" t="n">
        <v>4</v>
      </c>
      <c r="U8" s="1" t="n">
        <v>2</v>
      </c>
      <c r="V8" s="1" t="n">
        <v>5</v>
      </c>
      <c r="W8" s="1" t="n">
        <v>3</v>
      </c>
      <c r="X8" s="1" t="n">
        <v>2</v>
      </c>
      <c r="Y8" s="1" t="n">
        <v>1</v>
      </c>
      <c r="Z8" s="1" t="n">
        <v>3</v>
      </c>
    </row>
    <row r="9" customFormat="false" ht="13.8" hidden="false" customHeight="false" outlineLevel="0" collapsed="false">
      <c r="B9" s="2" t="s">
        <v>14</v>
      </c>
      <c r="C9" s="2" t="str">
        <f aca="false">IF($A$9 &lt;&gt; "", SUM($G$9:$Z$9)/$G$34, "")</f>
        <v/>
      </c>
      <c r="D9" s="2" t="n">
        <f aca="false">IF($A$9 = "", COUNTIF($G$9:$Z$9, "Human made"), "")</f>
        <v>13</v>
      </c>
      <c r="E9" s="2" t="n">
        <f aca="false">IF($A$9 = "", COUNTIF($G$9:$Z$9, "Computer made"), "")</f>
        <v>7</v>
      </c>
      <c r="F9" s="2" t="n">
        <f aca="false">IF($A$9 = "", $D$9/$G$34, "")</f>
        <v>0.65</v>
      </c>
      <c r="G9" s="1" t="s">
        <v>8</v>
      </c>
      <c r="H9" s="1" t="s">
        <v>8</v>
      </c>
      <c r="I9" s="1" t="s">
        <v>8</v>
      </c>
      <c r="J9" s="1" t="s">
        <v>8</v>
      </c>
      <c r="K9" s="1" t="s">
        <v>9</v>
      </c>
      <c r="L9" s="1" t="s">
        <v>9</v>
      </c>
      <c r="M9" s="1" t="s">
        <v>9</v>
      </c>
      <c r="N9" s="1" t="s">
        <v>9</v>
      </c>
      <c r="O9" s="1" t="s">
        <v>9</v>
      </c>
      <c r="P9" s="1" t="s">
        <v>8</v>
      </c>
      <c r="Q9" s="1" t="s">
        <v>8</v>
      </c>
      <c r="R9" s="1" t="s">
        <v>9</v>
      </c>
      <c r="S9" s="1" t="s">
        <v>9</v>
      </c>
      <c r="T9" s="1" t="s">
        <v>9</v>
      </c>
      <c r="U9" s="1" t="s">
        <v>9</v>
      </c>
      <c r="V9" s="1" t="s">
        <v>9</v>
      </c>
      <c r="W9" s="1" t="s">
        <v>9</v>
      </c>
      <c r="X9" s="1" t="s">
        <v>9</v>
      </c>
      <c r="Y9" s="1" t="s">
        <v>8</v>
      </c>
      <c r="Z9" s="1" t="s">
        <v>9</v>
      </c>
    </row>
    <row r="10" customFormat="false" ht="13.8" hidden="false" customHeight="false" outlineLevel="0" collapsed="false">
      <c r="A10" s="1" t="s">
        <v>6</v>
      </c>
      <c r="B10" s="2" t="s">
        <v>15</v>
      </c>
      <c r="C10" s="2" t="n">
        <f aca="false">IF($A$10 &lt;&gt; "", SUM($G$10:$Z$10)/$G$34, "")</f>
        <v>2.95</v>
      </c>
      <c r="D10" s="2" t="str">
        <f aca="false">IF($A$10 = "", COUNTIF($G$10:$Z$10, "Human made"), "")</f>
        <v/>
      </c>
      <c r="E10" s="2" t="str">
        <f aca="false">IF($A$10 = "", COUNTIF($G$10:$Z$10, "Computer made"), "")</f>
        <v/>
      </c>
      <c r="F10" s="2" t="str">
        <f aca="false">IF($A$10 = "", $D$10/$G$34, "")</f>
        <v/>
      </c>
      <c r="G10" s="1" t="n">
        <v>1</v>
      </c>
      <c r="H10" s="1" t="n">
        <v>4</v>
      </c>
      <c r="I10" s="1" t="n">
        <v>1</v>
      </c>
      <c r="J10" s="1" t="n">
        <v>4</v>
      </c>
      <c r="K10" s="1" t="n">
        <v>4</v>
      </c>
      <c r="L10" s="1" t="n">
        <v>1</v>
      </c>
      <c r="M10" s="1" t="n">
        <v>5</v>
      </c>
      <c r="N10" s="1" t="n">
        <v>5</v>
      </c>
      <c r="O10" s="1" t="n">
        <v>4</v>
      </c>
      <c r="P10" s="1" t="n">
        <v>2</v>
      </c>
      <c r="Q10" s="1" t="n">
        <v>1</v>
      </c>
      <c r="R10" s="1" t="n">
        <v>3</v>
      </c>
      <c r="S10" s="1" t="n">
        <v>5</v>
      </c>
      <c r="T10" s="1" t="n">
        <v>4</v>
      </c>
      <c r="U10" s="1" t="n">
        <v>5</v>
      </c>
      <c r="V10" s="1" t="n">
        <v>2</v>
      </c>
      <c r="W10" s="1" t="n">
        <v>1</v>
      </c>
      <c r="X10" s="1" t="n">
        <v>3</v>
      </c>
      <c r="Y10" s="1" t="n">
        <v>1</v>
      </c>
      <c r="Z10" s="1" t="n">
        <v>3</v>
      </c>
    </row>
    <row r="11" customFormat="false" ht="13.8" hidden="false" customHeight="false" outlineLevel="0" collapsed="false">
      <c r="B11" s="2" t="s">
        <v>15</v>
      </c>
      <c r="C11" s="2" t="str">
        <f aca="false">IF($A$11 &lt;&gt; "", SUM($G$11:$Z$11)/$G$34, "")</f>
        <v/>
      </c>
      <c r="D11" s="2" t="n">
        <f aca="false">IF($A$11 = "", COUNTIF($G$11:$Z$11, "Human made"), "")</f>
        <v>9</v>
      </c>
      <c r="E11" s="2" t="n">
        <f aca="false">IF($A$11 = "", COUNTIF($G$11:$Z$11, "Computer made"), "")</f>
        <v>11</v>
      </c>
      <c r="F11" s="2" t="n">
        <f aca="false">IF($A$11 = "", $D$11/$G$34, "")</f>
        <v>0.45</v>
      </c>
      <c r="G11" s="1" t="s">
        <v>8</v>
      </c>
      <c r="H11" s="1" t="s">
        <v>8</v>
      </c>
      <c r="I11" s="1" t="s">
        <v>8</v>
      </c>
      <c r="J11" s="1" t="s">
        <v>9</v>
      </c>
      <c r="K11" s="1" t="s">
        <v>9</v>
      </c>
      <c r="L11" s="1" t="s">
        <v>8</v>
      </c>
      <c r="M11" s="1" t="s">
        <v>9</v>
      </c>
      <c r="N11" s="1" t="s">
        <v>9</v>
      </c>
      <c r="O11" s="1" t="s">
        <v>9</v>
      </c>
      <c r="P11" s="1" t="s">
        <v>9</v>
      </c>
      <c r="Q11" s="1" t="s">
        <v>8</v>
      </c>
      <c r="R11" s="1" t="s">
        <v>8</v>
      </c>
      <c r="S11" s="1" t="s">
        <v>9</v>
      </c>
      <c r="T11" s="1" t="s">
        <v>8</v>
      </c>
      <c r="U11" s="1" t="s">
        <v>9</v>
      </c>
      <c r="V11" s="1" t="s">
        <v>9</v>
      </c>
      <c r="W11" s="1" t="s">
        <v>8</v>
      </c>
      <c r="X11" s="1" t="s">
        <v>8</v>
      </c>
      <c r="Y11" s="1" t="s">
        <v>8</v>
      </c>
      <c r="Z11" s="1" t="s">
        <v>8</v>
      </c>
    </row>
    <row r="12" customFormat="false" ht="13.8" hidden="false" customHeight="false" outlineLevel="0" collapsed="false">
      <c r="A12" s="1" t="s">
        <v>6</v>
      </c>
      <c r="B12" s="2" t="s">
        <v>16</v>
      </c>
      <c r="C12" s="2" t="n">
        <f aca="false">IF($A$12 &lt;&gt; "", SUM($G$12:$Z$12)/$G$34, "")</f>
        <v>3.2</v>
      </c>
      <c r="D12" s="2" t="str">
        <f aca="false">IF($A$12 = "", COUNTIF($G$12:$Z$12, "Human made"), "")</f>
        <v/>
      </c>
      <c r="E12" s="2" t="str">
        <f aca="false">IF($A$12 = "", COUNTIF($G$12:$Z$12, "Computer made"), "")</f>
        <v/>
      </c>
      <c r="F12" s="2" t="str">
        <f aca="false">IF($A$12 = "", $D$12/$G$34, "")</f>
        <v/>
      </c>
      <c r="G12" s="1" t="n">
        <v>3</v>
      </c>
      <c r="H12" s="1" t="n">
        <v>4</v>
      </c>
      <c r="I12" s="1" t="n">
        <v>3</v>
      </c>
      <c r="J12" s="1" t="n">
        <v>3</v>
      </c>
      <c r="K12" s="1" t="n">
        <v>4</v>
      </c>
      <c r="L12" s="1" t="n">
        <v>2</v>
      </c>
      <c r="M12" s="1" t="n">
        <v>3</v>
      </c>
      <c r="N12" s="1" t="n">
        <v>5</v>
      </c>
      <c r="O12" s="1" t="n">
        <v>3</v>
      </c>
      <c r="P12" s="1" t="n">
        <v>3</v>
      </c>
      <c r="Q12" s="1" t="n">
        <v>1</v>
      </c>
      <c r="R12" s="1" t="n">
        <v>5</v>
      </c>
      <c r="S12" s="1" t="n">
        <v>4</v>
      </c>
      <c r="T12" s="1" t="n">
        <v>4</v>
      </c>
      <c r="U12" s="1" t="n">
        <v>2</v>
      </c>
      <c r="V12" s="1" t="n">
        <v>5</v>
      </c>
      <c r="W12" s="1" t="n">
        <v>2</v>
      </c>
      <c r="X12" s="1" t="n">
        <v>3</v>
      </c>
      <c r="Y12" s="1" t="n">
        <v>1</v>
      </c>
      <c r="Z12" s="1" t="n">
        <v>4</v>
      </c>
    </row>
    <row r="13" customFormat="false" ht="13.8" hidden="false" customHeight="false" outlineLevel="0" collapsed="false">
      <c r="B13" s="2" t="s">
        <v>16</v>
      </c>
      <c r="C13" s="2" t="str">
        <f aca="false">IF($A$13 &lt;&gt; "", SUM($G$13:$Z$13)/$G$34, "")</f>
        <v/>
      </c>
      <c r="D13" s="2" t="n">
        <f aca="false">IF($A$13 = "", COUNTIF($G$13:$Z$13, "Human made"), "")</f>
        <v>11</v>
      </c>
      <c r="E13" s="2" t="n">
        <f aca="false">IF($A$13 = "", COUNTIF($G$13:$Z$13, "Computer made"), "")</f>
        <v>9</v>
      </c>
      <c r="F13" s="2" t="n">
        <f aca="false">IF($A$13 = "", $D$13/$G$34, "")</f>
        <v>0.55</v>
      </c>
      <c r="G13" s="1" t="s">
        <v>8</v>
      </c>
      <c r="H13" s="1" t="s">
        <v>9</v>
      </c>
      <c r="I13" s="1" t="s">
        <v>9</v>
      </c>
      <c r="J13" s="1" t="s">
        <v>9</v>
      </c>
      <c r="K13" s="1" t="s">
        <v>9</v>
      </c>
      <c r="L13" s="1" t="s">
        <v>8</v>
      </c>
      <c r="M13" s="1" t="s">
        <v>8</v>
      </c>
      <c r="N13" s="1" t="s">
        <v>8</v>
      </c>
      <c r="O13" s="1" t="s">
        <v>8</v>
      </c>
      <c r="P13" s="1" t="s">
        <v>8</v>
      </c>
      <c r="Q13" s="1" t="s">
        <v>8</v>
      </c>
      <c r="R13" s="1" t="s">
        <v>9</v>
      </c>
      <c r="S13" s="1" t="s">
        <v>9</v>
      </c>
      <c r="T13" s="1" t="s">
        <v>9</v>
      </c>
      <c r="U13" s="1" t="s">
        <v>9</v>
      </c>
      <c r="V13" s="1" t="s">
        <v>9</v>
      </c>
      <c r="W13" s="1" t="s">
        <v>9</v>
      </c>
      <c r="X13" s="1" t="s">
        <v>8</v>
      </c>
      <c r="Y13" s="1" t="s">
        <v>8</v>
      </c>
      <c r="Z13" s="1" t="s">
        <v>9</v>
      </c>
    </row>
    <row r="14" customFormat="false" ht="13.8" hidden="false" customHeight="false" outlineLevel="0" collapsed="false">
      <c r="A14" s="1" t="s">
        <v>11</v>
      </c>
      <c r="B14" s="2" t="s">
        <v>17</v>
      </c>
      <c r="C14" s="2" t="n">
        <f aca="false">IF($A$14 &lt;&gt; "", SUM($G$14:$Z$14)/$G$34, "")</f>
        <v>3.45</v>
      </c>
      <c r="D14" s="2" t="str">
        <f aca="false">IF($A$14 = "", COUNTIF($G$14:$Z$14, "Human made"), "")</f>
        <v/>
      </c>
      <c r="E14" s="2" t="str">
        <f aca="false">IF($A$14 = "", COUNTIF($G$14:$Z$14, "Computer made"), "")</f>
        <v/>
      </c>
      <c r="F14" s="2" t="str">
        <f aca="false">IF($A$14 = "", $D$14/$G$34, "")</f>
        <v/>
      </c>
      <c r="G14" s="1" t="n">
        <v>5</v>
      </c>
      <c r="H14" s="1" t="n">
        <v>5</v>
      </c>
      <c r="I14" s="1" t="n">
        <v>3</v>
      </c>
      <c r="J14" s="1" t="n">
        <v>3</v>
      </c>
      <c r="K14" s="1" t="n">
        <v>5</v>
      </c>
      <c r="L14" s="1" t="n">
        <v>5</v>
      </c>
      <c r="M14" s="1" t="n">
        <v>4</v>
      </c>
      <c r="N14" s="1" t="n">
        <v>3</v>
      </c>
      <c r="O14" s="1" t="n">
        <v>3</v>
      </c>
      <c r="P14" s="1" t="n">
        <v>3</v>
      </c>
      <c r="Q14" s="1" t="n">
        <v>3</v>
      </c>
      <c r="R14" s="1" t="n">
        <v>5</v>
      </c>
      <c r="S14" s="1" t="n">
        <v>2</v>
      </c>
      <c r="T14" s="1" t="n">
        <v>5</v>
      </c>
      <c r="U14" s="1" t="n">
        <v>1</v>
      </c>
      <c r="V14" s="1" t="n">
        <v>2</v>
      </c>
      <c r="W14" s="1" t="n">
        <v>1</v>
      </c>
      <c r="X14" s="1" t="n">
        <v>5</v>
      </c>
      <c r="Y14" s="1" t="n">
        <v>1</v>
      </c>
      <c r="Z14" s="1" t="n">
        <v>5</v>
      </c>
    </row>
    <row r="15" customFormat="false" ht="13.8" hidden="false" customHeight="false" outlineLevel="0" collapsed="false">
      <c r="B15" s="2" t="s">
        <v>17</v>
      </c>
      <c r="C15" s="2" t="str">
        <f aca="false">IF($A$15 &lt;&gt; "", SUM($G$15:$Z$15)/$G$34, "")</f>
        <v/>
      </c>
      <c r="D15" s="2" t="n">
        <f aca="false">IF($A$15 = "", COUNTIF($G$15:$Z$15, "Human made"), "")</f>
        <v>15</v>
      </c>
      <c r="E15" s="2" t="n">
        <f aca="false">IF($A$15 = "", COUNTIF($G$15:$Z$15, "Computer made"), "")</f>
        <v>5</v>
      </c>
      <c r="F15" s="2" t="n">
        <f aca="false">IF($A$15 = "", $D$15/$G$34, "")</f>
        <v>0.75</v>
      </c>
      <c r="G15" s="1" t="s">
        <v>9</v>
      </c>
      <c r="H15" s="1" t="s">
        <v>9</v>
      </c>
      <c r="I15" s="1" t="s">
        <v>9</v>
      </c>
      <c r="J15" s="1" t="s">
        <v>9</v>
      </c>
      <c r="K15" s="1" t="s">
        <v>9</v>
      </c>
      <c r="L15" s="1" t="s">
        <v>9</v>
      </c>
      <c r="M15" s="1" t="s">
        <v>9</v>
      </c>
      <c r="N15" s="1" t="s">
        <v>8</v>
      </c>
      <c r="O15" s="1" t="s">
        <v>8</v>
      </c>
      <c r="P15" s="1" t="s">
        <v>9</v>
      </c>
      <c r="Q15" s="1" t="s">
        <v>9</v>
      </c>
      <c r="R15" s="1" t="s">
        <v>9</v>
      </c>
      <c r="S15" s="1" t="s">
        <v>9</v>
      </c>
      <c r="T15" s="1" t="s">
        <v>8</v>
      </c>
      <c r="U15" s="1" t="s">
        <v>9</v>
      </c>
      <c r="V15" s="1" t="s">
        <v>8</v>
      </c>
      <c r="W15" s="1" t="s">
        <v>9</v>
      </c>
      <c r="X15" s="1" t="s">
        <v>9</v>
      </c>
      <c r="Y15" s="1" t="s">
        <v>8</v>
      </c>
      <c r="Z15" s="1" t="s">
        <v>9</v>
      </c>
    </row>
    <row r="16" customFormat="false" ht="13.8" hidden="false" customHeight="false" outlineLevel="0" collapsed="false">
      <c r="A16" s="1" t="s">
        <v>13</v>
      </c>
      <c r="B16" s="2" t="s">
        <v>18</v>
      </c>
      <c r="C16" s="2" t="n">
        <f aca="false">IF($A$16 &lt;&gt; "", SUM($G$16:$Z$16)/$G$34, "")</f>
        <v>2.8</v>
      </c>
      <c r="D16" s="2" t="str">
        <f aca="false">IF($A$16 = "", COUNTIF($G$16:$Z$16, "Human made"), "")</f>
        <v/>
      </c>
      <c r="E16" s="2" t="str">
        <f aca="false">IF($A$16 = "", COUNTIF($G$16:$Z$16, "Computer made"), "")</f>
        <v/>
      </c>
      <c r="F16" s="2" t="str">
        <f aca="false">IF($A$16 = "", $D$16/$G$34, "")</f>
        <v/>
      </c>
      <c r="G16" s="1" t="n">
        <v>4</v>
      </c>
      <c r="H16" s="1" t="n">
        <v>2</v>
      </c>
      <c r="I16" s="1" t="n">
        <v>1</v>
      </c>
      <c r="J16" s="1" t="n">
        <v>3</v>
      </c>
      <c r="K16" s="1" t="n">
        <v>3</v>
      </c>
      <c r="L16" s="1" t="n">
        <v>4</v>
      </c>
      <c r="M16" s="1" t="n">
        <v>5</v>
      </c>
      <c r="N16" s="1" t="n">
        <v>4</v>
      </c>
      <c r="O16" s="1" t="n">
        <v>2</v>
      </c>
      <c r="P16" s="1" t="n">
        <v>5</v>
      </c>
      <c r="Q16" s="1" t="n">
        <v>1</v>
      </c>
      <c r="R16" s="1" t="n">
        <v>2</v>
      </c>
      <c r="S16" s="1" t="n">
        <v>3</v>
      </c>
      <c r="T16" s="1" t="n">
        <v>2</v>
      </c>
      <c r="U16" s="1" t="n">
        <v>1</v>
      </c>
      <c r="V16" s="1" t="n">
        <v>2</v>
      </c>
      <c r="W16" s="1" t="n">
        <v>2</v>
      </c>
      <c r="X16" s="1" t="n">
        <v>2</v>
      </c>
      <c r="Y16" s="1" t="n">
        <v>5</v>
      </c>
      <c r="Z16" s="1" t="n">
        <v>3</v>
      </c>
    </row>
    <row r="17" customFormat="false" ht="13.8" hidden="false" customHeight="false" outlineLevel="0" collapsed="false">
      <c r="B17" s="2" t="s">
        <v>19</v>
      </c>
      <c r="C17" s="2" t="str">
        <f aca="false">IF($A$17 &lt;&gt; "", SUM($G$17:$Z$17)/$G$34, "")</f>
        <v/>
      </c>
      <c r="D17" s="2" t="n">
        <f aca="false">IF($A$17 = "", COUNTIF($G$17:$Z$17, "Human made"), "")</f>
        <v>7</v>
      </c>
      <c r="E17" s="2" t="n">
        <f aca="false">IF($A$17 = "", COUNTIF($G$17:$Z$17, "Computer made"), "")</f>
        <v>12</v>
      </c>
      <c r="F17" s="2" t="n">
        <f aca="false">IF($A$17 = "", $D$17/$G$34, "")</f>
        <v>0.35</v>
      </c>
      <c r="G17" s="1" t="s">
        <v>8</v>
      </c>
      <c r="H17" s="1" t="s">
        <v>8</v>
      </c>
      <c r="I17" s="1" t="s">
        <v>8</v>
      </c>
      <c r="J17" s="1" t="s">
        <v>8</v>
      </c>
      <c r="K17" s="1" t="s">
        <v>9</v>
      </c>
      <c r="L17" s="1" t="s">
        <v>9</v>
      </c>
      <c r="M17" s="1" t="s">
        <v>9</v>
      </c>
      <c r="N17" s="1" t="s">
        <v>9</v>
      </c>
      <c r="O17" s="1" t="s">
        <v>8</v>
      </c>
      <c r="P17" s="1" t="s">
        <v>8</v>
      </c>
      <c r="Q17" s="1" t="s">
        <v>8</v>
      </c>
      <c r="R17" s="1" t="s">
        <v>8</v>
      </c>
      <c r="S17" s="1" t="s">
        <v>9</v>
      </c>
      <c r="T17" s="1" t="s">
        <v>8</v>
      </c>
      <c r="U17" s="1" t="s">
        <v>8</v>
      </c>
      <c r="V17" s="1" t="s">
        <v>9</v>
      </c>
      <c r="X17" s="1" t="s">
        <v>8</v>
      </c>
      <c r="Y17" s="1" t="s">
        <v>8</v>
      </c>
      <c r="Z17" s="1" t="s">
        <v>9</v>
      </c>
    </row>
    <row r="18" customFormat="false" ht="13.8" hidden="false" customHeight="false" outlineLevel="0" collapsed="false">
      <c r="A18" s="1" t="s">
        <v>11</v>
      </c>
      <c r="B18" s="2" t="s">
        <v>20</v>
      </c>
      <c r="C18" s="2" t="n">
        <f aca="false">IF($A$18 &lt;&gt; "", SUM($G$18:$Z$18)/$G$34, "")</f>
        <v>3.1</v>
      </c>
      <c r="D18" s="2" t="str">
        <f aca="false">IF($A$18 = "", COUNTIF($G$18:$Z$18, "Human made"), "")</f>
        <v/>
      </c>
      <c r="E18" s="2" t="str">
        <f aca="false">IF($A$18 = "", COUNTIF($G$18:$Z$18, "Computer made"), "")</f>
        <v/>
      </c>
      <c r="F18" s="2" t="str">
        <f aca="false">IF($A$18 = "", $D$18/$G$34, "")</f>
        <v/>
      </c>
      <c r="G18" s="1" t="n">
        <v>4</v>
      </c>
      <c r="H18" s="1" t="n">
        <v>4</v>
      </c>
      <c r="I18" s="1" t="n">
        <v>1</v>
      </c>
      <c r="J18" s="1" t="n">
        <v>4</v>
      </c>
      <c r="K18" s="1" t="n">
        <v>3</v>
      </c>
      <c r="L18" s="1" t="n">
        <v>4</v>
      </c>
      <c r="M18" s="1" t="n">
        <v>3</v>
      </c>
      <c r="N18" s="1" t="n">
        <v>2</v>
      </c>
      <c r="O18" s="1" t="n">
        <v>4</v>
      </c>
      <c r="P18" s="1" t="n">
        <v>3</v>
      </c>
      <c r="Q18" s="1" t="n">
        <v>3</v>
      </c>
      <c r="R18" s="1" t="n">
        <v>3</v>
      </c>
      <c r="S18" s="1" t="n">
        <v>3</v>
      </c>
      <c r="T18" s="1" t="n">
        <v>5</v>
      </c>
      <c r="U18" s="1" t="n">
        <v>4</v>
      </c>
      <c r="V18" s="1" t="n">
        <v>4</v>
      </c>
      <c r="W18" s="1" t="n">
        <v>1</v>
      </c>
      <c r="X18" s="1" t="n">
        <v>4</v>
      </c>
      <c r="Y18" s="1" t="n">
        <v>1</v>
      </c>
      <c r="Z18" s="1" t="n">
        <v>2</v>
      </c>
    </row>
    <row r="19" customFormat="false" ht="13.8" hidden="false" customHeight="false" outlineLevel="0" collapsed="false">
      <c r="B19" s="2" t="s">
        <v>20</v>
      </c>
      <c r="C19" s="2" t="str">
        <f aca="false">IF($A$19 &lt;&gt; "", SUM($G$19:$Z$19)/$G$34, "")</f>
        <v/>
      </c>
      <c r="D19" s="2" t="n">
        <f aca="false">IF($A$19 = "", COUNTIF($G$19:$Z$19, "Human made"), "")</f>
        <v>13</v>
      </c>
      <c r="E19" s="2" t="n">
        <f aca="false">IF($A$19 = "", COUNTIF($G$19:$Z$19, "Computer made"), "")</f>
        <v>7</v>
      </c>
      <c r="F19" s="2" t="n">
        <f aca="false">IF($A$19 = "", $D$19/$G$34, "")</f>
        <v>0.65</v>
      </c>
      <c r="G19" s="1" t="s">
        <v>9</v>
      </c>
      <c r="H19" s="1" t="s">
        <v>9</v>
      </c>
      <c r="I19" s="1" t="s">
        <v>8</v>
      </c>
      <c r="J19" s="1" t="s">
        <v>9</v>
      </c>
      <c r="K19" s="1" t="s">
        <v>9</v>
      </c>
      <c r="L19" s="1" t="s">
        <v>8</v>
      </c>
      <c r="M19" s="1" t="s">
        <v>9</v>
      </c>
      <c r="N19" s="1" t="s">
        <v>9</v>
      </c>
      <c r="O19" s="1" t="s">
        <v>8</v>
      </c>
      <c r="P19" s="1" t="s">
        <v>8</v>
      </c>
      <c r="Q19" s="1" t="s">
        <v>9</v>
      </c>
      <c r="R19" s="1" t="s">
        <v>8</v>
      </c>
      <c r="S19" s="1" t="s">
        <v>9</v>
      </c>
      <c r="T19" s="1" t="s">
        <v>9</v>
      </c>
      <c r="U19" s="1" t="s">
        <v>9</v>
      </c>
      <c r="V19" s="1" t="s">
        <v>8</v>
      </c>
      <c r="W19" s="1" t="s">
        <v>9</v>
      </c>
      <c r="X19" s="1" t="s">
        <v>9</v>
      </c>
      <c r="Y19" s="1" t="s">
        <v>9</v>
      </c>
      <c r="Z19" s="1" t="s">
        <v>8</v>
      </c>
    </row>
    <row r="20" customFormat="false" ht="13.8" hidden="false" customHeight="false" outlineLevel="0" collapsed="false">
      <c r="A20" s="1" t="s">
        <v>11</v>
      </c>
      <c r="B20" s="2" t="s">
        <v>21</v>
      </c>
      <c r="C20" s="2" t="n">
        <f aca="false">IF($A$20 &lt;&gt; "", SUM($G$20:$Z$20)/$G$34, "")</f>
        <v>3.55</v>
      </c>
      <c r="D20" s="2" t="str">
        <f aca="false">IF($A$20 = "", COUNTIF($G$20:$Z$20, "Human made"), "")</f>
        <v/>
      </c>
      <c r="E20" s="2" t="str">
        <f aca="false">IF($A$20 = "", COUNTIF($G$20:$Z$20, "Computer made"), "")</f>
        <v/>
      </c>
      <c r="F20" s="2" t="str">
        <f aca="false">IF($A$20 = "", $D$20/$G$34, "")</f>
        <v/>
      </c>
      <c r="G20" s="1" t="n">
        <v>4</v>
      </c>
      <c r="H20" s="1" t="n">
        <v>4</v>
      </c>
      <c r="I20" s="1" t="n">
        <v>1</v>
      </c>
      <c r="J20" s="1" t="n">
        <v>4</v>
      </c>
      <c r="K20" s="1" t="n">
        <v>4</v>
      </c>
      <c r="L20" s="1" t="n">
        <v>5</v>
      </c>
      <c r="M20" s="1" t="n">
        <v>4</v>
      </c>
      <c r="N20" s="1" t="n">
        <v>3</v>
      </c>
      <c r="O20" s="1" t="n">
        <v>1</v>
      </c>
      <c r="P20" s="1" t="n">
        <v>4</v>
      </c>
      <c r="Q20" s="1" t="n">
        <v>5</v>
      </c>
      <c r="R20" s="1" t="n">
        <v>4</v>
      </c>
      <c r="S20" s="1" t="n">
        <v>3</v>
      </c>
      <c r="T20" s="1" t="n">
        <v>5</v>
      </c>
      <c r="U20" s="1" t="n">
        <v>3</v>
      </c>
      <c r="V20" s="1" t="n">
        <v>5</v>
      </c>
      <c r="W20" s="1" t="n">
        <v>1</v>
      </c>
      <c r="X20" s="1" t="n">
        <v>4</v>
      </c>
      <c r="Y20" s="1" t="n">
        <v>5</v>
      </c>
      <c r="Z20" s="1" t="n">
        <v>2</v>
      </c>
    </row>
    <row r="21" customFormat="false" ht="13.8" hidden="false" customHeight="false" outlineLevel="0" collapsed="false">
      <c r="B21" s="2" t="s">
        <v>21</v>
      </c>
      <c r="C21" s="2" t="str">
        <f aca="false">IF($A$21 &lt;&gt; "", SUM($G$21:$Z$21)/$G$34, "")</f>
        <v/>
      </c>
      <c r="D21" s="2" t="n">
        <f aca="false">IF($A$21 = "", COUNTIF($G$21:$Z$21, "Human made"), "")</f>
        <v>10</v>
      </c>
      <c r="E21" s="2" t="n">
        <f aca="false">IF($A$21 = "", COUNTIF($G$21:$Z$21, "Computer made"), "")</f>
        <v>10</v>
      </c>
      <c r="F21" s="2" t="n">
        <f aca="false">IF($A$21 = "", $D$21/$G$34, "")</f>
        <v>0.5</v>
      </c>
      <c r="G21" s="1" t="s">
        <v>9</v>
      </c>
      <c r="H21" s="1" t="s">
        <v>9</v>
      </c>
      <c r="I21" s="1" t="s">
        <v>8</v>
      </c>
      <c r="J21" s="1" t="s">
        <v>9</v>
      </c>
      <c r="K21" s="1" t="s">
        <v>9</v>
      </c>
      <c r="L21" s="1" t="s">
        <v>8</v>
      </c>
      <c r="M21" s="1" t="s">
        <v>8</v>
      </c>
      <c r="N21" s="1" t="s">
        <v>9</v>
      </c>
      <c r="O21" s="1" t="s">
        <v>8</v>
      </c>
      <c r="P21" s="1" t="s">
        <v>8</v>
      </c>
      <c r="Q21" s="1" t="s">
        <v>9</v>
      </c>
      <c r="R21" s="1" t="s">
        <v>9</v>
      </c>
      <c r="S21" s="1" t="s">
        <v>9</v>
      </c>
      <c r="T21" s="1" t="s">
        <v>8</v>
      </c>
      <c r="U21" s="1" t="s">
        <v>9</v>
      </c>
      <c r="V21" s="1" t="s">
        <v>8</v>
      </c>
      <c r="W21" s="1" t="s">
        <v>8</v>
      </c>
      <c r="X21" s="1" t="s">
        <v>8</v>
      </c>
      <c r="Y21" s="1" t="s">
        <v>9</v>
      </c>
      <c r="Z21" s="1" t="s">
        <v>8</v>
      </c>
    </row>
    <row r="22" customFormat="false" ht="13.8" hidden="false" customHeight="false" outlineLevel="0" collapsed="false">
      <c r="A22" s="1" t="s">
        <v>6</v>
      </c>
      <c r="B22" s="2" t="s">
        <v>22</v>
      </c>
      <c r="C22" s="2" t="n">
        <f aca="false">IF($A$22 &lt;&gt; "", SUM($G$22:$Z$22)/$G$34, "")</f>
        <v>3.35</v>
      </c>
      <c r="D22" s="2" t="str">
        <f aca="false">IF($A$22 = "", COUNTIF($G$22:$Z$22, "Human made"), "")</f>
        <v/>
      </c>
      <c r="E22" s="2" t="str">
        <f aca="false">IF($A$22 = "", COUNTIF($G$22:$Z$22, "Computer made"), "")</f>
        <v/>
      </c>
      <c r="F22" s="2" t="str">
        <f aca="false">IF($A$22 = "", $D$22/$G$34, "")</f>
        <v/>
      </c>
      <c r="G22" s="1" t="n">
        <v>3</v>
      </c>
      <c r="H22" s="1" t="n">
        <v>4</v>
      </c>
      <c r="I22" s="1" t="n">
        <v>1</v>
      </c>
      <c r="J22" s="1" t="n">
        <v>3</v>
      </c>
      <c r="K22" s="1" t="n">
        <v>3</v>
      </c>
      <c r="L22" s="1" t="n">
        <v>1</v>
      </c>
      <c r="M22" s="1" t="n">
        <v>3</v>
      </c>
      <c r="N22" s="1" t="n">
        <v>5</v>
      </c>
      <c r="O22" s="1" t="n">
        <v>4</v>
      </c>
      <c r="P22" s="1" t="n">
        <v>3</v>
      </c>
      <c r="Q22" s="1" t="n">
        <v>4</v>
      </c>
      <c r="R22" s="1" t="n">
        <v>5</v>
      </c>
      <c r="S22" s="1" t="n">
        <v>3</v>
      </c>
      <c r="T22" s="1" t="n">
        <v>5</v>
      </c>
      <c r="U22" s="1" t="n">
        <v>4</v>
      </c>
      <c r="V22" s="1" t="n">
        <v>5</v>
      </c>
      <c r="W22" s="1" t="n">
        <v>1</v>
      </c>
      <c r="X22" s="1" t="n">
        <v>3</v>
      </c>
      <c r="Y22" s="1" t="n">
        <v>4</v>
      </c>
      <c r="Z22" s="1" t="n">
        <v>3</v>
      </c>
    </row>
    <row r="23" customFormat="false" ht="13.8" hidden="false" customHeight="false" outlineLevel="0" collapsed="false">
      <c r="B23" s="2" t="s">
        <v>22</v>
      </c>
      <c r="C23" s="2" t="str">
        <f aca="false">IF($A$23 &lt;&gt; "", SUM($G$23:$Z$23)/$G$34, "")</f>
        <v/>
      </c>
      <c r="D23" s="2" t="n">
        <f aca="false">IF($A$23 = "", COUNTIF($G$23:$Z$23, "Human made"), "")</f>
        <v>13</v>
      </c>
      <c r="E23" s="2" t="n">
        <f aca="false">IF($A$23 = "", COUNTIF($G$23:$Z$23, "Computer made"), "")</f>
        <v>7</v>
      </c>
      <c r="F23" s="2" t="n">
        <f aca="false">IF($A$23 = "", $D$23/$G$34, "")</f>
        <v>0.65</v>
      </c>
      <c r="G23" s="1" t="s">
        <v>8</v>
      </c>
      <c r="H23" s="1" t="s">
        <v>9</v>
      </c>
      <c r="I23" s="1" t="s">
        <v>8</v>
      </c>
      <c r="J23" s="1" t="s">
        <v>8</v>
      </c>
      <c r="K23" s="1" t="s">
        <v>9</v>
      </c>
      <c r="L23" s="1" t="s">
        <v>8</v>
      </c>
      <c r="M23" s="1" t="s">
        <v>9</v>
      </c>
      <c r="N23" s="1" t="s">
        <v>9</v>
      </c>
      <c r="O23" s="1" t="s">
        <v>9</v>
      </c>
      <c r="P23" s="1" t="s">
        <v>9</v>
      </c>
      <c r="Q23" s="1" t="s">
        <v>9</v>
      </c>
      <c r="R23" s="1" t="s">
        <v>8</v>
      </c>
      <c r="S23" s="1" t="s">
        <v>9</v>
      </c>
      <c r="T23" s="1" t="s">
        <v>9</v>
      </c>
      <c r="U23" s="1" t="s">
        <v>8</v>
      </c>
      <c r="V23" s="1" t="s">
        <v>9</v>
      </c>
      <c r="W23" s="1" t="s">
        <v>9</v>
      </c>
      <c r="X23" s="1" t="s">
        <v>9</v>
      </c>
      <c r="Y23" s="1" t="s">
        <v>8</v>
      </c>
      <c r="Z23" s="1" t="s">
        <v>9</v>
      </c>
    </row>
    <row r="24" customFormat="false" ht="13.8" hidden="false" customHeight="false" outlineLevel="0" collapsed="false">
      <c r="A24" s="1" t="s">
        <v>13</v>
      </c>
      <c r="B24" s="2" t="s">
        <v>23</v>
      </c>
      <c r="C24" s="2" t="n">
        <f aca="false">IF($A$24 &lt;&gt; "", SUM($G$24:$Z$24)/$G$34, "")</f>
        <v>2.75</v>
      </c>
      <c r="D24" s="2" t="str">
        <f aca="false">IF($A$24 = "", COUNTIF($G$24:$Z$24, "Human made"), "")</f>
        <v/>
      </c>
      <c r="E24" s="2" t="str">
        <f aca="false">IF($A$24 = "", COUNTIF($G$24:$Z$24, "Computer made"), "")</f>
        <v/>
      </c>
      <c r="F24" s="2" t="str">
        <f aca="false">IF($A$24 = "", $D$24/$G$34, "")</f>
        <v/>
      </c>
      <c r="G24" s="1" t="n">
        <v>3</v>
      </c>
      <c r="H24" s="1" t="n">
        <v>4</v>
      </c>
      <c r="I24" s="1" t="n">
        <v>1</v>
      </c>
      <c r="J24" s="1" t="n">
        <v>2</v>
      </c>
      <c r="K24" s="1" t="n">
        <v>3</v>
      </c>
      <c r="L24" s="1" t="n">
        <v>2</v>
      </c>
      <c r="M24" s="1" t="n">
        <v>5</v>
      </c>
      <c r="N24" s="1" t="n">
        <v>2</v>
      </c>
      <c r="O24" s="1" t="n">
        <v>3</v>
      </c>
      <c r="P24" s="1" t="n">
        <v>2</v>
      </c>
      <c r="Q24" s="1" t="n">
        <v>3</v>
      </c>
      <c r="R24" s="1" t="n">
        <v>3</v>
      </c>
      <c r="S24" s="1" t="n">
        <v>3</v>
      </c>
      <c r="T24" s="1" t="n">
        <v>4</v>
      </c>
      <c r="U24" s="1" t="n">
        <v>3</v>
      </c>
      <c r="V24" s="1" t="n">
        <v>3</v>
      </c>
      <c r="W24" s="1" t="n">
        <v>1</v>
      </c>
      <c r="X24" s="1" t="n">
        <v>3</v>
      </c>
      <c r="Y24" s="1" t="n">
        <v>2</v>
      </c>
      <c r="Z24" s="1" t="n">
        <v>3</v>
      </c>
    </row>
    <row r="25" customFormat="false" ht="13.8" hidden="false" customHeight="false" outlineLevel="0" collapsed="false">
      <c r="B25" s="2" t="s">
        <v>23</v>
      </c>
      <c r="C25" s="2" t="str">
        <f aca="false">IF($A$25 &lt;&gt; "", SUM($G$25:$Z$25)/$G$34, "")</f>
        <v/>
      </c>
      <c r="D25" s="2" t="n">
        <f aca="false">IF($A$25 = "", COUNTIF($G$25:$Z$25, "Human made"), "")</f>
        <v>7</v>
      </c>
      <c r="E25" s="2" t="n">
        <f aca="false">IF($A$25 = "", COUNTIF($G$25:$Z$25, "Computer made"), "")</f>
        <v>12</v>
      </c>
      <c r="F25" s="2" t="n">
        <f aca="false">IF($A$25 = "", $D$25/$G$34, "")</f>
        <v>0.35</v>
      </c>
      <c r="G25" s="1" t="s">
        <v>8</v>
      </c>
      <c r="H25" s="1" t="s">
        <v>8</v>
      </c>
      <c r="I25" s="1" t="s">
        <v>8</v>
      </c>
      <c r="J25" s="1" t="s">
        <v>8</v>
      </c>
      <c r="K25" s="1" t="s">
        <v>8</v>
      </c>
      <c r="L25" s="1" t="s">
        <v>8</v>
      </c>
      <c r="M25" s="1" t="s">
        <v>9</v>
      </c>
      <c r="N25" s="1" t="s">
        <v>8</v>
      </c>
      <c r="O25" s="1" t="s">
        <v>9</v>
      </c>
      <c r="P25" s="1" t="s">
        <v>8</v>
      </c>
      <c r="Q25" s="1" t="s">
        <v>9</v>
      </c>
      <c r="R25" s="1" t="s">
        <v>9</v>
      </c>
      <c r="S25" s="1" t="s">
        <v>9</v>
      </c>
      <c r="T25" s="1" t="s">
        <v>8</v>
      </c>
      <c r="U25" s="1" t="s">
        <v>9</v>
      </c>
      <c r="W25" s="1" t="s">
        <v>8</v>
      </c>
      <c r="X25" s="1" t="s">
        <v>8</v>
      </c>
      <c r="Y25" s="1" t="s">
        <v>9</v>
      </c>
      <c r="Z25" s="1" t="s">
        <v>8</v>
      </c>
    </row>
    <row r="26" customFormat="false" ht="13.8" hidden="false" customHeight="false" outlineLevel="0" collapsed="false">
      <c r="A26" s="1" t="s">
        <v>13</v>
      </c>
      <c r="B26" s="2" t="s">
        <v>24</v>
      </c>
      <c r="C26" s="2" t="n">
        <f aca="false">IF($A$26 &lt;&gt; "", SUM($G$26:$Z$26)/$G$34, "")</f>
        <v>2.5</v>
      </c>
      <c r="D26" s="2" t="str">
        <f aca="false">IF($A$26 = "", COUNTIF($G$26:$Z$26, "Human made"), "")</f>
        <v/>
      </c>
      <c r="E26" s="2" t="str">
        <f aca="false">IF($A$26 = "", COUNTIF($G$26:$Z$26, "Computer made"), "")</f>
        <v/>
      </c>
      <c r="F26" s="2" t="str">
        <f aca="false">IF($A$26 = "", $D$26/$G$34, "")</f>
        <v/>
      </c>
      <c r="G26" s="1" t="n">
        <v>4</v>
      </c>
      <c r="H26" s="1" t="n">
        <v>3</v>
      </c>
      <c r="I26" s="1" t="n">
        <v>1</v>
      </c>
      <c r="J26" s="1" t="n">
        <v>2</v>
      </c>
      <c r="K26" s="1" t="n">
        <v>3</v>
      </c>
      <c r="L26" s="1" t="n">
        <v>3</v>
      </c>
      <c r="M26" s="1" t="n">
        <v>2</v>
      </c>
      <c r="N26" s="1" t="n">
        <v>2</v>
      </c>
      <c r="O26" s="1" t="n">
        <v>3</v>
      </c>
      <c r="P26" s="1" t="n">
        <v>5</v>
      </c>
      <c r="Q26" s="1" t="n">
        <v>1</v>
      </c>
      <c r="R26" s="1" t="n">
        <v>2</v>
      </c>
      <c r="S26" s="1" t="n">
        <v>3</v>
      </c>
      <c r="T26" s="1" t="n">
        <v>2</v>
      </c>
      <c r="U26" s="1" t="n">
        <v>4</v>
      </c>
      <c r="V26" s="1" t="n">
        <v>2</v>
      </c>
      <c r="W26" s="1" t="n">
        <v>2</v>
      </c>
      <c r="X26" s="1" t="n">
        <v>2</v>
      </c>
      <c r="Y26" s="1" t="n">
        <v>1</v>
      </c>
      <c r="Z26" s="1" t="n">
        <v>3</v>
      </c>
    </row>
    <row r="27" customFormat="false" ht="13.8" hidden="false" customHeight="false" outlineLevel="0" collapsed="false">
      <c r="B27" s="2" t="s">
        <v>24</v>
      </c>
      <c r="C27" s="2" t="str">
        <f aca="false">IF($A$27 &lt;&gt; "", SUM($G$27:$Z$27)/$G$34, "")</f>
        <v/>
      </c>
      <c r="D27" s="2" t="n">
        <f aca="false">IF($A$27 = "", COUNTIF($G$27:$Z$27, "Human made"), "")</f>
        <v>7</v>
      </c>
      <c r="E27" s="2" t="n">
        <f aca="false">IF($A$27 = "", COUNTIF($G$27:$Z$27, "Computer made"), "")</f>
        <v>13</v>
      </c>
      <c r="F27" s="2" t="n">
        <f aca="false">IF($A$27 = "", $D$27/$G$34, "")</f>
        <v>0.35</v>
      </c>
      <c r="G27" s="1" t="s">
        <v>9</v>
      </c>
      <c r="H27" s="1" t="s">
        <v>9</v>
      </c>
      <c r="I27" s="1" t="s">
        <v>8</v>
      </c>
      <c r="J27" s="1" t="s">
        <v>8</v>
      </c>
      <c r="K27" s="1" t="s">
        <v>8</v>
      </c>
      <c r="L27" s="1" t="s">
        <v>8</v>
      </c>
      <c r="M27" s="1" t="s">
        <v>8</v>
      </c>
      <c r="N27" s="1" t="s">
        <v>9</v>
      </c>
      <c r="O27" s="1" t="s">
        <v>8</v>
      </c>
      <c r="P27" s="1" t="s">
        <v>9</v>
      </c>
      <c r="Q27" s="1" t="s">
        <v>8</v>
      </c>
      <c r="R27" s="1" t="s">
        <v>8</v>
      </c>
      <c r="S27" s="1" t="s">
        <v>9</v>
      </c>
      <c r="T27" s="1" t="s">
        <v>9</v>
      </c>
      <c r="U27" s="1" t="s">
        <v>9</v>
      </c>
      <c r="V27" s="1" t="s">
        <v>8</v>
      </c>
      <c r="W27" s="1" t="s">
        <v>8</v>
      </c>
      <c r="X27" s="1" t="s">
        <v>8</v>
      </c>
      <c r="Y27" s="1" t="s">
        <v>8</v>
      </c>
      <c r="Z27" s="1" t="s">
        <v>8</v>
      </c>
    </row>
    <row r="28" customFormat="false" ht="13.8" hidden="false" customHeight="false" outlineLevel="0" collapsed="false">
      <c r="A28" s="1" t="s">
        <v>11</v>
      </c>
      <c r="B28" s="2" t="s">
        <v>25</v>
      </c>
      <c r="C28" s="2" t="n">
        <f aca="false">IF($A$28 &lt;&gt; "", SUM($G$28:$Z$28)/$G$34, "")</f>
        <v>3.5</v>
      </c>
      <c r="D28" s="2" t="str">
        <f aca="false">IF($A$28 = "", COUNTIF($G$28:$Z$28, "Human made"), "")</f>
        <v/>
      </c>
      <c r="E28" s="2" t="str">
        <f aca="false">IF($A$28 = "", COUNTIF($G$28:$Z$28, "Computer made"), "")</f>
        <v/>
      </c>
      <c r="F28" s="2" t="str">
        <f aca="false">IF($A$28 = "", $D$28/$G$34, "")</f>
        <v/>
      </c>
      <c r="G28" s="1" t="n">
        <v>4</v>
      </c>
      <c r="H28" s="1" t="n">
        <v>4</v>
      </c>
      <c r="I28" s="1" t="n">
        <v>1</v>
      </c>
      <c r="J28" s="1" t="n">
        <v>3</v>
      </c>
      <c r="K28" s="1" t="n">
        <v>5</v>
      </c>
      <c r="L28" s="1" t="n">
        <v>4</v>
      </c>
      <c r="M28" s="1" t="n">
        <v>3</v>
      </c>
      <c r="N28" s="1" t="n">
        <v>2</v>
      </c>
      <c r="O28" s="1" t="n">
        <v>3</v>
      </c>
      <c r="P28" s="1" t="n">
        <v>4</v>
      </c>
      <c r="Q28" s="1" t="n">
        <v>5</v>
      </c>
      <c r="R28" s="1" t="n">
        <v>4</v>
      </c>
      <c r="S28" s="1" t="n">
        <v>3</v>
      </c>
      <c r="T28" s="1" t="n">
        <v>5</v>
      </c>
      <c r="U28" s="1" t="n">
        <v>3</v>
      </c>
      <c r="V28" s="1" t="n">
        <v>3</v>
      </c>
      <c r="W28" s="1" t="n">
        <v>1</v>
      </c>
      <c r="X28" s="1" t="n">
        <v>5</v>
      </c>
      <c r="Y28" s="1" t="n">
        <v>4</v>
      </c>
      <c r="Z28" s="1" t="n">
        <v>4</v>
      </c>
    </row>
    <row r="29" customFormat="false" ht="13.8" hidden="false" customHeight="false" outlineLevel="0" collapsed="false">
      <c r="B29" s="2" t="s">
        <v>25</v>
      </c>
      <c r="C29" s="2" t="str">
        <f aca="false">IF($A$29 &lt;&gt; "", SUM($G$29:$Z$29)/$G$34, "")</f>
        <v/>
      </c>
      <c r="D29" s="2" t="n">
        <f aca="false">IF($A$29 = "", COUNTIF($G$29:$Z$29, "Human made"), "")</f>
        <v>16</v>
      </c>
      <c r="E29" s="2" t="n">
        <f aca="false">IF($A$29 = "", COUNTIF($G$29:$Z$29, "Computer made"), "")</f>
        <v>4</v>
      </c>
      <c r="F29" s="2" t="n">
        <f aca="false">IF($A$29 = "", $D$29/$G$34, "")</f>
        <v>0.8</v>
      </c>
      <c r="G29" s="1" t="s">
        <v>8</v>
      </c>
      <c r="H29" s="1" t="s">
        <v>9</v>
      </c>
      <c r="I29" s="1" t="s">
        <v>9</v>
      </c>
      <c r="J29" s="1" t="s">
        <v>9</v>
      </c>
      <c r="K29" s="1" t="s">
        <v>9</v>
      </c>
      <c r="L29" s="1" t="s">
        <v>9</v>
      </c>
      <c r="M29" s="1" t="s">
        <v>9</v>
      </c>
      <c r="N29" s="1" t="s">
        <v>8</v>
      </c>
      <c r="O29" s="1" t="s">
        <v>8</v>
      </c>
      <c r="P29" s="1" t="s">
        <v>8</v>
      </c>
      <c r="Q29" s="1" t="s">
        <v>9</v>
      </c>
      <c r="R29" s="1" t="s">
        <v>9</v>
      </c>
      <c r="S29" s="1" t="s">
        <v>9</v>
      </c>
      <c r="T29" s="1" t="s">
        <v>9</v>
      </c>
      <c r="U29" s="1" t="s">
        <v>9</v>
      </c>
      <c r="V29" s="1" t="s">
        <v>9</v>
      </c>
      <c r="W29" s="1" t="s">
        <v>9</v>
      </c>
      <c r="X29" s="1" t="s">
        <v>9</v>
      </c>
      <c r="Y29" s="1" t="s">
        <v>9</v>
      </c>
      <c r="Z29" s="1" t="s">
        <v>9</v>
      </c>
    </row>
    <row r="30" customFormat="false" ht="13.8" hidden="false" customHeight="false" outlineLevel="0" collapsed="false">
      <c r="A30" s="1" t="s">
        <v>13</v>
      </c>
      <c r="B30" s="2" t="s">
        <v>26</v>
      </c>
      <c r="C30" s="2" t="n">
        <f aca="false">IF($A$30 &lt;&gt; "", SUM($G$30:$Z$30)/$G$34, "")</f>
        <v>3.05</v>
      </c>
      <c r="D30" s="2" t="str">
        <f aca="false">IF($A$30 = "", COUNTIF($G$30:$Z$30, "Human made"), "")</f>
        <v/>
      </c>
      <c r="E30" s="2" t="str">
        <f aca="false">IF($A$30 = "", COUNTIF($G$30:$Z$30, "Computer made"), "")</f>
        <v/>
      </c>
      <c r="F30" s="2" t="str">
        <f aca="false">IF($A$30 = "", $D$30/$G$34, "")</f>
        <v/>
      </c>
      <c r="G30" s="1" t="n">
        <v>3</v>
      </c>
      <c r="H30" s="1" t="n">
        <v>3</v>
      </c>
      <c r="I30" s="1" t="n">
        <v>1</v>
      </c>
      <c r="J30" s="1" t="n">
        <v>2</v>
      </c>
      <c r="K30" s="1" t="n">
        <v>3</v>
      </c>
      <c r="L30" s="1" t="n">
        <v>3</v>
      </c>
      <c r="M30" s="1" t="n">
        <v>3</v>
      </c>
      <c r="N30" s="1" t="n">
        <v>5</v>
      </c>
      <c r="O30" s="1" t="n">
        <v>2</v>
      </c>
      <c r="P30" s="1" t="n">
        <v>3</v>
      </c>
      <c r="Q30" s="1" t="n">
        <v>4</v>
      </c>
      <c r="R30" s="1" t="n">
        <v>5</v>
      </c>
      <c r="S30" s="1" t="n">
        <v>3</v>
      </c>
      <c r="T30" s="1" t="n">
        <v>4</v>
      </c>
      <c r="U30" s="1" t="n">
        <v>4</v>
      </c>
      <c r="V30" s="1" t="n">
        <v>3</v>
      </c>
      <c r="W30" s="1" t="n">
        <v>1</v>
      </c>
      <c r="X30" s="1" t="n">
        <v>2</v>
      </c>
      <c r="Y30" s="1" t="n">
        <v>4</v>
      </c>
      <c r="Z30" s="1" t="n">
        <v>3</v>
      </c>
    </row>
    <row r="31" customFormat="false" ht="13.8" hidden="false" customHeight="false" outlineLevel="0" collapsed="false">
      <c r="B31" s="2" t="s">
        <v>26</v>
      </c>
      <c r="C31" s="2" t="str">
        <f aca="false">IF($A$31 &lt;&gt; "", SUM($G$31:$Z$31)/$G$34, "")</f>
        <v/>
      </c>
      <c r="D31" s="2" t="n">
        <f aca="false">IF($A$31 = "", COUNTIF($G$31:$Z$31, "Human made"), "")</f>
        <v>8</v>
      </c>
      <c r="E31" s="2" t="n">
        <f aca="false">IF($A$31 = "", COUNTIF($G$31:$Z$31, "Computer made"), "")</f>
        <v>11</v>
      </c>
      <c r="F31" s="2" t="n">
        <f aca="false">IF($A$31 = "", $D$31/$G$34, "")</f>
        <v>0.4</v>
      </c>
      <c r="G31" s="1" t="s">
        <v>8</v>
      </c>
      <c r="H31" s="1" t="s">
        <v>8</v>
      </c>
      <c r="I31" s="1" t="s">
        <v>8</v>
      </c>
      <c r="J31" s="1" t="s">
        <v>8</v>
      </c>
      <c r="K31" s="1" t="s">
        <v>9</v>
      </c>
      <c r="L31" s="1" t="s">
        <v>8</v>
      </c>
      <c r="M31" s="1" t="s">
        <v>9</v>
      </c>
      <c r="N31" s="1" t="s">
        <v>9</v>
      </c>
      <c r="O31" s="1" t="s">
        <v>8</v>
      </c>
      <c r="P31" s="1" t="s">
        <v>9</v>
      </c>
      <c r="Q31" s="1" t="s">
        <v>8</v>
      </c>
      <c r="R31" s="1" t="s">
        <v>8</v>
      </c>
      <c r="S31" s="1" t="s">
        <v>9</v>
      </c>
      <c r="T31" s="1" t="s">
        <v>8</v>
      </c>
      <c r="U31" s="1" t="s">
        <v>9</v>
      </c>
      <c r="V31" s="1" t="s">
        <v>8</v>
      </c>
      <c r="X31" s="1" t="s">
        <v>8</v>
      </c>
      <c r="Y31" s="1" t="s">
        <v>9</v>
      </c>
      <c r="Z31" s="1" t="s">
        <v>9</v>
      </c>
    </row>
    <row r="34" customFormat="false" ht="13.8" hidden="false" customHeight="false" outlineLevel="0" collapsed="false">
      <c r="C34" s="1" t="s">
        <v>27</v>
      </c>
      <c r="G34" s="1" t="n">
        <v>20</v>
      </c>
    </row>
    <row r="35" customFormat="false" ht="13.8" hidden="false" customHeight="false" outlineLevel="0" collapsed="false">
      <c r="A35" s="0"/>
      <c r="B35" s="0"/>
      <c r="C35" s="0" t="s">
        <v>28</v>
      </c>
      <c r="D35" s="0"/>
      <c r="E35" s="0"/>
      <c r="F35" s="0"/>
      <c r="G35" s="1" t="n">
        <v>5</v>
      </c>
    </row>
    <row r="36" customFormat="false" ht="13.8" hidden="false" customHeight="false" outlineLevel="0" collapsed="false">
      <c r="A36" s="0"/>
      <c r="B36" s="0"/>
      <c r="C36" s="3"/>
      <c r="D36" s="4" t="s">
        <v>2</v>
      </c>
      <c r="E36" s="4"/>
      <c r="F36" s="4"/>
      <c r="G36" s="4"/>
      <c r="H36" s="4" t="s">
        <v>29</v>
      </c>
      <c r="I36" s="4"/>
      <c r="J36" s="4"/>
      <c r="K36" s="4"/>
      <c r="M36" s="0"/>
      <c r="N36" s="0"/>
      <c r="O36" s="0"/>
      <c r="P36" s="0"/>
    </row>
    <row r="37" customFormat="false" ht="13.8" hidden="false" customHeight="false" outlineLevel="0" collapsed="false">
      <c r="A37" s="0"/>
      <c r="B37" s="0"/>
      <c r="C37" s="3"/>
      <c r="D37" s="3" t="s">
        <v>30</v>
      </c>
      <c r="E37" s="3" t="s">
        <v>31</v>
      </c>
      <c r="F37" s="3" t="s">
        <v>32</v>
      </c>
      <c r="G37" s="3" t="s">
        <v>33</v>
      </c>
      <c r="H37" s="3" t="s">
        <v>30</v>
      </c>
      <c r="I37" s="3" t="s">
        <v>31</v>
      </c>
      <c r="J37" s="3" t="s">
        <v>32</v>
      </c>
      <c r="K37" s="3" t="s">
        <v>33</v>
      </c>
      <c r="M37" s="0"/>
      <c r="N37" s="0"/>
      <c r="O37" s="0"/>
      <c r="P37" s="0"/>
    </row>
    <row r="38" customFormat="false" ht="13.8" hidden="false" customHeight="false" outlineLevel="0" collapsed="false">
      <c r="A38" s="0"/>
      <c r="B38" s="0"/>
      <c r="C38" s="3" t="s">
        <v>34</v>
      </c>
      <c r="D38" s="3" t="n">
        <f aca="false">SUM(C44:C48)/$G$35</f>
        <v>2.85</v>
      </c>
      <c r="E38" s="3" t="n">
        <f aca="false">MIN(C44:C48)</f>
        <v>2.1</v>
      </c>
      <c r="F38" s="3" t="n">
        <f aca="false">MAX(C44:C48)</f>
        <v>3.35</v>
      </c>
      <c r="G38" s="5" t="n">
        <f aca="false">VAR(C44:C48)</f>
        <v>0.24625</v>
      </c>
      <c r="H38" s="6" t="n">
        <f aca="false">SUM(F44:F48)/$G$35</f>
        <v>0.45</v>
      </c>
      <c r="I38" s="6" t="n">
        <f aca="false">MIN(F44:F48)</f>
        <v>0.1</v>
      </c>
      <c r="J38" s="6" t="n">
        <f aca="false">MAX(F44:F48)</f>
        <v>0.65</v>
      </c>
      <c r="K38" s="7" t="n">
        <f aca="false">VAR(F44:F48)</f>
        <v>0.04375</v>
      </c>
      <c r="M38" s="0"/>
      <c r="N38" s="0"/>
      <c r="O38" s="0"/>
      <c r="P38" s="0"/>
    </row>
    <row r="39" customFormat="false" ht="13.8" hidden="false" customHeight="false" outlineLevel="0" collapsed="false">
      <c r="A39" s="0"/>
      <c r="B39" s="0"/>
      <c r="C39" s="3" t="s">
        <v>35</v>
      </c>
      <c r="D39" s="3" t="n">
        <f aca="false">SUM(G44:G48)/$G$35</f>
        <v>2.82</v>
      </c>
      <c r="E39" s="3" t="n">
        <f aca="false">MIN(G44:G48)</f>
        <v>2.5</v>
      </c>
      <c r="F39" s="3" t="n">
        <f aca="false">MAX(G44:G48)</f>
        <v>3.05</v>
      </c>
      <c r="G39" s="5" t="n">
        <f aca="false">VAR(G44:G48)</f>
        <v>0.04825</v>
      </c>
      <c r="H39" s="6" t="n">
        <f aca="false">SUM(J44:J48)/$G$35</f>
        <v>0.42</v>
      </c>
      <c r="I39" s="6" t="n">
        <f aca="false">MIN(J44:J48)</f>
        <v>0.35</v>
      </c>
      <c r="J39" s="6" t="n">
        <f aca="false">MAX(J44:J48)</f>
        <v>0.65</v>
      </c>
      <c r="K39" s="7" t="n">
        <f aca="false">VAR(J44:J48)</f>
        <v>0.017</v>
      </c>
      <c r="M39" s="0"/>
      <c r="N39" s="0"/>
      <c r="O39" s="0"/>
      <c r="P39" s="0"/>
    </row>
    <row r="40" customFormat="false" ht="13.8" hidden="false" customHeight="false" outlineLevel="0" collapsed="false">
      <c r="A40" s="0"/>
      <c r="B40" s="0"/>
      <c r="C40" s="3" t="s">
        <v>36</v>
      </c>
      <c r="D40" s="3" t="n">
        <f aca="false">SUM(K44:K48)/$G$35</f>
        <v>3.4</v>
      </c>
      <c r="E40" s="3" t="n">
        <f aca="false">MIN(K44:K48)</f>
        <v>3.1</v>
      </c>
      <c r="F40" s="3" t="n">
        <f aca="false">MAX(K44:K48)</f>
        <v>3.55</v>
      </c>
      <c r="G40" s="5" t="n">
        <f aca="false">VAR(K44:K48)</f>
        <v>0.03125</v>
      </c>
      <c r="H40" s="6" t="n">
        <f aca="false">SUM(N44:N48)/$G$35</f>
        <v>0.66</v>
      </c>
      <c r="I40" s="6" t="n">
        <f aca="false">MIN(N44:N48)</f>
        <v>0.5</v>
      </c>
      <c r="J40" s="6" t="n">
        <f aca="false">MAX(N44:N48)</f>
        <v>0.8</v>
      </c>
      <c r="K40" s="7" t="n">
        <f aca="false">VAR(N44:N48)</f>
        <v>0.01425</v>
      </c>
      <c r="M40" s="0"/>
      <c r="N40" s="0"/>
      <c r="O40" s="0"/>
      <c r="P40" s="0"/>
      <c r="Q40" s="0"/>
    </row>
    <row r="41" customFormat="false" ht="13.8" hidden="false" customHeight="false" outlineLevel="0" collapsed="false">
      <c r="K41" s="0"/>
      <c r="M41" s="0"/>
      <c r="N41" s="0"/>
      <c r="O41" s="0"/>
      <c r="P41" s="0"/>
      <c r="Q41" s="0"/>
    </row>
    <row r="42" customFormat="false" ht="13.8" hidden="false" customHeight="false" outlineLevel="0" collapsed="false">
      <c r="C42" s="8" t="s">
        <v>37</v>
      </c>
      <c r="D42" s="8"/>
      <c r="E42" s="8"/>
      <c r="F42" s="8"/>
      <c r="G42" s="8" t="s">
        <v>38</v>
      </c>
      <c r="H42" s="8"/>
      <c r="I42" s="8"/>
      <c r="J42" s="8"/>
      <c r="K42" s="8" t="s">
        <v>3</v>
      </c>
      <c r="L42" s="8"/>
      <c r="M42" s="8"/>
      <c r="N42" s="8"/>
      <c r="O42" s="0"/>
      <c r="P42" s="0"/>
      <c r="Q42" s="0"/>
    </row>
    <row r="43" customFormat="false" ht="13.8" hidden="false" customHeight="false" outlineLevel="0" collapsed="false">
      <c r="B43" s="0"/>
      <c r="C43" s="9" t="s">
        <v>2</v>
      </c>
      <c r="D43" s="9" t="s">
        <v>3</v>
      </c>
      <c r="E43" s="9" t="s">
        <v>4</v>
      </c>
      <c r="F43" s="9" t="s">
        <v>5</v>
      </c>
      <c r="G43" s="9" t="s">
        <v>2</v>
      </c>
      <c r="H43" s="9" t="s">
        <v>3</v>
      </c>
      <c r="I43" s="9" t="s">
        <v>4</v>
      </c>
      <c r="J43" s="9" t="s">
        <v>5</v>
      </c>
      <c r="K43" s="9" t="s">
        <v>2</v>
      </c>
      <c r="L43" s="9" t="s">
        <v>3</v>
      </c>
      <c r="M43" s="9" t="s">
        <v>4</v>
      </c>
      <c r="N43" s="9" t="s">
        <v>5</v>
      </c>
      <c r="O43" s="0"/>
      <c r="P43" s="0"/>
      <c r="Q43" s="0"/>
    </row>
    <row r="44" customFormat="false" ht="13.8" hidden="false" customHeight="false" outlineLevel="0" collapsed="false">
      <c r="C44" s="10" t="n">
        <f aca="false">IF($A$2 &lt;&gt; "", SUM($G$2:$Z$2)/$G$34, "")</f>
        <v>2.1</v>
      </c>
      <c r="D44" s="10" t="n">
        <f aca="false">IF($A$3 = "", COUNTIF($G$3:$Z$3, "Human made"), "")</f>
        <v>2</v>
      </c>
      <c r="E44" s="10" t="n">
        <f aca="false">IF($A$3 = "", COUNTIF($G$3:$Z$3, "Computer made"), "")</f>
        <v>17</v>
      </c>
      <c r="F44" s="10" t="n">
        <f aca="false">IF($A$3 = "", $D$3/$G$34, "")</f>
        <v>0.1</v>
      </c>
      <c r="G44" s="10" t="n">
        <f aca="false">IF($A$8 &lt;&gt; "", SUM($G$8:$Z$8)/$G$34, "")</f>
        <v>3</v>
      </c>
      <c r="H44" s="10" t="n">
        <f aca="false">IF($A$9 = "", COUNTIF($G$9:$Z$9, "Human made"), "")</f>
        <v>13</v>
      </c>
      <c r="I44" s="10" t="n">
        <f aca="false">IF($A$9 = "", COUNTIF($G$9:$Z$9, "Computer made"), "")</f>
        <v>7</v>
      </c>
      <c r="J44" s="10" t="n">
        <f aca="false">IF($A$9 = "", $D$9/$G$34, "")</f>
        <v>0.65</v>
      </c>
      <c r="K44" s="10" t="n">
        <f aca="false">IF($A$6 &lt;&gt; "", SUM($G$6:$Z$6)/$G$34, "")</f>
        <v>3.4</v>
      </c>
      <c r="L44" s="10" t="n">
        <f aca="false">IF($A$7 = "", COUNTIF($G$7:$Z$7, "Human made"), "")</f>
        <v>12</v>
      </c>
      <c r="M44" s="10" t="n">
        <f aca="false">IF($A$7 = "", COUNTIF($G$7:$Z$7, "Computer made"), "")</f>
        <v>8</v>
      </c>
      <c r="N44" s="10" t="n">
        <f aca="false">IF($A$7 = "", $D$7/$G$34, "")</f>
        <v>0.6</v>
      </c>
      <c r="O44" s="0"/>
      <c r="P44" s="0"/>
      <c r="Q44" s="0"/>
    </row>
    <row r="45" customFormat="false" ht="13.8" hidden="false" customHeight="false" outlineLevel="0" collapsed="false">
      <c r="C45" s="11" t="n">
        <f aca="false">IF($A$4 &lt;&gt; "", SUM($G$4:$Z$4)/$G$34, "")</f>
        <v>2.65</v>
      </c>
      <c r="D45" s="11" t="n">
        <f aca="false">IF($A$5 = "", COUNTIF($G$5:$Z$5, "Human made"), "")</f>
        <v>10</v>
      </c>
      <c r="E45" s="11" t="n">
        <f aca="false">IF($A$5 = "", COUNTIF($G$5:$Z$5, "Computer made"), "")</f>
        <v>10</v>
      </c>
      <c r="F45" s="11" t="n">
        <f aca="false">IF($A$5 = "", $D$5/$G$34, "")</f>
        <v>0.5</v>
      </c>
      <c r="G45" s="11" t="n">
        <f aca="false">IF($A$16 &lt;&gt; "", SUM($G$16:$Z$16)/$G$34, "")</f>
        <v>2.8</v>
      </c>
      <c r="H45" s="11" t="n">
        <f aca="false">IF($A$17 = "", COUNTIF($G$17:$Z$17, "Human made"), "")</f>
        <v>7</v>
      </c>
      <c r="I45" s="11" t="n">
        <f aca="false">IF($A$17 = "", COUNTIF($G$17:$Z$17, "Computer made"), "")</f>
        <v>12</v>
      </c>
      <c r="J45" s="11" t="n">
        <f aca="false">IF($A$17 = "", $D$17/$G$34, "")</f>
        <v>0.35</v>
      </c>
      <c r="K45" s="11" t="n">
        <f aca="false">IF($A$14 &lt;&gt; "", SUM($G$14:$Z$14)/$G$34, "")</f>
        <v>3.45</v>
      </c>
      <c r="L45" s="11" t="n">
        <f aca="false">IF($A$15 = "", COUNTIF($G$15:$Z$15, "Human made"), "")</f>
        <v>15</v>
      </c>
      <c r="M45" s="11" t="n">
        <f aca="false">IF($A$15 = "", COUNTIF($G$15:$Z$15, "Computer made"), "")</f>
        <v>5</v>
      </c>
      <c r="N45" s="11" t="n">
        <f aca="false">IF($A$15 = "", $D$15/$G$34, "")</f>
        <v>0.75</v>
      </c>
      <c r="O45" s="0"/>
      <c r="P45" s="0"/>
      <c r="Q45" s="0"/>
    </row>
    <row r="46" customFormat="false" ht="13.8" hidden="false" customHeight="false" outlineLevel="0" collapsed="false">
      <c r="C46" s="2" t="n">
        <f aca="false">IF($A$10 &lt;&gt; "", SUM($G$10:$Z$10)/$G$34, "")</f>
        <v>2.95</v>
      </c>
      <c r="D46" s="11" t="n">
        <f aca="false">IF($A$11 = "", COUNTIF($G$11:$Z$11, "Human made"), "")</f>
        <v>9</v>
      </c>
      <c r="E46" s="11" t="n">
        <f aca="false">IF($A$11 = "", COUNTIF($G$11:$Z$11, "Computer made"), "")</f>
        <v>11</v>
      </c>
      <c r="F46" s="11" t="n">
        <f aca="false">IF($A$11 = "", $D$11/$G$34, "")</f>
        <v>0.45</v>
      </c>
      <c r="G46" s="11" t="n">
        <f aca="false">IF($A$24 &lt;&gt; "", SUM($G$24:$Z$24)/$G$34, "")</f>
        <v>2.75</v>
      </c>
      <c r="H46" s="11" t="n">
        <f aca="false">IF($A$25 = "", COUNTIF($G$25:$Z$25, "Human made"), "")</f>
        <v>7</v>
      </c>
      <c r="I46" s="11" t="n">
        <f aca="false">IF($A$25 = "", COUNTIF($G$25:$Z$25, "Computer made"), "")</f>
        <v>12</v>
      </c>
      <c r="J46" s="11" t="n">
        <f aca="false">IF($A$25 = "", $D$25/$G$34, "")</f>
        <v>0.35</v>
      </c>
      <c r="K46" s="11" t="n">
        <f aca="false">IF($A$18 &lt;&gt; "", SUM($G$18:$Z$18)/$G$34, "")</f>
        <v>3.1</v>
      </c>
      <c r="L46" s="11" t="n">
        <f aca="false">IF($A$19 = "", COUNTIF($G$19:$Z$19, "Human made"), "")</f>
        <v>13</v>
      </c>
      <c r="M46" s="11" t="n">
        <f aca="false">IF($A$19 = "", COUNTIF($G$19:$Z$19, "Computer made"), "")</f>
        <v>7</v>
      </c>
      <c r="N46" s="11" t="n">
        <f aca="false">IF($A$19 = "", $D$19/$G$34, "")</f>
        <v>0.65</v>
      </c>
      <c r="O46" s="0"/>
      <c r="P46" s="0"/>
      <c r="Q46" s="0"/>
    </row>
    <row r="47" customFormat="false" ht="13.8" hidden="false" customHeight="false" outlineLevel="0" collapsed="false">
      <c r="C47" s="11" t="n">
        <f aca="false">IF($A$12 &lt;&gt; "", SUM($G$12:$Z$12)/$G$34, "")</f>
        <v>3.2</v>
      </c>
      <c r="D47" s="11" t="n">
        <f aca="false">IF($A$13 = "", COUNTIF($G$13:$Z$13, "Human made"), "")</f>
        <v>11</v>
      </c>
      <c r="E47" s="11" t="n">
        <f aca="false">IF($A$13 = "", COUNTIF($G$13:$Z$13, "Computer made"), "")</f>
        <v>9</v>
      </c>
      <c r="F47" s="11" t="n">
        <f aca="false">IF($A$13 = "", $D$13/$G$34, "")</f>
        <v>0.55</v>
      </c>
      <c r="G47" s="11" t="n">
        <f aca="false">IF($A$26 &lt;&gt; "", SUM($G$26:$Z$26)/$G$34, "")</f>
        <v>2.5</v>
      </c>
      <c r="H47" s="11" t="n">
        <f aca="false">IF($A$27 = "", COUNTIF($G$27:$Z$27, "Human made"), "")</f>
        <v>7</v>
      </c>
      <c r="I47" s="11" t="n">
        <f aca="false">IF($A$27 = "", COUNTIF($G$27:$Z$27, "Computer made"), "")</f>
        <v>13</v>
      </c>
      <c r="J47" s="11" t="n">
        <f aca="false">IF($A$27 = "", $D$27/$G$34, "")</f>
        <v>0.35</v>
      </c>
      <c r="K47" s="11" t="n">
        <f aca="false">IF($A$20 &lt;&gt; "", SUM($G$20:$Z$20)/$G$34, "")</f>
        <v>3.55</v>
      </c>
      <c r="L47" s="11" t="n">
        <f aca="false">IF($A$21 = "", COUNTIF($G$21:$Z$21, "Human made"), "")</f>
        <v>10</v>
      </c>
      <c r="M47" s="11" t="n">
        <f aca="false">IF($A$21 = "", COUNTIF($G$21:$Z$21, "Computer made"), "")</f>
        <v>10</v>
      </c>
      <c r="N47" s="11" t="n">
        <f aca="false">IF($A$21 = "", $D$21/$G$34, "")</f>
        <v>0.5</v>
      </c>
    </row>
    <row r="48" customFormat="false" ht="13.8" hidden="false" customHeight="false" outlineLevel="0" collapsed="false">
      <c r="C48" s="12" t="n">
        <f aca="false">IF($A$22 &lt;&gt; "", SUM($G$22:$Z$22)/$G$34, "")</f>
        <v>3.35</v>
      </c>
      <c r="D48" s="12" t="n">
        <f aca="false">IF($A$23 = "", COUNTIF($G$23:$Z$23, "Human made"), "")</f>
        <v>13</v>
      </c>
      <c r="E48" s="12" t="n">
        <f aca="false">IF($A$23 = "", COUNTIF($G$23:$Z$23, "Computer made"), "")</f>
        <v>7</v>
      </c>
      <c r="F48" s="12" t="n">
        <f aca="false">IF($A$23 = "", $D$23/$G$34, "")</f>
        <v>0.65</v>
      </c>
      <c r="G48" s="12" t="n">
        <f aca="false">IF($A$30 &lt;&gt; "", SUM($G$30:$Z$30)/$G$34, "")</f>
        <v>3.05</v>
      </c>
      <c r="H48" s="12" t="n">
        <f aca="false">IF($A$31 = "", COUNTIF($G$31:$Z$31, "Human made"), "")</f>
        <v>8</v>
      </c>
      <c r="I48" s="12" t="n">
        <f aca="false">IF($A$31 = "", COUNTIF($G$31:$Z$31, "Computer made"), "")</f>
        <v>11</v>
      </c>
      <c r="J48" s="12" t="n">
        <f aca="false">IF($A$31 = "", $D$31/$G$34, "")</f>
        <v>0.4</v>
      </c>
      <c r="K48" s="12" t="n">
        <f aca="false">IF($A$28 &lt;&gt; "", SUM($G$28:$Z$28)/$G$34, "")</f>
        <v>3.5</v>
      </c>
      <c r="L48" s="12" t="n">
        <f aca="false">IF($A$29 = "", COUNTIF($G$29:$Z$29, "Human made"), "")</f>
        <v>16</v>
      </c>
      <c r="M48" s="12" t="n">
        <f aca="false">IF($A$29 = "", COUNTIF($G$29:$Z$29, "Computer made"), "")</f>
        <v>4</v>
      </c>
      <c r="N48" s="12" t="n">
        <f aca="false">IF($A$29 = "", $D$29/$G$34, "")</f>
        <v>0.8</v>
      </c>
      <c r="O48" s="0"/>
      <c r="P48" s="0"/>
    </row>
  </sheetData>
  <mergeCells count="5">
    <mergeCell ref="D36:G36"/>
    <mergeCell ref="H36:K36"/>
    <mergeCell ref="C42:F42"/>
    <mergeCell ref="G42:J42"/>
    <mergeCell ref="K42:N4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