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C98AAA01-7D46-49F5-95A4-55CEC241CE06}" xr6:coauthVersionLast="43" xr6:coauthVersionMax="43" xr10:uidLastSave="{00000000-0000-0000-0000-000000000000}"/>
  <bookViews>
    <workbookView xWindow="-110" yWindow="-110" windowWidth="19420" windowHeight="10560" tabRatio="500" activeTab="1"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30" i="5" l="1"/>
  <c r="J27" i="5"/>
  <c r="J26" i="5"/>
  <c r="J25" i="5"/>
  <c r="J21" i="5"/>
  <c r="J20" i="5"/>
  <c r="J19" i="5"/>
  <c r="J18" i="5"/>
  <c r="J17"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<sst xmlns="http://schemas.openxmlformats.org/spreadsheetml/2006/main" count="2544" uniqueCount="1301">
  <si>
    <t>Author</t>
  </si>
  <si>
    <t>Year</t>
  </si>
  <si>
    <t>Title</t>
  </si>
  <si>
    <t>Jounral</t>
  </si>
  <si>
    <t>Notes</t>
  </si>
  <si>
    <t>EffectSizeUsed</t>
  </si>
  <si>
    <t>SmallEffectBenchmark</t>
  </si>
  <si>
    <t>MediumEffectBenchmark</t>
  </si>
  <si>
    <t>LargeEffectBenchmark</t>
  </si>
  <si>
    <t>PowerEstimationTechnique</t>
  </si>
  <si>
    <t xml:space="preserve">SamplingStrategy </t>
  </si>
  <si>
    <t>TargetTest</t>
  </si>
  <si>
    <t>PowerAtMediumEffectMean</t>
  </si>
  <si>
    <t>PowerAtLargeEffectMean</t>
  </si>
  <si>
    <t>PowerAtSmallEffectMean</t>
  </si>
  <si>
    <t>PowerAtSmallEffectMedian</t>
  </si>
  <si>
    <t>PowerAtMediumEffectMedian</t>
  </si>
  <si>
    <t>PowerAtLargeEffectMedian</t>
  </si>
  <si>
    <t>SubfieldClassification</t>
  </si>
  <si>
    <t>YearsStudied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</si>
  <si>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</si>
  <si>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</si>
  <si>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</si>
  <si>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</si>
  <si>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</si>
  <si>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</si>
  <si>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</si>
  <si>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</si>
  <si>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</si>
  <si>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</si>
  <si>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</si>
  <si>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</si>
  <si>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</si>
  <si>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</si>
  <si>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</si>
  <si>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</si>
  <si>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</si>
  <si>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</si>
  <si>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</si>
  <si>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</si>
  <si>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</si>
  <si>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</si>
  <si>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</si>
  <si>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</si>
  <si>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</si>
  <si>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</si>
  <si>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</si>
  <si>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</si>
  <si>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</si>
  <si>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</si>
  <si>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</si>
  <si>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</si>
  <si>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</si>
  <si>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</si>
  <si>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</si>
  <si>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</si>
  <si>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</si>
  <si>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</si>
  <si>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</si>
  <si>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</si>
  <si>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</si>
  <si>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</si>
  <si>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</si>
  <si>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</si>
  <si>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</si>
  <si>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</si>
  <si>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</si>
  <si>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</si>
  <si>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</si>
  <si>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</si>
  <si>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</si>
  <si>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</si>
  <si>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</si>
  <si>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</si>
  <si>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</si>
  <si>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</si>
  <si>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</si>
  <si>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</si>
  <si>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</si>
  <si>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</si>
  <si>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</si>
  <si>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</si>
  <si>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</si>
  <si>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</si>
  <si>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</si>
  <si>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</si>
  <si>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</si>
  <si>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</si>
  <si>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</si>
  <si>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</si>
  <si>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</si>
  <si>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</si>
  <si>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</si>
  <si>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</si>
  <si>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</si>
  <si>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</si>
  <si>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</si>
  <si>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</si>
  <si>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</si>
  <si>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</si>
  <si>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</si>
  <si>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</si>
  <si>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</si>
  <si>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</si>
  <si>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</si>
  <si>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</si>
  <si>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</si>
  <si>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</si>
  <si>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</si>
  <si>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</si>
  <si>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</si>
  <si>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</si>
  <si>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</si>
  <si>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</si>
  <si>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</si>
  <si>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</si>
  <si>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</si>
  <si>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</si>
  <si>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</si>
  <si>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</si>
  <si>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</si>
  <si>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</si>
  <si>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</si>
  <si>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</si>
  <si>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</si>
  <si>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</si>
  <si>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</si>
  <si>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</si>
  <si>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</si>
  <si>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</si>
  <si>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</si>
  <si>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</si>
  <si>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</si>
  <si>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</si>
  <si>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</si>
  <si>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</si>
  <si>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</si>
  <si>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</si>
  <si>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</si>
  <si>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</si>
  <si>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</si>
  <si>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</si>
  <si>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</si>
  <si>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</si>
  <si>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</si>
  <si>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</si>
  <si>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</si>
  <si>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</si>
  <si>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</si>
  <si>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</si>
  <si>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</si>
  <si>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</si>
  <si>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</si>
  <si>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</si>
  <si>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</si>
  <si>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</si>
  <si>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</si>
  <si>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</si>
  <si>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</si>
  <si>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</si>
  <si>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</si>
  <si>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</si>
  <si>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</si>
  <si>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</si>
  <si>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</si>
  <si>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</si>
  <si>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</si>
  <si>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</si>
  <si>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</si>
  <si>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</si>
  <si>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</si>
  <si>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</si>
  <si>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</si>
  <si>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</si>
  <si>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</si>
  <si>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</si>
  <si>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</si>
  <si>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</si>
  <si>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</si>
  <si>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</si>
  <si>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</si>
  <si>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</si>
  <si>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</si>
  <si>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</si>
  <si>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</si>
  <si>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</si>
  <si>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</si>
  <si>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</si>
  <si>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</si>
  <si>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</si>
  <si>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</si>
  <si>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</si>
  <si>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</si>
  <si>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</si>
  <si>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</si>
  <si>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</si>
  <si>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</si>
  <si>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</si>
  <si>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</si>
  <si>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</si>
  <si>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</si>
  <si>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</si>
  <si>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</si>
  <si>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</si>
  <si>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</si>
  <si>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</si>
  <si>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</si>
  <si>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</si>
  <si>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</si>
  <si>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</si>
  <si>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</si>
  <si>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</si>
  <si>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</si>
  <si>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</si>
  <si>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</si>
  <si>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</si>
  <si>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</si>
  <si>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</si>
  <si>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</si>
  <si>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</si>
  <si>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</si>
  <si>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</si>
  <si>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</si>
  <si>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</si>
  <si>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</si>
  <si>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</si>
  <si>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</si>
  <si>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</si>
  <si>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</si>
  <si>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</si>
  <si>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</si>
  <si>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</si>
  <si>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</si>
  <si>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</si>
  <si>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</si>
  <si>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</si>
  <si>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</si>
  <si>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</si>
  <si>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</si>
  <si>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</si>
  <si>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</si>
  <si>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</si>
  <si>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</si>
  <si>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</si>
  <si>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</si>
  <si>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</si>
  <si>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</si>
  <si>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</si>
  <si>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</si>
  <si>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</si>
  <si>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</si>
  <si>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</si>
  <si>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</si>
  <si>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</si>
  <si>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</si>
  <si>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</si>
  <si>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</si>
  <si>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</si>
  <si>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</si>
  <si>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</si>
  <si>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</si>
  <si>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</si>
  <si>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</si>
  <si>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</si>
  <si>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</si>
  <si>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</si>
  <si>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</si>
  <si>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</si>
  <si>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</si>
  <si>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</si>
  <si>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</si>
  <si>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</si>
  <si>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</si>
  <si>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</si>
  <si>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</si>
  <si>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</si>
  <si>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</si>
  <si>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</si>
  <si>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</si>
  <si>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</si>
  <si>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</si>
  <si>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</si>
  <si>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</si>
  <si>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</si>
  <si>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</si>
  <si>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</si>
  <si>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</si>
  <si>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</si>
  <si>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</si>
  <si>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</si>
  <si>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</si>
  <si>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</si>
  <si>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</si>
  <si>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</si>
  <si>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</si>
  <si>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</si>
  <si>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</si>
  <si>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</si>
  <si>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</si>
  <si>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</si>
  <si>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</si>
  <si>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</si>
  <si>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</si>
  <si>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</si>
  <si>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</si>
  <si>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</si>
  <si>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</si>
  <si>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</si>
  <si>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</si>
  <si>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</si>
  <si>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</si>
  <si>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</si>
  <si>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</si>
  <si>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</si>
  <si>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</si>
  <si>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</si>
  <si>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</si>
  <si>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</si>
  <si>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</si>
  <si>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</si>
  <si>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</si>
  <si>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</si>
  <si>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</si>
  <si>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</si>
  <si>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</si>
  <si>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</si>
  <si>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</si>
  <si>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</si>
  <si>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</si>
  <si>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</si>
  <si>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</si>
  <si>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</si>
  <si>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</si>
  <si>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</si>
  <si>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</si>
  <si>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</si>
  <si>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</si>
  <si>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</si>
  <si>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</si>
  <si>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</si>
  <si>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</si>
  <si>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</si>
  <si>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</si>
  <si>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</si>
  <si>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</si>
  <si>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</si>
  <si>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</si>
  <si>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</si>
  <si>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</si>
  <si>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</si>
  <si>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</si>
  <si>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</si>
  <si>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</si>
  <si>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</si>
  <si>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</si>
  <si>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</si>
  <si>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</si>
  <si>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</si>
  <si>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</si>
  <si>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</si>
  <si>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</si>
  <si>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</si>
  <si>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</si>
  <si>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</si>
  <si>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</si>
  <si>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</si>
  <si>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</si>
  <si>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</si>
  <si>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</si>
  <si>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</si>
  <si>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</si>
  <si>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</si>
  <si>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</si>
  <si>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</si>
  <si>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</si>
  <si>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</si>
  <si>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</si>
  <si>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</si>
  <si>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</si>
  <si>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</si>
  <si>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no</t>
  </si>
  <si>
    <t>"All articles published in the Journal of Consulting and Clinical Psychology. 2000, vol. 68, the Journal of Personality and Social Psychology, 2000, vol. 78, and the Journal of Abnormal Psychology. 2000, vol. 109 were eligible for inclusion."</t>
  </si>
  <si>
    <t>Cohen 1977</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</si>
  <si>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</si>
  <si>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</si>
  <si>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</si>
  <si>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</si>
  <si>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</si>
  <si>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</si>
  <si>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</si>
  <si>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</si>
  <si>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</si>
  <si>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</si>
  <si>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</si>
  <si>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</si>
  <si>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</si>
  <si>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</si>
  <si>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</si>
  <si>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</si>
  <si>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</si>
  <si>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</si>
  <si>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</si>
  <si>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</si>
  <si>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</si>
  <si>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</si>
  <si>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</si>
  <si>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</si>
  <si>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family val="2"/>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</si>
  <si>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</si>
  <si>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</si>
  <si>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</si>
  <si>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</si>
  <si>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</si>
  <si>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</si>
  <si>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</si>
  <si>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</si>
  <si>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</si>
  <si>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</si>
  <si>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</si>
  <si>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</si>
  <si>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</si>
  <si>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</si>
  <si>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</si>
  <si>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</si>
  <si>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</si>
  <si>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</si>
  <si>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</si>
  <si>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</si>
  <si>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</si>
  <si>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</si>
  <si>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</si>
  <si>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</si>
  <si>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</si>
  <si>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</si>
  <si>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</si>
  <si>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</si>
  <si>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</si>
  <si>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</si>
  <si>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</si>
  <si>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</si>
  <si>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</si>
  <si>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</si>
  <si>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</si>
  <si>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</si>
  <si>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</si>
  <si>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</si>
  <si>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</si>
  <si>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</si>
  <si>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</si>
  <si>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</si>
  <si>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</si>
  <si>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</si>
  <si>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</si>
  <si>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</si>
  <si>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</si>
  <si>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</si>
  <si>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</si>
  <si>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</si>
  <si>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</si>
  <si>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</si>
  <si>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</si>
  <si>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</si>
  <si>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</si>
  <si>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non-random sample of 100 studies investigating the impact of sensitivity training (published before 1975)</t>
  </si>
  <si>
    <t>Mean power of statistical tests in each article</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</si>
  <si>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</si>
  <si>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</si>
  <si>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</si>
  <si>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</si>
  <si>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</si>
  <si>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</si>
  <si>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</si>
  <si>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</si>
  <si>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</si>
  <si>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</si>
  <si>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</si>
  <si>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</si>
  <si>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Article found, manual calculation with their data was performed in order to obtain quantiles, sd, medians</t>
  </si>
  <si>
    <t>Power of type of design, by article</t>
  </si>
  <si>
    <t>r</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</si>
  <si>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</si>
  <si>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</si>
  <si>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</si>
  <si>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</si>
  <si>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</si>
  <si>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</si>
  <si>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</si>
  <si>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</si>
  <si>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</si>
  <si>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</si>
  <si>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</si>
  <si>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</si>
  <si>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</si>
  <si>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</si>
  <si>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</si>
  <si>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</si>
  <si>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</si>
  <si>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</si>
  <si>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</si>
  <si>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</si>
  <si>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</si>
  <si>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</si>
  <si>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</si>
  <si>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</si>
  <si>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</si>
  <si>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</si>
  <si>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</si>
  <si>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</si>
  <si>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</si>
  <si>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</si>
  <si>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</si>
  <si>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</si>
  <si>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</si>
  <si>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</si>
  <si>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</si>
  <si>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</si>
  <si>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</si>
  <si>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</si>
  <si>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</si>
  <si>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</si>
  <si>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</si>
  <si>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</si>
  <si>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</si>
  <si>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</si>
  <si>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</si>
  <si>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</si>
  <si>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</si>
  <si>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</si>
  <si>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</si>
  <si>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</si>
  <si>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</si>
  <si>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</si>
  <si>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</si>
  <si>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</si>
  <si>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</si>
  <si>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</si>
  <si>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</si>
  <si>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</si>
  <si>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</si>
  <si>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</si>
  <si>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</si>
  <si>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</si>
  <si>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</si>
  <si>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</si>
  <si>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</si>
  <si>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</si>
  <si>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</si>
  <si>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</si>
  <si>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</si>
  <si>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</si>
  <si>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</si>
  <si>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</si>
  <si>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</si>
  <si>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</si>
  <si>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</si>
  <si>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</si>
  <si>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</si>
  <si>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</si>
  <si>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</si>
  <si>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</si>
  <si>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</si>
  <si>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</si>
  <si>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</si>
  <si>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</si>
  <si>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</si>
  <si>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</si>
  <si>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</si>
  <si>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</si>
  <si>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</si>
  <si>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</si>
  <si>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</si>
  <si>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</si>
  <si>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</si>
  <si>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</si>
  <si>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</si>
  <si>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</si>
  <si>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</si>
  <si>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</si>
  <si>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</si>
  <si>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</si>
  <si>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</si>
  <si>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</si>
  <si>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</si>
  <si>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</si>
  <si>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</si>
  <si>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</si>
  <si>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</si>
  <si>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</si>
  <si>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</si>
  <si>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</si>
  <si>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</si>
  <si>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</si>
  <si>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</si>
  <si>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</si>
  <si>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</si>
  <si>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</si>
  <si>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</si>
  <si>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</si>
  <si>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</si>
  <si>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</si>
  <si>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</si>
  <si>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</si>
  <si>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</si>
  <si>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</si>
  <si>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</si>
  <si>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</si>
  <si>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</si>
  <si>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</si>
  <si>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</si>
  <si>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</si>
  <si>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</si>
  <si>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</si>
  <si>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</si>
  <si>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</si>
  <si>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</si>
  <si>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</si>
  <si>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</si>
  <si>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</si>
  <si>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</si>
  <si>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</si>
  <si>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</si>
  <si>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</si>
  <si>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</si>
  <si>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</si>
  <si>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</si>
  <si>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</si>
  <si>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</si>
  <si>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</si>
  <si>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</si>
  <si>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</si>
  <si>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</si>
  <si>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</si>
  <si>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</si>
  <si>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</si>
  <si>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</si>
  <si>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</si>
  <si>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</si>
  <si>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</si>
  <si>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</si>
  <si>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</si>
  <si>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</si>
  <si>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</si>
  <si>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</si>
  <si>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</si>
  <si>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</si>
  <si>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</si>
  <si>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</si>
  <si>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</si>
  <si>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</si>
  <si>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</si>
  <si>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</si>
  <si>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</si>
  <si>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</si>
  <si>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</si>
  <si>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</si>
  <si>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</si>
  <si>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</si>
  <si>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</si>
  <si>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</si>
  <si>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</si>
  <si>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</si>
  <si>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</si>
  <si>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</si>
  <si>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</si>
  <si>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</si>
  <si>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</si>
  <si>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</si>
  <si>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</si>
  <si>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</si>
  <si>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</si>
  <si>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</si>
  <si>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</si>
  <si>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</si>
  <si>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</si>
  <si>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</si>
  <si>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</si>
  <si>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</si>
  <si>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</si>
  <si>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</si>
  <si>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</si>
  <si>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</si>
  <si>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</si>
  <si>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</si>
  <si>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</si>
  <si>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SampleMin</t>
  </si>
  <si>
    <t>SampleMax</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</si>
  <si>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</si>
  <si>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</si>
  <si>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</si>
  <si>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</si>
  <si>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</si>
  <si>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</si>
  <si>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</si>
  <si>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</si>
  <si>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</si>
  <si>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</si>
  <si>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</si>
  <si>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</si>
  <si>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</si>
  <si>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</si>
  <si>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</si>
  <si>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</si>
  <si>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</si>
  <si>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</si>
  <si>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</si>
  <si>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</si>
  <si>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</si>
  <si>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</si>
  <si>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</si>
  <si>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</si>
  <si>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</si>
  <si>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</si>
  <si>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</si>
  <si>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</si>
  <si>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</si>
  <si>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</si>
  <si>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</si>
  <si>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</si>
  <si>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</si>
  <si>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</si>
  <si>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</si>
  <si>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</si>
  <si>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</si>
  <si>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</si>
  <si>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</si>
  <si>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</si>
  <si>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</si>
  <si>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</si>
  <si>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</si>
  <si>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</si>
  <si>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</si>
  <si>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</si>
  <si>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</si>
  <si>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</si>
  <si>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</si>
  <si>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</si>
  <si>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</si>
  <si>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</si>
  <si>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</si>
  <si>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</si>
  <si>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</si>
  <si>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</si>
  <si>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</si>
  <si>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</si>
  <si>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</si>
  <si>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</si>
  <si>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</si>
  <si>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</si>
  <si>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</si>
  <si>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</si>
  <si>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</si>
  <si>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</si>
  <si>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</si>
  <si>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</si>
  <si>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</si>
  <si>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</si>
  <si>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</si>
  <si>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</si>
  <si>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</si>
  <si>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</si>
  <si>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</si>
  <si>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</si>
  <si>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</si>
  <si>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</si>
  <si>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</si>
  <si>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</si>
  <si>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</si>
  <si>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</si>
  <si>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</si>
  <si>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</si>
  <si>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</si>
  <si>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</si>
  <si>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</si>
  <si>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</si>
  <si>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</si>
  <si>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</si>
  <si>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</si>
  <si>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</si>
  <si>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</si>
  <si>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</si>
  <si>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</si>
  <si>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</si>
  <si>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</si>
  <si>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</si>
  <si>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</si>
  <si>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</si>
  <si>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</si>
  <si>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</si>
  <si>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</si>
  <si>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</si>
  <si>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</si>
  <si>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</si>
  <si>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</si>
  <si>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</si>
  <si>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</si>
  <si>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</si>
  <si>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</si>
  <si>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</si>
  <si>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</si>
  <si>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</si>
  <si>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</si>
  <si>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</si>
  <si>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</si>
  <si>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</si>
  <si>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</si>
  <si>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</si>
  <si>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</si>
  <si>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</si>
  <si>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</si>
  <si>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</si>
  <si>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</si>
  <si>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</si>
  <si>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</si>
  <si>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</si>
  <si>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</si>
  <si>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</si>
  <si>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</si>
  <si>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</si>
  <si>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</si>
  <si>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</si>
  <si>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</si>
  <si>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</si>
  <si>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</si>
  <si>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</si>
  <si>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</si>
  <si>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</si>
  <si>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</si>
  <si>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</si>
  <si>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</si>
  <si>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</si>
  <si>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</si>
  <si>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</si>
  <si>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</si>
  <si>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</si>
  <si>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</si>
  <si>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</si>
  <si>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</si>
  <si>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</si>
  <si>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</si>
  <si>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</si>
  <si>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</si>
  <si>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</si>
  <si>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</si>
  <si>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</si>
  <si>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</si>
  <si>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</si>
  <si>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</si>
  <si>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</si>
  <si>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</si>
  <si>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</si>
  <si>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</si>
  <si>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</si>
  <si>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</si>
  <si>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</si>
  <si>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</si>
  <si>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</si>
  <si>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</si>
  <si>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</si>
  <si>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</si>
  <si>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</si>
  <si>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</si>
  <si>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</si>
  <si>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</si>
  <si>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</si>
  <si>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</si>
  <si>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</si>
  <si>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</si>
  <si>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</si>
  <si>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</si>
  <si>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</si>
  <si>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</si>
  <si>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</si>
  <si>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</si>
  <si>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</si>
  <si>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</si>
  <si>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</si>
  <si>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</si>
  <si>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</si>
  <si>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</si>
  <si>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</si>
  <si>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</si>
  <si>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</si>
  <si>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</si>
  <si>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</si>
  <si>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</si>
  <si>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</si>
  <si>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</si>
  <si>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</si>
  <si>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</si>
  <si>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</si>
  <si>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</si>
  <si>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</si>
  <si>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</si>
  <si>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</si>
  <si>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</si>
  <si>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</si>
  <si>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</si>
  <si>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</si>
  <si>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</si>
  <si>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</si>
  <si>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</si>
  <si>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</si>
  <si>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</si>
  <si>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</si>
  <si>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</si>
  <si>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</si>
  <si>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</si>
  <si>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</si>
  <si>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</si>
  <si>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</si>
  <si>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</si>
  <si>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</si>
  <si>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</si>
  <si>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</si>
  <si>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</si>
  <si>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Journal for Research in Mathematics Education</t>
  </si>
  <si>
    <t>Management research</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</si>
  <si>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</si>
  <si>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</si>
  <si>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</si>
  <si>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</si>
  <si>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</si>
  <si>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</si>
  <si>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</si>
  <si>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</si>
  <si>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</si>
  <si>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</si>
  <si>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</si>
  <si>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</si>
  <si>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</si>
  <si>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</si>
  <si>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</si>
  <si>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</si>
  <si>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</si>
  <si>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</si>
  <si>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</si>
  <si>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</si>
  <si>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</si>
  <si>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</si>
  <si>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</si>
  <si>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</si>
  <si>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</si>
  <si>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</si>
  <si>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</si>
  <si>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</si>
  <si>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</si>
  <si>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</si>
  <si>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</si>
  <si>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</si>
  <si>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</si>
  <si>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</si>
  <si>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</si>
  <si>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</si>
  <si>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</si>
  <si>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</si>
  <si>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</si>
  <si>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</si>
  <si>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</si>
  <si>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</si>
  <si>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</si>
  <si>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</si>
  <si>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</si>
  <si>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</si>
  <si>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</si>
  <si>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</si>
  <si>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</si>
  <si>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</si>
  <si>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</si>
  <si>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</si>
  <si>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</si>
  <si>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</si>
  <si>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</si>
  <si>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</si>
  <si>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</si>
  <si>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</si>
  <si>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</si>
  <si>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</si>
  <si>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</si>
  <si>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</si>
  <si>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</si>
  <si>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</si>
  <si>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</si>
  <si>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</si>
  <si>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</si>
  <si>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</si>
  <si>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</si>
  <si>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</si>
  <si>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</si>
  <si>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</si>
  <si>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</si>
  <si>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</si>
  <si>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</si>
  <si>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</si>
  <si>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</si>
  <si>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</si>
  <si>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</si>
  <si>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</si>
  <si>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exclude from main analysis (include in qual synth)</t>
  </si>
  <si>
    <t>exclude from main analysis (meta-analysis mean power)</t>
  </si>
  <si>
    <t>Exclude as this study does not estimate power at standardised effect size benchmarks. How is this a thing that was published?</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</si>
  <si>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</si>
  <si>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</si>
  <si>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</si>
  <si>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</si>
  <si>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</si>
  <si>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</si>
  <si>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</si>
  <si>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</si>
  <si>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</si>
  <si>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</si>
  <si>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</si>
  <si>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Effect size used (e.g., Cohen's d, Hedge's g, r, link to equation), or source for set of effect size benchmarks used (e.g., Cohen 1988)</t>
  </si>
  <si>
    <t>Number of tests included in power survey</t>
  </si>
  <si>
    <t>Number of articles included in power survey</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</si>
  <si>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</si>
  <si>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</si>
  <si>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</si>
  <si>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</si>
  <si>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</si>
  <si>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</si>
  <si>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</si>
  <si>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</si>
  <si>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</si>
  <si>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</si>
  <si>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</si>
  <si>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</si>
  <si>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</si>
  <si>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</si>
  <si>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</si>
  <si>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</si>
  <si>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</si>
  <si>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</si>
  <si>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</si>
  <si>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</si>
  <si>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</si>
  <si>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</si>
  <si>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</si>
  <si>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</si>
  <si>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</si>
  <si>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</si>
  <si>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</si>
  <si>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</si>
  <si>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</si>
  <si>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</si>
  <si>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</si>
  <si>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</si>
  <si>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</si>
  <si>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</si>
  <si>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</si>
  <si>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</si>
  <si>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</si>
  <si>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</si>
  <si>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</si>
  <si>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</si>
  <si>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</si>
  <si>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</si>
  <si>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</si>
  <si>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</si>
  <si>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</si>
  <si>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</si>
  <si>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</si>
  <si>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</si>
  <si>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</si>
  <si>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</si>
  <si>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</si>
  <si>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</si>
  <si>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</si>
  <si>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</si>
  <si>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</si>
  <si>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</si>
  <si>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</si>
  <si>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</si>
  <si>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</si>
  <si>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</si>
  <si>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</si>
  <si>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</si>
  <si>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</si>
  <si>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</si>
  <si>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</si>
  <si>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</si>
  <si>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</si>
  <si>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</si>
  <si>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</si>
  <si>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</si>
  <si>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</si>
  <si>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</si>
  <si>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</si>
  <si>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</si>
  <si>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</si>
  <si>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</si>
  <si>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</si>
  <si>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</si>
  <si>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</si>
  <si>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</si>
  <si>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</si>
  <si>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</si>
  <si>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</si>
  <si>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</si>
  <si>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</si>
  <si>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</si>
  <si>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</si>
  <si>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</si>
  <si>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</si>
  <si>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</si>
  <si>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</si>
  <si>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</si>
  <si>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</si>
  <si>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</si>
  <si>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</si>
  <si>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</si>
  <si>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</si>
  <si>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</si>
  <si>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</si>
  <si>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</si>
  <si>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</si>
  <si>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</si>
  <si>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</si>
  <si>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</si>
  <si>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</si>
  <si>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</si>
  <si>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</si>
  <si>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</si>
  <si>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</si>
  <si>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</si>
  <si>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</si>
  <si>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</si>
  <si>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</si>
  <si>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</si>
  <si>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</si>
  <si>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</si>
  <si>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</si>
  <si>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</si>
  <si>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</si>
  <si>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</si>
  <si>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</si>
  <si>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</si>
  <si>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</si>
  <si>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</si>
  <si>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</si>
  <si>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</si>
  <si>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</si>
  <si>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</si>
  <si>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</si>
  <si>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</si>
  <si>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</si>
  <si>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</si>
  <si>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</si>
  <si>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</si>
  <si>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</si>
  <si>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</si>
  <si>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</si>
  <si>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</si>
  <si>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</si>
  <si>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</si>
  <si>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</si>
  <si>
    <t>Nursing research no medians</t>
  </si>
  <si>
    <t>Notes - updated "Subfield" to "clinical" from "neurocog" 31/03/2018</t>
  </si>
  <si>
    <t>NOTE: Excluded from secondary analysis</t>
  </si>
  <si>
    <t>NOTE: Excluded from secondary analysis. Also: "Sixty-five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</si>
  <si>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Not in english</t>
  </si>
  <si>
    <t>test level</t>
  </si>
  <si>
    <t>Note, SDs had to be calculated manually from raw sds for the two types of tests (i.e., t tests and f tests)</t>
  </si>
  <si>
    <t>SDSmallAlgEstFromCDT</t>
  </si>
  <si>
    <t>SDMedAlgEstFromCDT</t>
  </si>
  <si>
    <t>SDLargeAlgEstFromCDT</t>
  </si>
  <si>
    <t>Exclude (unclear how many articles at any level)</t>
  </si>
  <si>
    <t>Unclear how many articles at each level</t>
  </si>
  <si>
    <t>1946-1977</t>
  </si>
  <si>
    <t>Cognitive neuroscience, psychology, psychiatry</t>
  </si>
  <si>
    <t>Communication</t>
  </si>
  <si>
    <t>Neuroscience</t>
  </si>
  <si>
    <t>StudyName</t>
  </si>
  <si>
    <t>Schmidt, Hunter &amp; Urry (1976)</t>
  </si>
  <si>
    <t>Schweizer &amp; Furley (2016)</t>
  </si>
  <si>
    <t>Smith, Hardy &amp; Gammell (2011)</t>
  </si>
  <si>
    <t>Arvey, Cole, Hazucha, &amp; Hartanto (1985)</t>
  </si>
  <si>
    <t>Suzukawa &amp; Toyoda (2012)</t>
  </si>
  <si>
    <t>Wing &amp; Jeffery (1984)</t>
  </si>
  <si>
    <t>Button, Ioannidis, Mokrysz, Nosek, Flint, Robinson, &amp; Munafo (2013)</t>
  </si>
  <si>
    <t>Gaskin, &amp; Happell (2014)</t>
  </si>
  <si>
    <t>Kazantzis (2000)</t>
  </si>
  <si>
    <t>Vadillo, Konstantinidis &amp; Shanks (2016)</t>
  </si>
  <si>
    <t>Burback, Molnar, St John &amp; Man-Son-Hing (1999)</t>
  </si>
  <si>
    <t>Cafri, Kromrey &amp; Brannick (2010)</t>
  </si>
  <si>
    <t>Acklin &amp; McDowell (1995)</t>
  </si>
  <si>
    <t>Maddock (2000)</t>
  </si>
  <si>
    <t>Jackson &amp; Turner (2017)</t>
  </si>
  <si>
    <t>Chase &amp; Chase (1976)</t>
  </si>
  <si>
    <t>Fraley, &amp; Vazire (2014)</t>
  </si>
  <si>
    <t>Holmes, Holmes &amp; Fanning (1981)</t>
  </si>
  <si>
    <t>Pulver, Bartko, &amp; McGrath (1988)</t>
  </si>
  <si>
    <t>Tomcho, Thomas &amp; Foels (2009)</t>
  </si>
  <si>
    <t>Ottenbacher (1982)</t>
  </si>
  <si>
    <t>Cook &amp; Hatala (2015)</t>
  </si>
  <si>
    <t>Charter (2003)</t>
  </si>
  <si>
    <t>McNeish (2017)</t>
  </si>
  <si>
    <t>Nelson, Wooditch, &amp; Dario (2015)</t>
  </si>
  <si>
    <t>Maddock &amp; Rossi (2001)</t>
  </si>
  <si>
    <t>McKean (1991)</t>
  </si>
  <si>
    <t>Brown &amp; Hale (1992)</t>
  </si>
  <si>
    <t>Cashen, Geiger (2004)</t>
  </si>
  <si>
    <t>Rothpearl, Mohs &amp; Davis (1981)</t>
  </si>
  <si>
    <t>Marszalek, Barber, Kohlhart, &amp; Holmes (2011)</t>
  </si>
  <si>
    <t>Cuijpers (2016)</t>
  </si>
  <si>
    <t>Rossi (1990)</t>
  </si>
  <si>
    <t>McQuitty (2004)</t>
  </si>
  <si>
    <t>Treiber (1977)</t>
  </si>
  <si>
    <t>Acklin, McDowell, &amp; Orndoff (1992)</t>
  </si>
  <si>
    <t>Shen, Kiger, Davies, Rasch, Simon, &amp; Ones (2011)</t>
  </si>
  <si>
    <t>Kosciulek (1993)</t>
  </si>
  <si>
    <t>Holmes (1979)</t>
  </si>
  <si>
    <t>Hall &amp; Heather (1991)</t>
  </si>
  <si>
    <t>Chase, &amp; Tucker (1975)</t>
  </si>
  <si>
    <t>Okumura &amp; Sakamoto (2011)</t>
  </si>
  <si>
    <t>Medina &amp; Cason (2017)</t>
  </si>
  <si>
    <t>Moore (2002)</t>
  </si>
  <si>
    <t>Pereira, Patsopoulos, Salanti, &amp; Ioannidis (2010)</t>
  </si>
  <si>
    <t>Clark-Carter (1997)</t>
  </si>
  <si>
    <t>Salgado (1998)</t>
  </si>
  <si>
    <t>King (1985)</t>
  </si>
  <si>
    <t>Sugisawa (1999)</t>
  </si>
  <si>
    <t>Haase (1974)</t>
  </si>
  <si>
    <t>Valera Espin, Sanchez Meca, Marin Martinez &amp; Velandrino Nicolas (1998)</t>
  </si>
  <si>
    <t>Tressoldi (2012)</t>
  </si>
  <si>
    <t>Woolley (1983)</t>
  </si>
  <si>
    <t>Sawyer (1981)</t>
  </si>
  <si>
    <t>Schoonen (1991)</t>
  </si>
  <si>
    <t>Kazdin &amp; Bass (1989)</t>
  </si>
  <si>
    <t>Spybrook (2008)</t>
  </si>
  <si>
    <t>Cohen (1962)</t>
  </si>
  <si>
    <t>Orme &amp; Combs-Orme (1986)</t>
  </si>
  <si>
    <t>Brewer (1972)</t>
  </si>
  <si>
    <t>Levenson (1980)</t>
  </si>
  <si>
    <t>Overland (2014)</t>
  </si>
  <si>
    <t>Jones &amp; Brewer (1972)</t>
  </si>
  <si>
    <t>Kroll &amp; Chase (1975)</t>
  </si>
  <si>
    <t>Szucs &amp; Ioannidis (2017)</t>
  </si>
  <si>
    <t>Mazen, Hemmasi &amp; Lewis (1987)</t>
  </si>
  <si>
    <t>Brewer &amp; Owen (1973)</t>
  </si>
  <si>
    <t>Penick &amp; Brewer (1974)</t>
  </si>
  <si>
    <t>Michalczyk &amp; Lewis (1980)</t>
  </si>
  <si>
    <t>Orme &amp; Tolman (1986)</t>
  </si>
  <si>
    <t>Christensen &amp; Christensen (1977)</t>
  </si>
  <si>
    <t>Borkowski, Welsh &amp; Zhang (2001)</t>
  </si>
  <si>
    <t>Chase &amp; Baran (1976)</t>
  </si>
  <si>
    <t>Daly &amp; Hexamer (1983)</t>
  </si>
  <si>
    <t>Jennions &amp; Moller (2003)</t>
  </si>
  <si>
    <t>Woods et al. (2006)</t>
  </si>
  <si>
    <t>Sindelar et al. (1988)</t>
  </si>
  <si>
    <t>Mazen et al. (1987)</t>
  </si>
  <si>
    <t>Whittington, Podd, &amp; Kan (2000)</t>
  </si>
  <si>
    <t>Aguinis et al. (2005)</t>
  </si>
  <si>
    <t>Standard deviation at small effect benchmark as estimated from frequency table</t>
  </si>
  <si>
    <t xml:space="preserve">Subfield of research examined in the power survey (e.g., "psychology", "clinical neuroscience", "organisational psych" etc.) </t>
  </si>
  <si>
    <t xml:space="preserve">Amalgamation method used, are the reported power summery statistics from individual tests within articles, or averaged at the article level or was power calculated for the "main test", etc. (e.g., "mean power of articles", "power of main statistical test", etc.) </t>
  </si>
  <si>
    <t xml:space="preserve">Median sample size </t>
  </si>
  <si>
    <t>Standard deviation at medium effect benchmark as estimated from frequency table</t>
  </si>
  <si>
    <t>Standard deviation at large effect benchmark as estimated from frequency table</t>
  </si>
  <si>
    <t xml:space="preserve">Binary for reasons to have excluded articles - English text not available </t>
  </si>
  <si>
    <t>Binary for reasons to have excluded articles - full text not available</t>
  </si>
  <si>
    <t>https://doi.org/10.1177/002246698802200302</t>
  </si>
  <si>
    <t>https://doi.org/10.1037/h0045186</t>
  </si>
  <si>
    <t>https://doi.org/10.1080/01443410701491718</t>
  </si>
  <si>
    <t>https://doi.org/10.1093/geront/20.4.494</t>
  </si>
  <si>
    <t>https://doi.org/10.1002/j.1556-6978.1974.tb00854.x</t>
  </si>
  <si>
    <t>https://doi.org/10.2307/1161755</t>
  </si>
  <si>
    <t>https://doi.org/10.1080/10671188.1972.10615106</t>
  </si>
  <si>
    <t>https://doi.org/10.1111/j.1460-2466.1973.tb00947.x</t>
  </si>
  <si>
    <t>https://doi.org/10.1016/0165-1781(81)90072-X</t>
  </si>
  <si>
    <t>https://doi.org/10.1080/03637757509375874</t>
  </si>
  <si>
    <t>https://doi.org/10.1016/0021-9924(75)90016-7</t>
  </si>
  <si>
    <t>https://doi.org/10.1037/0021-9010.61.2.234</t>
  </si>
  <si>
    <t>https://doi.org/10.1177/107769907605300217</t>
  </si>
  <si>
    <t>https://doi.org/10.1080/10671315.1977.10762173</t>
  </si>
  <si>
    <t>https://doi.org/10.1002/tea.3660200708</t>
  </si>
  <si>
    <t>https://doi.org/10.2307/3150969</t>
  </si>
  <si>
    <t>https://doi.org/10.1093/swra/22.3.3</t>
  </si>
  <si>
    <t>https://doi.org/10.1086/644403</t>
  </si>
  <si>
    <t>https://doi.org/10.1097/00001888-198309000-00005</t>
  </si>
  <si>
    <t>https://doi.org/10.1002/smj.4250080410</t>
  </si>
  <si>
    <t>https://doi.org/10.2307/256280</t>
  </si>
  <si>
    <t>https://doi.org/10.1037//0033-2909.105.2.309</t>
  </si>
  <si>
    <t>https://doi.org/10.1037//0894-4105.14.2.233</t>
  </si>
  <si>
    <t>https://doi.org/10.1037/0021-9010.90.1.94</t>
  </si>
  <si>
    <t>https://doi.org/10.1037//0022-006X.68.1.166</t>
  </si>
  <si>
    <t>https://doi.org/10.1016/S0033-3182(92)71948-3</t>
  </si>
  <si>
    <t>https://doi.org/10.1080/00986280902739743</t>
  </si>
  <si>
    <t>https://doi.org/10.1111/j.1744-6570.1996.tb01793.x</t>
  </si>
  <si>
    <t>https://doi.org/10.1111/j.2044-8295.1997.tb02621.x</t>
  </si>
  <si>
    <t>https://doi.org/10.1177/1094428104263676</t>
  </si>
  <si>
    <t>https://doi.org/10.2308/bria.2001.13.1.63</t>
  </si>
  <si>
    <t>https://doi.org/10.1037//0278-6133.20.1.76</t>
  </si>
  <si>
    <t>https://doi.org/10.1111/j.1440-1819.2011.02208.x</t>
  </si>
  <si>
    <t>https://doi.org/10.1076/jcen.23.3.399.1181</t>
  </si>
  <si>
    <t>https://doi.org/10.1080/13854040500203290</t>
  </si>
  <si>
    <t>https://doi.org/10.5406/bulcouresmusedu.201.0043</t>
  </si>
  <si>
    <t>https://doi.org/10.1016/j.psychsport.2015.11.005</t>
  </si>
  <si>
    <t>https://doi.org/10.1101/071530</t>
  </si>
  <si>
    <t>DOI</t>
  </si>
  <si>
    <t>Binary for reasons to have excluded articles - article examines studies not in scope of literature review</t>
  </si>
  <si>
    <t>DistinguishedStatisticalTestsAppropriately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</si>
</sst>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1"/>
      <color rgb="FF000000"/>
      <name val="Tahoma"/>
      <family val="2"/>
    </font>
    <font>
      <u/>
      <sz val="12"/>
      <color theme="10"/>
      <name val="Calibri"/>
      <family val="2"/>
      <scheme val="minor"/>
    </font>
    <font>
      <u/>
      <sz val="12"/>
      <color theme="11"/>
      <name val="Calibri"/>
      <family val="2"/>
      <scheme val="minor"/>
    </font>
    <font>
      <i/>
      <sz val="12"/>
      <color theme="1"/>
      <name val="Calibri"/>
      <family val="2"/>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
      <sz val="10"/>
      <color rgb="FF000000"/>
      <name val="Lucida Console"/>
      <family val="3"/>
    </font>
    <font>
      <sz val="11"/>
      <color rgb="FF000000"/>
      <name val="Calibri"/>
      <family val="2"/>
      <scheme val="minor"/>
    </font>
  </fonts>
  <fills count="2">
    <fill>
      <patternFill patternType="none"/>
    </fill>
    <fill>
      <patternFill patternType="gray125"/>
    </fill>
  </fills>
  <borders count="1">
    <border>
      <left/>
      <right/>
      <top/>
      <bottom/>
      <diagonal/>
    </border>
  </borders>
  <cellStyleXfs count="1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xf numFmtId="0" fontId="13" fillId="0" borderId="0" xfId="0" applyFont="1" applyAlignment="1">
      <alignment vertical="center"/>
    </xf>
    <xf numFmtId="0" fontId="14" fillId="0" borderId="0" xfId="0" applyFont="1" applyAlignment="1">
      <alignment vertical="center"/>
    </xf>
    <xf numFmtId="0" fontId="14" fillId="0" borderId="0" xfId="0" applyFont="1" applyAlignment="1">
      <alignment vertical="center" wrapText="1"/>
    </xf>
    <xf numFmtId="0" fontId="8" fillId="0" borderId="0" xfId="0" applyFont="1" applyAlignment="1">
      <alignment vertical="center"/>
    </xf>
    <xf numFmtId="0" fontId="3" fillId="0" borderId="0" xfId="13"/>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037/0021-9010.90.1.9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28"/>
  <sheetViews>
    <sheetView topLeftCell="BF1" zoomScale="89" zoomScaleNormal="100" workbookViewId="0">
      <pane ySplit="1" topLeftCell="A2" activePane="bottomLeft" state="frozen"/>
      <selection pane="bottomLeft" activeCell="BI1" sqref="BI1"/>
    </sheetView>
  </sheetViews>
  <sheetFormatPr defaultColWidth="10.83203125" defaultRowHeight="15.5"/>
  <cols>
    <col min="1" max="2" width="10.83203125" style="1"/>
    <col min="3" max="3" width="47.75" style="1" customWidth="1"/>
    <col min="4" max="4" width="11" style="1" customWidth="1"/>
    <col min="5" max="5" width="5.25" style="1" customWidth="1"/>
    <col min="6" max="6" width="49.58203125" style="1" bestFit="1" customWidth="1"/>
    <col min="7" max="7" width="41.83203125" style="1" customWidth="1"/>
    <col min="8" max="8" width="31.83203125" style="1" customWidth="1"/>
    <col min="9" max="9" width="23.83203125" style="1" customWidth="1"/>
    <col min="10" max="10" width="9.83203125" style="1" customWidth="1"/>
    <col min="11" max="11" width="22.83203125" style="1" customWidth="1"/>
    <col min="12" max="12" width="13.33203125" style="1" customWidth="1"/>
    <col min="13" max="14" width="32.08203125" style="1" customWidth="1"/>
    <col min="15" max="15" width="5.58203125" style="1" customWidth="1"/>
    <col min="16" max="16" width="8.08203125" style="1" customWidth="1"/>
    <col min="17" max="17" width="8.58203125" style="1" customWidth="1"/>
    <col min="18" max="18" width="12.75" style="1" customWidth="1"/>
    <col min="19" max="19" width="15.75" style="1" customWidth="1"/>
    <col min="20" max="20" width="12.83203125" style="1" customWidth="1"/>
    <col min="21" max="21" width="11.75" style="1" customWidth="1"/>
    <col min="22" max="22" width="14.83203125" style="9" customWidth="1"/>
    <col min="23" max="24" width="10.83203125" style="7" customWidth="1"/>
    <col min="25" max="25" width="10.83203125" style="9" customWidth="1"/>
    <col min="26" max="27" width="10.83203125" style="7" customWidth="1"/>
    <col min="28" max="28" width="10.83203125" style="9" customWidth="1"/>
    <col min="29" max="33" width="10.83203125" style="7" customWidth="1"/>
    <col min="34" max="36" width="10.83203125" style="1" customWidth="1"/>
    <col min="37" max="37" width="10.83203125" style="9" customWidth="1"/>
    <col min="38" max="44" width="10.83203125" style="1" customWidth="1"/>
    <col min="45" max="45" width="10.83203125" style="1"/>
    <col min="46" max="54" width="10.83203125" style="1" customWidth="1"/>
    <col min="55" max="16384" width="10.83203125" style="1"/>
  </cols>
  <sheetData>
    <row r="1" spans="1:61">
      <c r="A1" s="1" t="s">
        <v>401</v>
      </c>
      <c r="B1" s="1" t="s">
        <v>0</v>
      </c>
      <c r="C1" s="1" t="s">
        <v>2</v>
      </c>
      <c r="D1" s="1" t="s">
        <v>3</v>
      </c>
      <c r="E1" s="1" t="s">
        <v>1</v>
      </c>
      <c r="F1" s="7" t="s">
        <v>1171</v>
      </c>
      <c r="G1" s="1" t="s">
        <v>417</v>
      </c>
      <c r="H1" s="1" t="s">
        <v>10</v>
      </c>
      <c r="I1" s="1" t="s">
        <v>1071</v>
      </c>
      <c r="J1" s="1" t="s">
        <v>19</v>
      </c>
      <c r="K1" s="1" t="s">
        <v>11</v>
      </c>
      <c r="L1" s="1" t="s">
        <v>18</v>
      </c>
      <c r="M1" s="1" t="s">
        <v>9</v>
      </c>
      <c r="N1" s="1" t="s">
        <v>476</v>
      </c>
      <c r="O1" s="1" t="s">
        <v>398</v>
      </c>
      <c r="P1" s="1" t="s">
        <v>391</v>
      </c>
      <c r="Q1" s="1" t="s">
        <v>390</v>
      </c>
      <c r="R1" s="1" t="s">
        <v>5</v>
      </c>
      <c r="S1" s="1" t="s">
        <v>6</v>
      </c>
      <c r="T1" s="1" t="s">
        <v>7</v>
      </c>
      <c r="U1" s="1" t="s">
        <v>8</v>
      </c>
      <c r="V1" s="8" t="s">
        <v>15</v>
      </c>
      <c r="W1" s="7" t="s">
        <v>1023</v>
      </c>
      <c r="X1" s="7" t="s">
        <v>1027</v>
      </c>
      <c r="Y1" s="8" t="s">
        <v>16</v>
      </c>
      <c r="Z1" s="7" t="s">
        <v>1024</v>
      </c>
      <c r="AA1" s="7" t="s">
        <v>1028</v>
      </c>
      <c r="AB1" s="8" t="s">
        <v>17</v>
      </c>
      <c r="AC1" s="7" t="s">
        <v>1025</v>
      </c>
      <c r="AD1" s="7" t="s">
        <v>1029</v>
      </c>
      <c r="AE1" s="7" t="s">
        <v>14</v>
      </c>
      <c r="AF1" s="7" t="s">
        <v>12</v>
      </c>
      <c r="AG1" s="7" t="s">
        <v>13</v>
      </c>
      <c r="AH1" s="1" t="s">
        <v>383</v>
      </c>
      <c r="AI1" s="1" t="s">
        <v>384</v>
      </c>
      <c r="AJ1" s="1" t="s">
        <v>385</v>
      </c>
      <c r="AK1" s="9" t="s">
        <v>92</v>
      </c>
      <c r="AL1" s="1" t="s">
        <v>1044</v>
      </c>
      <c r="AM1" s="1" t="s">
        <v>1026</v>
      </c>
      <c r="AN1" s="1" t="s">
        <v>91</v>
      </c>
      <c r="AO1" s="1" t="s">
        <v>389</v>
      </c>
      <c r="AP1" s="1" t="s">
        <v>1162</v>
      </c>
      <c r="AQ1" s="1" t="s">
        <v>1163</v>
      </c>
      <c r="AR1" s="1" t="s">
        <v>1164</v>
      </c>
      <c r="AS1" s="1" t="s">
        <v>4</v>
      </c>
      <c r="AT1" s="1" t="s">
        <v>678</v>
      </c>
      <c r="AU1" s="1" t="s">
        <v>684</v>
      </c>
      <c r="AV1" s="1" t="s">
        <v>685</v>
      </c>
      <c r="AW1" s="4" t="s">
        <v>682</v>
      </c>
      <c r="AX1" s="1" t="s">
        <v>683</v>
      </c>
      <c r="AY1" s="1" t="s">
        <v>686</v>
      </c>
      <c r="AZ1" s="1" t="s">
        <v>687</v>
      </c>
      <c r="BA1" s="1" t="s">
        <v>688</v>
      </c>
      <c r="BB1" s="1" t="s">
        <v>689</v>
      </c>
      <c r="BC1" s="1" t="s">
        <v>1062</v>
      </c>
      <c r="BD1" s="1" t="s">
        <v>1063</v>
      </c>
      <c r="BE1" s="1" t="s">
        <v>1064</v>
      </c>
      <c r="BF1" s="1" t="s">
        <v>1065</v>
      </c>
      <c r="BG1" s="1" t="s">
        <v>1066</v>
      </c>
      <c r="BH1" s="1" t="s">
        <v>1067</v>
      </c>
      <c r="BI1" s="1" t="s">
        <v>1298</v>
      </c>
    </row>
    <row r="2" spans="1:61">
      <c r="A2" s="1">
        <v>100</v>
      </c>
      <c r="B2" s="1" t="s">
        <v>20</v>
      </c>
      <c r="C2" s="1" t="s">
        <v>21</v>
      </c>
      <c r="D2" s="1" t="s">
        <v>22</v>
      </c>
      <c r="E2" s="1">
        <v>1976</v>
      </c>
      <c r="F2" s="7" t="s">
        <v>1172</v>
      </c>
      <c r="G2" s="1" t="s">
        <v>417</v>
      </c>
      <c r="AS2" s="1" t="s">
        <v>412</v>
      </c>
      <c r="AW2" s="4"/>
      <c r="BE2" s="1">
        <v>1</v>
      </c>
    </row>
    <row r="3" spans="1:61">
      <c r="A3" s="1">
        <v>49</v>
      </c>
      <c r="B3" s="1" t="s">
        <v>68</v>
      </c>
      <c r="C3" s="1" t="s">
        <v>69</v>
      </c>
      <c r="D3" s="1" t="s">
        <v>62</v>
      </c>
      <c r="E3" s="1">
        <v>2002</v>
      </c>
      <c r="F3" s="7" t="s">
        <v>1087</v>
      </c>
      <c r="H3" s="1" t="s">
        <v>381</v>
      </c>
      <c r="I3" s="1" t="s">
        <v>480</v>
      </c>
      <c r="J3" s="1">
        <v>2000</v>
      </c>
      <c r="K3" s="1" t="s">
        <v>386</v>
      </c>
      <c r="L3" s="1" t="s">
        <v>465</v>
      </c>
      <c r="M3" s="1" t="s">
        <v>388</v>
      </c>
      <c r="N3" s="1" t="s">
        <v>464</v>
      </c>
      <c r="O3" s="1" t="s">
        <v>90</v>
      </c>
      <c r="P3" s="1">
        <v>157</v>
      </c>
      <c r="Q3" s="1">
        <v>2747</v>
      </c>
      <c r="R3" s="1" t="s">
        <v>382</v>
      </c>
      <c r="S3" s="1" t="s">
        <v>382</v>
      </c>
      <c r="T3" s="1" t="s">
        <v>382</v>
      </c>
      <c r="U3" s="1" t="s">
        <v>382</v>
      </c>
      <c r="V3" s="9">
        <v>0.13900000000000001</v>
      </c>
      <c r="Y3" s="9">
        <v>0.66300000000000003</v>
      </c>
      <c r="AB3" s="9">
        <v>0.96199999999999997</v>
      </c>
      <c r="AE3" s="7">
        <v>0.20599999999999999</v>
      </c>
      <c r="AF3" s="7">
        <v>0.64600000000000002</v>
      </c>
      <c r="AG3" s="7">
        <v>0.88400000000000001</v>
      </c>
      <c r="AH3" s="1">
        <v>0.19400000000000001</v>
      </c>
      <c r="AI3" s="1">
        <v>0.253</v>
      </c>
      <c r="AJ3" s="1">
        <v>0.152</v>
      </c>
      <c r="AK3" s="9">
        <v>146</v>
      </c>
      <c r="AW3" s="4"/>
    </row>
    <row r="4" spans="1:61">
      <c r="A4" s="1">
        <v>49</v>
      </c>
      <c r="B4" s="1" t="s">
        <v>68</v>
      </c>
      <c r="E4" s="1">
        <v>2002</v>
      </c>
      <c r="F4" s="7" t="s">
        <v>1087</v>
      </c>
      <c r="G4" s="1" t="s">
        <v>417</v>
      </c>
      <c r="H4" s="1" t="s">
        <v>471</v>
      </c>
      <c r="I4" s="1" t="s">
        <v>480</v>
      </c>
      <c r="J4" s="1">
        <v>2000</v>
      </c>
      <c r="K4" s="1" t="s">
        <v>469</v>
      </c>
      <c r="L4" s="1" t="s">
        <v>465</v>
      </c>
      <c r="M4" s="1" t="s">
        <v>388</v>
      </c>
      <c r="N4" s="1" t="s">
        <v>464</v>
      </c>
      <c r="O4" s="1" t="s">
        <v>90</v>
      </c>
      <c r="P4" s="1">
        <v>21</v>
      </c>
      <c r="Q4" s="1">
        <v>70</v>
      </c>
      <c r="R4" s="1" t="s">
        <v>470</v>
      </c>
      <c r="S4" s="1" t="s">
        <v>466</v>
      </c>
      <c r="T4" s="1" t="s">
        <v>468</v>
      </c>
      <c r="U4" s="1" t="s">
        <v>467</v>
      </c>
      <c r="AE4" s="7">
        <v>5.5E-2</v>
      </c>
      <c r="AF4" s="7">
        <v>0.51800000000000002</v>
      </c>
      <c r="AG4" s="7">
        <v>0.69699999999999995</v>
      </c>
      <c r="AW4" s="4"/>
    </row>
    <row r="5" spans="1:61">
      <c r="A5" s="7">
        <v>60</v>
      </c>
      <c r="B5" s="1" t="s">
        <v>161</v>
      </c>
      <c r="C5" s="1" t="s">
        <v>162</v>
      </c>
      <c r="D5" s="1" t="s">
        <v>119</v>
      </c>
      <c r="E5" s="1">
        <v>1998</v>
      </c>
      <c r="F5" s="7" t="s">
        <v>1090</v>
      </c>
      <c r="H5" s="1" t="s">
        <v>472</v>
      </c>
      <c r="I5" s="1" t="s">
        <v>915</v>
      </c>
      <c r="J5" s="1" t="s">
        <v>473</v>
      </c>
      <c r="K5" s="1" t="s">
        <v>474</v>
      </c>
      <c r="L5" s="1" t="s">
        <v>548</v>
      </c>
      <c r="M5" s="1" t="s">
        <v>475</v>
      </c>
      <c r="N5" s="1" t="s">
        <v>464</v>
      </c>
      <c r="O5" s="1" t="s">
        <v>90</v>
      </c>
      <c r="P5" s="5">
        <v>41</v>
      </c>
      <c r="Q5" s="5">
        <v>76</v>
      </c>
      <c r="R5" s="1" t="s">
        <v>392</v>
      </c>
      <c r="S5" s="1" t="s">
        <v>392</v>
      </c>
      <c r="T5" s="1" t="s">
        <v>392</v>
      </c>
      <c r="U5" s="1" t="s">
        <v>392</v>
      </c>
      <c r="V5" s="9">
        <v>0.19</v>
      </c>
      <c r="W5" s="7">
        <v>0.12</v>
      </c>
      <c r="X5" s="7">
        <v>0.4</v>
      </c>
      <c r="Y5" s="9">
        <v>0.9</v>
      </c>
      <c r="Z5" s="7">
        <v>0.65</v>
      </c>
      <c r="AA5" s="7">
        <v>1</v>
      </c>
      <c r="AE5" s="7">
        <v>0.3</v>
      </c>
      <c r="AF5" s="7">
        <v>0.81</v>
      </c>
      <c r="AH5" s="1">
        <v>0.24</v>
      </c>
      <c r="AI5" s="1">
        <v>0.21099999999999999</v>
      </c>
      <c r="AK5" s="9">
        <v>111</v>
      </c>
      <c r="AL5" s="1">
        <v>60</v>
      </c>
      <c r="AM5" s="1">
        <v>283</v>
      </c>
      <c r="AN5" s="1">
        <v>355</v>
      </c>
      <c r="AO5" s="1">
        <v>116.84</v>
      </c>
      <c r="AS5" s="1" t="s">
        <v>477</v>
      </c>
      <c r="AW5" s="4"/>
      <c r="BI5" s="7"/>
    </row>
    <row r="6" spans="1:61">
      <c r="A6" s="1">
        <v>77</v>
      </c>
      <c r="B6" s="1" t="s">
        <v>233</v>
      </c>
      <c r="C6" s="1" t="s">
        <v>234</v>
      </c>
      <c r="D6" s="1" t="s">
        <v>235</v>
      </c>
      <c r="E6" s="1">
        <v>2016</v>
      </c>
      <c r="F6" s="7" t="s">
        <v>1173</v>
      </c>
      <c r="H6" s="1" t="s">
        <v>393</v>
      </c>
      <c r="I6" s="1" t="s">
        <v>396</v>
      </c>
      <c r="J6" s="1" t="s">
        <v>394</v>
      </c>
      <c r="K6" s="3" t="s">
        <v>486</v>
      </c>
      <c r="L6" s="1" t="s">
        <v>397</v>
      </c>
      <c r="M6" s="1" t="s">
        <v>395</v>
      </c>
      <c r="N6" s="1" t="s">
        <v>478</v>
      </c>
      <c r="O6" s="1" t="s">
        <v>399</v>
      </c>
      <c r="P6" s="3">
        <v>337</v>
      </c>
      <c r="Q6" s="3" t="s">
        <v>400</v>
      </c>
      <c r="R6" s="1" t="s">
        <v>479</v>
      </c>
      <c r="S6" s="3">
        <v>0.1</v>
      </c>
      <c r="T6" s="3">
        <v>0.3</v>
      </c>
      <c r="U6" s="3">
        <v>0.5</v>
      </c>
      <c r="V6" s="9">
        <v>0.31</v>
      </c>
      <c r="W6" s="7">
        <v>0.2</v>
      </c>
      <c r="X6" s="7">
        <v>0.5</v>
      </c>
      <c r="Y6" s="9">
        <v>0.99</v>
      </c>
      <c r="Z6" s="7">
        <v>0.93</v>
      </c>
      <c r="AA6" s="7">
        <v>0.99</v>
      </c>
      <c r="AB6" s="9">
        <v>0.99</v>
      </c>
      <c r="AC6" s="7">
        <v>0.99</v>
      </c>
      <c r="AD6" s="7">
        <v>0.99</v>
      </c>
      <c r="AK6" s="9">
        <v>221</v>
      </c>
      <c r="AL6" s="1">
        <v>124</v>
      </c>
      <c r="AM6" s="1">
        <v>386</v>
      </c>
      <c r="AS6" s="7" t="s">
        <v>462</v>
      </c>
      <c r="AW6" s="4"/>
      <c r="BI6" s="1" t="s">
        <v>1296</v>
      </c>
    </row>
    <row r="7" spans="1:61">
      <c r="A7" s="1">
        <v>77</v>
      </c>
      <c r="B7" s="1" t="s">
        <v>233</v>
      </c>
      <c r="E7" s="1">
        <v>2016</v>
      </c>
      <c r="F7" s="7" t="s">
        <v>1173</v>
      </c>
      <c r="J7" s="1" t="s">
        <v>394</v>
      </c>
      <c r="K7" s="3" t="s">
        <v>487</v>
      </c>
      <c r="L7" s="1" t="s">
        <v>397</v>
      </c>
      <c r="M7" s="1" t="s">
        <v>395</v>
      </c>
      <c r="N7" s="1" t="s">
        <v>478</v>
      </c>
      <c r="O7" s="1" t="s">
        <v>399</v>
      </c>
      <c r="P7" s="3">
        <v>117</v>
      </c>
      <c r="Q7" s="3" t="s">
        <v>400</v>
      </c>
      <c r="R7" s="1" t="s">
        <v>479</v>
      </c>
      <c r="S7" s="3">
        <v>0.1</v>
      </c>
      <c r="T7" s="3">
        <v>0.3</v>
      </c>
      <c r="U7" s="3">
        <v>0.5</v>
      </c>
      <c r="V7" s="9">
        <v>0.16</v>
      </c>
      <c r="W7" s="7">
        <v>0.1</v>
      </c>
      <c r="X7" s="7">
        <v>0.3</v>
      </c>
      <c r="Y7" s="9">
        <v>0.84</v>
      </c>
      <c r="Z7" s="7">
        <v>0.54</v>
      </c>
      <c r="AA7" s="7">
        <v>0.99</v>
      </c>
      <c r="AB7" s="9">
        <v>0.99</v>
      </c>
      <c r="AC7" s="7">
        <v>0.96</v>
      </c>
      <c r="AD7" s="7">
        <v>0.99</v>
      </c>
      <c r="AK7" s="9">
        <v>91</v>
      </c>
      <c r="AL7" s="1">
        <v>45</v>
      </c>
      <c r="AM7" s="1">
        <v>206</v>
      </c>
      <c r="AS7" s="4"/>
      <c r="AW7" s="4"/>
    </row>
    <row r="8" spans="1:61">
      <c r="A8" s="1">
        <v>77</v>
      </c>
      <c r="B8" s="1" t="s">
        <v>233</v>
      </c>
      <c r="E8" s="1">
        <v>2016</v>
      </c>
      <c r="F8" s="7" t="s">
        <v>1173</v>
      </c>
      <c r="J8" s="1" t="s">
        <v>394</v>
      </c>
      <c r="K8" s="3" t="s">
        <v>488</v>
      </c>
      <c r="L8" s="1" t="s">
        <v>397</v>
      </c>
      <c r="M8" s="1" t="s">
        <v>395</v>
      </c>
      <c r="N8" s="1" t="s">
        <v>478</v>
      </c>
      <c r="O8" s="1" t="s">
        <v>399</v>
      </c>
      <c r="P8" s="3">
        <v>109</v>
      </c>
      <c r="Q8" s="3" t="s">
        <v>400</v>
      </c>
      <c r="R8" s="1" t="s">
        <v>479</v>
      </c>
      <c r="S8" s="3">
        <v>0.1</v>
      </c>
      <c r="T8" s="3">
        <v>0.3</v>
      </c>
      <c r="U8" s="3">
        <v>0.5</v>
      </c>
      <c r="V8" s="9">
        <v>0.15</v>
      </c>
      <c r="W8" s="7">
        <v>0.11</v>
      </c>
      <c r="X8" s="7">
        <v>0.23</v>
      </c>
      <c r="Y8" s="9">
        <v>0.84</v>
      </c>
      <c r="Z8" s="7">
        <v>0.62</v>
      </c>
      <c r="AA8" s="7">
        <v>0.97</v>
      </c>
      <c r="AB8" s="9">
        <v>0.99</v>
      </c>
      <c r="AC8" s="7">
        <v>0.98</v>
      </c>
      <c r="AD8" s="7">
        <v>0.99</v>
      </c>
      <c r="AK8" s="9">
        <v>24</v>
      </c>
      <c r="AL8" s="1">
        <v>15</v>
      </c>
      <c r="AM8" s="1">
        <v>39</v>
      </c>
      <c r="AS8" s="4"/>
      <c r="AW8" s="4"/>
    </row>
    <row r="9" spans="1:61">
      <c r="A9" s="1">
        <v>77</v>
      </c>
      <c r="B9" s="1" t="s">
        <v>233</v>
      </c>
      <c r="E9" s="1">
        <v>2016</v>
      </c>
      <c r="F9" s="7" t="s">
        <v>1173</v>
      </c>
      <c r="J9" s="1" t="s">
        <v>394</v>
      </c>
      <c r="K9" s="3" t="s">
        <v>489</v>
      </c>
      <c r="L9" s="1" t="s">
        <v>397</v>
      </c>
      <c r="M9" s="1" t="s">
        <v>395</v>
      </c>
      <c r="N9" s="1" t="s">
        <v>478</v>
      </c>
      <c r="O9" s="1" t="s">
        <v>399</v>
      </c>
      <c r="P9" s="3">
        <v>84</v>
      </c>
      <c r="Q9" s="3" t="s">
        <v>400</v>
      </c>
      <c r="R9" s="1" t="s">
        <v>479</v>
      </c>
      <c r="S9" s="3">
        <v>0.1</v>
      </c>
      <c r="T9" s="3">
        <v>0.3</v>
      </c>
      <c r="U9" s="3">
        <v>0.5</v>
      </c>
      <c r="V9" s="9">
        <v>0.14000000000000001</v>
      </c>
      <c r="W9" s="7">
        <v>0.1</v>
      </c>
      <c r="X9" s="7">
        <v>0.2</v>
      </c>
      <c r="Y9" s="9">
        <v>0.77</v>
      </c>
      <c r="Z9" s="7">
        <v>0.53</v>
      </c>
      <c r="AA9" s="7">
        <v>0.93</v>
      </c>
      <c r="AB9" s="9">
        <v>0.99</v>
      </c>
      <c r="AC9" s="7">
        <v>0.96</v>
      </c>
      <c r="AD9" s="7">
        <v>0.99</v>
      </c>
      <c r="AK9" s="9">
        <v>75</v>
      </c>
      <c r="AL9" s="1">
        <v>44</v>
      </c>
      <c r="AM9" s="1">
        <v>124</v>
      </c>
      <c r="AS9" s="4"/>
      <c r="AW9" s="4"/>
    </row>
    <row r="10" spans="1:61">
      <c r="A10" s="1">
        <v>77</v>
      </c>
      <c r="B10" s="1" t="s">
        <v>233</v>
      </c>
      <c r="E10" s="1">
        <v>2016</v>
      </c>
      <c r="F10" s="7" t="s">
        <v>1173</v>
      </c>
      <c r="J10" s="1" t="s">
        <v>394</v>
      </c>
      <c r="K10" s="3" t="s">
        <v>490</v>
      </c>
      <c r="L10" s="1" t="s">
        <v>397</v>
      </c>
      <c r="M10" s="1" t="s">
        <v>395</v>
      </c>
      <c r="N10" s="1" t="s">
        <v>478</v>
      </c>
      <c r="O10" s="1" t="s">
        <v>399</v>
      </c>
      <c r="P10" s="3">
        <v>45</v>
      </c>
      <c r="Q10" s="3" t="s">
        <v>400</v>
      </c>
      <c r="R10" s="1" t="s">
        <v>479</v>
      </c>
      <c r="S10" s="3">
        <v>0.1</v>
      </c>
      <c r="T10" s="3">
        <v>0.3</v>
      </c>
      <c r="U10" s="3">
        <v>0.5</v>
      </c>
      <c r="V10" s="9">
        <v>0.27</v>
      </c>
      <c r="W10" s="7">
        <v>0.18</v>
      </c>
      <c r="X10" s="7">
        <v>0.45</v>
      </c>
      <c r="Y10" s="9">
        <v>0.99</v>
      </c>
      <c r="Z10" s="7">
        <v>0.91</v>
      </c>
      <c r="AA10" s="7">
        <v>0.99</v>
      </c>
      <c r="AB10" s="9">
        <v>0.99</v>
      </c>
      <c r="AC10" s="7">
        <v>0.99</v>
      </c>
      <c r="AD10" s="7">
        <v>0.99</v>
      </c>
      <c r="AK10" s="9">
        <v>47</v>
      </c>
      <c r="AL10" s="1">
        <v>30</v>
      </c>
      <c r="AM10" s="1">
        <v>85</v>
      </c>
      <c r="AS10" s="4"/>
      <c r="AW10" s="4"/>
    </row>
    <row r="11" spans="1:61">
      <c r="A11" s="1">
        <v>69</v>
      </c>
      <c r="B11" s="1" t="s">
        <v>199</v>
      </c>
      <c r="C11" s="1" t="s">
        <v>200</v>
      </c>
      <c r="D11" s="1" t="s">
        <v>201</v>
      </c>
      <c r="E11" s="1">
        <v>2011</v>
      </c>
      <c r="F11" s="7" t="s">
        <v>1174</v>
      </c>
      <c r="G11" s="1" t="s">
        <v>417</v>
      </c>
      <c r="H11" s="1" t="s">
        <v>402</v>
      </c>
      <c r="I11" s="1" t="s">
        <v>481</v>
      </c>
      <c r="J11" s="1">
        <v>1996</v>
      </c>
      <c r="K11" s="1" t="s">
        <v>403</v>
      </c>
      <c r="L11" s="1" t="s">
        <v>404</v>
      </c>
      <c r="M11" s="1" t="s">
        <v>408</v>
      </c>
      <c r="N11" s="1" t="s">
        <v>484</v>
      </c>
      <c r="O11" s="1" t="s">
        <v>90</v>
      </c>
      <c r="P11" s="1">
        <v>81</v>
      </c>
      <c r="Q11" s="1">
        <v>81</v>
      </c>
      <c r="R11" s="1" t="s">
        <v>387</v>
      </c>
      <c r="S11" s="1" t="s">
        <v>406</v>
      </c>
      <c r="T11" s="1" t="s">
        <v>406</v>
      </c>
      <c r="U11" s="1" t="s">
        <v>406</v>
      </c>
      <c r="V11" s="9">
        <v>7.5999999999999998E-2</v>
      </c>
      <c r="W11" s="7">
        <v>6.5000000000000002E-2</v>
      </c>
      <c r="X11" s="7">
        <v>0.1</v>
      </c>
      <c r="Y11" s="9">
        <v>0.23200000000000001</v>
      </c>
      <c r="Z11" s="7">
        <v>0.14299999999999999</v>
      </c>
      <c r="AA11" s="7">
        <v>0.53600000000000003</v>
      </c>
      <c r="AS11" s="1" t="s">
        <v>407</v>
      </c>
      <c r="AW11" s="4">
        <v>0.05</v>
      </c>
      <c r="AX11" s="1">
        <v>1</v>
      </c>
      <c r="AY11" s="1">
        <v>7.4999999999999997E-2</v>
      </c>
      <c r="AZ11" s="1">
        <v>0.996</v>
      </c>
    </row>
    <row r="12" spans="1:61">
      <c r="A12" s="1">
        <v>69</v>
      </c>
      <c r="B12" s="1" t="s">
        <v>199</v>
      </c>
      <c r="E12" s="1">
        <v>2011</v>
      </c>
      <c r="F12" s="7" t="s">
        <v>1174</v>
      </c>
      <c r="G12" s="1" t="s">
        <v>417</v>
      </c>
      <c r="H12" s="1" t="s">
        <v>402</v>
      </c>
      <c r="I12" s="1" t="s">
        <v>482</v>
      </c>
      <c r="J12" s="1">
        <v>2003</v>
      </c>
      <c r="K12" s="1" t="s">
        <v>403</v>
      </c>
      <c r="L12" s="1" t="s">
        <v>404</v>
      </c>
      <c r="M12" s="1" t="s">
        <v>408</v>
      </c>
      <c r="N12" s="1" t="s">
        <v>484</v>
      </c>
      <c r="O12" s="1" t="s">
        <v>90</v>
      </c>
      <c r="P12" s="1">
        <v>103</v>
      </c>
      <c r="Q12" s="1">
        <v>103</v>
      </c>
      <c r="R12" s="1" t="s">
        <v>387</v>
      </c>
      <c r="S12" s="1" t="s">
        <v>406</v>
      </c>
      <c r="T12" s="1" t="s">
        <v>406</v>
      </c>
      <c r="U12" s="1" t="s">
        <v>406</v>
      </c>
      <c r="V12" s="9">
        <v>7.6999999999999999E-2</v>
      </c>
      <c r="W12" s="7">
        <v>6.3E-2</v>
      </c>
      <c r="X12" s="7">
        <v>0.115</v>
      </c>
      <c r="Y12" s="9">
        <v>0.255</v>
      </c>
      <c r="Z12" s="7">
        <v>0.13500000000000001</v>
      </c>
      <c r="AA12" s="7">
        <v>0.159</v>
      </c>
      <c r="AS12" s="1" t="s">
        <v>407</v>
      </c>
      <c r="AW12" s="1">
        <v>0.05</v>
      </c>
      <c r="AX12" s="1">
        <v>0.82699999999999996</v>
      </c>
      <c r="AY12" s="1">
        <v>7.1999999999999995E-2</v>
      </c>
      <c r="AZ12" s="1">
        <v>1</v>
      </c>
    </row>
    <row r="13" spans="1:61">
      <c r="A13" s="1">
        <v>69</v>
      </c>
      <c r="B13" s="1" t="s">
        <v>199</v>
      </c>
      <c r="E13" s="1">
        <v>2011</v>
      </c>
      <c r="F13" s="7" t="s">
        <v>1174</v>
      </c>
      <c r="G13" s="1" t="s">
        <v>417</v>
      </c>
      <c r="H13" s="1" t="s">
        <v>402</v>
      </c>
      <c r="I13" s="1" t="s">
        <v>483</v>
      </c>
      <c r="J13" s="1">
        <v>2009</v>
      </c>
      <c r="K13" s="1" t="s">
        <v>403</v>
      </c>
      <c r="L13" s="1" t="s">
        <v>404</v>
      </c>
      <c r="M13" s="1" t="s">
        <v>408</v>
      </c>
      <c r="N13" s="1" t="s">
        <v>484</v>
      </c>
      <c r="O13" s="1" t="s">
        <v>90</v>
      </c>
      <c r="P13" s="1">
        <v>94</v>
      </c>
      <c r="Q13" s="1">
        <v>94</v>
      </c>
      <c r="R13" s="1" t="s">
        <v>387</v>
      </c>
      <c r="S13" s="1" t="s">
        <v>406</v>
      </c>
      <c r="T13" s="1" t="s">
        <v>406</v>
      </c>
      <c r="U13" s="1" t="s">
        <v>406</v>
      </c>
      <c r="V13" s="9">
        <v>7.3999999999999996E-2</v>
      </c>
      <c r="W13" s="7">
        <v>6.5000000000000002E-2</v>
      </c>
      <c r="X13" s="7">
        <v>0.10100000000000001</v>
      </c>
      <c r="Y13" s="9">
        <v>0.23899999999999999</v>
      </c>
      <c r="Z13" s="7">
        <v>0.14399999999999999</v>
      </c>
      <c r="AA13" s="7">
        <v>0.997</v>
      </c>
      <c r="AS13" s="1" t="s">
        <v>407</v>
      </c>
      <c r="AW13" s="1">
        <v>0.05</v>
      </c>
      <c r="AX13" s="1">
        <v>0.89419999999999999</v>
      </c>
      <c r="AY13" s="1">
        <v>5.1400000000000001E-2</v>
      </c>
      <c r="AZ13" s="1">
        <v>0.997</v>
      </c>
    </row>
    <row r="14" spans="1:61">
      <c r="A14" s="1">
        <v>109</v>
      </c>
      <c r="B14" s="1" t="s">
        <v>351</v>
      </c>
      <c r="C14" s="1" t="s">
        <v>352</v>
      </c>
      <c r="D14" s="1" t="s">
        <v>158</v>
      </c>
      <c r="E14" s="1">
        <v>1985</v>
      </c>
      <c r="F14" s="7" t="s">
        <v>1175</v>
      </c>
      <c r="G14" s="1" t="s">
        <v>417</v>
      </c>
      <c r="H14" s="1" t="s">
        <v>411</v>
      </c>
      <c r="I14" s="1" t="s">
        <v>463</v>
      </c>
      <c r="J14" s="1" t="s">
        <v>1082</v>
      </c>
      <c r="K14" s="1" t="s">
        <v>460</v>
      </c>
      <c r="L14" s="1" t="s">
        <v>413</v>
      </c>
      <c r="M14" s="1" t="s">
        <v>410</v>
      </c>
      <c r="N14" s="1" t="s">
        <v>485</v>
      </c>
      <c r="O14" s="1" t="s">
        <v>380</v>
      </c>
      <c r="P14" s="1">
        <v>51</v>
      </c>
      <c r="Q14" s="1">
        <v>51</v>
      </c>
      <c r="R14" s="1" t="s">
        <v>409</v>
      </c>
      <c r="S14" s="1">
        <v>0.2</v>
      </c>
      <c r="T14" s="1">
        <v>0.5</v>
      </c>
      <c r="U14" s="1">
        <v>0.8</v>
      </c>
      <c r="AK14" s="9">
        <v>43</v>
      </c>
      <c r="AS14" s="1" t="s">
        <v>1130</v>
      </c>
      <c r="BE14" s="1">
        <v>1</v>
      </c>
    </row>
    <row r="15" spans="1:61">
      <c r="A15" s="1">
        <v>46</v>
      </c>
      <c r="B15" s="1" t="s">
        <v>112</v>
      </c>
      <c r="C15" s="1" t="s">
        <v>113</v>
      </c>
      <c r="D15" s="1" t="s">
        <v>114</v>
      </c>
      <c r="E15" s="1">
        <v>2012</v>
      </c>
      <c r="F15" s="7" t="s">
        <v>1176</v>
      </c>
      <c r="G15" s="1" t="s">
        <v>417</v>
      </c>
      <c r="AS15" s="1" t="s">
        <v>415</v>
      </c>
      <c r="BC15" s="1">
        <v>1</v>
      </c>
    </row>
    <row r="16" spans="1:61">
      <c r="A16" s="1">
        <v>84</v>
      </c>
      <c r="B16" s="1" t="s">
        <v>259</v>
      </c>
      <c r="C16" s="1" t="s">
        <v>260</v>
      </c>
      <c r="D16" s="1" t="s">
        <v>261</v>
      </c>
      <c r="E16" s="1">
        <v>1984</v>
      </c>
      <c r="F16" s="7" t="s">
        <v>1177</v>
      </c>
      <c r="G16" s="1" t="s">
        <v>417</v>
      </c>
      <c r="AS16" s="1" t="s">
        <v>416</v>
      </c>
      <c r="BE16" s="1">
        <v>1</v>
      </c>
    </row>
    <row r="17" spans="1:61">
      <c r="A17" s="1">
        <v>63</v>
      </c>
      <c r="B17" s="1" t="s">
        <v>174</v>
      </c>
      <c r="C17" s="1" t="s">
        <v>175</v>
      </c>
      <c r="D17" s="1" t="s">
        <v>176</v>
      </c>
      <c r="E17" s="1">
        <v>2013</v>
      </c>
      <c r="F17" s="7" t="s">
        <v>1178</v>
      </c>
      <c r="G17" s="1" t="s">
        <v>997</v>
      </c>
      <c r="H17" s="1" t="s">
        <v>420</v>
      </c>
      <c r="I17" s="1" t="s">
        <v>418</v>
      </c>
      <c r="J17" s="1">
        <v>2011</v>
      </c>
      <c r="K17" s="1" t="s">
        <v>461</v>
      </c>
      <c r="L17" s="1" t="s">
        <v>1170</v>
      </c>
      <c r="M17" s="1" t="s">
        <v>419</v>
      </c>
      <c r="O17" s="1" t="s">
        <v>421</v>
      </c>
      <c r="P17" s="1">
        <v>730</v>
      </c>
      <c r="Q17" s="1">
        <v>730</v>
      </c>
      <c r="R17" s="1" t="s">
        <v>422</v>
      </c>
      <c r="T17" s="1" t="s">
        <v>423</v>
      </c>
      <c r="Y17" s="9">
        <v>0.18</v>
      </c>
      <c r="AS17" s="1" t="s">
        <v>424</v>
      </c>
      <c r="BE17" s="1">
        <v>1</v>
      </c>
    </row>
    <row r="18" spans="1:61">
      <c r="A18" s="1">
        <v>74</v>
      </c>
      <c r="B18" s="1" t="s">
        <v>219</v>
      </c>
      <c r="C18" s="1" t="s">
        <v>220</v>
      </c>
      <c r="D18" s="1" t="s">
        <v>221</v>
      </c>
      <c r="E18" s="1">
        <v>2014</v>
      </c>
      <c r="F18" s="7" t="s">
        <v>1179</v>
      </c>
      <c r="G18" s="1" t="s">
        <v>417</v>
      </c>
      <c r="H18" s="1" t="s">
        <v>425</v>
      </c>
      <c r="I18" s="1" t="s">
        <v>426</v>
      </c>
      <c r="J18" s="1">
        <v>2011</v>
      </c>
      <c r="K18" s="1" t="s">
        <v>442</v>
      </c>
      <c r="L18" s="1" t="s">
        <v>429</v>
      </c>
      <c r="M18" s="1" t="s">
        <v>428</v>
      </c>
      <c r="N18" s="1" t="s">
        <v>464</v>
      </c>
      <c r="O18" s="1" t="s">
        <v>427</v>
      </c>
      <c r="P18" s="1">
        <v>333</v>
      </c>
      <c r="Q18" s="6">
        <v>10337</v>
      </c>
      <c r="R18" s="1" t="s">
        <v>405</v>
      </c>
      <c r="S18" s="1" t="s">
        <v>405</v>
      </c>
      <c r="T18" s="1" t="s">
        <v>405</v>
      </c>
      <c r="U18" s="1" t="s">
        <v>405</v>
      </c>
      <c r="V18" s="9">
        <v>0.4</v>
      </c>
      <c r="W18" s="7">
        <v>0.24</v>
      </c>
      <c r="X18" s="7">
        <v>0.71</v>
      </c>
      <c r="Y18" s="9">
        <v>0.98</v>
      </c>
      <c r="Z18" s="7">
        <v>0.85</v>
      </c>
      <c r="AA18" s="7">
        <v>1</v>
      </c>
      <c r="AB18" s="9">
        <v>1</v>
      </c>
      <c r="AC18" s="7">
        <v>1</v>
      </c>
      <c r="AD18" s="7">
        <v>1</v>
      </c>
      <c r="BH18" s="1">
        <v>1</v>
      </c>
    </row>
    <row r="19" spans="1:61">
      <c r="A19" s="1">
        <v>107</v>
      </c>
      <c r="B19" s="1" t="s">
        <v>341</v>
      </c>
      <c r="C19" s="1" t="s">
        <v>342</v>
      </c>
      <c r="D19" s="1" t="s">
        <v>343</v>
      </c>
      <c r="E19" s="1">
        <v>2006</v>
      </c>
      <c r="F19" s="7" t="s">
        <v>1247</v>
      </c>
      <c r="H19" s="1" t="s">
        <v>432</v>
      </c>
      <c r="I19" s="1" t="s">
        <v>500</v>
      </c>
      <c r="J19" s="1" t="s">
        <v>431</v>
      </c>
      <c r="K19" s="1" t="s">
        <v>437</v>
      </c>
      <c r="L19" s="1" t="s">
        <v>1170</v>
      </c>
      <c r="M19" s="1" t="s">
        <v>430</v>
      </c>
      <c r="N19" s="1" t="s">
        <v>464</v>
      </c>
      <c r="O19" s="1" t="s">
        <v>380</v>
      </c>
      <c r="P19" s="1">
        <v>30</v>
      </c>
      <c r="Q19" s="1">
        <v>30</v>
      </c>
      <c r="R19" s="1" t="s">
        <v>436</v>
      </c>
      <c r="S19" s="1">
        <v>0.1</v>
      </c>
      <c r="T19" s="1">
        <v>0.25</v>
      </c>
      <c r="U19" s="1">
        <v>0.4</v>
      </c>
      <c r="V19" s="9">
        <v>0.06</v>
      </c>
      <c r="W19" s="7">
        <v>0.06</v>
      </c>
      <c r="X19" s="7">
        <v>7.0000000000000007E-2</v>
      </c>
      <c r="Y19" s="9">
        <v>0.13</v>
      </c>
      <c r="Z19" s="7">
        <v>0.09</v>
      </c>
      <c r="AA19" s="7">
        <v>0.2</v>
      </c>
      <c r="AB19" s="9">
        <v>0.25</v>
      </c>
      <c r="AC19" s="7">
        <v>0.17</v>
      </c>
      <c r="AD19" s="7">
        <v>0.43</v>
      </c>
      <c r="AE19" s="7">
        <v>7.0000000000000007E-2</v>
      </c>
      <c r="AF19" s="7">
        <v>0.18</v>
      </c>
      <c r="AG19" s="7">
        <v>0.34</v>
      </c>
      <c r="AH19" s="1">
        <v>0.02</v>
      </c>
      <c r="AI19" s="1">
        <v>0.13</v>
      </c>
      <c r="AJ19" s="1">
        <v>0.23</v>
      </c>
      <c r="AK19" s="9">
        <v>14</v>
      </c>
      <c r="AL19" s="1">
        <v>8</v>
      </c>
      <c r="AM19" s="1">
        <v>22</v>
      </c>
      <c r="BI19" s="1" t="s">
        <v>1294</v>
      </c>
    </row>
    <row r="20" spans="1:61">
      <c r="A20" s="1">
        <v>71</v>
      </c>
      <c r="B20" s="1" t="s">
        <v>209</v>
      </c>
      <c r="C20" s="1" t="s">
        <v>210</v>
      </c>
      <c r="D20" s="1" t="s">
        <v>206</v>
      </c>
      <c r="E20" s="1">
        <v>2000</v>
      </c>
      <c r="F20" s="7" t="s">
        <v>1180</v>
      </c>
      <c r="H20" s="1" t="s">
        <v>433</v>
      </c>
      <c r="I20" s="1" t="s">
        <v>501</v>
      </c>
      <c r="J20" s="1" t="s">
        <v>434</v>
      </c>
      <c r="K20" s="1" t="s">
        <v>491</v>
      </c>
      <c r="L20" s="1" t="s">
        <v>640</v>
      </c>
      <c r="M20" s="1" t="s">
        <v>435</v>
      </c>
      <c r="N20" s="1" t="s">
        <v>464</v>
      </c>
      <c r="O20" s="1" t="s">
        <v>90</v>
      </c>
      <c r="P20" s="1">
        <v>27</v>
      </c>
      <c r="Q20" s="1">
        <v>32</v>
      </c>
      <c r="R20" s="1" t="s">
        <v>405</v>
      </c>
      <c r="S20" s="1" t="s">
        <v>405</v>
      </c>
      <c r="T20" s="1" t="s">
        <v>405</v>
      </c>
      <c r="U20" s="1" t="s">
        <v>405</v>
      </c>
      <c r="V20" s="9">
        <v>0.09</v>
      </c>
      <c r="W20" s="7">
        <v>7.4999999999999997E-2</v>
      </c>
      <c r="X20" s="7">
        <v>0.13</v>
      </c>
      <c r="Y20" s="9">
        <v>0.37</v>
      </c>
      <c r="Z20" s="7">
        <v>0.22500000000000001</v>
      </c>
      <c r="AA20" s="7">
        <v>0.61</v>
      </c>
      <c r="AB20" s="9">
        <v>0.76</v>
      </c>
      <c r="AC20" s="7">
        <v>0.51500000000000001</v>
      </c>
      <c r="AD20" s="7">
        <v>0.94499999999999995</v>
      </c>
      <c r="AE20" s="7">
        <v>0.11</v>
      </c>
      <c r="AF20" s="7">
        <v>0.44</v>
      </c>
      <c r="AG20" s="7">
        <v>0.71</v>
      </c>
      <c r="AH20" s="1">
        <v>7.0000000000000007E-2</v>
      </c>
      <c r="AI20" s="1">
        <v>0.28000000000000003</v>
      </c>
      <c r="AJ20" s="1">
        <v>0.27</v>
      </c>
      <c r="AK20" s="9">
        <v>34</v>
      </c>
      <c r="AL20" s="1">
        <v>21.5</v>
      </c>
      <c r="AM20" s="1">
        <v>55.5</v>
      </c>
      <c r="AN20" s="1">
        <v>48.56</v>
      </c>
      <c r="AO20" s="1">
        <v>44.45</v>
      </c>
      <c r="AS20" s="1" t="s">
        <v>492</v>
      </c>
      <c r="BI20" s="1" t="s">
        <v>1284</v>
      </c>
    </row>
    <row r="21" spans="1:61">
      <c r="A21" s="1">
        <v>113</v>
      </c>
      <c r="B21" s="1" t="s">
        <v>370</v>
      </c>
      <c r="C21" s="1" t="s">
        <v>371</v>
      </c>
      <c r="D21" s="1" t="s">
        <v>372</v>
      </c>
      <c r="E21" s="1">
        <v>2016</v>
      </c>
      <c r="F21" s="7" t="s">
        <v>1181</v>
      </c>
      <c r="G21" s="1" t="s">
        <v>998</v>
      </c>
      <c r="H21" s="1" t="s">
        <v>441</v>
      </c>
      <c r="I21" s="1" t="s">
        <v>443</v>
      </c>
      <c r="J21" s="1" t="s">
        <v>1078</v>
      </c>
      <c r="K21" s="1" t="s">
        <v>437</v>
      </c>
      <c r="L21" s="1" t="s">
        <v>447</v>
      </c>
      <c r="M21" s="1" t="s">
        <v>440</v>
      </c>
      <c r="N21" s="1" t="s">
        <v>485</v>
      </c>
      <c r="O21" s="1" t="s">
        <v>493</v>
      </c>
      <c r="P21" s="1">
        <v>73</v>
      </c>
      <c r="Q21" s="1">
        <v>181</v>
      </c>
      <c r="R21" s="1" t="s">
        <v>438</v>
      </c>
      <c r="T21" s="1" t="s">
        <v>439</v>
      </c>
      <c r="Y21" s="9">
        <v>0.21</v>
      </c>
      <c r="AK21" s="9">
        <v>16</v>
      </c>
      <c r="AS21" s="1" t="s">
        <v>494</v>
      </c>
      <c r="BG21" s="1">
        <v>1</v>
      </c>
    </row>
    <row r="22" spans="1:61">
      <c r="A22" s="1">
        <v>66</v>
      </c>
      <c r="B22" s="1" t="s">
        <v>32</v>
      </c>
      <c r="C22" s="1" t="s">
        <v>33</v>
      </c>
      <c r="D22" s="1" t="s">
        <v>34</v>
      </c>
      <c r="E22" s="1">
        <v>2013</v>
      </c>
      <c r="F22" s="7" t="s">
        <v>1088</v>
      </c>
      <c r="G22" s="1" t="s">
        <v>417</v>
      </c>
      <c r="H22" s="1" t="s">
        <v>446</v>
      </c>
      <c r="I22" s="1" t="s">
        <v>444</v>
      </c>
      <c r="J22" s="1" t="s">
        <v>445</v>
      </c>
      <c r="K22" s="1" t="s">
        <v>495</v>
      </c>
      <c r="L22" s="1" t="s">
        <v>429</v>
      </c>
      <c r="M22" s="1" t="s">
        <v>448</v>
      </c>
      <c r="N22" s="1" t="s">
        <v>464</v>
      </c>
      <c r="O22" s="1" t="s">
        <v>427</v>
      </c>
      <c r="P22" s="1">
        <v>23</v>
      </c>
      <c r="Q22" s="1">
        <v>484</v>
      </c>
      <c r="R22" s="1" t="s">
        <v>405</v>
      </c>
      <c r="S22" s="1" t="s">
        <v>405</v>
      </c>
      <c r="T22" s="1" t="s">
        <v>405</v>
      </c>
      <c r="U22" s="1" t="s">
        <v>405</v>
      </c>
      <c r="AE22" s="17">
        <v>0.23</v>
      </c>
      <c r="AF22" s="7">
        <v>0.79</v>
      </c>
      <c r="AG22" s="7">
        <v>0.94</v>
      </c>
      <c r="AH22" s="1">
        <v>0.23</v>
      </c>
      <c r="AI22" s="1">
        <v>0.24</v>
      </c>
      <c r="AJ22" s="1">
        <v>0.13</v>
      </c>
      <c r="AS22" s="1" t="s">
        <v>1155</v>
      </c>
    </row>
    <row r="23" spans="1:61">
      <c r="A23" s="1">
        <v>53</v>
      </c>
      <c r="B23" s="1" t="s">
        <v>135</v>
      </c>
      <c r="C23" s="1" t="s">
        <v>136</v>
      </c>
      <c r="D23" s="1" t="s">
        <v>137</v>
      </c>
      <c r="E23" s="1">
        <v>1999</v>
      </c>
      <c r="F23" s="7" t="s">
        <v>1182</v>
      </c>
      <c r="G23" s="1" t="s">
        <v>417</v>
      </c>
      <c r="AS23" s="1" t="s">
        <v>449</v>
      </c>
      <c r="BE23" s="1">
        <v>1</v>
      </c>
    </row>
    <row r="24" spans="1:61">
      <c r="A24" s="1">
        <v>75</v>
      </c>
      <c r="B24" s="1" t="s">
        <v>224</v>
      </c>
      <c r="C24" s="1" t="s">
        <v>225</v>
      </c>
      <c r="D24" s="1" t="s">
        <v>226</v>
      </c>
      <c r="E24" s="1">
        <v>2000</v>
      </c>
      <c r="F24" s="7" t="s">
        <v>1250</v>
      </c>
      <c r="H24" s="1" t="s">
        <v>450</v>
      </c>
      <c r="I24" s="1" t="s">
        <v>452</v>
      </c>
      <c r="J24" s="1" t="s">
        <v>451</v>
      </c>
      <c r="K24" s="10" t="s">
        <v>496</v>
      </c>
      <c r="L24" s="1" t="s">
        <v>640</v>
      </c>
      <c r="M24" s="1" t="s">
        <v>453</v>
      </c>
      <c r="N24" s="1" t="s">
        <v>464</v>
      </c>
      <c r="O24" s="1" t="s">
        <v>90</v>
      </c>
      <c r="P24" s="1">
        <v>46</v>
      </c>
      <c r="Q24" s="1">
        <v>1360</v>
      </c>
      <c r="R24" s="1" t="s">
        <v>454</v>
      </c>
      <c r="S24" s="1">
        <v>0.2</v>
      </c>
      <c r="T24" s="1">
        <v>0.5</v>
      </c>
      <c r="U24" s="1">
        <v>0.8</v>
      </c>
      <c r="V24" s="9">
        <v>0.16</v>
      </c>
      <c r="Y24" s="9">
        <v>0.67</v>
      </c>
      <c r="AB24" s="9">
        <v>0.94</v>
      </c>
      <c r="AE24" s="7">
        <v>0.2</v>
      </c>
      <c r="AF24" s="7">
        <v>0.63</v>
      </c>
      <c r="AG24" s="7">
        <v>0.85</v>
      </c>
      <c r="AH24" s="1">
        <v>0.12</v>
      </c>
      <c r="AI24" s="1">
        <v>0.24</v>
      </c>
      <c r="AJ24" s="1">
        <v>0.19</v>
      </c>
      <c r="AS24" s="1" t="s">
        <v>497</v>
      </c>
      <c r="BI24" s="1" t="s">
        <v>1282</v>
      </c>
    </row>
    <row r="25" spans="1:61">
      <c r="A25" s="1">
        <v>54</v>
      </c>
      <c r="B25" s="1" t="s">
        <v>140</v>
      </c>
      <c r="C25" s="1" t="s">
        <v>141</v>
      </c>
      <c r="D25" s="1" t="s">
        <v>142</v>
      </c>
      <c r="E25" s="1">
        <v>2010</v>
      </c>
      <c r="F25" s="7" t="s">
        <v>1183</v>
      </c>
      <c r="G25" s="1" t="s">
        <v>417</v>
      </c>
      <c r="H25" s="1" t="s">
        <v>458</v>
      </c>
      <c r="I25" s="1" t="s">
        <v>108</v>
      </c>
      <c r="J25" s="1" t="s">
        <v>456</v>
      </c>
      <c r="K25" s="1" t="s">
        <v>457</v>
      </c>
      <c r="L25" s="1" t="s">
        <v>455</v>
      </c>
      <c r="M25" s="1" t="s">
        <v>459</v>
      </c>
      <c r="O25" s="1" t="s">
        <v>90</v>
      </c>
      <c r="AS25" s="1" t="s">
        <v>498</v>
      </c>
      <c r="BE25" s="1">
        <v>1</v>
      </c>
    </row>
    <row r="26" spans="1:61">
      <c r="A26" s="11">
        <v>102</v>
      </c>
      <c r="B26" s="11" t="s">
        <v>318</v>
      </c>
      <c r="C26" s="11" t="s">
        <v>319</v>
      </c>
      <c r="D26" s="11" t="s">
        <v>320</v>
      </c>
      <c r="E26" s="11">
        <v>1995</v>
      </c>
      <c r="F26" s="7" t="s">
        <v>1184</v>
      </c>
      <c r="H26" s="1" t="s">
        <v>502</v>
      </c>
      <c r="I26" s="1" t="s">
        <v>504</v>
      </c>
      <c r="J26" s="1" t="s">
        <v>499</v>
      </c>
      <c r="K26" s="1" t="s">
        <v>503</v>
      </c>
      <c r="L26" s="1" t="s">
        <v>640</v>
      </c>
      <c r="M26" s="1" t="s">
        <v>505</v>
      </c>
      <c r="N26" s="1" t="s">
        <v>464</v>
      </c>
      <c r="O26" s="1" t="s">
        <v>90</v>
      </c>
      <c r="P26" s="1">
        <v>158</v>
      </c>
      <c r="Q26" s="1">
        <v>2300</v>
      </c>
      <c r="R26" s="1" t="s">
        <v>405</v>
      </c>
      <c r="S26" s="1" t="s">
        <v>405</v>
      </c>
      <c r="T26" s="1" t="s">
        <v>405</v>
      </c>
      <c r="U26" s="1" t="s">
        <v>405</v>
      </c>
      <c r="V26" s="9">
        <v>0.105</v>
      </c>
      <c r="W26" s="7">
        <v>0.08</v>
      </c>
      <c r="X26" s="7">
        <v>0.15</v>
      </c>
      <c r="Y26" s="9">
        <v>0.56999999999999995</v>
      </c>
      <c r="Z26" s="7">
        <v>0.34799999999999998</v>
      </c>
      <c r="AA26" s="7">
        <v>0.745</v>
      </c>
      <c r="AB26" s="9">
        <v>0.94499999999999995</v>
      </c>
      <c r="AC26" s="7">
        <v>0.73799999999999999</v>
      </c>
      <c r="AD26" s="7">
        <v>0.99</v>
      </c>
      <c r="AE26" s="7">
        <v>0.13100000000000001</v>
      </c>
      <c r="AF26" s="7">
        <v>0.56100000000000005</v>
      </c>
      <c r="AG26" s="7">
        <v>0.85</v>
      </c>
      <c r="AH26" s="1">
        <v>0.104</v>
      </c>
      <c r="AI26" s="1">
        <v>0.23799999999999999</v>
      </c>
      <c r="AJ26" s="1">
        <v>0.16700000000000001</v>
      </c>
      <c r="BI26" s="11"/>
    </row>
    <row r="27" spans="1:61">
      <c r="A27" s="11">
        <v>90</v>
      </c>
      <c r="B27" s="11" t="s">
        <v>281</v>
      </c>
      <c r="C27" s="11" t="s">
        <v>282</v>
      </c>
      <c r="D27" s="11" t="s">
        <v>62</v>
      </c>
      <c r="E27" s="11">
        <v>2000</v>
      </c>
      <c r="F27" s="7" t="s">
        <v>1185</v>
      </c>
      <c r="G27" s="7" t="s">
        <v>508</v>
      </c>
      <c r="R27" s="1" t="s">
        <v>405</v>
      </c>
      <c r="S27" s="1" t="s">
        <v>405</v>
      </c>
      <c r="T27" s="1" t="s">
        <v>405</v>
      </c>
      <c r="U27" s="1" t="s">
        <v>405</v>
      </c>
      <c r="AS27" s="1" t="s">
        <v>509</v>
      </c>
      <c r="BF27" s="1">
        <v>1</v>
      </c>
      <c r="BI27" s="11"/>
    </row>
    <row r="28" spans="1:61">
      <c r="A28" s="11">
        <v>61</v>
      </c>
      <c r="B28" s="11" t="s">
        <v>165</v>
      </c>
      <c r="C28" s="11" t="s">
        <v>166</v>
      </c>
      <c r="D28" s="11" t="s">
        <v>30</v>
      </c>
      <c r="E28" s="11">
        <v>2017</v>
      </c>
      <c r="F28" s="7" t="s">
        <v>1186</v>
      </c>
      <c r="G28" s="7" t="s">
        <v>417</v>
      </c>
      <c r="M28" s="1" t="s">
        <v>510</v>
      </c>
      <c r="R28" s="1" t="s">
        <v>405</v>
      </c>
      <c r="S28" s="1" t="s">
        <v>405</v>
      </c>
      <c r="T28" s="1" t="s">
        <v>405</v>
      </c>
      <c r="U28" s="1" t="s">
        <v>405</v>
      </c>
      <c r="AS28" s="1" t="s">
        <v>511</v>
      </c>
      <c r="BE28" s="1">
        <v>1</v>
      </c>
      <c r="BI28" s="11"/>
    </row>
    <row r="29" spans="1:61">
      <c r="A29" s="11">
        <v>86</v>
      </c>
      <c r="B29" s="11" t="s">
        <v>268</v>
      </c>
      <c r="C29" s="11" t="s">
        <v>269</v>
      </c>
      <c r="D29" s="11" t="s">
        <v>22</v>
      </c>
      <c r="E29" s="11">
        <v>1976</v>
      </c>
      <c r="F29" s="7" t="s">
        <v>1187</v>
      </c>
      <c r="H29" s="1" t="s">
        <v>513</v>
      </c>
      <c r="I29" s="1" t="s">
        <v>512</v>
      </c>
      <c r="J29" s="1">
        <v>1974</v>
      </c>
      <c r="K29" s="1" t="s">
        <v>514</v>
      </c>
      <c r="L29" s="1" t="s">
        <v>465</v>
      </c>
      <c r="M29" s="1" t="s">
        <v>515</v>
      </c>
      <c r="N29" s="1" t="s">
        <v>464</v>
      </c>
      <c r="O29" s="1" t="s">
        <v>90</v>
      </c>
      <c r="P29" s="1">
        <v>121</v>
      </c>
      <c r="Q29" s="1">
        <v>3373</v>
      </c>
      <c r="R29" s="1" t="s">
        <v>405</v>
      </c>
      <c r="S29" s="1" t="s">
        <v>405</v>
      </c>
      <c r="T29" s="1" t="s">
        <v>405</v>
      </c>
      <c r="U29" s="1" t="s">
        <v>405</v>
      </c>
      <c r="V29" s="9">
        <v>0.16</v>
      </c>
      <c r="Y29" s="9">
        <v>0.7</v>
      </c>
      <c r="AB29" s="9">
        <v>0.94</v>
      </c>
      <c r="AE29" s="7">
        <v>0.25</v>
      </c>
      <c r="AF29" s="7">
        <v>0.67</v>
      </c>
      <c r="AG29" s="7">
        <v>0.86</v>
      </c>
      <c r="AH29" s="1">
        <v>0.23</v>
      </c>
      <c r="AI29" s="1">
        <v>0.26</v>
      </c>
      <c r="AJ29" s="1">
        <v>0.18</v>
      </c>
      <c r="BI29" s="11" t="s">
        <v>1271</v>
      </c>
    </row>
    <row r="30" spans="1:61">
      <c r="A30" s="11">
        <v>57</v>
      </c>
      <c r="B30" s="11" t="s">
        <v>147</v>
      </c>
      <c r="C30" s="11" t="s">
        <v>148</v>
      </c>
      <c r="D30" s="11" t="s">
        <v>149</v>
      </c>
      <c r="E30" s="11">
        <v>2014</v>
      </c>
      <c r="F30" s="7" t="s">
        <v>1188</v>
      </c>
      <c r="G30" s="7" t="s">
        <v>620</v>
      </c>
      <c r="H30" s="1" t="s">
        <v>529</v>
      </c>
      <c r="I30" s="1" t="s">
        <v>526</v>
      </c>
      <c r="J30" s="1" t="s">
        <v>516</v>
      </c>
      <c r="K30" s="1" t="s">
        <v>517</v>
      </c>
      <c r="L30" s="1" t="s">
        <v>518</v>
      </c>
      <c r="M30" s="1" t="s">
        <v>520</v>
      </c>
      <c r="N30" s="1" t="s">
        <v>485</v>
      </c>
      <c r="O30" s="1" t="s">
        <v>380</v>
      </c>
      <c r="R30" s="1" t="s">
        <v>405</v>
      </c>
      <c r="S30" s="1" t="s">
        <v>405</v>
      </c>
      <c r="T30" s="1" t="s">
        <v>405</v>
      </c>
      <c r="U30" s="1" t="s">
        <v>405</v>
      </c>
      <c r="V30" s="9">
        <v>0.15</v>
      </c>
      <c r="Y30" s="9">
        <v>0.81</v>
      </c>
      <c r="AB30" s="9">
        <v>0.99</v>
      </c>
      <c r="AK30" s="9">
        <v>86.5</v>
      </c>
      <c r="AS30" s="1" t="s">
        <v>530</v>
      </c>
      <c r="BE30" s="1">
        <v>1</v>
      </c>
      <c r="BI30" s="11"/>
    </row>
    <row r="31" spans="1:61">
      <c r="A31" s="11">
        <v>57</v>
      </c>
      <c r="B31" s="11" t="s">
        <v>147</v>
      </c>
      <c r="E31" s="11">
        <v>2014</v>
      </c>
      <c r="F31" s="7" t="s">
        <v>1188</v>
      </c>
      <c r="G31" s="7" t="s">
        <v>620</v>
      </c>
      <c r="H31" s="1" t="s">
        <v>529</v>
      </c>
      <c r="I31" s="1" t="s">
        <v>522</v>
      </c>
      <c r="J31" s="1" t="s">
        <v>516</v>
      </c>
      <c r="K31" s="1" t="s">
        <v>517</v>
      </c>
      <c r="L31" s="1" t="s">
        <v>518</v>
      </c>
      <c r="M31" s="1" t="s">
        <v>520</v>
      </c>
      <c r="N31" s="1" t="s">
        <v>485</v>
      </c>
      <c r="O31" s="1" t="s">
        <v>380</v>
      </c>
      <c r="R31" s="1" t="s">
        <v>405</v>
      </c>
      <c r="S31" s="1" t="s">
        <v>405</v>
      </c>
      <c r="T31" s="1" t="s">
        <v>405</v>
      </c>
      <c r="U31" s="1" t="s">
        <v>405</v>
      </c>
      <c r="V31" s="9">
        <v>0.27</v>
      </c>
      <c r="Y31" s="9">
        <v>0.98</v>
      </c>
      <c r="AB31" s="9">
        <v>0.99</v>
      </c>
      <c r="AK31" s="9">
        <v>178.1</v>
      </c>
      <c r="AS31" s="1" t="s">
        <v>530</v>
      </c>
      <c r="BI31" s="11"/>
    </row>
    <row r="32" spans="1:61">
      <c r="A32" s="11">
        <v>57</v>
      </c>
      <c r="B32" s="11" t="s">
        <v>147</v>
      </c>
      <c r="E32" s="11">
        <v>2014</v>
      </c>
      <c r="F32" s="7" t="s">
        <v>1188</v>
      </c>
      <c r="G32" s="7" t="s">
        <v>620</v>
      </c>
      <c r="H32" s="1" t="s">
        <v>529</v>
      </c>
      <c r="I32" s="1" t="s">
        <v>523</v>
      </c>
      <c r="J32" s="1" t="s">
        <v>516</v>
      </c>
      <c r="K32" s="1" t="s">
        <v>517</v>
      </c>
      <c r="L32" s="1" t="s">
        <v>518</v>
      </c>
      <c r="M32" s="1" t="s">
        <v>520</v>
      </c>
      <c r="N32" s="1" t="s">
        <v>485</v>
      </c>
      <c r="O32" s="1" t="s">
        <v>380</v>
      </c>
      <c r="Q32" s="3"/>
      <c r="R32" s="1" t="s">
        <v>405</v>
      </c>
      <c r="S32" s="1" t="s">
        <v>405</v>
      </c>
      <c r="T32" s="1" t="s">
        <v>405</v>
      </c>
      <c r="U32" s="1" t="s">
        <v>405</v>
      </c>
      <c r="V32" s="9">
        <v>0.16</v>
      </c>
      <c r="Y32" s="9">
        <v>0.83</v>
      </c>
      <c r="AB32" s="9">
        <v>0.99</v>
      </c>
      <c r="AK32" s="9">
        <v>90.1</v>
      </c>
      <c r="AS32" s="1" t="s">
        <v>530</v>
      </c>
      <c r="BI32" s="11"/>
    </row>
    <row r="33" spans="1:61">
      <c r="A33" s="11">
        <v>57</v>
      </c>
      <c r="B33" s="11" t="s">
        <v>147</v>
      </c>
      <c r="E33" s="11">
        <v>2014</v>
      </c>
      <c r="F33" s="7" t="s">
        <v>1188</v>
      </c>
      <c r="G33" s="7" t="s">
        <v>620</v>
      </c>
      <c r="H33" s="1" t="s">
        <v>529</v>
      </c>
      <c r="I33" s="1" t="s">
        <v>524</v>
      </c>
      <c r="J33" s="1" t="s">
        <v>516</v>
      </c>
      <c r="K33" s="1" t="s">
        <v>517</v>
      </c>
      <c r="L33" s="1" t="s">
        <v>518</v>
      </c>
      <c r="M33" s="1" t="s">
        <v>520</v>
      </c>
      <c r="N33" s="1" t="s">
        <v>485</v>
      </c>
      <c r="O33" s="1" t="s">
        <v>380</v>
      </c>
      <c r="Q33" s="3"/>
      <c r="R33" s="1" t="s">
        <v>405</v>
      </c>
      <c r="S33" s="1" t="s">
        <v>405</v>
      </c>
      <c r="T33" s="1" t="s">
        <v>405</v>
      </c>
      <c r="U33" s="1" t="s">
        <v>405</v>
      </c>
      <c r="V33" s="9">
        <v>0.2</v>
      </c>
      <c r="Y33" s="9">
        <v>0.94</v>
      </c>
      <c r="AB33" s="9">
        <v>0.99</v>
      </c>
      <c r="AK33" s="9">
        <v>129</v>
      </c>
      <c r="AS33" s="1" t="s">
        <v>530</v>
      </c>
      <c r="BI33" s="11"/>
    </row>
    <row r="34" spans="1:61">
      <c r="A34" s="11">
        <v>57</v>
      </c>
      <c r="B34" s="11" t="s">
        <v>147</v>
      </c>
      <c r="E34" s="11">
        <v>2014</v>
      </c>
      <c r="F34" s="7" t="s">
        <v>1188</v>
      </c>
      <c r="G34" s="7" t="s">
        <v>620</v>
      </c>
      <c r="H34" s="1" t="s">
        <v>529</v>
      </c>
      <c r="I34" s="1" t="s">
        <v>525</v>
      </c>
      <c r="J34" s="1" t="s">
        <v>516</v>
      </c>
      <c r="K34" s="1" t="s">
        <v>517</v>
      </c>
      <c r="L34" s="1" t="s">
        <v>518</v>
      </c>
      <c r="M34" s="1" t="s">
        <v>520</v>
      </c>
      <c r="N34" s="1" t="s">
        <v>485</v>
      </c>
      <c r="O34" s="1" t="s">
        <v>380</v>
      </c>
      <c r="Q34" s="3"/>
      <c r="R34" s="1" t="s">
        <v>405</v>
      </c>
      <c r="S34" s="1" t="s">
        <v>405</v>
      </c>
      <c r="T34" s="1" t="s">
        <v>405</v>
      </c>
      <c r="U34" s="1" t="s">
        <v>405</v>
      </c>
      <c r="V34" s="9">
        <v>0.16</v>
      </c>
      <c r="Y34" s="9">
        <v>0.84</v>
      </c>
      <c r="AB34" s="9">
        <v>0.99</v>
      </c>
      <c r="AK34" s="9">
        <v>94.6</v>
      </c>
      <c r="AS34" s="1" t="s">
        <v>530</v>
      </c>
      <c r="BI34" s="11"/>
    </row>
    <row r="35" spans="1:61">
      <c r="A35" s="11">
        <v>57</v>
      </c>
      <c r="B35" s="11" t="s">
        <v>147</v>
      </c>
      <c r="E35" s="11">
        <v>2014</v>
      </c>
      <c r="F35" s="7" t="s">
        <v>1188</v>
      </c>
      <c r="G35" s="7" t="s">
        <v>620</v>
      </c>
      <c r="H35" s="1" t="s">
        <v>529</v>
      </c>
      <c r="I35" s="1" t="s">
        <v>528</v>
      </c>
      <c r="J35" s="1" t="s">
        <v>516</v>
      </c>
      <c r="K35" s="1" t="s">
        <v>517</v>
      </c>
      <c r="L35" s="1" t="s">
        <v>518</v>
      </c>
      <c r="M35" s="1" t="s">
        <v>520</v>
      </c>
      <c r="N35" s="1" t="s">
        <v>485</v>
      </c>
      <c r="O35" s="1" t="s">
        <v>380</v>
      </c>
      <c r="Q35" s="3"/>
      <c r="R35" s="1" t="s">
        <v>405</v>
      </c>
      <c r="S35" s="1" t="s">
        <v>405</v>
      </c>
      <c r="T35" s="1" t="s">
        <v>405</v>
      </c>
      <c r="U35" s="1" t="s">
        <v>405</v>
      </c>
      <c r="V35" s="9">
        <v>0.13</v>
      </c>
      <c r="Y35" s="9">
        <v>0.74</v>
      </c>
      <c r="AB35" s="9">
        <v>0.99</v>
      </c>
      <c r="AK35" s="9">
        <v>72.8</v>
      </c>
      <c r="AS35" s="1" t="s">
        <v>530</v>
      </c>
      <c r="BI35" s="11"/>
    </row>
    <row r="36" spans="1:61">
      <c r="A36" s="11">
        <v>78</v>
      </c>
      <c r="B36" s="11" t="s">
        <v>238</v>
      </c>
      <c r="C36" s="11" t="s">
        <v>239</v>
      </c>
      <c r="D36" s="11" t="s">
        <v>240</v>
      </c>
      <c r="E36" s="11">
        <v>1981</v>
      </c>
      <c r="F36" s="7" t="s">
        <v>1189</v>
      </c>
      <c r="G36" s="7" t="s">
        <v>535</v>
      </c>
      <c r="H36" s="1" t="s">
        <v>533</v>
      </c>
      <c r="I36" s="1" t="s">
        <v>531</v>
      </c>
      <c r="J36" s="1">
        <v>1977</v>
      </c>
      <c r="K36" s="1" t="s">
        <v>534</v>
      </c>
      <c r="L36" s="1" t="s">
        <v>465</v>
      </c>
      <c r="M36" s="1" t="s">
        <v>532</v>
      </c>
      <c r="N36" s="1" t="s">
        <v>485</v>
      </c>
      <c r="P36" s="1">
        <v>1501</v>
      </c>
      <c r="Q36" s="3"/>
      <c r="R36" s="1" t="s">
        <v>405</v>
      </c>
      <c r="S36" s="1" t="s">
        <v>405</v>
      </c>
      <c r="T36" s="1" t="s">
        <v>405</v>
      </c>
      <c r="U36" s="1" t="s">
        <v>405</v>
      </c>
      <c r="AK36" s="9">
        <v>49.93</v>
      </c>
      <c r="AL36" s="1">
        <v>24.26</v>
      </c>
      <c r="AM36" s="1">
        <v>104.05</v>
      </c>
      <c r="AN36" s="1">
        <v>315.72000000000003</v>
      </c>
      <c r="AO36" s="1">
        <v>5654.47</v>
      </c>
      <c r="AS36" s="1" t="s">
        <v>536</v>
      </c>
      <c r="BG36" s="1">
        <v>1</v>
      </c>
      <c r="BI36" s="11"/>
    </row>
    <row r="37" spans="1:61">
      <c r="A37" s="11">
        <v>64</v>
      </c>
      <c r="B37" s="11" t="s">
        <v>179</v>
      </c>
      <c r="C37" s="11" t="s">
        <v>180</v>
      </c>
      <c r="D37" s="11" t="s">
        <v>50</v>
      </c>
      <c r="E37" s="11">
        <v>1988</v>
      </c>
      <c r="F37" s="7" t="s">
        <v>1190</v>
      </c>
      <c r="G37" s="7" t="s">
        <v>417</v>
      </c>
      <c r="H37" s="7" t="s">
        <v>542</v>
      </c>
      <c r="I37" s="1" t="s">
        <v>50</v>
      </c>
      <c r="J37" s="1">
        <v>1985</v>
      </c>
      <c r="K37" s="1" t="s">
        <v>537</v>
      </c>
      <c r="L37" s="1" t="s">
        <v>538</v>
      </c>
      <c r="M37" s="1" t="s">
        <v>539</v>
      </c>
      <c r="N37" s="1" t="s">
        <v>543</v>
      </c>
      <c r="O37" s="1" t="s">
        <v>541</v>
      </c>
      <c r="Q37" s="1">
        <v>154</v>
      </c>
      <c r="R37" s="1" t="s">
        <v>405</v>
      </c>
      <c r="S37" s="1" t="s">
        <v>405</v>
      </c>
      <c r="T37" s="1" t="s">
        <v>405</v>
      </c>
      <c r="U37" s="1" t="s">
        <v>405</v>
      </c>
      <c r="AS37" s="1" t="s">
        <v>1131</v>
      </c>
      <c r="BE37" s="1">
        <v>1</v>
      </c>
      <c r="BI37" s="11"/>
    </row>
    <row r="38" spans="1:61">
      <c r="A38" s="11">
        <v>68</v>
      </c>
      <c r="B38" s="11" t="s">
        <v>194</v>
      </c>
      <c r="C38" s="11" t="s">
        <v>195</v>
      </c>
      <c r="D38" s="11" t="s">
        <v>196</v>
      </c>
      <c r="E38" s="11">
        <v>2009</v>
      </c>
      <c r="F38" s="7" t="s">
        <v>1191</v>
      </c>
      <c r="H38" s="7" t="s">
        <v>544</v>
      </c>
      <c r="I38" s="7" t="s">
        <v>196</v>
      </c>
      <c r="J38" s="7" t="s">
        <v>545</v>
      </c>
      <c r="K38" s="7" t="s">
        <v>547</v>
      </c>
      <c r="L38" s="7" t="s">
        <v>548</v>
      </c>
      <c r="M38" s="1" t="s">
        <v>546</v>
      </c>
      <c r="N38" s="1" t="s">
        <v>464</v>
      </c>
      <c r="O38" s="1" t="s">
        <v>90</v>
      </c>
      <c r="P38" s="1">
        <v>193</v>
      </c>
      <c r="Q38" s="1">
        <v>497</v>
      </c>
      <c r="R38" s="1" t="s">
        <v>405</v>
      </c>
      <c r="S38" s="1" t="s">
        <v>405</v>
      </c>
      <c r="T38" s="1" t="s">
        <v>405</v>
      </c>
      <c r="U38" s="1" t="s">
        <v>405</v>
      </c>
      <c r="V38" s="9">
        <v>0.1</v>
      </c>
      <c r="W38" s="7">
        <v>0.06</v>
      </c>
      <c r="X38" s="7">
        <v>0.17</v>
      </c>
      <c r="Y38" s="9">
        <v>0.52</v>
      </c>
      <c r="Z38" s="7">
        <v>0.31</v>
      </c>
      <c r="AA38" s="7">
        <v>0.77</v>
      </c>
      <c r="AB38" s="9">
        <v>0.92</v>
      </c>
      <c r="AC38" s="7">
        <v>0.72</v>
      </c>
      <c r="AD38" s="7">
        <v>0.99</v>
      </c>
      <c r="AE38" s="7">
        <v>0.14000000000000001</v>
      </c>
      <c r="AF38" s="7">
        <v>0.53</v>
      </c>
      <c r="AG38" s="7">
        <v>0.81</v>
      </c>
      <c r="AH38" s="1">
        <v>0.13</v>
      </c>
      <c r="AI38" s="1">
        <v>0.28000000000000003</v>
      </c>
      <c r="AJ38" s="1">
        <v>0.23</v>
      </c>
      <c r="AK38" s="9">
        <v>63</v>
      </c>
      <c r="AL38" s="1">
        <v>34</v>
      </c>
      <c r="AM38" s="1">
        <v>111</v>
      </c>
      <c r="AN38" s="1">
        <v>79.099999999999994</v>
      </c>
      <c r="AO38" s="1">
        <v>75.2</v>
      </c>
      <c r="BI38" s="11" t="s">
        <v>1286</v>
      </c>
    </row>
    <row r="39" spans="1:61">
      <c r="A39" s="11">
        <v>93</v>
      </c>
      <c r="B39" s="11" t="s">
        <v>64</v>
      </c>
      <c r="C39" s="11" t="s">
        <v>65</v>
      </c>
      <c r="D39" s="11" t="s">
        <v>66</v>
      </c>
      <c r="E39" s="11">
        <v>1982</v>
      </c>
      <c r="F39" s="7" t="s">
        <v>1192</v>
      </c>
      <c r="G39" s="7" t="s">
        <v>417</v>
      </c>
      <c r="H39" s="7" t="s">
        <v>550</v>
      </c>
      <c r="I39" s="7" t="s">
        <v>549</v>
      </c>
      <c r="J39" s="1">
        <v>1980</v>
      </c>
      <c r="K39" s="7" t="s">
        <v>421</v>
      </c>
      <c r="L39" s="7" t="s">
        <v>551</v>
      </c>
      <c r="P39" s="1">
        <v>22</v>
      </c>
      <c r="Q39" s="1">
        <v>205</v>
      </c>
      <c r="R39" s="1" t="s">
        <v>405</v>
      </c>
      <c r="S39" s="1" t="s">
        <v>405</v>
      </c>
      <c r="T39" s="1" t="s">
        <v>405</v>
      </c>
      <c r="U39" s="1" t="s">
        <v>405</v>
      </c>
      <c r="AK39" s="9">
        <v>25</v>
      </c>
      <c r="AL39" s="1">
        <v>15</v>
      </c>
      <c r="AM39" s="1">
        <v>47</v>
      </c>
      <c r="AS39" s="1" t="s">
        <v>552</v>
      </c>
      <c r="BE39" s="1">
        <v>1</v>
      </c>
      <c r="BI39" s="11"/>
    </row>
    <row r="40" spans="1:61">
      <c r="A40" s="11">
        <v>48</v>
      </c>
      <c r="B40" s="11" t="s">
        <v>36</v>
      </c>
      <c r="C40" s="11" t="s">
        <v>37</v>
      </c>
      <c r="D40" s="11" t="s">
        <v>38</v>
      </c>
      <c r="E40" s="11">
        <v>2015</v>
      </c>
      <c r="F40" s="7" t="s">
        <v>1193</v>
      </c>
      <c r="G40" s="7" t="s">
        <v>535</v>
      </c>
      <c r="H40" s="1" t="s">
        <v>556</v>
      </c>
      <c r="I40" s="7" t="s">
        <v>557</v>
      </c>
      <c r="J40" s="7" t="s">
        <v>554</v>
      </c>
      <c r="K40" s="7" t="s">
        <v>534</v>
      </c>
      <c r="L40" s="7" t="s">
        <v>548</v>
      </c>
      <c r="P40" s="1">
        <v>627</v>
      </c>
      <c r="R40" s="1" t="s">
        <v>405</v>
      </c>
      <c r="S40" s="1" t="s">
        <v>405</v>
      </c>
      <c r="T40" s="1" t="s">
        <v>405</v>
      </c>
      <c r="U40" s="1" t="s">
        <v>405</v>
      </c>
      <c r="AK40" s="9">
        <v>30</v>
      </c>
      <c r="AL40" s="1">
        <v>20</v>
      </c>
      <c r="AM40" s="1">
        <v>53</v>
      </c>
      <c r="AS40" s="1" t="s">
        <v>553</v>
      </c>
      <c r="BG40" s="1">
        <v>1</v>
      </c>
      <c r="BI40" s="11"/>
    </row>
    <row r="41" spans="1:61">
      <c r="A41" s="11">
        <v>48</v>
      </c>
      <c r="B41" s="11" t="s">
        <v>36</v>
      </c>
      <c r="E41" s="11">
        <v>2015</v>
      </c>
      <c r="F41" s="7" t="s">
        <v>1193</v>
      </c>
      <c r="G41" s="7" t="s">
        <v>535</v>
      </c>
      <c r="H41" s="1" t="s">
        <v>556</v>
      </c>
      <c r="I41" s="7" t="s">
        <v>558</v>
      </c>
      <c r="J41" s="7" t="s">
        <v>555</v>
      </c>
      <c r="K41" s="7" t="s">
        <v>534</v>
      </c>
      <c r="L41" s="7" t="s">
        <v>548</v>
      </c>
      <c r="P41" s="1">
        <v>297</v>
      </c>
      <c r="R41" s="1" t="s">
        <v>405</v>
      </c>
      <c r="S41" s="1" t="s">
        <v>405</v>
      </c>
      <c r="T41" s="1" t="s">
        <v>405</v>
      </c>
      <c r="U41" s="1" t="s">
        <v>405</v>
      </c>
      <c r="BI41" s="11"/>
    </row>
    <row r="42" spans="1:61" s="11" customFormat="1">
      <c r="A42" s="11">
        <v>88</v>
      </c>
      <c r="B42" s="11" t="s">
        <v>275</v>
      </c>
      <c r="C42" s="11" t="s">
        <v>276</v>
      </c>
      <c r="D42" s="11" t="s">
        <v>277</v>
      </c>
      <c r="E42" s="11">
        <v>1993</v>
      </c>
      <c r="F42" s="7" t="s">
        <v>1101</v>
      </c>
      <c r="H42" s="7" t="s">
        <v>562</v>
      </c>
      <c r="I42" s="7" t="s">
        <v>559</v>
      </c>
      <c r="J42" s="7" t="s">
        <v>560</v>
      </c>
      <c r="K42" s="7" t="s">
        <v>563</v>
      </c>
      <c r="L42" s="7" t="s">
        <v>640</v>
      </c>
      <c r="M42" s="11" t="s">
        <v>561</v>
      </c>
      <c r="N42" s="11" t="s">
        <v>464</v>
      </c>
      <c r="O42" s="11" t="s">
        <v>90</v>
      </c>
      <c r="P42" s="7">
        <v>32</v>
      </c>
      <c r="R42" s="7" t="s">
        <v>405</v>
      </c>
      <c r="S42" s="7" t="s">
        <v>405</v>
      </c>
      <c r="T42" s="7" t="s">
        <v>405</v>
      </c>
      <c r="U42" s="7" t="s">
        <v>405</v>
      </c>
      <c r="V42" s="14">
        <v>0.13</v>
      </c>
      <c r="W42" s="11">
        <v>0.11</v>
      </c>
      <c r="X42" s="11">
        <v>0.19</v>
      </c>
      <c r="Y42" s="14">
        <v>0.59</v>
      </c>
      <c r="Z42" s="11">
        <v>0.53</v>
      </c>
      <c r="AA42" s="11">
        <v>0.82</v>
      </c>
      <c r="AB42" s="14">
        <v>0.97</v>
      </c>
      <c r="AC42" s="11">
        <v>0.89</v>
      </c>
      <c r="AD42" s="11">
        <v>0.99</v>
      </c>
      <c r="AE42" s="11">
        <v>0.15</v>
      </c>
      <c r="AF42" s="11">
        <v>0.63</v>
      </c>
      <c r="AG42" s="11">
        <v>0.9</v>
      </c>
      <c r="AH42" s="11">
        <v>7.0000000000000007E-2</v>
      </c>
      <c r="AI42" s="11">
        <v>0.19</v>
      </c>
      <c r="AJ42" s="11">
        <v>0.15</v>
      </c>
      <c r="AK42" s="14"/>
    </row>
    <row r="43" spans="1:61" s="11" customFormat="1">
      <c r="A43" s="11">
        <v>111</v>
      </c>
      <c r="B43" s="11" t="s">
        <v>360</v>
      </c>
      <c r="C43" s="11" t="s">
        <v>361</v>
      </c>
      <c r="D43" s="11" t="s">
        <v>362</v>
      </c>
      <c r="E43" s="11">
        <v>2003</v>
      </c>
      <c r="F43" s="7" t="s">
        <v>1194</v>
      </c>
      <c r="G43" s="11" t="s">
        <v>566</v>
      </c>
      <c r="H43" s="7" t="s">
        <v>564</v>
      </c>
      <c r="I43" s="7" t="s">
        <v>565</v>
      </c>
      <c r="J43" s="12" t="s">
        <v>571</v>
      </c>
      <c r="K43" s="7" t="s">
        <v>568</v>
      </c>
      <c r="L43" s="7" t="s">
        <v>569</v>
      </c>
      <c r="Q43" s="12">
        <v>74</v>
      </c>
      <c r="V43" s="14"/>
      <c r="Y43" s="14"/>
      <c r="AB43" s="14"/>
      <c r="AK43" s="14">
        <v>96</v>
      </c>
      <c r="AL43" s="12">
        <v>58</v>
      </c>
      <c r="AM43" s="12">
        <v>167</v>
      </c>
      <c r="AN43" s="12">
        <v>230</v>
      </c>
      <c r="AO43" s="12">
        <v>413</v>
      </c>
      <c r="AP43" s="12"/>
      <c r="AQ43" s="12"/>
      <c r="AR43" s="12"/>
      <c r="AS43" s="11" t="s">
        <v>570</v>
      </c>
      <c r="BG43" s="11">
        <v>1</v>
      </c>
    </row>
    <row r="44" spans="1:61" s="11" customFormat="1">
      <c r="A44" s="11">
        <v>111</v>
      </c>
      <c r="B44" s="11" t="s">
        <v>360</v>
      </c>
      <c r="E44" s="11">
        <v>2003</v>
      </c>
      <c r="F44" s="7" t="s">
        <v>1194</v>
      </c>
      <c r="G44" s="11" t="s">
        <v>566</v>
      </c>
      <c r="H44" s="7" t="s">
        <v>564</v>
      </c>
      <c r="I44" s="7" t="s">
        <v>565</v>
      </c>
      <c r="J44" s="12" t="s">
        <v>572</v>
      </c>
      <c r="K44" s="7" t="s">
        <v>568</v>
      </c>
      <c r="L44" s="7" t="s">
        <v>569</v>
      </c>
      <c r="Q44" s="12">
        <v>271</v>
      </c>
      <c r="V44" s="14"/>
      <c r="Y44" s="14"/>
      <c r="AB44" s="14"/>
      <c r="AK44" s="14">
        <v>89</v>
      </c>
      <c r="AL44" s="12">
        <v>45</v>
      </c>
      <c r="AM44" s="12">
        <v>171</v>
      </c>
      <c r="AN44" s="12">
        <v>293</v>
      </c>
      <c r="AO44" s="12">
        <v>782</v>
      </c>
      <c r="AP44" s="12"/>
      <c r="AQ44" s="12"/>
      <c r="AR44" s="12"/>
    </row>
    <row r="45" spans="1:61" s="11" customFormat="1">
      <c r="A45" s="11">
        <v>111</v>
      </c>
      <c r="B45" s="11" t="s">
        <v>360</v>
      </c>
      <c r="E45" s="11">
        <v>2003</v>
      </c>
      <c r="F45" s="7" t="s">
        <v>1194</v>
      </c>
      <c r="G45" s="11" t="s">
        <v>566</v>
      </c>
      <c r="H45" s="7" t="s">
        <v>564</v>
      </c>
      <c r="I45" s="7" t="s">
        <v>565</v>
      </c>
      <c r="J45" s="12" t="s">
        <v>573</v>
      </c>
      <c r="K45" s="7" t="s">
        <v>568</v>
      </c>
      <c r="L45" s="7" t="s">
        <v>569</v>
      </c>
      <c r="Q45" s="12">
        <v>467</v>
      </c>
      <c r="V45" s="14"/>
      <c r="Y45" s="14"/>
      <c r="AB45" s="14"/>
      <c r="AK45" s="14">
        <v>80</v>
      </c>
      <c r="AL45" s="12">
        <v>36</v>
      </c>
      <c r="AM45" s="12">
        <v>150</v>
      </c>
      <c r="AN45" s="12">
        <v>241</v>
      </c>
      <c r="AO45" s="13">
        <v>1041</v>
      </c>
      <c r="AP45" s="13"/>
      <c r="AQ45" s="13"/>
      <c r="AR45" s="13"/>
    </row>
    <row r="46" spans="1:61" s="11" customFormat="1">
      <c r="A46" s="11">
        <v>111</v>
      </c>
      <c r="B46" s="11" t="s">
        <v>360</v>
      </c>
      <c r="E46" s="11">
        <v>2003</v>
      </c>
      <c r="F46" s="7" t="s">
        <v>1194</v>
      </c>
      <c r="G46" s="11" t="s">
        <v>566</v>
      </c>
      <c r="H46" s="7" t="s">
        <v>564</v>
      </c>
      <c r="I46" s="7" t="s">
        <v>565</v>
      </c>
      <c r="J46" s="12" t="s">
        <v>574</v>
      </c>
      <c r="K46" s="7" t="s">
        <v>568</v>
      </c>
      <c r="L46" s="7" t="s">
        <v>569</v>
      </c>
      <c r="Q46" s="12">
        <v>510</v>
      </c>
      <c r="V46" s="14"/>
      <c r="Y46" s="14"/>
      <c r="AB46" s="14"/>
      <c r="AK46" s="14">
        <v>82</v>
      </c>
      <c r="AL46" s="12">
        <v>36</v>
      </c>
      <c r="AM46" s="12">
        <v>212</v>
      </c>
      <c r="AN46" s="12">
        <v>269</v>
      </c>
      <c r="AO46" s="12">
        <v>671</v>
      </c>
      <c r="AP46" s="12"/>
      <c r="AQ46" s="12"/>
      <c r="AR46" s="12"/>
    </row>
    <row r="47" spans="1:61" s="11" customFormat="1">
      <c r="A47" s="11">
        <v>111</v>
      </c>
      <c r="B47" s="11" t="s">
        <v>360</v>
      </c>
      <c r="E47" s="11">
        <v>2003</v>
      </c>
      <c r="F47" s="7" t="s">
        <v>1194</v>
      </c>
      <c r="G47" s="11" t="s">
        <v>566</v>
      </c>
      <c r="H47" s="7" t="s">
        <v>564</v>
      </c>
      <c r="I47" s="7" t="s">
        <v>565</v>
      </c>
      <c r="J47" s="12" t="s">
        <v>575</v>
      </c>
      <c r="K47" s="7" t="s">
        <v>568</v>
      </c>
      <c r="L47" s="7" t="s">
        <v>569</v>
      </c>
      <c r="Q47" s="12">
        <v>136</v>
      </c>
      <c r="V47" s="14"/>
      <c r="Y47" s="14"/>
      <c r="AB47" s="14"/>
      <c r="AK47" s="14">
        <v>148</v>
      </c>
      <c r="AL47" s="12">
        <v>78</v>
      </c>
      <c r="AM47" s="12">
        <v>298</v>
      </c>
      <c r="AN47" s="12">
        <v>248</v>
      </c>
      <c r="AO47" s="12">
        <v>309</v>
      </c>
      <c r="AP47" s="12"/>
      <c r="AQ47" s="12"/>
      <c r="AR47" s="12"/>
    </row>
    <row r="48" spans="1:61" s="11" customFormat="1">
      <c r="A48" s="11">
        <v>56</v>
      </c>
      <c r="B48" s="11" t="s">
        <v>86</v>
      </c>
      <c r="C48" s="11" t="s">
        <v>87</v>
      </c>
      <c r="D48" s="11" t="s">
        <v>88</v>
      </c>
      <c r="E48" s="11">
        <v>2017</v>
      </c>
      <c r="F48" s="7" t="s">
        <v>1195</v>
      </c>
      <c r="G48" s="11" t="s">
        <v>417</v>
      </c>
      <c r="V48" s="14"/>
      <c r="Y48" s="14"/>
      <c r="AB48" s="14"/>
      <c r="AK48" s="14"/>
      <c r="AS48" s="11" t="s">
        <v>576</v>
      </c>
      <c r="BG48" s="11">
        <v>1</v>
      </c>
    </row>
    <row r="49" spans="1:61" s="11" customFormat="1">
      <c r="A49" s="11">
        <v>82</v>
      </c>
      <c r="B49" s="11" t="s">
        <v>253</v>
      </c>
      <c r="C49" s="11" t="s">
        <v>254</v>
      </c>
      <c r="D49" s="11" t="s">
        <v>255</v>
      </c>
      <c r="E49" s="11">
        <v>2015</v>
      </c>
      <c r="F49" s="7" t="s">
        <v>1196</v>
      </c>
      <c r="G49" s="11" t="s">
        <v>417</v>
      </c>
      <c r="V49" s="14"/>
      <c r="Y49" s="14"/>
      <c r="AB49" s="14"/>
      <c r="AK49" s="14"/>
      <c r="AS49" s="11" t="s">
        <v>999</v>
      </c>
      <c r="BG49" s="11">
        <v>1</v>
      </c>
    </row>
    <row r="50" spans="1:61" s="11" customFormat="1">
      <c r="A50" s="11">
        <v>104</v>
      </c>
      <c r="B50" s="11" t="s">
        <v>327</v>
      </c>
      <c r="C50" s="11" t="s">
        <v>328</v>
      </c>
      <c r="D50" s="11" t="s">
        <v>329</v>
      </c>
      <c r="E50" s="11">
        <v>2001</v>
      </c>
      <c r="F50" s="7" t="s">
        <v>1197</v>
      </c>
      <c r="H50" s="11" t="s">
        <v>579</v>
      </c>
      <c r="I50" s="11" t="s">
        <v>578</v>
      </c>
      <c r="J50" s="11">
        <v>1997</v>
      </c>
      <c r="K50" s="11" t="s">
        <v>580</v>
      </c>
      <c r="L50" s="11" t="s">
        <v>640</v>
      </c>
      <c r="M50" s="11" t="s">
        <v>577</v>
      </c>
      <c r="N50" s="11" t="s">
        <v>464</v>
      </c>
      <c r="O50" s="11" t="s">
        <v>90</v>
      </c>
      <c r="P50" s="11">
        <v>187</v>
      </c>
      <c r="Q50" s="12">
        <v>8266</v>
      </c>
      <c r="R50" s="7" t="s">
        <v>405</v>
      </c>
      <c r="S50" s="7" t="s">
        <v>405</v>
      </c>
      <c r="T50" s="7" t="s">
        <v>405</v>
      </c>
      <c r="U50" s="7" t="s">
        <v>405</v>
      </c>
      <c r="V50" s="14">
        <v>0.22</v>
      </c>
      <c r="Y50" s="14">
        <v>0.86</v>
      </c>
      <c r="AB50" s="14">
        <v>0.99</v>
      </c>
      <c r="AE50" s="11">
        <v>0.36</v>
      </c>
      <c r="AF50" s="11">
        <v>0.77</v>
      </c>
      <c r="AG50" s="11">
        <v>0.92</v>
      </c>
      <c r="AH50" s="11">
        <v>0.3</v>
      </c>
      <c r="AI50" s="11">
        <v>0.26</v>
      </c>
      <c r="AJ50" s="11">
        <v>0.16</v>
      </c>
      <c r="AK50" s="14"/>
      <c r="BI50" s="11" t="s">
        <v>1291</v>
      </c>
    </row>
    <row r="51" spans="1:61" s="11" customFormat="1">
      <c r="A51" s="11">
        <v>87</v>
      </c>
      <c r="B51" s="11" t="s">
        <v>272</v>
      </c>
      <c r="C51" s="11" t="s">
        <v>273</v>
      </c>
      <c r="D51" s="11" t="s">
        <v>274</v>
      </c>
      <c r="E51" s="11">
        <v>1991</v>
      </c>
      <c r="F51" s="7" t="s">
        <v>1198</v>
      </c>
      <c r="G51" s="11" t="s">
        <v>417</v>
      </c>
      <c r="V51" s="14"/>
      <c r="Y51" s="14"/>
      <c r="AB51" s="14"/>
      <c r="AK51" s="14"/>
      <c r="AS51" s="11" t="s">
        <v>581</v>
      </c>
      <c r="BD51" s="11">
        <v>1</v>
      </c>
    </row>
    <row r="52" spans="1:61" s="11" customFormat="1">
      <c r="A52" s="11">
        <v>45</v>
      </c>
      <c r="B52" s="11" t="s">
        <v>71</v>
      </c>
      <c r="C52" s="11" t="s">
        <v>72</v>
      </c>
      <c r="D52" s="11" t="s">
        <v>22</v>
      </c>
      <c r="E52" s="11">
        <v>2005</v>
      </c>
      <c r="F52" s="7" t="s">
        <v>1251</v>
      </c>
      <c r="H52" s="7" t="s">
        <v>585</v>
      </c>
      <c r="I52" s="11" t="s">
        <v>584</v>
      </c>
      <c r="J52" s="11" t="s">
        <v>583</v>
      </c>
      <c r="K52" s="11" t="s">
        <v>588</v>
      </c>
      <c r="L52" s="11" t="s">
        <v>681</v>
      </c>
      <c r="M52" s="7" t="s">
        <v>586</v>
      </c>
      <c r="O52" s="11" t="s">
        <v>90</v>
      </c>
      <c r="P52" s="11">
        <v>106</v>
      </c>
      <c r="Q52" s="11">
        <v>261</v>
      </c>
      <c r="R52" s="11" t="s">
        <v>582</v>
      </c>
      <c r="S52" s="11">
        <v>0.02</v>
      </c>
      <c r="T52" s="11">
        <v>0.15</v>
      </c>
      <c r="U52" s="11">
        <v>0.35</v>
      </c>
      <c r="V52" s="14">
        <v>0.84</v>
      </c>
      <c r="Y52" s="14">
        <v>0.98</v>
      </c>
      <c r="AB52" s="14">
        <v>1</v>
      </c>
      <c r="AE52" s="11">
        <v>0.84</v>
      </c>
      <c r="AF52" s="11">
        <v>0.98</v>
      </c>
      <c r="AG52" s="11">
        <v>0.99</v>
      </c>
      <c r="AH52" s="11">
        <v>0.21</v>
      </c>
      <c r="AI52" s="11">
        <v>0.1</v>
      </c>
      <c r="AJ52" s="11">
        <v>0.02</v>
      </c>
      <c r="AK52" s="11">
        <v>158</v>
      </c>
      <c r="AN52" s="11">
        <v>378</v>
      </c>
      <c r="AO52" s="11">
        <v>548</v>
      </c>
      <c r="AS52" s="7" t="s">
        <v>587</v>
      </c>
      <c r="BI52" s="30" t="s">
        <v>1283</v>
      </c>
    </row>
    <row r="53" spans="1:61" s="11" customFormat="1">
      <c r="A53" s="11">
        <v>67</v>
      </c>
      <c r="B53" s="11" t="s">
        <v>189</v>
      </c>
      <c r="C53" s="11" t="s">
        <v>190</v>
      </c>
      <c r="D53" s="11" t="s">
        <v>191</v>
      </c>
      <c r="E53" s="11">
        <v>1992</v>
      </c>
      <c r="F53" s="7" t="s">
        <v>1199</v>
      </c>
      <c r="H53" s="1" t="s">
        <v>590</v>
      </c>
      <c r="I53" s="11" t="s">
        <v>1121</v>
      </c>
      <c r="J53" s="1">
        <v>1989</v>
      </c>
      <c r="K53" s="1" t="s">
        <v>589</v>
      </c>
      <c r="L53" s="1" t="s">
        <v>640</v>
      </c>
      <c r="M53" s="1" t="s">
        <v>591</v>
      </c>
      <c r="N53" s="1" t="s">
        <v>464</v>
      </c>
      <c r="O53" s="1" t="s">
        <v>421</v>
      </c>
      <c r="P53" s="11">
        <v>24</v>
      </c>
      <c r="Q53" s="1">
        <v>962</v>
      </c>
      <c r="R53" s="1" t="s">
        <v>592</v>
      </c>
      <c r="S53" s="1" t="s">
        <v>592</v>
      </c>
      <c r="T53" s="1" t="s">
        <v>592</v>
      </c>
      <c r="U53" s="1" t="s">
        <v>592</v>
      </c>
      <c r="V53" s="9">
        <v>0.115</v>
      </c>
      <c r="W53" s="7">
        <v>0.8</v>
      </c>
      <c r="X53" s="7">
        <v>0.25</v>
      </c>
      <c r="Y53" s="9">
        <v>0.51</v>
      </c>
      <c r="Z53" s="7">
        <v>0.32</v>
      </c>
      <c r="AA53" s="7">
        <v>0.83199999999999996</v>
      </c>
      <c r="AB53" s="9">
        <v>0.90800000000000003</v>
      </c>
      <c r="AC53" s="7">
        <v>0.19900000000000001</v>
      </c>
      <c r="AD53" s="7">
        <v>0.72899999999999998</v>
      </c>
      <c r="AE53" s="7">
        <v>0.19500000000000001</v>
      </c>
      <c r="AF53" s="7">
        <v>0.6</v>
      </c>
      <c r="AG53" s="7">
        <v>0.83899999999999997</v>
      </c>
      <c r="AH53" s="1">
        <v>0.19600000000000001</v>
      </c>
      <c r="AI53" s="1">
        <v>0.28599999999999998</v>
      </c>
      <c r="AJ53" s="1">
        <v>0.19900000000000001</v>
      </c>
      <c r="AK53" s="9"/>
      <c r="AL53" s="1"/>
      <c r="AM53" s="1"/>
      <c r="AN53" s="1"/>
      <c r="AO53" s="1"/>
      <c r="AP53" s="1"/>
      <c r="AQ53" s="1"/>
      <c r="AR53" s="1"/>
      <c r="AS53" s="1"/>
      <c r="AT53" s="1"/>
      <c r="AU53" s="1"/>
      <c r="BI53" s="11" t="s">
        <v>1285</v>
      </c>
    </row>
    <row r="54" spans="1:61">
      <c r="A54" s="11">
        <v>96</v>
      </c>
      <c r="B54" s="11" t="s">
        <v>302</v>
      </c>
      <c r="C54" s="11" t="s">
        <v>303</v>
      </c>
      <c r="D54" s="11" t="s">
        <v>304</v>
      </c>
      <c r="E54" s="11">
        <v>2004</v>
      </c>
      <c r="F54" s="7" t="s">
        <v>1200</v>
      </c>
      <c r="H54" s="1" t="s">
        <v>1122</v>
      </c>
      <c r="I54" s="11" t="s">
        <v>1123</v>
      </c>
      <c r="J54" s="7" t="s">
        <v>939</v>
      </c>
      <c r="K54" s="7" t="s">
        <v>1124</v>
      </c>
      <c r="L54" s="7" t="s">
        <v>681</v>
      </c>
      <c r="M54" s="7" t="s">
        <v>1125</v>
      </c>
      <c r="N54" s="7" t="s">
        <v>1160</v>
      </c>
      <c r="O54" s="1" t="s">
        <v>90</v>
      </c>
      <c r="P54" s="1">
        <v>43</v>
      </c>
      <c r="Q54" s="1">
        <v>77</v>
      </c>
      <c r="R54" s="1" t="s">
        <v>592</v>
      </c>
      <c r="S54" s="1" t="s">
        <v>592</v>
      </c>
      <c r="T54" s="1" t="s">
        <v>592</v>
      </c>
      <c r="U54" s="1" t="s">
        <v>592</v>
      </c>
      <c r="V54" s="9">
        <v>0.22</v>
      </c>
      <c r="AE54" s="7">
        <v>0.28999999999999998</v>
      </c>
      <c r="AF54" s="9">
        <v>0.81</v>
      </c>
      <c r="AH54" s="26"/>
      <c r="AP54" s="26">
        <v>0.3251309</v>
      </c>
      <c r="AS54" s="1" t="s">
        <v>1126</v>
      </c>
      <c r="BI54" s="11" t="s">
        <v>1289</v>
      </c>
    </row>
    <row r="55" spans="1:61">
      <c r="A55" s="11">
        <v>98</v>
      </c>
      <c r="B55" s="11" t="s">
        <v>48</v>
      </c>
      <c r="C55" s="11" t="s">
        <v>49</v>
      </c>
      <c r="D55" s="11" t="s">
        <v>50</v>
      </c>
      <c r="E55" s="11">
        <v>1981</v>
      </c>
      <c r="F55" s="7" t="s">
        <v>1201</v>
      </c>
      <c r="H55" s="1" t="s">
        <v>519</v>
      </c>
      <c r="I55" s="1" t="s">
        <v>595</v>
      </c>
      <c r="J55" s="1" t="s">
        <v>567</v>
      </c>
      <c r="K55" s="1" t="s">
        <v>594</v>
      </c>
      <c r="L55" s="1" t="s">
        <v>640</v>
      </c>
      <c r="M55" s="1" t="s">
        <v>593</v>
      </c>
      <c r="P55" s="1">
        <v>35</v>
      </c>
      <c r="R55" s="1" t="s">
        <v>506</v>
      </c>
      <c r="S55" s="1">
        <v>0.25</v>
      </c>
      <c r="T55" s="1">
        <v>0.5</v>
      </c>
      <c r="V55" s="9">
        <v>0.11</v>
      </c>
      <c r="W55" s="7">
        <v>0.09</v>
      </c>
      <c r="X55" s="7">
        <v>0.13</v>
      </c>
      <c r="Y55" s="9">
        <v>0.28000000000000003</v>
      </c>
      <c r="Z55" s="7">
        <v>0.18</v>
      </c>
      <c r="AA55" s="7">
        <v>0.37</v>
      </c>
      <c r="AE55" s="7">
        <v>0.11</v>
      </c>
      <c r="AF55" s="7">
        <v>0.28999999999999998</v>
      </c>
      <c r="AH55" s="1">
        <v>0.03</v>
      </c>
      <c r="AI55" s="1">
        <v>0.12</v>
      </c>
      <c r="BI55" s="11" t="s">
        <v>1268</v>
      </c>
    </row>
    <row r="56" spans="1:61">
      <c r="A56" s="11">
        <v>79</v>
      </c>
      <c r="B56" s="11" t="s">
        <v>24</v>
      </c>
      <c r="C56" s="11" t="s">
        <v>25</v>
      </c>
      <c r="D56" s="11" t="s">
        <v>26</v>
      </c>
      <c r="E56" s="11">
        <v>2011</v>
      </c>
      <c r="F56" s="7" t="s">
        <v>1202</v>
      </c>
      <c r="G56" s="7" t="s">
        <v>535</v>
      </c>
      <c r="H56" s="7" t="s">
        <v>599</v>
      </c>
      <c r="I56" s="7" t="s">
        <v>597</v>
      </c>
      <c r="J56" s="1">
        <v>1955</v>
      </c>
      <c r="K56" s="1" t="s">
        <v>596</v>
      </c>
      <c r="L56" s="1" t="s">
        <v>465</v>
      </c>
      <c r="N56" s="1" t="s">
        <v>485</v>
      </c>
      <c r="P56" s="1">
        <v>448</v>
      </c>
      <c r="AK56" s="9">
        <v>59.95</v>
      </c>
      <c r="AL56" s="1">
        <v>25.5</v>
      </c>
      <c r="AM56" s="1">
        <v>131.30000000000001</v>
      </c>
      <c r="AN56" s="1">
        <v>180.49</v>
      </c>
      <c r="AO56" s="1">
        <v>193.86</v>
      </c>
      <c r="AU56" s="1">
        <v>1</v>
      </c>
      <c r="AV56" s="1">
        <v>16584</v>
      </c>
      <c r="BG56" s="1">
        <v>1</v>
      </c>
      <c r="BI56" s="11"/>
    </row>
    <row r="57" spans="1:61">
      <c r="A57" s="11">
        <v>79</v>
      </c>
      <c r="B57" s="11" t="s">
        <v>24</v>
      </c>
      <c r="E57" s="11">
        <v>2011</v>
      </c>
      <c r="F57" s="7" t="s">
        <v>1202</v>
      </c>
      <c r="G57" s="7" t="s">
        <v>535</v>
      </c>
      <c r="H57" s="7" t="s">
        <v>599</v>
      </c>
      <c r="I57" s="7" t="s">
        <v>598</v>
      </c>
      <c r="J57" s="1">
        <v>1977</v>
      </c>
      <c r="K57" s="1" t="s">
        <v>596</v>
      </c>
      <c r="L57" s="1" t="s">
        <v>465</v>
      </c>
      <c r="N57" s="1" t="s">
        <v>485</v>
      </c>
      <c r="P57" s="1">
        <v>507</v>
      </c>
      <c r="AK57" s="9">
        <v>48.4</v>
      </c>
      <c r="AL57" s="1">
        <v>18.13</v>
      </c>
      <c r="AM57" s="1">
        <v>94</v>
      </c>
      <c r="AN57" s="1">
        <v>217.96</v>
      </c>
      <c r="AO57" s="1">
        <v>2026.53</v>
      </c>
      <c r="AU57" s="1">
        <v>1</v>
      </c>
      <c r="AV57" s="1">
        <v>45144</v>
      </c>
      <c r="BI57" s="11"/>
    </row>
    <row r="58" spans="1:61">
      <c r="A58" s="11">
        <v>79</v>
      </c>
      <c r="B58" s="11" t="s">
        <v>24</v>
      </c>
      <c r="E58" s="11">
        <v>2011</v>
      </c>
      <c r="F58" s="7" t="s">
        <v>1202</v>
      </c>
      <c r="G58" s="7" t="s">
        <v>535</v>
      </c>
      <c r="H58" s="7" t="s">
        <v>599</v>
      </c>
      <c r="I58" s="7" t="s">
        <v>598</v>
      </c>
      <c r="J58" s="1">
        <v>1995</v>
      </c>
      <c r="K58" s="1" t="s">
        <v>596</v>
      </c>
      <c r="L58" s="1" t="s">
        <v>465</v>
      </c>
      <c r="N58" s="1" t="s">
        <v>485</v>
      </c>
      <c r="P58" s="1">
        <v>527</v>
      </c>
      <c r="AK58" s="9">
        <v>32</v>
      </c>
      <c r="AL58" s="1">
        <v>14</v>
      </c>
      <c r="AM58" s="1">
        <v>87.5</v>
      </c>
      <c r="AN58" s="1">
        <v>211.03</v>
      </c>
      <c r="AO58" s="1">
        <v>983.38</v>
      </c>
      <c r="AU58" s="1">
        <v>1</v>
      </c>
      <c r="AV58" s="1">
        <v>16930</v>
      </c>
      <c r="BI58" s="11"/>
    </row>
    <row r="59" spans="1:61">
      <c r="A59" s="11">
        <v>79</v>
      </c>
      <c r="B59" s="11" t="s">
        <v>24</v>
      </c>
      <c r="E59" s="11">
        <v>2011</v>
      </c>
      <c r="F59" s="7" t="s">
        <v>1202</v>
      </c>
      <c r="G59" s="7" t="s">
        <v>535</v>
      </c>
      <c r="H59" s="7" t="s">
        <v>599</v>
      </c>
      <c r="I59" s="7" t="s">
        <v>598</v>
      </c>
      <c r="J59" s="1">
        <v>2006</v>
      </c>
      <c r="K59" s="1" t="s">
        <v>596</v>
      </c>
      <c r="L59" s="1" t="s">
        <v>465</v>
      </c>
      <c r="N59" s="1" t="s">
        <v>485</v>
      </c>
      <c r="P59" s="1">
        <v>690</v>
      </c>
      <c r="AK59" s="9">
        <v>40</v>
      </c>
      <c r="AL59" s="1">
        <v>18</v>
      </c>
      <c r="AM59" s="1">
        <v>136</v>
      </c>
      <c r="AN59" s="1">
        <v>195.78</v>
      </c>
      <c r="AO59" s="1">
        <v>680.02</v>
      </c>
      <c r="AU59" s="1">
        <v>1</v>
      </c>
      <c r="AV59" s="1">
        <v>13059</v>
      </c>
      <c r="BI59" s="11"/>
    </row>
    <row r="60" spans="1:61">
      <c r="A60" s="11">
        <v>41</v>
      </c>
      <c r="B60" s="11" t="s">
        <v>74</v>
      </c>
      <c r="C60" s="11" t="s">
        <v>75</v>
      </c>
      <c r="D60" s="11" t="s">
        <v>76</v>
      </c>
      <c r="E60" s="11">
        <v>2016</v>
      </c>
      <c r="F60" s="7" t="s">
        <v>1203</v>
      </c>
      <c r="G60" s="7" t="s">
        <v>417</v>
      </c>
      <c r="H60" s="7" t="s">
        <v>600</v>
      </c>
      <c r="I60" s="7" t="s">
        <v>603</v>
      </c>
      <c r="J60" s="7" t="s">
        <v>601</v>
      </c>
      <c r="K60" s="7" t="s">
        <v>596</v>
      </c>
      <c r="L60" s="7" t="s">
        <v>640</v>
      </c>
      <c r="M60" s="7" t="s">
        <v>602</v>
      </c>
      <c r="N60" s="7" t="s">
        <v>485</v>
      </c>
      <c r="O60" s="7" t="s">
        <v>380</v>
      </c>
      <c r="Q60" s="1">
        <v>46</v>
      </c>
      <c r="AN60" s="1">
        <v>52</v>
      </c>
      <c r="AS60" s="1" t="s">
        <v>606</v>
      </c>
      <c r="BG60" s="1">
        <v>1</v>
      </c>
      <c r="BI60" s="11"/>
    </row>
    <row r="61" spans="1:61">
      <c r="A61" s="7">
        <v>41</v>
      </c>
      <c r="B61" s="11" t="s">
        <v>74</v>
      </c>
      <c r="E61" s="11">
        <v>2016</v>
      </c>
      <c r="F61" s="7" t="s">
        <v>1203</v>
      </c>
      <c r="G61" s="7" t="s">
        <v>417</v>
      </c>
      <c r="H61" s="7" t="s">
        <v>600</v>
      </c>
      <c r="I61" s="7" t="s">
        <v>604</v>
      </c>
      <c r="J61" s="7">
        <v>2016</v>
      </c>
      <c r="K61" s="7" t="s">
        <v>596</v>
      </c>
      <c r="L61" s="7" t="s">
        <v>640</v>
      </c>
      <c r="M61" s="7" t="s">
        <v>602</v>
      </c>
      <c r="N61" s="7" t="s">
        <v>485</v>
      </c>
      <c r="O61" s="7" t="s">
        <v>380</v>
      </c>
      <c r="Q61" s="1">
        <v>32</v>
      </c>
      <c r="AN61" s="1">
        <v>59</v>
      </c>
      <c r="AS61" s="1" t="s">
        <v>605</v>
      </c>
      <c r="BI61" s="7"/>
    </row>
    <row r="62" spans="1:61">
      <c r="A62" s="11">
        <v>106</v>
      </c>
      <c r="B62" s="11" t="s">
        <v>337</v>
      </c>
      <c r="C62" s="11" t="s">
        <v>338</v>
      </c>
      <c r="D62" s="11" t="s">
        <v>206</v>
      </c>
      <c r="E62" s="11">
        <v>1990</v>
      </c>
      <c r="F62" s="7" t="s">
        <v>1204</v>
      </c>
      <c r="H62" s="7" t="s">
        <v>609</v>
      </c>
      <c r="I62" s="7" t="s">
        <v>607</v>
      </c>
      <c r="J62" s="7">
        <v>1982</v>
      </c>
      <c r="K62" s="7" t="s">
        <v>608</v>
      </c>
      <c r="L62" s="7" t="s">
        <v>465</v>
      </c>
      <c r="M62" s="7" t="s">
        <v>610</v>
      </c>
      <c r="N62" s="7" t="s">
        <v>464</v>
      </c>
      <c r="O62" s="7" t="s">
        <v>90</v>
      </c>
      <c r="P62" s="1">
        <v>221</v>
      </c>
      <c r="Q62" s="1">
        <v>6155</v>
      </c>
      <c r="R62" s="7" t="s">
        <v>405</v>
      </c>
      <c r="S62" s="7" t="s">
        <v>405</v>
      </c>
      <c r="T62" s="7" t="s">
        <v>405</v>
      </c>
      <c r="U62" s="7" t="s">
        <v>405</v>
      </c>
      <c r="V62" s="14">
        <v>0.12</v>
      </c>
      <c r="W62" s="12">
        <v>0.09</v>
      </c>
      <c r="X62" s="12">
        <v>0.18</v>
      </c>
      <c r="Y62" s="14">
        <v>0.53</v>
      </c>
      <c r="Z62" s="7">
        <v>0.36</v>
      </c>
      <c r="AA62" s="7">
        <v>0.77</v>
      </c>
      <c r="AB62" s="9">
        <v>0.89</v>
      </c>
      <c r="AC62" s="7">
        <v>0.71</v>
      </c>
      <c r="AD62" s="7">
        <v>0.98</v>
      </c>
      <c r="AE62" s="7">
        <v>0.17</v>
      </c>
      <c r="AF62" s="7">
        <v>0.56999999999999995</v>
      </c>
      <c r="AG62" s="7">
        <v>0.83</v>
      </c>
      <c r="AH62" s="7">
        <v>0.14000000000000001</v>
      </c>
      <c r="AI62" s="7">
        <v>0.25</v>
      </c>
      <c r="AJ62" s="7">
        <v>0.18</v>
      </c>
      <c r="BI62" s="11"/>
    </row>
    <row r="63" spans="1:61">
      <c r="A63" s="11">
        <v>99</v>
      </c>
      <c r="B63" s="11" t="s">
        <v>308</v>
      </c>
      <c r="C63" s="11" t="s">
        <v>309</v>
      </c>
      <c r="D63" s="11" t="s">
        <v>310</v>
      </c>
      <c r="E63" s="11">
        <v>1987</v>
      </c>
      <c r="F63" s="7" t="s">
        <v>1249</v>
      </c>
      <c r="H63" s="7" t="s">
        <v>615</v>
      </c>
      <c r="I63" s="7" t="s">
        <v>612</v>
      </c>
      <c r="J63" s="7">
        <v>1984</v>
      </c>
      <c r="K63" s="7" t="s">
        <v>613</v>
      </c>
      <c r="L63" s="7" t="s">
        <v>681</v>
      </c>
      <c r="M63" s="7" t="s">
        <v>614</v>
      </c>
      <c r="N63" s="7" t="s">
        <v>464</v>
      </c>
      <c r="O63" s="7" t="s">
        <v>90</v>
      </c>
      <c r="P63" s="1">
        <v>84</v>
      </c>
      <c r="Q63" s="1">
        <v>7215</v>
      </c>
      <c r="R63" s="1" t="s">
        <v>592</v>
      </c>
      <c r="S63" s="1" t="s">
        <v>592</v>
      </c>
      <c r="T63" s="1" t="s">
        <v>592</v>
      </c>
      <c r="U63" s="1" t="s">
        <v>592</v>
      </c>
      <c r="V63" s="14">
        <v>0.25</v>
      </c>
      <c r="W63" s="12"/>
      <c r="X63" s="12"/>
      <c r="Y63" s="14">
        <v>0.89</v>
      </c>
      <c r="AB63" s="9">
        <v>0.99</v>
      </c>
      <c r="AE63" s="7">
        <v>0.31</v>
      </c>
      <c r="AF63" s="7">
        <v>0.77</v>
      </c>
      <c r="AG63" s="7">
        <v>0.91</v>
      </c>
      <c r="AJ63" s="26"/>
      <c r="AP63" s="1">
        <v>0.23280149999999999</v>
      </c>
      <c r="AQ63" s="1">
        <v>0.27170080000000002</v>
      </c>
      <c r="AR63" s="26">
        <v>0.19961490000000001</v>
      </c>
      <c r="BI63" s="11" t="s">
        <v>1280</v>
      </c>
    </row>
    <row r="64" spans="1:61">
      <c r="A64" s="11">
        <v>94</v>
      </c>
      <c r="B64" s="11" t="s">
        <v>292</v>
      </c>
      <c r="C64" s="11" t="s">
        <v>293</v>
      </c>
      <c r="D64" s="11" t="s">
        <v>294</v>
      </c>
      <c r="E64" s="11">
        <v>2004</v>
      </c>
      <c r="F64" s="7" t="s">
        <v>1205</v>
      </c>
      <c r="G64" s="7" t="s">
        <v>417</v>
      </c>
      <c r="H64" s="7" t="s">
        <v>616</v>
      </c>
      <c r="I64" s="7" t="s">
        <v>636</v>
      </c>
      <c r="J64" s="1" t="s">
        <v>1079</v>
      </c>
      <c r="K64" s="7" t="s">
        <v>469</v>
      </c>
      <c r="L64" s="7" t="s">
        <v>681</v>
      </c>
      <c r="M64" s="7" t="s">
        <v>619</v>
      </c>
      <c r="N64" s="7" t="s">
        <v>519</v>
      </c>
      <c r="O64" s="7" t="s">
        <v>90</v>
      </c>
      <c r="Q64" s="1">
        <v>366</v>
      </c>
      <c r="R64" s="1" t="s">
        <v>617</v>
      </c>
      <c r="T64" s="1" t="s">
        <v>618</v>
      </c>
      <c r="V64" s="14"/>
      <c r="W64" s="12"/>
      <c r="X64" s="12"/>
      <c r="Y64" s="14">
        <v>0.74099999999999999</v>
      </c>
      <c r="AF64" s="7">
        <v>0.66100000000000003</v>
      </c>
      <c r="AS64" s="1" t="s">
        <v>621</v>
      </c>
      <c r="BE64" s="1">
        <v>1</v>
      </c>
      <c r="BI64" s="11"/>
    </row>
    <row r="65" spans="1:61">
      <c r="A65" s="11">
        <v>51</v>
      </c>
      <c r="B65" s="11" t="s">
        <v>125</v>
      </c>
      <c r="C65" s="11" t="s">
        <v>126</v>
      </c>
      <c r="D65" s="11" t="s">
        <v>127</v>
      </c>
      <c r="E65" s="11">
        <v>1977</v>
      </c>
      <c r="F65" s="7" t="s">
        <v>1206</v>
      </c>
      <c r="G65" s="7" t="s">
        <v>417</v>
      </c>
      <c r="V65" s="14"/>
      <c r="W65" s="12"/>
      <c r="X65" s="12"/>
      <c r="Y65" s="14"/>
      <c r="AS65" s="1" t="s">
        <v>1159</v>
      </c>
      <c r="BC65" s="1">
        <v>1</v>
      </c>
      <c r="BI65" s="11"/>
    </row>
    <row r="66" spans="1:61">
      <c r="A66" s="11">
        <v>95</v>
      </c>
      <c r="B66" s="11" t="s">
        <v>297</v>
      </c>
      <c r="C66" s="11" t="s">
        <v>298</v>
      </c>
      <c r="D66" s="11" t="s">
        <v>299</v>
      </c>
      <c r="E66" s="11">
        <v>1992</v>
      </c>
      <c r="F66" s="7" t="s">
        <v>1207</v>
      </c>
      <c r="G66" s="7" t="s">
        <v>622</v>
      </c>
      <c r="V66" s="14"/>
      <c r="W66" s="12"/>
      <c r="X66" s="12"/>
      <c r="Y66" s="14"/>
      <c r="AS66" s="1" t="s">
        <v>623</v>
      </c>
      <c r="BF66" s="1">
        <v>1</v>
      </c>
      <c r="BI66" s="11"/>
    </row>
    <row r="67" spans="1:61">
      <c r="A67" s="11">
        <v>85</v>
      </c>
      <c r="B67" s="11" t="s">
        <v>264</v>
      </c>
      <c r="C67" s="11" t="s">
        <v>265</v>
      </c>
      <c r="D67" s="11" t="s">
        <v>22</v>
      </c>
      <c r="E67" s="11">
        <v>2011</v>
      </c>
      <c r="F67" s="7" t="s">
        <v>1208</v>
      </c>
      <c r="G67" s="7" t="s">
        <v>417</v>
      </c>
      <c r="N67" s="1" t="s">
        <v>624</v>
      </c>
      <c r="P67" s="1">
        <v>208</v>
      </c>
      <c r="Q67" s="1">
        <v>208</v>
      </c>
      <c r="V67" s="14"/>
      <c r="W67" s="12"/>
      <c r="X67" s="12"/>
      <c r="Y67" s="14"/>
      <c r="AS67" s="1" t="s">
        <v>625</v>
      </c>
      <c r="BE67" s="1">
        <v>1</v>
      </c>
      <c r="BI67" s="11"/>
    </row>
    <row r="68" spans="1:61">
      <c r="A68" s="11">
        <v>110</v>
      </c>
      <c r="B68" s="11" t="s">
        <v>355</v>
      </c>
      <c r="C68" s="11" t="s">
        <v>356</v>
      </c>
      <c r="D68" s="11" t="s">
        <v>357</v>
      </c>
      <c r="E68" s="11">
        <v>1993</v>
      </c>
      <c r="F68" s="7" t="s">
        <v>1209</v>
      </c>
      <c r="G68" s="7" t="s">
        <v>417</v>
      </c>
      <c r="AS68" s="1" t="s">
        <v>581</v>
      </c>
      <c r="BD68" s="1">
        <v>1</v>
      </c>
      <c r="BI68" s="11"/>
    </row>
    <row r="69" spans="1:61">
      <c r="A69" s="11">
        <v>73</v>
      </c>
      <c r="B69" s="11" t="s">
        <v>44</v>
      </c>
      <c r="C69" s="11" t="s">
        <v>45</v>
      </c>
      <c r="D69" s="11" t="s">
        <v>46</v>
      </c>
      <c r="E69" s="11">
        <v>2015</v>
      </c>
      <c r="F69" s="7" t="s">
        <v>1092</v>
      </c>
      <c r="G69" s="7" t="s">
        <v>417</v>
      </c>
      <c r="H69" s="1" t="s">
        <v>626</v>
      </c>
      <c r="I69" s="1" t="s">
        <v>46</v>
      </c>
      <c r="J69" s="1" t="s">
        <v>627</v>
      </c>
      <c r="K69" s="1" t="s">
        <v>631</v>
      </c>
      <c r="L69" s="1" t="s">
        <v>630</v>
      </c>
      <c r="M69" s="1" t="s">
        <v>629</v>
      </c>
      <c r="N69" s="1" t="s">
        <v>632</v>
      </c>
      <c r="O69" s="1" t="s">
        <v>90</v>
      </c>
      <c r="P69" s="1">
        <v>22</v>
      </c>
      <c r="R69" s="1" t="s">
        <v>405</v>
      </c>
      <c r="S69" s="1" t="s">
        <v>405</v>
      </c>
      <c r="T69" s="1" t="s">
        <v>405</v>
      </c>
      <c r="U69" s="1" t="s">
        <v>405</v>
      </c>
      <c r="V69" s="9">
        <v>0.106</v>
      </c>
      <c r="Y69" s="9">
        <v>0.41</v>
      </c>
      <c r="AB69" s="9">
        <v>0.77400000000000002</v>
      </c>
      <c r="AS69" s="1" t="s">
        <v>581</v>
      </c>
      <c r="BI69" s="11"/>
    </row>
    <row r="70" spans="1:61">
      <c r="A70" s="7">
        <v>73</v>
      </c>
      <c r="B70" s="11" t="s">
        <v>44</v>
      </c>
      <c r="E70" s="11">
        <v>2015</v>
      </c>
      <c r="F70" s="7" t="s">
        <v>1092</v>
      </c>
      <c r="G70" s="7" t="s">
        <v>417</v>
      </c>
      <c r="H70" s="1" t="s">
        <v>626</v>
      </c>
      <c r="I70" s="1" t="s">
        <v>46</v>
      </c>
      <c r="J70" s="1" t="s">
        <v>628</v>
      </c>
      <c r="K70" s="1" t="s">
        <v>631</v>
      </c>
      <c r="L70" s="1" t="s">
        <v>630</v>
      </c>
      <c r="M70" s="1" t="s">
        <v>629</v>
      </c>
      <c r="N70" s="1" t="s">
        <v>632</v>
      </c>
      <c r="O70" s="1" t="s">
        <v>90</v>
      </c>
      <c r="P70" s="1">
        <v>32</v>
      </c>
      <c r="R70" s="1" t="s">
        <v>405</v>
      </c>
      <c r="S70" s="1" t="s">
        <v>405</v>
      </c>
      <c r="T70" s="1" t="s">
        <v>405</v>
      </c>
      <c r="U70" s="1" t="s">
        <v>405</v>
      </c>
      <c r="V70" s="9">
        <v>0.161</v>
      </c>
      <c r="Y70" s="9">
        <v>0.745</v>
      </c>
      <c r="AB70" s="9">
        <v>0.98399999999999999</v>
      </c>
      <c r="AS70" s="1" t="s">
        <v>581</v>
      </c>
      <c r="BD70" s="1">
        <v>1</v>
      </c>
      <c r="BI70" s="7"/>
    </row>
    <row r="71" spans="1:61">
      <c r="A71" s="11">
        <v>80</v>
      </c>
      <c r="B71" s="11" t="s">
        <v>244</v>
      </c>
      <c r="C71" s="11" t="s">
        <v>245</v>
      </c>
      <c r="D71" s="11" t="s">
        <v>26</v>
      </c>
      <c r="E71" s="11">
        <v>1979</v>
      </c>
      <c r="F71" s="7" t="s">
        <v>1210</v>
      </c>
      <c r="G71" s="7" t="s">
        <v>633</v>
      </c>
      <c r="AS71" s="1" t="s">
        <v>634</v>
      </c>
      <c r="BF71" s="1">
        <v>1</v>
      </c>
      <c r="BI71" s="11"/>
    </row>
    <row r="72" spans="1:61">
      <c r="A72" s="11">
        <v>52</v>
      </c>
      <c r="B72" s="11" t="s">
        <v>130</v>
      </c>
      <c r="C72" s="11" t="s">
        <v>131</v>
      </c>
      <c r="D72" s="11" t="s">
        <v>132</v>
      </c>
      <c r="E72" s="11">
        <v>1991</v>
      </c>
      <c r="F72" s="7" t="s">
        <v>1211</v>
      </c>
      <c r="G72" s="7" t="s">
        <v>417</v>
      </c>
      <c r="AS72" s="1" t="s">
        <v>635</v>
      </c>
      <c r="BE72" s="1">
        <v>1</v>
      </c>
      <c r="BI72" s="11"/>
    </row>
    <row r="73" spans="1:61">
      <c r="A73" s="11">
        <v>83</v>
      </c>
      <c r="B73" s="11" t="s">
        <v>78</v>
      </c>
      <c r="C73" s="11" t="s">
        <v>79</v>
      </c>
      <c r="D73" s="11" t="s">
        <v>80</v>
      </c>
      <c r="E73" s="11">
        <v>2016</v>
      </c>
      <c r="F73" s="7" t="s">
        <v>1086</v>
      </c>
      <c r="G73" s="7" t="s">
        <v>644</v>
      </c>
      <c r="H73" s="1" t="s">
        <v>637</v>
      </c>
      <c r="I73" s="1" t="s">
        <v>638</v>
      </c>
      <c r="J73" s="1" t="s">
        <v>639</v>
      </c>
      <c r="K73" s="1" t="s">
        <v>648</v>
      </c>
      <c r="L73" s="1" t="s">
        <v>640</v>
      </c>
      <c r="M73" s="1" t="s">
        <v>642</v>
      </c>
      <c r="N73" s="1" t="s">
        <v>641</v>
      </c>
      <c r="O73" s="1" t="s">
        <v>90</v>
      </c>
      <c r="P73" s="1">
        <v>89</v>
      </c>
      <c r="Q73" s="1">
        <v>89</v>
      </c>
      <c r="R73" s="1" t="s">
        <v>643</v>
      </c>
      <c r="AK73" s="9">
        <v>224</v>
      </c>
      <c r="AS73" s="1" t="s">
        <v>645</v>
      </c>
      <c r="AU73" s="1">
        <v>34</v>
      </c>
      <c r="AV73" s="1">
        <v>42676</v>
      </c>
      <c r="BG73" s="1">
        <v>1</v>
      </c>
      <c r="BI73" s="11"/>
    </row>
    <row r="74" spans="1:61">
      <c r="A74" s="11">
        <v>91</v>
      </c>
      <c r="B74" s="11" t="s">
        <v>40</v>
      </c>
      <c r="C74" s="11" t="s">
        <v>41</v>
      </c>
      <c r="D74" s="11" t="s">
        <v>42</v>
      </c>
      <c r="E74" s="11">
        <v>2001</v>
      </c>
      <c r="F74" s="7" t="s">
        <v>1133</v>
      </c>
      <c r="H74" s="1" t="s">
        <v>649</v>
      </c>
      <c r="I74" s="1" t="s">
        <v>650</v>
      </c>
      <c r="J74" s="1" t="s">
        <v>646</v>
      </c>
      <c r="K74" s="1" t="s">
        <v>647</v>
      </c>
      <c r="L74" s="1" t="s">
        <v>640</v>
      </c>
      <c r="M74" s="1" t="s">
        <v>647</v>
      </c>
      <c r="N74" s="1" t="s">
        <v>651</v>
      </c>
      <c r="O74" s="1" t="s">
        <v>90</v>
      </c>
      <c r="P74" s="1">
        <v>66</v>
      </c>
      <c r="Q74" s="1">
        <v>66</v>
      </c>
      <c r="R74" s="1" t="s">
        <v>405</v>
      </c>
      <c r="T74" s="1" t="s">
        <v>405</v>
      </c>
      <c r="U74" s="1" t="s">
        <v>405</v>
      </c>
      <c r="Y74" s="9">
        <v>0.45100000000000001</v>
      </c>
      <c r="AB74" s="9">
        <v>0.78500000000000003</v>
      </c>
      <c r="AF74" s="7">
        <v>0.5</v>
      </c>
      <c r="AG74" s="7">
        <v>0.76800000000000002</v>
      </c>
      <c r="AI74" s="1">
        <v>0.20100000000000001</v>
      </c>
      <c r="AJ74" s="1">
        <v>0.189</v>
      </c>
      <c r="BI74" s="11" t="s">
        <v>1293</v>
      </c>
    </row>
    <row r="75" spans="1:61">
      <c r="A75" s="11">
        <v>72</v>
      </c>
      <c r="B75" s="11" t="s">
        <v>213</v>
      </c>
      <c r="C75" s="11" t="s">
        <v>214</v>
      </c>
      <c r="D75" s="11" t="s">
        <v>215</v>
      </c>
      <c r="E75" s="11">
        <v>1975</v>
      </c>
      <c r="F75" s="7" t="s">
        <v>1212</v>
      </c>
      <c r="H75" s="1" t="s">
        <v>655</v>
      </c>
      <c r="I75" s="1" t="s">
        <v>654</v>
      </c>
      <c r="J75" s="1">
        <v>1973</v>
      </c>
      <c r="K75" s="1" t="s">
        <v>656</v>
      </c>
      <c r="L75" s="1" t="s">
        <v>640</v>
      </c>
      <c r="M75" s="1" t="s">
        <v>653</v>
      </c>
      <c r="N75" s="1" t="s">
        <v>464</v>
      </c>
      <c r="O75" s="1" t="s">
        <v>90</v>
      </c>
      <c r="P75" s="1">
        <v>46</v>
      </c>
      <c r="Q75" s="1">
        <v>1298</v>
      </c>
      <c r="R75" s="1" t="s">
        <v>652</v>
      </c>
      <c r="S75" s="1" t="s">
        <v>652</v>
      </c>
      <c r="T75" s="1" t="s">
        <v>652</v>
      </c>
      <c r="U75" s="1" t="s">
        <v>652</v>
      </c>
      <c r="V75" s="9">
        <v>0.18</v>
      </c>
      <c r="W75" s="7">
        <v>0.1</v>
      </c>
      <c r="X75" s="7">
        <v>0.23</v>
      </c>
      <c r="Y75" s="9">
        <v>0.46</v>
      </c>
      <c r="Z75" s="7">
        <v>0.36</v>
      </c>
      <c r="AA75" s="7">
        <v>0.63</v>
      </c>
      <c r="AB75" s="9">
        <v>0.81</v>
      </c>
      <c r="AC75" s="7">
        <v>0.7</v>
      </c>
      <c r="AD75" s="7">
        <v>0.92</v>
      </c>
      <c r="AE75" s="7">
        <v>0.18</v>
      </c>
      <c r="AF75" s="7">
        <v>0.52</v>
      </c>
      <c r="AG75" s="7">
        <v>0.79</v>
      </c>
      <c r="AH75" s="7">
        <v>0.14000000000000001</v>
      </c>
      <c r="AI75" s="7">
        <v>0.21</v>
      </c>
      <c r="AJ75" s="7">
        <v>0.05</v>
      </c>
      <c r="AY75" s="1">
        <v>0.17</v>
      </c>
      <c r="AZ75" s="1">
        <v>0.94399999999999995</v>
      </c>
      <c r="BA75" s="1">
        <v>0.31</v>
      </c>
      <c r="BB75" s="1">
        <v>0.999</v>
      </c>
      <c r="BI75" s="11" t="s">
        <v>1269</v>
      </c>
    </row>
    <row r="76" spans="1:61">
      <c r="A76" s="11">
        <v>92</v>
      </c>
      <c r="B76" s="11" t="s">
        <v>286</v>
      </c>
      <c r="C76" s="11" t="s">
        <v>287</v>
      </c>
      <c r="D76" s="11" t="s">
        <v>288</v>
      </c>
      <c r="E76" s="11">
        <v>2011</v>
      </c>
      <c r="F76" s="7" t="s">
        <v>1213</v>
      </c>
      <c r="H76" s="1" t="s">
        <v>659</v>
      </c>
      <c r="I76" s="1" t="s">
        <v>657</v>
      </c>
      <c r="J76" s="1" t="s">
        <v>658</v>
      </c>
      <c r="K76" s="1" t="s">
        <v>661</v>
      </c>
      <c r="L76" s="1" t="s">
        <v>640</v>
      </c>
      <c r="M76" s="1" t="s">
        <v>660</v>
      </c>
      <c r="N76" s="1" t="s">
        <v>662</v>
      </c>
      <c r="O76" s="1" t="s">
        <v>90</v>
      </c>
      <c r="P76" s="1">
        <v>311</v>
      </c>
      <c r="Q76" s="1">
        <v>311</v>
      </c>
      <c r="R76" s="1" t="s">
        <v>405</v>
      </c>
      <c r="S76" s="1" t="s">
        <v>405</v>
      </c>
      <c r="T76" s="1" t="s">
        <v>405</v>
      </c>
      <c r="U76" s="1" t="s">
        <v>405</v>
      </c>
      <c r="AE76" s="7">
        <v>0.27</v>
      </c>
      <c r="AF76" s="7">
        <v>0.71</v>
      </c>
      <c r="AG76" s="7">
        <v>0.89</v>
      </c>
      <c r="BI76" s="11" t="s">
        <v>1292</v>
      </c>
    </row>
    <row r="77" spans="1:61">
      <c r="A77" s="11">
        <v>58</v>
      </c>
      <c r="B77" s="11" t="s">
        <v>151</v>
      </c>
      <c r="C77" s="11" t="s">
        <v>152</v>
      </c>
      <c r="D77" s="11" t="s">
        <v>153</v>
      </c>
      <c r="E77" s="11">
        <v>2017</v>
      </c>
      <c r="F77" s="7" t="s">
        <v>1214</v>
      </c>
      <c r="G77" s="7" t="s">
        <v>417</v>
      </c>
      <c r="AS77" s="1" t="s">
        <v>669</v>
      </c>
      <c r="BE77" s="1">
        <v>1</v>
      </c>
      <c r="BI77" s="11"/>
    </row>
    <row r="78" spans="1:61">
      <c r="A78" s="11">
        <v>44</v>
      </c>
      <c r="B78" s="11" t="s">
        <v>106</v>
      </c>
      <c r="C78" s="11" t="s">
        <v>107</v>
      </c>
      <c r="D78" s="11" t="s">
        <v>108</v>
      </c>
      <c r="E78" s="11">
        <v>1989</v>
      </c>
      <c r="F78" s="7" t="s">
        <v>1099</v>
      </c>
      <c r="H78" s="7" t="s">
        <v>665</v>
      </c>
      <c r="I78" s="1" t="s">
        <v>664</v>
      </c>
      <c r="J78" s="1">
        <v>1984</v>
      </c>
      <c r="K78" s="1" t="s">
        <v>668</v>
      </c>
      <c r="L78" s="1" t="s">
        <v>640</v>
      </c>
      <c r="M78" s="1" t="s">
        <v>667</v>
      </c>
      <c r="N78" s="1" t="s">
        <v>666</v>
      </c>
      <c r="O78" s="1" t="s">
        <v>90</v>
      </c>
      <c r="P78" s="1">
        <v>54</v>
      </c>
      <c r="Q78" s="1">
        <v>64</v>
      </c>
      <c r="R78" s="1" t="s">
        <v>663</v>
      </c>
      <c r="S78" s="1" t="s">
        <v>663</v>
      </c>
      <c r="T78" s="1" t="s">
        <v>663</v>
      </c>
      <c r="U78" s="1" t="s">
        <v>663</v>
      </c>
      <c r="V78" s="9">
        <v>0.14000000000000001</v>
      </c>
      <c r="W78" s="7">
        <v>0.1</v>
      </c>
      <c r="X78" s="7">
        <v>0.22</v>
      </c>
      <c r="Y78" s="9">
        <v>0.44</v>
      </c>
      <c r="Z78" s="7">
        <v>0.28000000000000003</v>
      </c>
      <c r="AA78" s="7">
        <v>0.7</v>
      </c>
      <c r="AB78" s="9">
        <v>0.9</v>
      </c>
      <c r="AC78" s="7">
        <v>0.76</v>
      </c>
      <c r="AD78" s="7">
        <v>0.99</v>
      </c>
      <c r="AE78" s="7">
        <v>0.21</v>
      </c>
      <c r="AF78" s="7">
        <v>0.5</v>
      </c>
      <c r="AG78" s="7">
        <v>0.84</v>
      </c>
      <c r="AH78" s="7">
        <v>0.19</v>
      </c>
      <c r="AI78" s="7">
        <v>0.27</v>
      </c>
      <c r="AJ78" s="7">
        <v>0.18</v>
      </c>
      <c r="BI78" s="11" t="s">
        <v>1281</v>
      </c>
    </row>
    <row r="79" spans="1:61">
      <c r="A79" s="11">
        <v>55</v>
      </c>
      <c r="B79" s="11" t="s">
        <v>1112</v>
      </c>
      <c r="C79" s="11" t="s">
        <v>61</v>
      </c>
      <c r="D79" s="11" t="s">
        <v>62</v>
      </c>
      <c r="E79" s="11">
        <v>2002</v>
      </c>
      <c r="F79" s="1" t="s">
        <v>1215</v>
      </c>
      <c r="G79" s="7" t="s">
        <v>417</v>
      </c>
      <c r="AS79" s="1" t="s">
        <v>581</v>
      </c>
      <c r="BD79" s="1">
        <v>1</v>
      </c>
      <c r="BI79" s="11"/>
    </row>
    <row r="80" spans="1:61">
      <c r="A80" s="11">
        <v>43</v>
      </c>
      <c r="B80" s="11" t="s">
        <v>28</v>
      </c>
      <c r="C80" s="11" t="s">
        <v>29</v>
      </c>
      <c r="D80" s="11" t="s">
        <v>30</v>
      </c>
      <c r="E80" s="11">
        <v>2010</v>
      </c>
      <c r="F80" s="1" t="s">
        <v>1216</v>
      </c>
      <c r="G80" s="7" t="s">
        <v>417</v>
      </c>
      <c r="AS80" s="1" t="s">
        <v>671</v>
      </c>
      <c r="BE80" s="1">
        <v>1</v>
      </c>
      <c r="BI80" s="11"/>
    </row>
    <row r="81" spans="1:61">
      <c r="A81" s="11">
        <v>40</v>
      </c>
      <c r="B81" s="11" t="s">
        <v>93</v>
      </c>
      <c r="C81" s="11" t="s">
        <v>94</v>
      </c>
      <c r="D81" s="11" t="s">
        <v>95</v>
      </c>
      <c r="E81" s="11">
        <v>1997</v>
      </c>
      <c r="F81" s="1" t="s">
        <v>1217</v>
      </c>
      <c r="H81" s="1" t="s">
        <v>673</v>
      </c>
      <c r="I81" s="1" t="s">
        <v>95</v>
      </c>
      <c r="J81" s="1" t="s">
        <v>672</v>
      </c>
      <c r="K81" s="1" t="s">
        <v>674</v>
      </c>
      <c r="L81" s="1" t="s">
        <v>465</v>
      </c>
      <c r="M81" s="1" t="s">
        <v>675</v>
      </c>
      <c r="N81" s="1" t="s">
        <v>676</v>
      </c>
      <c r="O81" s="1" t="s">
        <v>677</v>
      </c>
      <c r="P81" s="1">
        <v>54</v>
      </c>
      <c r="Q81" s="1">
        <v>1090</v>
      </c>
      <c r="R81" s="1" t="s">
        <v>405</v>
      </c>
      <c r="S81" s="1" t="s">
        <v>405</v>
      </c>
      <c r="T81" s="1" t="s">
        <v>405</v>
      </c>
      <c r="U81" s="1" t="s">
        <v>405</v>
      </c>
      <c r="V81" s="9">
        <v>0.14000000000000001</v>
      </c>
      <c r="Y81" s="9">
        <v>0.62</v>
      </c>
      <c r="AB81" s="9">
        <v>0.87</v>
      </c>
      <c r="AE81" s="7">
        <v>0.2</v>
      </c>
      <c r="AF81" s="7">
        <v>0.6</v>
      </c>
      <c r="AG81" s="7">
        <v>0.82</v>
      </c>
      <c r="AH81" s="7">
        <v>0.19</v>
      </c>
      <c r="AI81" s="7">
        <v>0.26</v>
      </c>
      <c r="AJ81" s="7">
        <v>0.19</v>
      </c>
      <c r="AT81" s="1" t="s">
        <v>679</v>
      </c>
      <c r="AW81" s="1">
        <v>0.02</v>
      </c>
      <c r="AX81" s="1">
        <v>0.93</v>
      </c>
      <c r="AY81" s="1">
        <v>0.12</v>
      </c>
      <c r="AZ81" s="1">
        <v>1</v>
      </c>
      <c r="BA81" s="1">
        <v>0.24</v>
      </c>
      <c r="BB81" s="1">
        <v>1</v>
      </c>
      <c r="BI81" s="11" t="s">
        <v>1288</v>
      </c>
    </row>
    <row r="82" spans="1:61">
      <c r="A82" s="11">
        <v>81</v>
      </c>
      <c r="B82" s="11" t="s">
        <v>248</v>
      </c>
      <c r="C82" s="11" t="s">
        <v>249</v>
      </c>
      <c r="D82" s="11" t="s">
        <v>250</v>
      </c>
      <c r="E82" s="11">
        <v>1998</v>
      </c>
      <c r="F82" s="1" t="s">
        <v>1218</v>
      </c>
      <c r="G82" s="7" t="s">
        <v>535</v>
      </c>
      <c r="H82" s="1" t="s">
        <v>690</v>
      </c>
      <c r="I82" s="1" t="s">
        <v>691</v>
      </c>
      <c r="J82" s="1" t="s">
        <v>680</v>
      </c>
      <c r="K82" s="1" t="s">
        <v>596</v>
      </c>
      <c r="L82" s="1" t="s">
        <v>681</v>
      </c>
      <c r="P82" s="1">
        <v>118</v>
      </c>
      <c r="AK82" s="9">
        <v>113</v>
      </c>
      <c r="AN82" s="1">
        <v>153</v>
      </c>
      <c r="AU82" s="1">
        <v>25</v>
      </c>
      <c r="AV82" s="1">
        <v>1097</v>
      </c>
      <c r="BG82" s="1">
        <v>1</v>
      </c>
      <c r="BI82" s="11"/>
    </row>
    <row r="83" spans="1:61">
      <c r="A83" s="7">
        <v>81</v>
      </c>
      <c r="B83" s="11" t="s">
        <v>248</v>
      </c>
      <c r="E83" s="11">
        <v>1998</v>
      </c>
      <c r="F83" s="1" t="s">
        <v>1218</v>
      </c>
      <c r="G83" s="7" t="s">
        <v>535</v>
      </c>
      <c r="H83" s="1" t="s">
        <v>692</v>
      </c>
      <c r="I83" s="1" t="s">
        <v>693</v>
      </c>
      <c r="J83" s="1" t="s">
        <v>680</v>
      </c>
      <c r="K83" s="1" t="s">
        <v>596</v>
      </c>
      <c r="L83" s="1" t="s">
        <v>681</v>
      </c>
      <c r="P83" s="1">
        <v>29</v>
      </c>
      <c r="AK83" s="9">
        <v>450</v>
      </c>
      <c r="AN83" s="1">
        <v>5975</v>
      </c>
      <c r="AU83" s="1">
        <v>69</v>
      </c>
      <c r="AV83" s="1">
        <v>78041</v>
      </c>
      <c r="BI83" s="7"/>
    </row>
    <row r="84" spans="1:61">
      <c r="A84" s="11">
        <v>59</v>
      </c>
      <c r="B84" s="11" t="s">
        <v>156</v>
      </c>
      <c r="C84" s="11" t="s">
        <v>157</v>
      </c>
      <c r="D84" s="11" t="s">
        <v>158</v>
      </c>
      <c r="E84" s="11">
        <v>1996</v>
      </c>
      <c r="F84" s="1" t="s">
        <v>1095</v>
      </c>
      <c r="H84" s="1" t="s">
        <v>694</v>
      </c>
      <c r="I84" s="1" t="s">
        <v>695</v>
      </c>
      <c r="J84" s="1" t="s">
        <v>696</v>
      </c>
      <c r="K84" s="1" t="s">
        <v>697</v>
      </c>
      <c r="L84" s="1" t="s">
        <v>681</v>
      </c>
      <c r="M84" s="1" t="s">
        <v>698</v>
      </c>
      <c r="N84" s="1" t="s">
        <v>464</v>
      </c>
      <c r="O84" s="1" t="s">
        <v>540</v>
      </c>
      <c r="P84" s="1">
        <v>210</v>
      </c>
      <c r="Q84" s="1">
        <v>26471</v>
      </c>
      <c r="R84" s="1" t="s">
        <v>405</v>
      </c>
      <c r="S84" s="1" t="s">
        <v>405</v>
      </c>
      <c r="T84" s="1" t="s">
        <v>405</v>
      </c>
      <c r="U84" s="1" t="s">
        <v>405</v>
      </c>
      <c r="AE84" s="7">
        <v>0.27</v>
      </c>
      <c r="AF84" s="7">
        <v>0.74</v>
      </c>
      <c r="AG84" s="7">
        <v>0.92</v>
      </c>
      <c r="AH84" s="26"/>
      <c r="AI84" s="26"/>
      <c r="AJ84" s="26"/>
      <c r="AP84" s="26">
        <v>0.24723990000000001</v>
      </c>
      <c r="AQ84" s="26">
        <v>0.2476749</v>
      </c>
      <c r="AR84" s="26">
        <v>0.1364398</v>
      </c>
      <c r="AT84" s="1" t="s">
        <v>699</v>
      </c>
      <c r="BI84" s="11" t="s">
        <v>1287</v>
      </c>
    </row>
    <row r="85" spans="1:61">
      <c r="A85">
        <v>108</v>
      </c>
      <c r="B85" t="s">
        <v>346</v>
      </c>
      <c r="C85" t="s">
        <v>347</v>
      </c>
      <c r="D85" t="s">
        <v>348</v>
      </c>
      <c r="E85">
        <v>1985</v>
      </c>
      <c r="F85" s="1" t="s">
        <v>1219</v>
      </c>
      <c r="G85" s="1" t="s">
        <v>670</v>
      </c>
      <c r="J85" s="1" t="s">
        <v>700</v>
      </c>
      <c r="L85" s="1" t="s">
        <v>640</v>
      </c>
      <c r="M85" s="1" t="s">
        <v>701</v>
      </c>
      <c r="N85" s="1" t="s">
        <v>641</v>
      </c>
      <c r="O85" s="1" t="s">
        <v>90</v>
      </c>
      <c r="P85" s="1">
        <v>6</v>
      </c>
      <c r="Q85" s="1">
        <v>6</v>
      </c>
      <c r="R85" s="1" t="s">
        <v>405</v>
      </c>
      <c r="T85" s="1" t="s">
        <v>405</v>
      </c>
      <c r="AS85" s="1" t="s">
        <v>702</v>
      </c>
      <c r="BE85" s="1">
        <v>1</v>
      </c>
      <c r="BI85"/>
    </row>
    <row r="86" spans="1:61">
      <c r="A86">
        <v>105</v>
      </c>
      <c r="B86" t="s">
        <v>332</v>
      </c>
      <c r="C86" t="s">
        <v>333</v>
      </c>
      <c r="D86" t="s">
        <v>334</v>
      </c>
      <c r="E86">
        <v>1999</v>
      </c>
      <c r="F86" s="1" t="s">
        <v>1220</v>
      </c>
      <c r="G86" s="1" t="s">
        <v>670</v>
      </c>
      <c r="AS86" s="1" t="s">
        <v>414</v>
      </c>
      <c r="BC86" s="1">
        <v>1</v>
      </c>
      <c r="BI86"/>
    </row>
    <row r="87" spans="1:61">
      <c r="A87">
        <v>62</v>
      </c>
      <c r="B87" t="s">
        <v>169</v>
      </c>
      <c r="C87" t="s">
        <v>170</v>
      </c>
      <c r="D87" t="s">
        <v>171</v>
      </c>
      <c r="E87">
        <v>1974</v>
      </c>
      <c r="F87" s="1" t="s">
        <v>1221</v>
      </c>
      <c r="H87" s="1" t="s">
        <v>703</v>
      </c>
      <c r="I87" s="1" t="s">
        <v>171</v>
      </c>
      <c r="J87" s="1" t="s">
        <v>704</v>
      </c>
      <c r="K87" s="1" t="s">
        <v>706</v>
      </c>
      <c r="L87" s="1" t="s">
        <v>548</v>
      </c>
      <c r="M87" s="1" t="s">
        <v>705</v>
      </c>
      <c r="O87" s="1" t="s">
        <v>90</v>
      </c>
      <c r="P87" s="1">
        <v>60</v>
      </c>
      <c r="Q87" s="1">
        <v>206</v>
      </c>
      <c r="R87" s="1" t="s">
        <v>652</v>
      </c>
      <c r="S87" s="1" t="s">
        <v>652</v>
      </c>
      <c r="T87" s="1" t="s">
        <v>652</v>
      </c>
      <c r="U87" s="1" t="s">
        <v>652</v>
      </c>
      <c r="V87" s="9">
        <v>9.5000000000000001E-2</v>
      </c>
      <c r="Y87" s="9">
        <v>0.36499999999999999</v>
      </c>
      <c r="AB87" s="9">
        <v>0.74199999999999999</v>
      </c>
      <c r="AI87" s="26"/>
      <c r="AJ87" s="26"/>
      <c r="AP87" s="1">
        <v>0.2628393</v>
      </c>
      <c r="AQ87" s="26">
        <v>0.30556129999999998</v>
      </c>
      <c r="AR87" s="26">
        <v>0.27764349999999999</v>
      </c>
      <c r="AT87" s="1" t="s">
        <v>707</v>
      </c>
      <c r="BI87" t="s">
        <v>1264</v>
      </c>
    </row>
    <row r="88" spans="1:61">
      <c r="A88">
        <v>101</v>
      </c>
      <c r="B88" t="s">
        <v>314</v>
      </c>
      <c r="C88" t="s">
        <v>315</v>
      </c>
      <c r="D88" t="s">
        <v>316</v>
      </c>
      <c r="E88">
        <v>1998</v>
      </c>
      <c r="F88" s="1" t="s">
        <v>1222</v>
      </c>
      <c r="G88" s="1" t="s">
        <v>670</v>
      </c>
      <c r="AS88" s="1" t="s">
        <v>414</v>
      </c>
      <c r="BC88" s="1">
        <v>1</v>
      </c>
      <c r="BI88"/>
    </row>
    <row r="89" spans="1:61">
      <c r="A89">
        <v>76</v>
      </c>
      <c r="B89" t="s">
        <v>229</v>
      </c>
      <c r="C89" t="s">
        <v>230</v>
      </c>
      <c r="D89" t="s">
        <v>231</v>
      </c>
      <c r="E89">
        <v>2012</v>
      </c>
      <c r="F89" s="1" t="s">
        <v>1223</v>
      </c>
      <c r="G89" s="1" t="s">
        <v>535</v>
      </c>
      <c r="H89" s="1" t="s">
        <v>712</v>
      </c>
      <c r="I89" s="1" t="s">
        <v>714</v>
      </c>
      <c r="J89" s="1" t="s">
        <v>713</v>
      </c>
      <c r="K89" s="1" t="s">
        <v>709</v>
      </c>
      <c r="L89" s="1" t="s">
        <v>710</v>
      </c>
      <c r="M89" s="1" t="s">
        <v>726</v>
      </c>
      <c r="N89" s="1" t="s">
        <v>727</v>
      </c>
      <c r="O89" s="1" t="s">
        <v>380</v>
      </c>
      <c r="P89" s="1">
        <v>23</v>
      </c>
      <c r="R89" s="1" t="s">
        <v>507</v>
      </c>
      <c r="T89" s="7">
        <v>0.8</v>
      </c>
      <c r="Y89" s="9">
        <v>0.9</v>
      </c>
      <c r="AN89" s="1">
        <v>23</v>
      </c>
      <c r="AS89" s="1" t="s">
        <v>728</v>
      </c>
      <c r="AU89" s="1">
        <v>6</v>
      </c>
      <c r="AV89" s="1">
        <v>80</v>
      </c>
      <c r="BG89" s="1">
        <v>1</v>
      </c>
      <c r="BI89"/>
    </row>
    <row r="90" spans="1:61">
      <c r="A90">
        <v>76</v>
      </c>
      <c r="B90" t="s">
        <v>229</v>
      </c>
      <c r="E90">
        <v>2012</v>
      </c>
      <c r="F90" s="1" t="s">
        <v>1223</v>
      </c>
      <c r="G90" s="1" t="s">
        <v>535</v>
      </c>
      <c r="H90" s="1" t="s">
        <v>712</v>
      </c>
      <c r="I90" s="1" t="s">
        <v>715</v>
      </c>
      <c r="J90" s="1" t="s">
        <v>713</v>
      </c>
      <c r="K90" s="1" t="s">
        <v>709</v>
      </c>
      <c r="L90" s="1" t="s">
        <v>710</v>
      </c>
      <c r="M90" s="1" t="s">
        <v>726</v>
      </c>
      <c r="N90" s="1" t="s">
        <v>727</v>
      </c>
      <c r="O90" s="1" t="s">
        <v>380</v>
      </c>
      <c r="P90" s="1">
        <v>32</v>
      </c>
      <c r="Q90" s="1">
        <v>32</v>
      </c>
      <c r="R90" s="1" t="s">
        <v>507</v>
      </c>
      <c r="T90" s="7">
        <v>0.47</v>
      </c>
      <c r="Y90" s="9">
        <v>0.69</v>
      </c>
      <c r="AN90" s="1">
        <v>32</v>
      </c>
      <c r="AS90" s="1" t="s">
        <v>728</v>
      </c>
      <c r="AU90" s="1">
        <v>9</v>
      </c>
      <c r="AV90" s="1">
        <v>132</v>
      </c>
      <c r="BI90"/>
    </row>
    <row r="91" spans="1:61">
      <c r="A91">
        <v>76</v>
      </c>
      <c r="B91" t="s">
        <v>229</v>
      </c>
      <c r="E91">
        <v>2012</v>
      </c>
      <c r="F91" s="1" t="s">
        <v>1223</v>
      </c>
      <c r="G91" s="1" t="s">
        <v>535</v>
      </c>
      <c r="H91" s="1" t="s">
        <v>716</v>
      </c>
      <c r="I91" s="1" t="s">
        <v>711</v>
      </c>
      <c r="J91" s="1" t="s">
        <v>708</v>
      </c>
      <c r="K91" s="1" t="s">
        <v>709</v>
      </c>
      <c r="L91" s="1" t="s">
        <v>710</v>
      </c>
      <c r="M91" s="1" t="s">
        <v>726</v>
      </c>
      <c r="N91" s="1" t="s">
        <v>727</v>
      </c>
      <c r="O91" s="1" t="s">
        <v>380</v>
      </c>
      <c r="P91" s="1">
        <v>117</v>
      </c>
      <c r="Q91" s="1">
        <v>117</v>
      </c>
      <c r="R91" s="1" t="s">
        <v>507</v>
      </c>
      <c r="T91" s="7">
        <v>0.28999999999999998</v>
      </c>
      <c r="Y91" s="9">
        <v>0.43</v>
      </c>
      <c r="AN91" s="1">
        <v>117</v>
      </c>
      <c r="AS91" s="1" t="s">
        <v>728</v>
      </c>
      <c r="AU91" s="1">
        <v>7</v>
      </c>
      <c r="AV91" s="1">
        <v>278</v>
      </c>
      <c r="BI91"/>
    </row>
    <row r="92" spans="1:61">
      <c r="A92">
        <v>76</v>
      </c>
      <c r="B92" t="s">
        <v>229</v>
      </c>
      <c r="E92">
        <v>2012</v>
      </c>
      <c r="F92" s="1" t="s">
        <v>1223</v>
      </c>
      <c r="G92" s="1" t="s">
        <v>535</v>
      </c>
      <c r="H92" s="1" t="s">
        <v>721</v>
      </c>
      <c r="I92" s="1" t="s">
        <v>717</v>
      </c>
      <c r="J92" s="1" t="s">
        <v>1080</v>
      </c>
      <c r="K92" s="1" t="s">
        <v>709</v>
      </c>
      <c r="L92" s="1" t="s">
        <v>710</v>
      </c>
      <c r="M92" s="1" t="s">
        <v>726</v>
      </c>
      <c r="N92" s="1" t="s">
        <v>727</v>
      </c>
      <c r="O92" s="1" t="s">
        <v>380</v>
      </c>
      <c r="P92" s="1">
        <v>92</v>
      </c>
      <c r="Q92" s="1">
        <v>92</v>
      </c>
      <c r="R92" s="1" t="s">
        <v>507</v>
      </c>
      <c r="T92" s="7">
        <v>0.22</v>
      </c>
      <c r="Y92" s="9">
        <v>0.19</v>
      </c>
      <c r="AN92" s="1">
        <v>92</v>
      </c>
      <c r="AS92" s="1" t="s">
        <v>1081</v>
      </c>
      <c r="AU92" s="1">
        <v>14</v>
      </c>
      <c r="AV92" s="1">
        <v>55</v>
      </c>
      <c r="BI92"/>
    </row>
    <row r="93" spans="1:61">
      <c r="A93">
        <v>76</v>
      </c>
      <c r="B93" t="s">
        <v>229</v>
      </c>
      <c r="E93">
        <v>2012</v>
      </c>
      <c r="F93" s="1" t="s">
        <v>1223</v>
      </c>
      <c r="G93" s="1" t="s">
        <v>535</v>
      </c>
      <c r="H93" s="1" t="s">
        <v>722</v>
      </c>
      <c r="I93" s="1" t="s">
        <v>718</v>
      </c>
      <c r="J93" s="1" t="s">
        <v>723</v>
      </c>
      <c r="K93" s="1" t="s">
        <v>709</v>
      </c>
      <c r="L93" s="1" t="s">
        <v>710</v>
      </c>
      <c r="M93" s="1" t="s">
        <v>726</v>
      </c>
      <c r="N93" s="1" t="s">
        <v>727</v>
      </c>
      <c r="O93" s="1" t="s">
        <v>380</v>
      </c>
      <c r="P93" s="1">
        <v>78</v>
      </c>
      <c r="Q93" s="1">
        <v>78</v>
      </c>
      <c r="R93" s="1" t="s">
        <v>507</v>
      </c>
      <c r="T93" s="7">
        <v>0.16</v>
      </c>
      <c r="AN93" s="1">
        <v>78</v>
      </c>
      <c r="AS93" s="1" t="s">
        <v>728</v>
      </c>
      <c r="AU93" s="1">
        <v>1</v>
      </c>
      <c r="AV93" s="1">
        <v>74</v>
      </c>
      <c r="BI93"/>
    </row>
    <row r="94" spans="1:61">
      <c r="A94">
        <v>76</v>
      </c>
      <c r="B94" t="s">
        <v>229</v>
      </c>
      <c r="E94">
        <v>2012</v>
      </c>
      <c r="F94" s="1" t="s">
        <v>1223</v>
      </c>
      <c r="G94" s="1" t="s">
        <v>535</v>
      </c>
      <c r="H94" s="1" t="s">
        <v>722</v>
      </c>
      <c r="I94" s="1" t="s">
        <v>719</v>
      </c>
      <c r="J94" s="1" t="s">
        <v>724</v>
      </c>
      <c r="K94" s="1" t="s">
        <v>709</v>
      </c>
      <c r="L94" s="1" t="s">
        <v>710</v>
      </c>
      <c r="M94" s="1" t="s">
        <v>726</v>
      </c>
      <c r="N94" s="1" t="s">
        <v>727</v>
      </c>
      <c r="O94" s="1" t="s">
        <v>380</v>
      </c>
      <c r="P94" s="1">
        <v>108</v>
      </c>
      <c r="Q94" s="1">
        <v>108</v>
      </c>
      <c r="R94" s="1" t="s">
        <v>507</v>
      </c>
      <c r="T94" s="7">
        <v>0.13</v>
      </c>
      <c r="Y94" s="9">
        <v>0.45</v>
      </c>
      <c r="AN94" s="1">
        <v>108</v>
      </c>
      <c r="AS94" s="1" t="s">
        <v>728</v>
      </c>
      <c r="AU94" s="1">
        <v>7</v>
      </c>
      <c r="AV94" s="1">
        <v>128</v>
      </c>
      <c r="BI94"/>
    </row>
    <row r="95" spans="1:61">
      <c r="A95">
        <v>76</v>
      </c>
      <c r="B95" t="s">
        <v>229</v>
      </c>
      <c r="E95">
        <v>2012</v>
      </c>
      <c r="F95" s="1" t="s">
        <v>1223</v>
      </c>
      <c r="G95" s="1" t="s">
        <v>535</v>
      </c>
      <c r="H95" s="1" t="s">
        <v>722</v>
      </c>
      <c r="I95" s="1" t="s">
        <v>720</v>
      </c>
      <c r="J95" s="1" t="s">
        <v>725</v>
      </c>
      <c r="K95" s="1" t="s">
        <v>709</v>
      </c>
      <c r="L95" s="1" t="s">
        <v>710</v>
      </c>
      <c r="M95" s="1" t="s">
        <v>726</v>
      </c>
      <c r="N95" s="1" t="s">
        <v>727</v>
      </c>
      <c r="O95" s="1" t="s">
        <v>380</v>
      </c>
      <c r="P95" s="1">
        <v>128</v>
      </c>
      <c r="Q95" s="1">
        <v>128</v>
      </c>
      <c r="R95" s="1" t="s">
        <v>507</v>
      </c>
      <c r="T95" s="7">
        <v>1.0999999999999999E-2</v>
      </c>
      <c r="Y95" s="9">
        <v>6.5000000000000002E-2</v>
      </c>
      <c r="AN95" s="1">
        <v>72</v>
      </c>
      <c r="AS95" s="1" t="s">
        <v>728</v>
      </c>
      <c r="AU95" s="1">
        <v>12</v>
      </c>
      <c r="AV95" s="1">
        <v>887</v>
      </c>
      <c r="BI95"/>
    </row>
    <row r="96" spans="1:61">
      <c r="A96">
        <v>42</v>
      </c>
      <c r="B96" t="s">
        <v>100</v>
      </c>
      <c r="C96" t="s">
        <v>101</v>
      </c>
      <c r="D96" t="s">
        <v>102</v>
      </c>
      <c r="E96">
        <v>1983</v>
      </c>
      <c r="F96" s="1" t="s">
        <v>1224</v>
      </c>
      <c r="H96" s="1" t="s">
        <v>730</v>
      </c>
      <c r="I96" s="1" t="s">
        <v>102</v>
      </c>
      <c r="J96" s="1" t="s">
        <v>729</v>
      </c>
      <c r="K96" s="1" t="s">
        <v>731</v>
      </c>
      <c r="L96" s="1" t="s">
        <v>732</v>
      </c>
      <c r="M96" s="1" t="s">
        <v>733</v>
      </c>
      <c r="N96" s="1" t="s">
        <v>464</v>
      </c>
      <c r="O96" s="1" t="s">
        <v>90</v>
      </c>
      <c r="P96" s="1">
        <v>100</v>
      </c>
      <c r="Q96" s="1">
        <v>2220</v>
      </c>
      <c r="R96" s="1" t="s">
        <v>734</v>
      </c>
      <c r="S96" s="1" t="s">
        <v>734</v>
      </c>
      <c r="T96" s="1" t="s">
        <v>734</v>
      </c>
      <c r="U96" s="1" t="s">
        <v>734</v>
      </c>
      <c r="V96" s="9">
        <v>0.14000000000000001</v>
      </c>
      <c r="Y96" s="9">
        <v>0.71</v>
      </c>
      <c r="AB96" s="9">
        <v>0.99</v>
      </c>
      <c r="AE96" s="7">
        <v>0.23</v>
      </c>
      <c r="AF96" s="7">
        <v>0.69</v>
      </c>
      <c r="AG96" s="7">
        <v>0.9</v>
      </c>
      <c r="AH96" s="26"/>
      <c r="AI96" s="26"/>
      <c r="AJ96" s="26"/>
      <c r="AK96" s="9">
        <v>112.5</v>
      </c>
      <c r="AN96" s="1">
        <v>199.7</v>
      </c>
      <c r="AP96" s="26">
        <v>0.1958955</v>
      </c>
      <c r="AQ96" s="26">
        <v>0.25844519999999999</v>
      </c>
      <c r="AR96" s="26">
        <v>0.16113340000000001</v>
      </c>
      <c r="AT96" s="1" t="s">
        <v>737</v>
      </c>
      <c r="BI96" t="s">
        <v>1278</v>
      </c>
    </row>
    <row r="97" spans="1:61">
      <c r="A97">
        <v>89</v>
      </c>
      <c r="B97" t="s">
        <v>56</v>
      </c>
      <c r="C97" t="s">
        <v>57</v>
      </c>
      <c r="D97" t="s">
        <v>58</v>
      </c>
      <c r="E97">
        <v>1981</v>
      </c>
      <c r="F97" s="1" t="s">
        <v>1225</v>
      </c>
      <c r="H97" s="1" t="s">
        <v>738</v>
      </c>
      <c r="I97" s="1" t="s">
        <v>58</v>
      </c>
      <c r="J97" s="1">
        <v>1979</v>
      </c>
      <c r="K97" s="1" t="s">
        <v>736</v>
      </c>
      <c r="L97" s="1" t="s">
        <v>681</v>
      </c>
      <c r="M97" s="1" t="s">
        <v>735</v>
      </c>
      <c r="N97" s="1" t="s">
        <v>464</v>
      </c>
      <c r="O97" s="1" t="s">
        <v>90</v>
      </c>
      <c r="P97" s="1">
        <v>23</v>
      </c>
      <c r="Q97" s="1">
        <v>475</v>
      </c>
      <c r="R97" s="1" t="s">
        <v>734</v>
      </c>
      <c r="S97" s="1" t="s">
        <v>734</v>
      </c>
      <c r="T97" s="1" t="s">
        <v>734</v>
      </c>
      <c r="U97" s="1" t="s">
        <v>734</v>
      </c>
      <c r="AE97" s="7">
        <v>0.41</v>
      </c>
      <c r="AF97" s="7">
        <v>0.89</v>
      </c>
      <c r="AG97" s="7">
        <v>0.98</v>
      </c>
      <c r="BI97" t="s">
        <v>1275</v>
      </c>
    </row>
    <row r="98" spans="1:61">
      <c r="A98">
        <v>50</v>
      </c>
      <c r="B98" t="s">
        <v>82</v>
      </c>
      <c r="C98" t="s">
        <v>83</v>
      </c>
      <c r="D98" t="s">
        <v>84</v>
      </c>
      <c r="E98">
        <v>1991</v>
      </c>
      <c r="F98" s="1" t="s">
        <v>1226</v>
      </c>
      <c r="H98" s="1" t="s">
        <v>740</v>
      </c>
      <c r="I98" s="1" t="s">
        <v>742</v>
      </c>
      <c r="J98" s="1" t="s">
        <v>739</v>
      </c>
      <c r="K98" s="1" t="s">
        <v>745</v>
      </c>
      <c r="L98" s="1" t="s">
        <v>640</v>
      </c>
      <c r="M98" s="1" t="s">
        <v>746</v>
      </c>
      <c r="N98" s="1" t="s">
        <v>464</v>
      </c>
      <c r="O98" s="1" t="s">
        <v>421</v>
      </c>
      <c r="P98" s="1">
        <v>13</v>
      </c>
      <c r="Q98" s="1">
        <v>273</v>
      </c>
      <c r="R98" s="1" t="s">
        <v>734</v>
      </c>
      <c r="S98" s="1" t="s">
        <v>734</v>
      </c>
      <c r="T98" s="1" t="s">
        <v>734</v>
      </c>
      <c r="U98" s="1" t="s">
        <v>734</v>
      </c>
      <c r="V98" s="9">
        <v>0.15</v>
      </c>
      <c r="W98" s="7">
        <v>0.12</v>
      </c>
      <c r="X98" s="7">
        <v>0.186</v>
      </c>
      <c r="Y98" s="9">
        <v>0.52</v>
      </c>
      <c r="Z98" s="7">
        <v>0.39</v>
      </c>
      <c r="AA98" s="7">
        <v>0.55000000000000004</v>
      </c>
      <c r="AB98" s="9">
        <v>0.79600000000000004</v>
      </c>
      <c r="AC98" s="7">
        <v>0.69</v>
      </c>
      <c r="AD98" s="7">
        <v>0.91300000000000003</v>
      </c>
      <c r="AE98" s="7">
        <v>0.182</v>
      </c>
      <c r="AF98" s="7">
        <v>0.502</v>
      </c>
      <c r="AG98" s="7">
        <v>0.76</v>
      </c>
      <c r="AH98" s="7">
        <v>0.109</v>
      </c>
      <c r="AI98" s="7">
        <v>0.19600000000000001</v>
      </c>
      <c r="AJ98" s="7">
        <v>0.184</v>
      </c>
      <c r="AT98" s="1" t="s">
        <v>743</v>
      </c>
      <c r="AW98" s="1">
        <v>0.93</v>
      </c>
      <c r="AX98" s="1">
        <v>0.19800000000000001</v>
      </c>
      <c r="AY98" s="1">
        <v>0.36499999999999999</v>
      </c>
      <c r="AZ98" s="1">
        <v>0.45900000000000002</v>
      </c>
      <c r="BA98" s="1">
        <v>0.76</v>
      </c>
      <c r="BB98" s="1">
        <v>0.95</v>
      </c>
      <c r="BI98"/>
    </row>
    <row r="99" spans="1:61">
      <c r="A99" s="1">
        <v>50</v>
      </c>
      <c r="B99" t="s">
        <v>82</v>
      </c>
      <c r="E99">
        <v>1991</v>
      </c>
      <c r="F99" s="1" t="s">
        <v>1226</v>
      </c>
      <c r="H99" s="1" t="s">
        <v>740</v>
      </c>
      <c r="I99" s="1" t="s">
        <v>741</v>
      </c>
      <c r="J99" s="1" t="s">
        <v>739</v>
      </c>
      <c r="K99" s="1" t="s">
        <v>744</v>
      </c>
      <c r="L99" s="1" t="s">
        <v>640</v>
      </c>
      <c r="M99" s="1" t="s">
        <v>746</v>
      </c>
      <c r="N99" s="1" t="s">
        <v>464</v>
      </c>
      <c r="O99" s="1" t="s">
        <v>421</v>
      </c>
      <c r="P99" s="1">
        <v>9</v>
      </c>
      <c r="Q99" s="1">
        <v>132</v>
      </c>
      <c r="R99" s="1" t="s">
        <v>734</v>
      </c>
      <c r="S99" s="1" t="s">
        <v>734</v>
      </c>
      <c r="T99" s="1" t="s">
        <v>734</v>
      </c>
      <c r="U99" s="1" t="s">
        <v>734</v>
      </c>
      <c r="V99" s="9">
        <v>9.5100000000000004E-2</v>
      </c>
      <c r="W99" s="7">
        <v>8.1750000000000003E-2</v>
      </c>
      <c r="X99" s="7">
        <v>0.17324999999999999</v>
      </c>
      <c r="Y99" s="9">
        <v>0.38900000000000001</v>
      </c>
      <c r="Z99" s="7">
        <v>0.28075</v>
      </c>
      <c r="AA99" s="7">
        <v>0.64600000000000002</v>
      </c>
      <c r="AB99" s="9">
        <v>0.71799999999999997</v>
      </c>
      <c r="AC99" s="7">
        <v>0.63400000000000001</v>
      </c>
      <c r="AD99" s="7">
        <v>0.88749999999999996</v>
      </c>
      <c r="AE99" s="7">
        <v>0.13800000000000001</v>
      </c>
      <c r="AF99" s="7">
        <v>0.48099999999999998</v>
      </c>
      <c r="AG99" s="7">
        <v>0.71299999999999997</v>
      </c>
      <c r="AH99" s="7">
        <v>9.3600000000000003E-2</v>
      </c>
      <c r="AI99" s="7">
        <v>0.29799999999999999</v>
      </c>
      <c r="AJ99" s="7">
        <v>0.223</v>
      </c>
      <c r="AW99" s="1">
        <v>0.06</v>
      </c>
      <c r="AX99" s="1">
        <v>0.15</v>
      </c>
      <c r="AY99" s="1">
        <v>0.32</v>
      </c>
      <c r="AZ99" s="1">
        <v>0.36899999999999999</v>
      </c>
      <c r="BA99" s="1">
        <v>0.99</v>
      </c>
      <c r="BB99" s="1">
        <v>0.99</v>
      </c>
    </row>
    <row r="100" spans="1:61">
      <c r="A100">
        <v>112</v>
      </c>
      <c r="B100" t="s">
        <v>365</v>
      </c>
      <c r="C100" t="s">
        <v>366</v>
      </c>
      <c r="D100" t="s">
        <v>367</v>
      </c>
      <c r="E100">
        <v>2008</v>
      </c>
      <c r="F100" s="1" t="s">
        <v>1094</v>
      </c>
      <c r="H100" s="1" t="s">
        <v>935</v>
      </c>
      <c r="I100" s="1" t="s">
        <v>932</v>
      </c>
      <c r="J100" s="1">
        <v>1969</v>
      </c>
      <c r="K100" s="1" t="s">
        <v>421</v>
      </c>
      <c r="L100" s="1" t="s">
        <v>548</v>
      </c>
      <c r="M100" s="1" t="s">
        <v>936</v>
      </c>
      <c r="N100" s="1" t="s">
        <v>763</v>
      </c>
      <c r="O100" s="1" t="s">
        <v>421</v>
      </c>
      <c r="P100" s="1">
        <v>55</v>
      </c>
      <c r="R100" s="1" t="s">
        <v>405</v>
      </c>
      <c r="S100" s="1" t="s">
        <v>405</v>
      </c>
      <c r="T100" s="1" t="s">
        <v>405</v>
      </c>
      <c r="U100" s="1" t="s">
        <v>405</v>
      </c>
      <c r="AE100" s="7">
        <v>0.27</v>
      </c>
      <c r="AF100" s="7">
        <v>0.71</v>
      </c>
      <c r="AG100" s="7">
        <v>0.89</v>
      </c>
      <c r="AH100" s="7">
        <v>0.17</v>
      </c>
      <c r="AI100" s="7">
        <v>0.27</v>
      </c>
      <c r="AJ100" s="7">
        <v>0.19</v>
      </c>
      <c r="BI100" t="s">
        <v>1262</v>
      </c>
    </row>
    <row r="101" spans="1:61">
      <c r="A101" s="1">
        <v>112</v>
      </c>
      <c r="B101" t="s">
        <v>365</v>
      </c>
      <c r="E101">
        <v>2008</v>
      </c>
      <c r="F101" s="1" t="s">
        <v>1094</v>
      </c>
      <c r="H101" s="1" t="s">
        <v>934</v>
      </c>
      <c r="I101" s="1" t="s">
        <v>933</v>
      </c>
      <c r="J101" s="1" t="s">
        <v>646</v>
      </c>
      <c r="K101" s="1" t="s">
        <v>421</v>
      </c>
      <c r="L101" s="1" t="s">
        <v>548</v>
      </c>
      <c r="M101" s="1" t="s">
        <v>931</v>
      </c>
      <c r="N101" s="1" t="s">
        <v>763</v>
      </c>
      <c r="P101" s="1">
        <v>96</v>
      </c>
      <c r="R101" s="1" t="s">
        <v>405</v>
      </c>
      <c r="S101" s="1" t="s">
        <v>405</v>
      </c>
      <c r="T101" s="1" t="s">
        <v>405</v>
      </c>
      <c r="U101" s="1" t="s">
        <v>405</v>
      </c>
      <c r="AE101" s="7">
        <v>0.2</v>
      </c>
      <c r="AF101" s="7">
        <v>0.6</v>
      </c>
      <c r="AG101" s="7">
        <v>0.84</v>
      </c>
      <c r="AH101" s="7">
        <v>0.27</v>
      </c>
      <c r="AI101" s="7">
        <v>0.27</v>
      </c>
      <c r="AJ101" s="7">
        <v>0.16</v>
      </c>
    </row>
    <row r="102" spans="1:61">
      <c r="A102">
        <v>70</v>
      </c>
      <c r="B102" t="s">
        <v>204</v>
      </c>
      <c r="C102" t="s">
        <v>205</v>
      </c>
      <c r="D102" t="s">
        <v>206</v>
      </c>
      <c r="E102">
        <v>1989</v>
      </c>
      <c r="F102" s="1" t="s">
        <v>1227</v>
      </c>
      <c r="G102" s="1" t="s">
        <v>751</v>
      </c>
      <c r="H102" s="1" t="s">
        <v>747</v>
      </c>
      <c r="I102" s="1" t="s">
        <v>749</v>
      </c>
      <c r="J102" s="1" t="s">
        <v>748</v>
      </c>
      <c r="L102" s="1" t="s">
        <v>640</v>
      </c>
      <c r="M102" s="1" t="s">
        <v>750</v>
      </c>
      <c r="P102" s="1">
        <v>85</v>
      </c>
      <c r="AK102" s="9">
        <v>12</v>
      </c>
      <c r="AL102" s="1">
        <v>10</v>
      </c>
      <c r="AM102" s="1">
        <v>19</v>
      </c>
      <c r="AN102" s="1">
        <v>16.12</v>
      </c>
      <c r="AO102" s="1">
        <v>12.09</v>
      </c>
      <c r="AS102" s="1" t="s">
        <v>750</v>
      </c>
      <c r="AU102" s="1">
        <v>5</v>
      </c>
      <c r="AV102" s="1">
        <v>114</v>
      </c>
      <c r="BE102" s="1">
        <v>1</v>
      </c>
      <c r="BI102"/>
    </row>
    <row r="103" spans="1:61">
      <c r="A103">
        <v>47</v>
      </c>
      <c r="B103" t="s">
        <v>117</v>
      </c>
      <c r="C103" t="s">
        <v>118</v>
      </c>
      <c r="D103" t="s">
        <v>119</v>
      </c>
      <c r="E103">
        <v>2008</v>
      </c>
      <c r="F103" s="1" t="s">
        <v>1228</v>
      </c>
      <c r="G103" s="1" t="s">
        <v>752</v>
      </c>
      <c r="BD103" s="1">
        <v>1</v>
      </c>
      <c r="BI103"/>
    </row>
    <row r="104" spans="1:61">
      <c r="A104">
        <v>103</v>
      </c>
      <c r="B104" t="s">
        <v>323</v>
      </c>
      <c r="C104" t="s">
        <v>324</v>
      </c>
      <c r="D104" t="s">
        <v>325</v>
      </c>
      <c r="E104">
        <v>1962</v>
      </c>
      <c r="F104" s="1" t="s">
        <v>1229</v>
      </c>
      <c r="H104" s="1" t="s">
        <v>758</v>
      </c>
      <c r="I104" s="1" t="s">
        <v>757</v>
      </c>
      <c r="J104" s="1">
        <v>1960</v>
      </c>
      <c r="K104" s="1" t="s">
        <v>754</v>
      </c>
      <c r="L104" s="1" t="s">
        <v>756</v>
      </c>
      <c r="M104" s="1" t="s">
        <v>755</v>
      </c>
      <c r="N104" s="1" t="s">
        <v>763</v>
      </c>
      <c r="O104" s="1" t="s">
        <v>90</v>
      </c>
      <c r="P104" s="1">
        <v>70</v>
      </c>
      <c r="Q104" s="1">
        <v>2088</v>
      </c>
      <c r="R104" s="1" t="s">
        <v>753</v>
      </c>
      <c r="S104" s="1">
        <v>0.25</v>
      </c>
      <c r="T104" s="1">
        <v>0.5</v>
      </c>
      <c r="U104" s="1">
        <v>1</v>
      </c>
      <c r="V104" s="9">
        <v>0.18</v>
      </c>
      <c r="W104" s="7">
        <v>0.12</v>
      </c>
      <c r="X104" s="7">
        <v>0.23</v>
      </c>
      <c r="Y104" s="9">
        <v>0.46</v>
      </c>
      <c r="Z104" s="7">
        <v>0.32</v>
      </c>
      <c r="AA104" s="7">
        <v>0.6</v>
      </c>
      <c r="AB104" s="9">
        <v>0.89</v>
      </c>
      <c r="AC104" s="7">
        <v>0.73</v>
      </c>
      <c r="AD104" s="7">
        <v>0.94</v>
      </c>
      <c r="AE104" s="7">
        <v>0.18</v>
      </c>
      <c r="AF104" s="7">
        <v>0.48</v>
      </c>
      <c r="AG104" s="7">
        <v>0.83</v>
      </c>
      <c r="AH104" s="7">
        <v>0.08</v>
      </c>
      <c r="AI104" s="1">
        <v>0.2</v>
      </c>
      <c r="AJ104" s="1">
        <v>0.16</v>
      </c>
      <c r="AN104" s="1">
        <v>68</v>
      </c>
      <c r="AO104" s="1">
        <v>55</v>
      </c>
      <c r="AT104" s="1" t="s">
        <v>759</v>
      </c>
      <c r="BI104" t="s">
        <v>1261</v>
      </c>
    </row>
    <row r="105" spans="1:61">
      <c r="A105">
        <v>97</v>
      </c>
      <c r="B105" t="s">
        <v>52</v>
      </c>
      <c r="C105" t="s">
        <v>53</v>
      </c>
      <c r="D105" t="s">
        <v>54</v>
      </c>
      <c r="E105">
        <v>1986</v>
      </c>
      <c r="F105" s="1" t="s">
        <v>1230</v>
      </c>
      <c r="H105" s="1" t="s">
        <v>764</v>
      </c>
      <c r="I105" s="1" t="s">
        <v>761</v>
      </c>
      <c r="J105" s="1" t="s">
        <v>760</v>
      </c>
      <c r="K105" s="1" t="s">
        <v>765</v>
      </c>
      <c r="L105" s="1" t="s">
        <v>640</v>
      </c>
      <c r="M105" s="1" t="s">
        <v>762</v>
      </c>
      <c r="N105" s="1" t="s">
        <v>464</v>
      </c>
      <c r="O105" s="1" t="s">
        <v>90</v>
      </c>
      <c r="P105" s="1">
        <v>79</v>
      </c>
      <c r="Q105" s="1">
        <v>3114</v>
      </c>
      <c r="R105" s="1" t="s">
        <v>382</v>
      </c>
      <c r="S105" s="1" t="s">
        <v>382</v>
      </c>
      <c r="T105" s="1" t="s">
        <v>382</v>
      </c>
      <c r="U105" s="1" t="s">
        <v>382</v>
      </c>
      <c r="V105" s="9">
        <v>0.2</v>
      </c>
      <c r="Y105" s="9">
        <v>0.86</v>
      </c>
      <c r="AB105" s="9">
        <v>0.99</v>
      </c>
      <c r="AE105" s="7">
        <v>0.31</v>
      </c>
      <c r="AF105" s="7">
        <v>0.76</v>
      </c>
      <c r="AG105" s="7">
        <v>0.92</v>
      </c>
      <c r="AH105" s="7">
        <v>0.28000000000000003</v>
      </c>
      <c r="AI105" s="7">
        <v>0.25</v>
      </c>
      <c r="AJ105" s="7">
        <v>0.13</v>
      </c>
      <c r="AT105" s="1" t="s">
        <v>766</v>
      </c>
      <c r="BI105" t="s">
        <v>1276</v>
      </c>
    </row>
    <row r="106" spans="1:61">
      <c r="A106">
        <v>65</v>
      </c>
      <c r="B106" t="s">
        <v>183</v>
      </c>
      <c r="C106" t="s">
        <v>184</v>
      </c>
      <c r="D106" t="s">
        <v>185</v>
      </c>
      <c r="E106">
        <v>1988</v>
      </c>
      <c r="F106" s="1" t="s">
        <v>1248</v>
      </c>
      <c r="H106" s="12" t="s">
        <v>772</v>
      </c>
      <c r="I106" s="1" t="s">
        <v>770</v>
      </c>
      <c r="J106" s="1" t="s">
        <v>768</v>
      </c>
      <c r="K106" s="1" t="s">
        <v>771</v>
      </c>
      <c r="L106" s="1" t="s">
        <v>548</v>
      </c>
      <c r="M106" s="1" t="s">
        <v>767</v>
      </c>
      <c r="N106" s="1" t="s">
        <v>769</v>
      </c>
      <c r="O106" s="1" t="s">
        <v>90</v>
      </c>
      <c r="P106" s="1">
        <v>35</v>
      </c>
      <c r="Q106" s="1">
        <v>53</v>
      </c>
      <c r="R106" s="1" t="s">
        <v>652</v>
      </c>
      <c r="S106" s="1" t="s">
        <v>652</v>
      </c>
      <c r="T106" s="1" t="s">
        <v>652</v>
      </c>
      <c r="U106" s="1" t="s">
        <v>652</v>
      </c>
      <c r="V106" s="9">
        <v>0.12</v>
      </c>
      <c r="W106" s="7">
        <v>0.08</v>
      </c>
      <c r="X106" s="7">
        <v>0.13</v>
      </c>
      <c r="Y106" s="9">
        <v>0.46</v>
      </c>
      <c r="Z106" s="7">
        <v>0.29499999999999998</v>
      </c>
      <c r="AA106" s="7">
        <v>0.58499999999999996</v>
      </c>
      <c r="AB106" s="9">
        <v>0.85</v>
      </c>
      <c r="AC106" s="7">
        <v>0.63500000000000001</v>
      </c>
      <c r="AD106" s="7">
        <v>0.94499999999999995</v>
      </c>
      <c r="AE106" s="7">
        <v>0.11899999999999999</v>
      </c>
      <c r="AF106" s="7">
        <v>0.46800000000000003</v>
      </c>
      <c r="AG106" s="7">
        <v>0.78600000000000003</v>
      </c>
      <c r="AH106" s="7">
        <v>0.432</v>
      </c>
      <c r="AI106" s="7">
        <v>0.19400000000000001</v>
      </c>
      <c r="AJ106" s="7">
        <v>0.19700000000000001</v>
      </c>
      <c r="AK106" s="9">
        <v>60</v>
      </c>
      <c r="AL106" s="7">
        <v>37</v>
      </c>
      <c r="AM106" s="7">
        <v>97.5</v>
      </c>
      <c r="AN106" s="7">
        <v>69.686000000000007</v>
      </c>
      <c r="AO106" s="7">
        <v>35.090000000000003</v>
      </c>
      <c r="AP106" s="7"/>
      <c r="AQ106" s="7"/>
      <c r="AR106" s="7"/>
      <c r="AU106" s="1">
        <v>15</v>
      </c>
      <c r="AV106" s="1">
        <v>150</v>
      </c>
      <c r="AW106" s="1">
        <v>0.06</v>
      </c>
      <c r="AX106" s="1">
        <v>0.23</v>
      </c>
      <c r="AY106" s="1">
        <v>0.11</v>
      </c>
      <c r="AZ106" s="1">
        <v>0.86</v>
      </c>
      <c r="BA106" s="1">
        <v>0.22</v>
      </c>
      <c r="BB106" s="1">
        <v>0.99</v>
      </c>
      <c r="BI106" t="s">
        <v>1260</v>
      </c>
    </row>
    <row r="107" spans="1:61">
      <c r="A107" s="11">
        <v>113</v>
      </c>
      <c r="B107" s="11" t="s">
        <v>773</v>
      </c>
      <c r="C107" s="11" t="s">
        <v>778</v>
      </c>
      <c r="D107" s="11" t="s">
        <v>777</v>
      </c>
      <c r="E107" s="11">
        <v>1972</v>
      </c>
      <c r="F107" s="1" t="s">
        <v>1231</v>
      </c>
      <c r="H107" s="15" t="s">
        <v>807</v>
      </c>
      <c r="I107" s="1" t="s">
        <v>777</v>
      </c>
      <c r="J107" s="1" t="s">
        <v>810</v>
      </c>
      <c r="K107" s="1" t="s">
        <v>812</v>
      </c>
      <c r="L107" s="1" t="s">
        <v>548</v>
      </c>
      <c r="M107" s="1" t="s">
        <v>519</v>
      </c>
      <c r="N107" s="1" t="s">
        <v>1132</v>
      </c>
      <c r="O107" s="1" t="s">
        <v>421</v>
      </c>
      <c r="P107" s="1">
        <v>85</v>
      </c>
      <c r="Q107" s="1">
        <v>373</v>
      </c>
      <c r="R107" s="1" t="s">
        <v>652</v>
      </c>
      <c r="S107" s="1" t="s">
        <v>652</v>
      </c>
      <c r="T107" s="1" t="s">
        <v>652</v>
      </c>
      <c r="U107" s="1" t="s">
        <v>652</v>
      </c>
      <c r="AE107" s="7">
        <v>0.14000000000000001</v>
      </c>
      <c r="AF107" s="7">
        <v>0.57999999999999996</v>
      </c>
      <c r="AG107" s="7">
        <v>0.78</v>
      </c>
      <c r="AH107" s="7"/>
      <c r="AT107" s="1" t="s">
        <v>808</v>
      </c>
      <c r="BI107" s="11" t="s">
        <v>1265</v>
      </c>
    </row>
    <row r="108" spans="1:61">
      <c r="A108" s="11">
        <v>118</v>
      </c>
      <c r="B108" s="11" t="s">
        <v>789</v>
      </c>
      <c r="C108" s="11" t="s">
        <v>790</v>
      </c>
      <c r="D108" s="11" t="s">
        <v>791</v>
      </c>
      <c r="E108" s="11">
        <v>1980</v>
      </c>
      <c r="F108" s="1" t="s">
        <v>1232</v>
      </c>
      <c r="H108" s="15" t="s">
        <v>816</v>
      </c>
      <c r="I108" s="1" t="s">
        <v>788</v>
      </c>
      <c r="J108" s="1" t="s">
        <v>811</v>
      </c>
      <c r="K108" s="1" t="s">
        <v>813</v>
      </c>
      <c r="L108" s="1" t="s">
        <v>640</v>
      </c>
      <c r="M108" s="1" t="s">
        <v>814</v>
      </c>
      <c r="N108" s="1" t="s">
        <v>464</v>
      </c>
      <c r="O108" s="1" t="s">
        <v>90</v>
      </c>
      <c r="P108" s="1">
        <v>26</v>
      </c>
      <c r="R108" s="1" t="s">
        <v>382</v>
      </c>
      <c r="S108" s="1" t="s">
        <v>382</v>
      </c>
      <c r="T108" s="1" t="s">
        <v>382</v>
      </c>
      <c r="U108" s="1" t="s">
        <v>382</v>
      </c>
      <c r="V108" s="9">
        <v>0.34</v>
      </c>
      <c r="Y108" s="9">
        <v>0.99</v>
      </c>
      <c r="AB108" s="9">
        <v>0.99</v>
      </c>
      <c r="AE108" s="7">
        <v>0.36</v>
      </c>
      <c r="AF108" s="7">
        <v>0.85</v>
      </c>
      <c r="AG108" s="7">
        <v>0.94</v>
      </c>
      <c r="AH108" s="7">
        <v>0.28999999999999998</v>
      </c>
      <c r="AI108" s="7">
        <v>0.24</v>
      </c>
      <c r="AJ108" s="7">
        <v>0.1</v>
      </c>
      <c r="BI108" s="11" t="s">
        <v>1263</v>
      </c>
    </row>
    <row r="109" spans="1:61">
      <c r="A109" s="11">
        <v>118</v>
      </c>
      <c r="B109" s="11" t="s">
        <v>789</v>
      </c>
      <c r="E109" s="11">
        <v>1980</v>
      </c>
      <c r="F109" s="1" t="s">
        <v>1232</v>
      </c>
      <c r="H109" s="15" t="s">
        <v>817</v>
      </c>
      <c r="I109" s="1" t="s">
        <v>815</v>
      </c>
      <c r="J109" s="1" t="s">
        <v>1167</v>
      </c>
      <c r="K109" s="1" t="s">
        <v>813</v>
      </c>
      <c r="L109" s="1" t="s">
        <v>640</v>
      </c>
      <c r="M109" s="1" t="s">
        <v>814</v>
      </c>
      <c r="N109" s="1" t="s">
        <v>464</v>
      </c>
      <c r="O109" s="1" t="s">
        <v>90</v>
      </c>
      <c r="P109" s="1">
        <v>30</v>
      </c>
      <c r="R109" s="1" t="s">
        <v>382</v>
      </c>
      <c r="S109" s="1" t="s">
        <v>382</v>
      </c>
      <c r="T109" s="1" t="s">
        <v>382</v>
      </c>
      <c r="U109" s="1" t="s">
        <v>382</v>
      </c>
      <c r="V109" s="9">
        <v>0.28999999999999998</v>
      </c>
      <c r="Y109" s="9">
        <v>0.99</v>
      </c>
      <c r="AB109" s="9">
        <v>0.99</v>
      </c>
      <c r="AE109" s="7">
        <v>0.37</v>
      </c>
      <c r="AF109" s="7">
        <v>0.91</v>
      </c>
      <c r="AG109" s="7">
        <v>0.98</v>
      </c>
      <c r="AH109" s="7">
        <v>0.25</v>
      </c>
      <c r="AI109" s="7">
        <v>0.12</v>
      </c>
      <c r="AJ109" s="7">
        <v>0.02</v>
      </c>
      <c r="AT109" s="1" t="s">
        <v>818</v>
      </c>
      <c r="BI109" s="7"/>
    </row>
    <row r="110" spans="1:61">
      <c r="A110" s="11">
        <v>121</v>
      </c>
      <c r="B110" s="11" t="s">
        <v>798</v>
      </c>
      <c r="C110" s="11" t="s">
        <v>799</v>
      </c>
      <c r="D110" s="11" t="s">
        <v>800</v>
      </c>
      <c r="E110" s="11">
        <v>2014</v>
      </c>
      <c r="F110" s="1" t="s">
        <v>1233</v>
      </c>
      <c r="H110" s="18" t="s">
        <v>826</v>
      </c>
      <c r="I110" s="1" t="s">
        <v>820</v>
      </c>
      <c r="J110" s="1" t="s">
        <v>819</v>
      </c>
      <c r="K110" s="1" t="s">
        <v>823</v>
      </c>
      <c r="L110" s="1" t="s">
        <v>548</v>
      </c>
      <c r="M110" s="1" t="s">
        <v>825</v>
      </c>
      <c r="N110" s="1" t="s">
        <v>824</v>
      </c>
      <c r="O110" s="1" t="s">
        <v>380</v>
      </c>
      <c r="P110" s="1">
        <v>125</v>
      </c>
      <c r="R110" s="1" t="s">
        <v>822</v>
      </c>
      <c r="S110" s="1" t="s">
        <v>521</v>
      </c>
      <c r="T110" s="1" t="s">
        <v>521</v>
      </c>
      <c r="U110" s="1" t="s">
        <v>521</v>
      </c>
      <c r="AE110" s="7">
        <v>0.24</v>
      </c>
      <c r="AF110" s="7">
        <v>0.64</v>
      </c>
      <c r="AG110" s="7">
        <v>0.84</v>
      </c>
      <c r="AH110" s="26"/>
      <c r="AI110" s="26"/>
      <c r="AJ110" s="7"/>
      <c r="AP110" s="26">
        <v>0.21827099999999999</v>
      </c>
      <c r="AQ110" s="26">
        <v>0.2890624</v>
      </c>
      <c r="AR110" s="7">
        <v>0.2384077</v>
      </c>
      <c r="AS110" s="1" t="s">
        <v>821</v>
      </c>
      <c r="AT110" s="1" t="s">
        <v>862</v>
      </c>
      <c r="BI110" s="11" t="s">
        <v>1295</v>
      </c>
    </row>
    <row r="111" spans="1:61">
      <c r="A111" s="11">
        <v>115</v>
      </c>
      <c r="B111" s="11" t="s">
        <v>1111</v>
      </c>
      <c r="C111" s="11" t="s">
        <v>780</v>
      </c>
      <c r="D111" s="11" t="s">
        <v>781</v>
      </c>
      <c r="E111" s="11">
        <v>1972</v>
      </c>
      <c r="F111" s="1" t="s">
        <v>1234</v>
      </c>
      <c r="H111" s="1" t="s">
        <v>827</v>
      </c>
      <c r="I111" s="1" t="s">
        <v>781</v>
      </c>
      <c r="J111" s="1" t="s">
        <v>810</v>
      </c>
      <c r="K111" s="1" t="s">
        <v>828</v>
      </c>
      <c r="L111" s="1" t="s">
        <v>397</v>
      </c>
      <c r="M111" s="1" t="s">
        <v>829</v>
      </c>
      <c r="N111" s="1" t="s">
        <v>831</v>
      </c>
      <c r="P111" s="1">
        <v>106</v>
      </c>
      <c r="Q111" s="1">
        <v>263</v>
      </c>
      <c r="R111" s="1" t="s">
        <v>652</v>
      </c>
      <c r="S111" s="1" t="s">
        <v>652</v>
      </c>
      <c r="T111" s="1" t="s">
        <v>652</v>
      </c>
      <c r="U111" s="1" t="s">
        <v>652</v>
      </c>
      <c r="AE111" s="7">
        <v>0.15140000000000001</v>
      </c>
      <c r="AF111" s="7">
        <v>0.55869999999999997</v>
      </c>
      <c r="AG111" s="7">
        <v>0.80920000000000003</v>
      </c>
      <c r="AH111" s="7">
        <v>0.10150000000000001</v>
      </c>
      <c r="AI111" s="7">
        <v>0.29499999999999998</v>
      </c>
      <c r="AJ111" s="7">
        <v>0.2482</v>
      </c>
      <c r="AS111" s="1" t="s">
        <v>1161</v>
      </c>
      <c r="AT111" s="1" t="s">
        <v>830</v>
      </c>
      <c r="BI111" s="11" t="s">
        <v>1266</v>
      </c>
    </row>
    <row r="112" spans="1:61">
      <c r="A112" s="11">
        <v>117</v>
      </c>
      <c r="B112" s="11" t="s">
        <v>1110</v>
      </c>
      <c r="C112" s="11" t="s">
        <v>786</v>
      </c>
      <c r="D112" s="11" t="s">
        <v>787</v>
      </c>
      <c r="E112" s="11">
        <v>1975</v>
      </c>
      <c r="F112" s="1" t="s">
        <v>1235</v>
      </c>
      <c r="H112" s="18" t="s">
        <v>833</v>
      </c>
      <c r="I112" s="1" t="s">
        <v>832</v>
      </c>
      <c r="J112" s="1" t="s">
        <v>835</v>
      </c>
      <c r="K112" s="1" t="s">
        <v>834</v>
      </c>
      <c r="L112" s="1" t="s">
        <v>640</v>
      </c>
      <c r="M112" s="1" t="s">
        <v>836</v>
      </c>
      <c r="N112" s="1" t="s">
        <v>464</v>
      </c>
      <c r="O112" s="1" t="s">
        <v>90</v>
      </c>
      <c r="P112" s="1">
        <v>62</v>
      </c>
      <c r="Q112" s="1">
        <v>1037</v>
      </c>
      <c r="R112" s="1" t="s">
        <v>652</v>
      </c>
      <c r="S112" s="1" t="s">
        <v>652</v>
      </c>
      <c r="T112" s="1" t="s">
        <v>652</v>
      </c>
      <c r="U112" s="1" t="s">
        <v>652</v>
      </c>
      <c r="V112" s="9">
        <v>0.12</v>
      </c>
      <c r="W112" s="7">
        <v>0.08</v>
      </c>
      <c r="X112" s="7">
        <v>0.19</v>
      </c>
      <c r="Y112" s="9">
        <v>0.38</v>
      </c>
      <c r="Z112" s="7">
        <v>0.28999999999999998</v>
      </c>
      <c r="AA112" s="7">
        <v>0.55000000000000004</v>
      </c>
      <c r="AB112" s="9">
        <v>0.71</v>
      </c>
      <c r="AC112" s="7">
        <v>0.56999999999999995</v>
      </c>
      <c r="AD112" s="7">
        <v>0.86</v>
      </c>
      <c r="AE112" s="7">
        <v>0.16</v>
      </c>
      <c r="AF112" s="7">
        <v>0.44</v>
      </c>
      <c r="AG112" s="7">
        <v>0.73</v>
      </c>
      <c r="AT112" s="1" t="s">
        <v>837</v>
      </c>
      <c r="BI112" s="11" t="s">
        <v>1270</v>
      </c>
    </row>
    <row r="113" spans="1:61">
      <c r="A113" s="11">
        <v>116</v>
      </c>
      <c r="B113" s="11" t="s">
        <v>1109</v>
      </c>
      <c r="C113" s="11" t="s">
        <v>784</v>
      </c>
      <c r="D113" s="11" t="s">
        <v>783</v>
      </c>
      <c r="E113" s="11">
        <v>1973</v>
      </c>
      <c r="F113" s="1" t="s">
        <v>1102</v>
      </c>
      <c r="H113" s="18" t="s">
        <v>840</v>
      </c>
      <c r="I113" s="1" t="s">
        <v>839</v>
      </c>
      <c r="J113" s="1" t="s">
        <v>838</v>
      </c>
      <c r="K113" s="1" t="s">
        <v>828</v>
      </c>
      <c r="L113" s="1" t="s">
        <v>1169</v>
      </c>
      <c r="M113" s="1" t="s">
        <v>841</v>
      </c>
      <c r="N113" s="1" t="s">
        <v>464</v>
      </c>
      <c r="O113" s="1" t="s">
        <v>90</v>
      </c>
      <c r="P113" s="1">
        <v>31</v>
      </c>
      <c r="Q113" s="1">
        <v>1671</v>
      </c>
      <c r="R113" s="1" t="s">
        <v>652</v>
      </c>
      <c r="S113" s="1" t="s">
        <v>652</v>
      </c>
      <c r="T113" s="1" t="s">
        <v>652</v>
      </c>
      <c r="U113" s="1" t="s">
        <v>652</v>
      </c>
      <c r="V113" s="9">
        <v>0.15</v>
      </c>
      <c r="W113" s="7">
        <v>0.08</v>
      </c>
      <c r="X113" s="7">
        <v>0.27</v>
      </c>
      <c r="Y113" s="9">
        <v>0.55000000000000004</v>
      </c>
      <c r="Z113" s="7">
        <v>0.31</v>
      </c>
      <c r="AA113" s="7">
        <v>0.82</v>
      </c>
      <c r="AB113" s="9">
        <v>0.91</v>
      </c>
      <c r="AC113" s="7">
        <v>0.79</v>
      </c>
      <c r="AD113" s="7">
        <v>0.99</v>
      </c>
      <c r="AE113" s="7">
        <v>0.23</v>
      </c>
      <c r="AF113" s="7">
        <v>0.56000000000000005</v>
      </c>
      <c r="AG113" s="7">
        <v>0.79</v>
      </c>
      <c r="AH113" s="7">
        <v>0.21</v>
      </c>
      <c r="AI113" s="7">
        <v>0.28999999999999998</v>
      </c>
      <c r="AJ113" s="7">
        <v>0.21</v>
      </c>
      <c r="AT113" s="1" t="s">
        <v>842</v>
      </c>
      <c r="BI113" s="11" t="s">
        <v>1267</v>
      </c>
    </row>
    <row r="114" spans="1:61">
      <c r="A114" s="11">
        <v>123</v>
      </c>
      <c r="B114" s="11" t="s">
        <v>1108</v>
      </c>
      <c r="C114" s="11" t="s">
        <v>805</v>
      </c>
      <c r="D114" s="11" t="s">
        <v>806</v>
      </c>
      <c r="E114" s="11">
        <v>2017</v>
      </c>
      <c r="F114" s="1" t="s">
        <v>1236</v>
      </c>
      <c r="H114" s="18" t="s">
        <v>845</v>
      </c>
      <c r="I114" s="1" t="s">
        <v>844</v>
      </c>
      <c r="J114" s="1" t="s">
        <v>843</v>
      </c>
      <c r="K114" s="1" t="s">
        <v>809</v>
      </c>
      <c r="L114" s="1" t="s">
        <v>1168</v>
      </c>
      <c r="M114" s="1" t="s">
        <v>847</v>
      </c>
      <c r="N114" s="1" t="s">
        <v>846</v>
      </c>
      <c r="O114" s="1" t="s">
        <v>846</v>
      </c>
      <c r="P114" s="1">
        <v>3801</v>
      </c>
      <c r="Q114" s="1">
        <v>26841</v>
      </c>
      <c r="R114" s="1" t="s">
        <v>848</v>
      </c>
      <c r="S114" s="1">
        <v>0.2</v>
      </c>
      <c r="T114" s="1">
        <v>0.5</v>
      </c>
      <c r="U114" s="1">
        <v>0.8</v>
      </c>
      <c r="V114" s="9">
        <v>0.11</v>
      </c>
      <c r="Y114" s="9">
        <v>0.44</v>
      </c>
      <c r="AB114" s="9">
        <v>0.73</v>
      </c>
      <c r="AE114" s="7">
        <v>0.17</v>
      </c>
      <c r="AF114" s="7">
        <v>0.49</v>
      </c>
      <c r="AG114" s="7">
        <v>0.71</v>
      </c>
      <c r="AT114" s="1" t="s">
        <v>849</v>
      </c>
      <c r="BI114" s="11" t="s">
        <v>1297</v>
      </c>
    </row>
    <row r="115" spans="1:61">
      <c r="A115" s="11">
        <v>119</v>
      </c>
      <c r="B115" s="11" t="s">
        <v>1107</v>
      </c>
      <c r="C115" s="11" t="s">
        <v>793</v>
      </c>
      <c r="D115" s="11" t="s">
        <v>794</v>
      </c>
      <c r="E115" s="11">
        <v>1987</v>
      </c>
      <c r="F115" s="1" t="s">
        <v>1237</v>
      </c>
      <c r="H115" s="18" t="s">
        <v>853</v>
      </c>
      <c r="I115" s="1" t="s">
        <v>851</v>
      </c>
      <c r="J115" s="1" t="s">
        <v>852</v>
      </c>
      <c r="K115" s="1" t="s">
        <v>854</v>
      </c>
      <c r="L115" s="1" t="s">
        <v>681</v>
      </c>
      <c r="M115" s="1" t="s">
        <v>853</v>
      </c>
      <c r="N115" s="1" t="s">
        <v>464</v>
      </c>
      <c r="O115" s="1" t="s">
        <v>90</v>
      </c>
      <c r="P115" s="1">
        <v>44</v>
      </c>
      <c r="Q115" s="1">
        <v>3665</v>
      </c>
      <c r="R115" s="1" t="s">
        <v>382</v>
      </c>
      <c r="S115" s="1" t="s">
        <v>382</v>
      </c>
      <c r="T115" s="1" t="s">
        <v>382</v>
      </c>
      <c r="U115" s="1" t="s">
        <v>382</v>
      </c>
      <c r="V115" s="9">
        <v>0.13</v>
      </c>
      <c r="Y115" s="9">
        <v>0.53</v>
      </c>
      <c r="AB115" s="9">
        <v>0.88</v>
      </c>
      <c r="AE115" s="7">
        <v>0.23</v>
      </c>
      <c r="AF115" s="7">
        <v>0.59</v>
      </c>
      <c r="AG115" s="7">
        <v>0.83</v>
      </c>
      <c r="AH115" s="7"/>
      <c r="AI115" s="7"/>
      <c r="AJ115" s="7"/>
      <c r="AP115" s="7">
        <v>0.23280149999999999</v>
      </c>
      <c r="AQ115" s="7">
        <v>0.27170080000000002</v>
      </c>
      <c r="AR115" s="7">
        <v>0.19961490000000001</v>
      </c>
      <c r="AT115" s="1" t="s">
        <v>855</v>
      </c>
      <c r="BI115" s="11" t="s">
        <v>1279</v>
      </c>
    </row>
    <row r="116" spans="1:61">
      <c r="A116" s="11">
        <v>114</v>
      </c>
      <c r="B116" s="11" t="s">
        <v>1106</v>
      </c>
      <c r="C116" s="11" t="s">
        <v>774</v>
      </c>
      <c r="D116" s="11" t="s">
        <v>775</v>
      </c>
      <c r="E116" s="11">
        <v>1973</v>
      </c>
      <c r="F116" s="1" t="s">
        <v>1238</v>
      </c>
      <c r="G116" s="7" t="s">
        <v>1165</v>
      </c>
      <c r="H116" s="18" t="s">
        <v>861</v>
      </c>
      <c r="I116" s="1" t="s">
        <v>775</v>
      </c>
      <c r="J116" s="1" t="s">
        <v>810</v>
      </c>
      <c r="K116" s="1" t="s">
        <v>859</v>
      </c>
      <c r="L116" s="1" t="s">
        <v>548</v>
      </c>
      <c r="M116" s="1" t="s">
        <v>519</v>
      </c>
      <c r="N116" s="1" t="s">
        <v>831</v>
      </c>
      <c r="O116" s="1" t="s">
        <v>90</v>
      </c>
      <c r="P116" s="1" t="s">
        <v>860</v>
      </c>
      <c r="Q116" s="1">
        <v>179</v>
      </c>
      <c r="R116" s="1" t="s">
        <v>652</v>
      </c>
      <c r="S116" s="1" t="s">
        <v>652</v>
      </c>
      <c r="T116" s="1" t="s">
        <v>652</v>
      </c>
      <c r="U116" s="1" t="s">
        <v>652</v>
      </c>
      <c r="AD116" s="1"/>
      <c r="AE116" s="7">
        <v>0.2</v>
      </c>
      <c r="AF116" s="7">
        <v>0.67</v>
      </c>
      <c r="AG116" s="7">
        <v>0.93</v>
      </c>
      <c r="AH116" s="7">
        <v>0.22</v>
      </c>
      <c r="AI116" s="7">
        <v>0.2</v>
      </c>
      <c r="AJ116" s="7">
        <v>0.04</v>
      </c>
      <c r="AS116" s="1" t="s">
        <v>1166</v>
      </c>
      <c r="AT116" s="1" t="s">
        <v>856</v>
      </c>
      <c r="BI116" s="11"/>
    </row>
    <row r="117" spans="1:61">
      <c r="A117" s="11">
        <v>114</v>
      </c>
      <c r="B117" s="11" t="s">
        <v>1106</v>
      </c>
      <c r="E117" s="11">
        <v>1973</v>
      </c>
      <c r="F117" s="1" t="s">
        <v>1238</v>
      </c>
      <c r="G117" s="7" t="s">
        <v>1165</v>
      </c>
      <c r="H117" s="18" t="s">
        <v>861</v>
      </c>
      <c r="I117" s="1" t="s">
        <v>775</v>
      </c>
      <c r="J117" s="1" t="s">
        <v>810</v>
      </c>
      <c r="K117" s="1" t="s">
        <v>858</v>
      </c>
      <c r="L117" s="1" t="s">
        <v>548</v>
      </c>
      <c r="M117" s="1" t="s">
        <v>519</v>
      </c>
      <c r="N117" s="1" t="s">
        <v>831</v>
      </c>
      <c r="O117" s="1" t="s">
        <v>90</v>
      </c>
      <c r="P117" s="1" t="s">
        <v>860</v>
      </c>
      <c r="Q117" s="1">
        <v>73</v>
      </c>
      <c r="R117" s="1" t="s">
        <v>652</v>
      </c>
      <c r="S117" s="1" t="s">
        <v>652</v>
      </c>
      <c r="T117" s="1" t="s">
        <v>652</v>
      </c>
      <c r="U117" s="1" t="s">
        <v>652</v>
      </c>
      <c r="AD117" s="1"/>
      <c r="AE117" s="7">
        <v>0.25</v>
      </c>
      <c r="AF117" s="7">
        <v>0.82</v>
      </c>
      <c r="AG117" s="7">
        <v>0.93</v>
      </c>
      <c r="AH117" s="7">
        <v>0.14000000000000001</v>
      </c>
      <c r="AI117" s="7">
        <v>0.2</v>
      </c>
      <c r="AJ117" s="7">
        <v>0.9</v>
      </c>
      <c r="AS117" s="1" t="s">
        <v>1166</v>
      </c>
      <c r="BI117" s="11"/>
    </row>
    <row r="118" spans="1:61">
      <c r="A118" s="11">
        <v>114</v>
      </c>
      <c r="B118" s="11" t="s">
        <v>1106</v>
      </c>
      <c r="E118" s="11">
        <v>1973</v>
      </c>
      <c r="F118" s="1" t="s">
        <v>1238</v>
      </c>
      <c r="G118" s="7" t="s">
        <v>1165</v>
      </c>
      <c r="H118" s="18" t="s">
        <v>861</v>
      </c>
      <c r="I118" s="1" t="s">
        <v>775</v>
      </c>
      <c r="J118" s="1" t="s">
        <v>810</v>
      </c>
      <c r="K118" s="1" t="s">
        <v>857</v>
      </c>
      <c r="L118" s="1" t="s">
        <v>548</v>
      </c>
      <c r="M118" s="1" t="s">
        <v>519</v>
      </c>
      <c r="N118" s="1" t="s">
        <v>831</v>
      </c>
      <c r="O118" s="1" t="s">
        <v>90</v>
      </c>
      <c r="P118" s="1" t="s">
        <v>860</v>
      </c>
      <c r="Q118" s="1">
        <v>8</v>
      </c>
      <c r="R118" s="1" t="s">
        <v>652</v>
      </c>
      <c r="S118" s="1" t="s">
        <v>652</v>
      </c>
      <c r="T118" s="1" t="s">
        <v>652</v>
      </c>
      <c r="U118" s="1" t="s">
        <v>652</v>
      </c>
      <c r="AD118" s="1"/>
      <c r="AE118" s="7">
        <v>0.26</v>
      </c>
      <c r="AF118" s="7">
        <v>0.59</v>
      </c>
      <c r="AG118" s="7">
        <v>0.89</v>
      </c>
      <c r="AH118" s="7">
        <v>0.15</v>
      </c>
      <c r="AI118" s="7">
        <v>0.15</v>
      </c>
      <c r="AJ118" s="7">
        <v>0.05</v>
      </c>
      <c r="AS118" s="1" t="s">
        <v>1166</v>
      </c>
      <c r="BI118" s="11"/>
    </row>
    <row r="119" spans="1:61">
      <c r="A119" s="7">
        <v>114</v>
      </c>
      <c r="B119" s="11" t="s">
        <v>1106</v>
      </c>
      <c r="E119" s="11">
        <v>1973</v>
      </c>
      <c r="F119" s="1" t="s">
        <v>1238</v>
      </c>
      <c r="G119" s="7" t="s">
        <v>1165</v>
      </c>
      <c r="H119" s="18" t="s">
        <v>861</v>
      </c>
      <c r="I119" s="1" t="s">
        <v>775</v>
      </c>
      <c r="J119" s="1" t="s">
        <v>810</v>
      </c>
      <c r="K119" s="1" t="s">
        <v>611</v>
      </c>
      <c r="L119" s="1" t="s">
        <v>548</v>
      </c>
      <c r="M119" s="1" t="s">
        <v>519</v>
      </c>
      <c r="N119" s="1" t="s">
        <v>831</v>
      </c>
      <c r="O119" s="1" t="s">
        <v>90</v>
      </c>
      <c r="P119" s="1" t="s">
        <v>860</v>
      </c>
      <c r="Q119" s="1">
        <v>7</v>
      </c>
      <c r="R119" s="1" t="s">
        <v>652</v>
      </c>
      <c r="S119" s="1" t="s">
        <v>652</v>
      </c>
      <c r="T119" s="1" t="s">
        <v>652</v>
      </c>
      <c r="U119" s="1" t="s">
        <v>652</v>
      </c>
      <c r="AD119" s="1"/>
      <c r="AE119" s="7">
        <v>0.28000000000000003</v>
      </c>
      <c r="AF119" s="7">
        <v>0.79</v>
      </c>
      <c r="AG119" s="7">
        <v>0.91</v>
      </c>
      <c r="AH119" s="7">
        <v>0.18</v>
      </c>
      <c r="AI119" s="7">
        <v>0.24</v>
      </c>
      <c r="AJ119" s="7">
        <v>0.11</v>
      </c>
      <c r="AS119" s="1" t="s">
        <v>1166</v>
      </c>
      <c r="BI119" s="7"/>
    </row>
    <row r="120" spans="1:61">
      <c r="A120" s="11">
        <v>122</v>
      </c>
      <c r="B120" s="11" t="s">
        <v>1105</v>
      </c>
      <c r="C120" s="11" t="s">
        <v>802</v>
      </c>
      <c r="D120" s="11" t="s">
        <v>803</v>
      </c>
      <c r="E120" s="11">
        <v>1974</v>
      </c>
      <c r="F120" s="1" t="s">
        <v>1239</v>
      </c>
      <c r="H120" s="1" t="s">
        <v>864</v>
      </c>
      <c r="I120" s="1" t="s">
        <v>863</v>
      </c>
      <c r="J120" s="1" t="s">
        <v>1077</v>
      </c>
      <c r="K120" s="1" t="s">
        <v>866</v>
      </c>
      <c r="L120" s="1" t="s">
        <v>548</v>
      </c>
      <c r="M120" s="1" t="s">
        <v>865</v>
      </c>
      <c r="N120" s="1" t="s">
        <v>464</v>
      </c>
      <c r="O120" s="1" t="s">
        <v>90</v>
      </c>
      <c r="P120" s="1">
        <v>66</v>
      </c>
      <c r="Q120" s="1">
        <v>867</v>
      </c>
      <c r="R120" s="1" t="s">
        <v>652</v>
      </c>
      <c r="S120" s="1" t="s">
        <v>652</v>
      </c>
      <c r="T120" s="1" t="s">
        <v>652</v>
      </c>
      <c r="U120" s="1" t="s">
        <v>652</v>
      </c>
      <c r="AE120" s="7">
        <v>0.22</v>
      </c>
      <c r="AF120" s="7">
        <v>0.71</v>
      </c>
      <c r="AG120" s="7">
        <v>0.87</v>
      </c>
      <c r="AT120" s="1" t="s">
        <v>867</v>
      </c>
      <c r="BI120" s="11"/>
    </row>
    <row r="121" spans="1:61">
      <c r="A121" s="11">
        <v>120</v>
      </c>
      <c r="B121" s="11" t="s">
        <v>1113</v>
      </c>
      <c r="C121" s="11" t="s">
        <v>796</v>
      </c>
      <c r="D121" s="11" t="s">
        <v>797</v>
      </c>
      <c r="E121" s="11">
        <v>1980</v>
      </c>
      <c r="F121" s="1" t="s">
        <v>1240</v>
      </c>
      <c r="G121" s="7" t="s">
        <v>417</v>
      </c>
      <c r="H121" s="18" t="s">
        <v>870</v>
      </c>
      <c r="I121" s="1" t="s">
        <v>868</v>
      </c>
      <c r="J121" s="1" t="s">
        <v>869</v>
      </c>
      <c r="K121" s="1" t="s">
        <v>871</v>
      </c>
      <c r="L121" s="1" t="s">
        <v>548</v>
      </c>
      <c r="M121" s="1" t="s">
        <v>750</v>
      </c>
      <c r="AS121" s="1" t="s">
        <v>872</v>
      </c>
      <c r="BE121" s="1">
        <v>1</v>
      </c>
      <c r="BI121" s="11"/>
    </row>
    <row r="122" spans="1:61">
      <c r="A122">
        <v>129</v>
      </c>
      <c r="B122" t="s">
        <v>1114</v>
      </c>
      <c r="C122" t="s">
        <v>949</v>
      </c>
      <c r="D122" t="s">
        <v>962</v>
      </c>
      <c r="E122">
        <v>1986</v>
      </c>
      <c r="F122" s="1" t="s">
        <v>1241</v>
      </c>
      <c r="H122" s="18" t="s">
        <v>963</v>
      </c>
      <c r="I122" s="1" t="s">
        <v>964</v>
      </c>
      <c r="J122" s="1" t="s">
        <v>965</v>
      </c>
      <c r="K122" s="1" t="s">
        <v>967</v>
      </c>
      <c r="L122" s="1" t="s">
        <v>548</v>
      </c>
      <c r="M122" s="1" t="s">
        <v>966</v>
      </c>
      <c r="N122" s="1" t="s">
        <v>464</v>
      </c>
      <c r="O122" s="1" t="s">
        <v>90</v>
      </c>
      <c r="P122" s="1">
        <v>64</v>
      </c>
      <c r="R122" s="1" t="s">
        <v>592</v>
      </c>
      <c r="S122" s="1" t="s">
        <v>592</v>
      </c>
      <c r="T122" s="1" t="s">
        <v>592</v>
      </c>
      <c r="U122" s="1" t="s">
        <v>592</v>
      </c>
      <c r="V122" s="9">
        <v>0.18</v>
      </c>
      <c r="Y122" s="9">
        <v>0.78</v>
      </c>
      <c r="AB122" s="9">
        <v>0.99</v>
      </c>
      <c r="AE122" s="7">
        <v>0.2</v>
      </c>
      <c r="AF122" s="7">
        <v>0.68</v>
      </c>
      <c r="AG122" s="7">
        <v>0.88</v>
      </c>
      <c r="AH122" s="7">
        <v>0.14000000000000001</v>
      </c>
      <c r="AI122" s="7">
        <v>0.26</v>
      </c>
      <c r="AJ122" s="7">
        <v>0.19</v>
      </c>
      <c r="AT122" s="1" t="s">
        <v>968</v>
      </c>
      <c r="BI122" t="s">
        <v>1277</v>
      </c>
    </row>
    <row r="123" spans="1:61">
      <c r="A123">
        <v>126</v>
      </c>
      <c r="B123" t="s">
        <v>1119</v>
      </c>
      <c r="C123" t="s">
        <v>950</v>
      </c>
      <c r="D123" t="s">
        <v>961</v>
      </c>
      <c r="E123">
        <v>1977</v>
      </c>
      <c r="F123" s="1" t="s">
        <v>1242</v>
      </c>
      <c r="H123" s="1" t="s">
        <v>969</v>
      </c>
      <c r="I123" s="1" t="s">
        <v>781</v>
      </c>
      <c r="J123" s="1">
        <v>1975</v>
      </c>
      <c r="K123" s="1" t="s">
        <v>967</v>
      </c>
      <c r="L123" s="1" t="s">
        <v>681</v>
      </c>
      <c r="M123" s="1" t="s">
        <v>970</v>
      </c>
      <c r="N123" s="1" t="s">
        <v>464</v>
      </c>
      <c r="O123" s="1" t="s">
        <v>90</v>
      </c>
      <c r="P123" s="1">
        <v>43</v>
      </c>
      <c r="R123" s="1" t="s">
        <v>652</v>
      </c>
      <c r="S123" s="1" t="s">
        <v>652</v>
      </c>
      <c r="T123" s="1" t="s">
        <v>652</v>
      </c>
      <c r="U123" s="1" t="s">
        <v>652</v>
      </c>
      <c r="V123" s="9">
        <v>8.3330000000000001E-2</v>
      </c>
      <c r="W123" s="7">
        <v>0.06</v>
      </c>
      <c r="X123" s="7">
        <v>0.12</v>
      </c>
      <c r="Y123" s="9">
        <v>0.31995000000000001</v>
      </c>
      <c r="Z123" s="7">
        <v>0.17330000000000001</v>
      </c>
      <c r="AA123" s="7">
        <v>0.53480000000000005</v>
      </c>
      <c r="AB123" s="9">
        <v>0.69330000000000003</v>
      </c>
      <c r="AC123" s="7">
        <v>0.36330000000000001</v>
      </c>
      <c r="AD123" s="7">
        <v>0.86736999999999997</v>
      </c>
      <c r="AE123" s="7">
        <v>0.17555000000000001</v>
      </c>
      <c r="AF123" s="7">
        <v>0.38769999999999999</v>
      </c>
      <c r="AG123" s="7">
        <v>0.62426999999999999</v>
      </c>
      <c r="AH123" s="7">
        <v>0.26038433132583072</v>
      </c>
      <c r="AI123" s="7">
        <v>0.27982137159266446</v>
      </c>
      <c r="AJ123" s="7">
        <v>0.2830194339616981</v>
      </c>
      <c r="AT123" s="1" t="s">
        <v>971</v>
      </c>
      <c r="BI123" s="11" t="s">
        <v>1273</v>
      </c>
    </row>
    <row r="124" spans="1:61">
      <c r="A124">
        <v>124</v>
      </c>
      <c r="B124" t="s">
        <v>1120</v>
      </c>
      <c r="C124" t="s">
        <v>951</v>
      </c>
      <c r="D124" t="s">
        <v>960</v>
      </c>
      <c r="E124">
        <v>2001</v>
      </c>
      <c r="F124" s="1" t="s">
        <v>1243</v>
      </c>
      <c r="H124" s="18" t="s">
        <v>977</v>
      </c>
      <c r="I124" s="1" t="s">
        <v>973</v>
      </c>
      <c r="J124" s="1" t="s">
        <v>972</v>
      </c>
      <c r="K124" s="1" t="s">
        <v>976</v>
      </c>
      <c r="L124" s="1" t="s">
        <v>548</v>
      </c>
      <c r="M124" s="1" t="s">
        <v>975</v>
      </c>
      <c r="N124" s="1" t="s">
        <v>464</v>
      </c>
      <c r="O124" s="1" t="s">
        <v>90</v>
      </c>
      <c r="P124" s="1">
        <v>96</v>
      </c>
      <c r="Q124" s="1">
        <v>1782</v>
      </c>
      <c r="R124" s="1" t="s">
        <v>974</v>
      </c>
      <c r="S124" s="1" t="s">
        <v>974</v>
      </c>
      <c r="T124" s="1" t="s">
        <v>974</v>
      </c>
      <c r="U124" s="1" t="s">
        <v>974</v>
      </c>
      <c r="V124" s="9">
        <v>0.15</v>
      </c>
      <c r="Y124" s="9">
        <v>0.69</v>
      </c>
      <c r="AB124" s="9">
        <v>0.78</v>
      </c>
      <c r="AE124" s="7">
        <v>0.23</v>
      </c>
      <c r="AF124" s="7">
        <v>0.71</v>
      </c>
      <c r="AG124" s="7">
        <v>0.93</v>
      </c>
      <c r="AH124" s="7"/>
      <c r="AI124" s="26"/>
      <c r="AJ124" s="7"/>
      <c r="AP124" s="7">
        <v>0.146394</v>
      </c>
      <c r="AQ124" s="26">
        <v>0.2219286</v>
      </c>
      <c r="AR124" s="7">
        <v>0.13164390000000001</v>
      </c>
      <c r="AT124" s="1" t="s">
        <v>978</v>
      </c>
      <c r="BI124" t="s">
        <v>1290</v>
      </c>
    </row>
    <row r="125" spans="1:61">
      <c r="A125">
        <v>131</v>
      </c>
      <c r="B125" t="s">
        <v>1115</v>
      </c>
      <c r="C125" t="s">
        <v>953</v>
      </c>
      <c r="D125" t="s">
        <v>803</v>
      </c>
      <c r="E125">
        <v>1983</v>
      </c>
      <c r="F125" s="1" t="s">
        <v>1104</v>
      </c>
      <c r="H125" s="1" t="s">
        <v>979</v>
      </c>
      <c r="I125" s="1" t="s">
        <v>863</v>
      </c>
      <c r="J125" s="1" t="s">
        <v>981</v>
      </c>
      <c r="K125" s="1" t="s">
        <v>980</v>
      </c>
      <c r="L125" s="1" t="s">
        <v>548</v>
      </c>
      <c r="M125" s="1" t="s">
        <v>982</v>
      </c>
      <c r="N125" s="1" t="s">
        <v>464</v>
      </c>
      <c r="O125" s="1" t="s">
        <v>90</v>
      </c>
      <c r="P125" s="1">
        <v>73</v>
      </c>
      <c r="Q125" s="1">
        <v>3556</v>
      </c>
      <c r="R125" s="1" t="s">
        <v>592</v>
      </c>
      <c r="S125" s="1" t="s">
        <v>592</v>
      </c>
      <c r="T125" s="1" t="s">
        <v>592</v>
      </c>
      <c r="U125" s="1" t="s">
        <v>592</v>
      </c>
      <c r="AE125" s="7">
        <v>0.28999999999999998</v>
      </c>
      <c r="AF125" s="7">
        <v>0.63</v>
      </c>
      <c r="AG125" s="7">
        <v>0.85</v>
      </c>
      <c r="AH125" s="7"/>
      <c r="AI125" s="26"/>
      <c r="AJ125" s="26"/>
      <c r="AP125" s="7">
        <v>0.21291959999999999</v>
      </c>
      <c r="AQ125" s="26">
        <v>0.27367229999999998</v>
      </c>
      <c r="AR125" s="26">
        <v>0.1919208</v>
      </c>
      <c r="AT125" s="1" t="s">
        <v>983</v>
      </c>
      <c r="BI125" t="s">
        <v>1274</v>
      </c>
    </row>
    <row r="126" spans="1:61">
      <c r="A126">
        <v>125</v>
      </c>
      <c r="B126" t="s">
        <v>1116</v>
      </c>
      <c r="C126" t="s">
        <v>954</v>
      </c>
      <c r="D126" t="s">
        <v>959</v>
      </c>
      <c r="E126">
        <v>1976</v>
      </c>
      <c r="F126" s="1" t="s">
        <v>1244</v>
      </c>
      <c r="H126" s="18" t="s">
        <v>984</v>
      </c>
      <c r="I126" s="1" t="s">
        <v>985</v>
      </c>
      <c r="J126" s="1">
        <v>1974</v>
      </c>
      <c r="K126" s="1" t="s">
        <v>990</v>
      </c>
      <c r="L126" s="1" t="s">
        <v>1169</v>
      </c>
      <c r="M126" s="1" t="s">
        <v>986</v>
      </c>
      <c r="N126" s="1" t="s">
        <v>464</v>
      </c>
      <c r="O126" s="1" t="s">
        <v>90</v>
      </c>
      <c r="P126" s="1">
        <v>48</v>
      </c>
      <c r="Q126" s="1">
        <v>701</v>
      </c>
      <c r="R126" s="1" t="s">
        <v>652</v>
      </c>
      <c r="S126" s="1" t="s">
        <v>652</v>
      </c>
      <c r="T126" s="1" t="s">
        <v>652</v>
      </c>
      <c r="U126" s="1" t="s">
        <v>652</v>
      </c>
      <c r="V126" s="9">
        <v>0.22500000000000001</v>
      </c>
      <c r="Y126" s="9">
        <v>0.88</v>
      </c>
      <c r="AB126" s="9">
        <v>0.99</v>
      </c>
      <c r="AE126" s="7">
        <v>0.34</v>
      </c>
      <c r="AF126" s="7">
        <v>0.76</v>
      </c>
      <c r="AG126" s="7">
        <v>0.91</v>
      </c>
      <c r="AH126" s="7">
        <v>0.25</v>
      </c>
      <c r="AI126" s="7">
        <v>0.23</v>
      </c>
      <c r="AJ126" s="7">
        <v>0.16</v>
      </c>
      <c r="AT126" s="1" t="s">
        <v>987</v>
      </c>
      <c r="BI126" t="s">
        <v>1272</v>
      </c>
    </row>
    <row r="127" spans="1:61">
      <c r="A127">
        <v>127</v>
      </c>
      <c r="B127" t="s">
        <v>1117</v>
      </c>
      <c r="C127" t="s">
        <v>955</v>
      </c>
      <c r="D127" t="s">
        <v>958</v>
      </c>
      <c r="E127">
        <v>1983</v>
      </c>
      <c r="F127" s="1" t="s">
        <v>1245</v>
      </c>
      <c r="H127" s="1" t="s">
        <v>988</v>
      </c>
      <c r="J127" s="1" t="s">
        <v>989</v>
      </c>
      <c r="K127" s="1" t="s">
        <v>991</v>
      </c>
      <c r="L127" s="1" t="s">
        <v>548</v>
      </c>
      <c r="M127" s="1" t="s">
        <v>992</v>
      </c>
      <c r="N127" s="1" t="s">
        <v>464</v>
      </c>
      <c r="O127" s="1" t="s">
        <v>90</v>
      </c>
      <c r="P127" s="1">
        <v>57</v>
      </c>
      <c r="Q127" s="1">
        <v>1233</v>
      </c>
      <c r="R127" s="1" t="s">
        <v>592</v>
      </c>
      <c r="S127" s="1" t="s">
        <v>592</v>
      </c>
      <c r="T127" s="1" t="s">
        <v>592</v>
      </c>
      <c r="U127" s="1" t="s">
        <v>592</v>
      </c>
      <c r="V127" s="9">
        <v>0.14599999999999999</v>
      </c>
      <c r="Y127" s="9">
        <v>0.61599999999999999</v>
      </c>
      <c r="AB127" s="9">
        <v>0.93300000000000005</v>
      </c>
      <c r="AE127" s="7">
        <v>0.218</v>
      </c>
      <c r="AF127" s="7">
        <v>0.63200000000000001</v>
      </c>
      <c r="AG127" s="7">
        <v>0.86399999999999999</v>
      </c>
      <c r="AH127" s="7">
        <v>0.187</v>
      </c>
      <c r="AI127" s="7">
        <v>0.24399999999999999</v>
      </c>
      <c r="AJ127" s="7">
        <v>0.16500000000000001</v>
      </c>
      <c r="AT127" s="1" t="s">
        <v>993</v>
      </c>
      <c r="BI127"/>
    </row>
    <row r="128" spans="1:61">
      <c r="A128">
        <v>129</v>
      </c>
      <c r="B128" t="s">
        <v>1118</v>
      </c>
      <c r="C128" t="s">
        <v>956</v>
      </c>
      <c r="D128" t="s">
        <v>957</v>
      </c>
      <c r="E128">
        <v>2003</v>
      </c>
      <c r="F128" s="1" t="s">
        <v>1246</v>
      </c>
      <c r="G128" s="1" t="s">
        <v>417</v>
      </c>
      <c r="K128" s="1" t="s">
        <v>994</v>
      </c>
      <c r="L128" s="1" t="s">
        <v>995</v>
      </c>
      <c r="P128" s="1">
        <v>697</v>
      </c>
      <c r="AS128" s="1" t="s">
        <v>996</v>
      </c>
      <c r="BH128" s="1">
        <v>1</v>
      </c>
      <c r="BI128"/>
    </row>
  </sheetData>
  <hyperlinks>
    <hyperlink ref="BI52" r:id="rId1" xr:uid="{86F6EA99-076A-4817-8DA8-2862D1AA3B0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I61"/>
  <sheetViews>
    <sheetView tabSelected="1" topLeftCell="A14" zoomScale="80" workbookViewId="0">
      <selection activeCell="A16" sqref="A16"/>
    </sheetView>
  </sheetViews>
  <sheetFormatPr defaultRowHeight="15.5"/>
  <sheetData>
    <row r="1" spans="1:35" s="1" customFormat="1">
      <c r="A1" s="1" t="s">
        <v>1000</v>
      </c>
      <c r="B1" s="1" t="s">
        <v>1001</v>
      </c>
      <c r="K1" s="8"/>
      <c r="L1" s="7"/>
      <c r="M1" s="7"/>
      <c r="N1" s="8"/>
      <c r="O1" s="7"/>
      <c r="P1" s="7"/>
      <c r="Q1" s="8"/>
      <c r="R1" s="7"/>
      <c r="S1" s="7"/>
      <c r="T1" s="7"/>
      <c r="U1" s="7"/>
      <c r="V1" s="7"/>
      <c r="Z1" s="9"/>
      <c r="AE1" s="4"/>
    </row>
    <row r="2" spans="1:35" s="1" customFormat="1">
      <c r="A2" s="1" t="s">
        <v>401</v>
      </c>
      <c r="B2" s="27" t="s">
        <v>1002</v>
      </c>
      <c r="K2" s="8"/>
      <c r="L2" s="7"/>
      <c r="M2" s="7"/>
      <c r="N2" s="8"/>
      <c r="O2" s="7"/>
      <c r="P2" s="7"/>
      <c r="Q2" s="8"/>
      <c r="R2" s="7"/>
      <c r="S2" s="7"/>
      <c r="T2" s="7"/>
      <c r="U2" s="7"/>
      <c r="V2" s="7"/>
      <c r="Z2" s="9"/>
      <c r="AI2" s="4"/>
    </row>
    <row r="3" spans="1:35">
      <c r="A3" s="1" t="s">
        <v>0</v>
      </c>
      <c r="B3" s="27" t="s">
        <v>873</v>
      </c>
    </row>
    <row r="4" spans="1:35">
      <c r="A4" s="1" t="s">
        <v>2</v>
      </c>
      <c r="B4" s="27" t="s">
        <v>1003</v>
      </c>
    </row>
    <row r="5" spans="1:35">
      <c r="A5" s="1" t="s">
        <v>3</v>
      </c>
      <c r="B5" s="27" t="s">
        <v>1004</v>
      </c>
    </row>
    <row r="6" spans="1:35">
      <c r="A6" s="1" t="s">
        <v>1</v>
      </c>
      <c r="B6" s="27" t="s">
        <v>1005</v>
      </c>
    </row>
    <row r="7" spans="1:35">
      <c r="A7" s="1" t="s">
        <v>417</v>
      </c>
      <c r="B7" s="27" t="s">
        <v>1006</v>
      </c>
    </row>
    <row r="8" spans="1:35">
      <c r="A8" s="1" t="s">
        <v>10</v>
      </c>
      <c r="B8" s="27" t="s">
        <v>1007</v>
      </c>
    </row>
    <row r="9" spans="1:35">
      <c r="A9" s="1" t="s">
        <v>1071</v>
      </c>
      <c r="B9" s="27" t="s">
        <v>1008</v>
      </c>
    </row>
    <row r="10" spans="1:35">
      <c r="A10" s="1" t="s">
        <v>19</v>
      </c>
      <c r="B10" s="27" t="s">
        <v>1009</v>
      </c>
    </row>
    <row r="11" spans="1:35">
      <c r="A11" s="1" t="s">
        <v>1010</v>
      </c>
      <c r="B11" s="27" t="s">
        <v>1014</v>
      </c>
    </row>
    <row r="12" spans="1:35">
      <c r="A12" s="1" t="s">
        <v>11</v>
      </c>
      <c r="B12" s="27" t="s">
        <v>1015</v>
      </c>
    </row>
    <row r="13" spans="1:35">
      <c r="A13" s="1" t="s">
        <v>18</v>
      </c>
      <c r="B13" s="27" t="s">
        <v>1253</v>
      </c>
    </row>
    <row r="14" spans="1:35">
      <c r="A14" s="1" t="s">
        <v>9</v>
      </c>
      <c r="B14" s="27" t="s">
        <v>1017</v>
      </c>
    </row>
    <row r="15" spans="1:35">
      <c r="A15" s="1" t="s">
        <v>476</v>
      </c>
      <c r="B15" s="27" t="s">
        <v>1254</v>
      </c>
    </row>
    <row r="16" spans="1:35">
      <c r="A16" s="1" t="s">
        <v>1300</v>
      </c>
      <c r="B16" s="27" t="s">
        <v>1018</v>
      </c>
    </row>
    <row r="17" spans="1:2">
      <c r="A17" s="1" t="s">
        <v>391</v>
      </c>
      <c r="B17" s="27" t="s">
        <v>1013</v>
      </c>
    </row>
    <row r="18" spans="1:2">
      <c r="A18" s="1" t="s">
        <v>390</v>
      </c>
      <c r="B18" s="27" t="s">
        <v>1012</v>
      </c>
    </row>
    <row r="19" spans="1:2">
      <c r="A19" s="1" t="s">
        <v>5</v>
      </c>
      <c r="B19" s="27" t="s">
        <v>1011</v>
      </c>
    </row>
    <row r="20" spans="1:2">
      <c r="A20" s="1" t="s">
        <v>6</v>
      </c>
      <c r="B20" s="27" t="s">
        <v>1021</v>
      </c>
    </row>
    <row r="21" spans="1:2">
      <c r="A21" s="1" t="s">
        <v>7</v>
      </c>
      <c r="B21" s="27" t="s">
        <v>1020</v>
      </c>
    </row>
    <row r="22" spans="1:2">
      <c r="A22" s="1" t="s">
        <v>8</v>
      </c>
      <c r="B22" s="27" t="s">
        <v>1019</v>
      </c>
    </row>
    <row r="23" spans="1:2">
      <c r="A23" s="8" t="s">
        <v>15</v>
      </c>
      <c r="B23" s="27" t="s">
        <v>1022</v>
      </c>
    </row>
    <row r="24" spans="1:2">
      <c r="A24" s="7" t="s">
        <v>1023</v>
      </c>
      <c r="B24" s="27" t="s">
        <v>1030</v>
      </c>
    </row>
    <row r="25" spans="1:2">
      <c r="A25" s="7" t="s">
        <v>1027</v>
      </c>
      <c r="B25" s="27" t="s">
        <v>1032</v>
      </c>
    </row>
    <row r="26" spans="1:2">
      <c r="A26" s="8" t="s">
        <v>16</v>
      </c>
      <c r="B26" s="27" t="s">
        <v>1033</v>
      </c>
    </row>
    <row r="27" spans="1:2">
      <c r="A27" s="7" t="s">
        <v>1024</v>
      </c>
      <c r="B27" s="27" t="s">
        <v>1031</v>
      </c>
    </row>
    <row r="28" spans="1:2">
      <c r="A28" s="7" t="s">
        <v>1028</v>
      </c>
      <c r="B28" s="27" t="s">
        <v>1034</v>
      </c>
    </row>
    <row r="29" spans="1:2">
      <c r="A29" s="8" t="s">
        <v>17</v>
      </c>
      <c r="B29" s="27" t="s">
        <v>1035</v>
      </c>
    </row>
    <row r="30" spans="1:2">
      <c r="A30" s="7" t="s">
        <v>1025</v>
      </c>
      <c r="B30" s="27" t="s">
        <v>1036</v>
      </c>
    </row>
    <row r="31" spans="1:2">
      <c r="A31" s="7" t="s">
        <v>1029</v>
      </c>
      <c r="B31" s="27" t="s">
        <v>1037</v>
      </c>
    </row>
    <row r="32" spans="1:2">
      <c r="A32" s="7" t="s">
        <v>14</v>
      </c>
      <c r="B32" s="27" t="s">
        <v>1038</v>
      </c>
    </row>
    <row r="33" spans="1:2">
      <c r="A33" s="7" t="s">
        <v>12</v>
      </c>
      <c r="B33" s="27" t="s">
        <v>1039</v>
      </c>
    </row>
    <row r="34" spans="1:2">
      <c r="A34" s="7" t="s">
        <v>13</v>
      </c>
      <c r="B34" s="27" t="s">
        <v>1040</v>
      </c>
    </row>
    <row r="35" spans="1:2" ht="87">
      <c r="A35" s="1" t="s">
        <v>383</v>
      </c>
      <c r="B35" s="28" t="s">
        <v>1041</v>
      </c>
    </row>
    <row r="36" spans="1:2">
      <c r="A36" s="1" t="s">
        <v>384</v>
      </c>
      <c r="B36" s="27" t="s">
        <v>1042</v>
      </c>
    </row>
    <row r="37" spans="1:2">
      <c r="A37" s="1" t="s">
        <v>385</v>
      </c>
      <c r="B37" s="27" t="s">
        <v>1043</v>
      </c>
    </row>
    <row r="38" spans="1:2">
      <c r="A38" s="9" t="s">
        <v>92</v>
      </c>
      <c r="B38" s="27" t="s">
        <v>1255</v>
      </c>
    </row>
    <row r="39" spans="1:2">
      <c r="A39" s="1" t="s">
        <v>1044</v>
      </c>
      <c r="B39" s="27" t="s">
        <v>1045</v>
      </c>
    </row>
    <row r="40" spans="1:2">
      <c r="A40" s="1" t="s">
        <v>1026</v>
      </c>
      <c r="B40" s="27" t="s">
        <v>1048</v>
      </c>
    </row>
    <row r="41" spans="1:2">
      <c r="A41" s="1" t="s">
        <v>91</v>
      </c>
      <c r="B41" s="27" t="s">
        <v>1047</v>
      </c>
    </row>
    <row r="42" spans="1:2">
      <c r="A42" s="1" t="s">
        <v>389</v>
      </c>
      <c r="B42" s="27" t="s">
        <v>1046</v>
      </c>
    </row>
    <row r="43" spans="1:2">
      <c r="A43" s="1" t="s">
        <v>1162</v>
      </c>
      <c r="B43" s="29" t="s">
        <v>1252</v>
      </c>
    </row>
    <row r="44" spans="1:2">
      <c r="A44" s="1" t="s">
        <v>1163</v>
      </c>
      <c r="B44" s="29" t="s">
        <v>1256</v>
      </c>
    </row>
    <row r="45" spans="1:2">
      <c r="A45" s="1" t="s">
        <v>1164</v>
      </c>
      <c r="B45" s="29" t="s">
        <v>1257</v>
      </c>
    </row>
    <row r="46" spans="1:2">
      <c r="A46" s="1" t="s">
        <v>4</v>
      </c>
      <c r="B46" s="27" t="s">
        <v>1049</v>
      </c>
    </row>
    <row r="47" spans="1:2">
      <c r="A47" s="1" t="s">
        <v>678</v>
      </c>
      <c r="B47" s="27" t="s">
        <v>1050</v>
      </c>
    </row>
    <row r="48" spans="1:2">
      <c r="A48" s="1" t="s">
        <v>684</v>
      </c>
      <c r="B48" s="27" t="s">
        <v>1051</v>
      </c>
    </row>
    <row r="49" spans="1:2">
      <c r="A49" s="1" t="s">
        <v>685</v>
      </c>
      <c r="B49" s="27" t="s">
        <v>1052</v>
      </c>
    </row>
    <row r="50" spans="1:2">
      <c r="A50" s="4" t="s">
        <v>682</v>
      </c>
      <c r="B50" s="27" t="s">
        <v>1053</v>
      </c>
    </row>
    <row r="51" spans="1:2">
      <c r="A51" s="1" t="s">
        <v>683</v>
      </c>
      <c r="B51" s="27" t="s">
        <v>1054</v>
      </c>
    </row>
    <row r="52" spans="1:2">
      <c r="A52" s="1" t="s">
        <v>686</v>
      </c>
      <c r="B52" s="27" t="s">
        <v>1055</v>
      </c>
    </row>
    <row r="53" spans="1:2">
      <c r="A53" s="1" t="s">
        <v>687</v>
      </c>
      <c r="B53" s="27" t="s">
        <v>1056</v>
      </c>
    </row>
    <row r="54" spans="1:2">
      <c r="A54" s="1" t="s">
        <v>688</v>
      </c>
      <c r="B54" s="27" t="s">
        <v>1057</v>
      </c>
    </row>
    <row r="55" spans="1:2">
      <c r="A55" s="1" t="s">
        <v>689</v>
      </c>
      <c r="B55" s="27" t="s">
        <v>1058</v>
      </c>
    </row>
    <row r="56" spans="1:2">
      <c r="A56" s="1" t="s">
        <v>1062</v>
      </c>
      <c r="B56" s="27" t="s">
        <v>1258</v>
      </c>
    </row>
    <row r="57" spans="1:2">
      <c r="A57" s="1" t="s">
        <v>1063</v>
      </c>
      <c r="B57" s="27" t="s">
        <v>1259</v>
      </c>
    </row>
    <row r="58" spans="1:2">
      <c r="A58" s="1" t="s">
        <v>1064</v>
      </c>
      <c r="B58" s="27" t="s">
        <v>1061</v>
      </c>
    </row>
    <row r="59" spans="1:2">
      <c r="A59" s="1" t="s">
        <v>1065</v>
      </c>
      <c r="B59" s="27" t="s">
        <v>1060</v>
      </c>
    </row>
    <row r="60" spans="1:2">
      <c r="A60" s="1" t="s">
        <v>1066</v>
      </c>
      <c r="B60" s="27" t="s">
        <v>1059</v>
      </c>
    </row>
    <row r="61" spans="1:2">
      <c r="A61" s="1" t="s">
        <v>1067</v>
      </c>
      <c r="B61" s="27" t="s">
        <v>1299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topLeftCell="A16" zoomScale="56" zoomScaleNormal="56" workbookViewId="0">
      <selection activeCell="E23" sqref="E23"/>
    </sheetView>
  </sheetViews>
  <sheetFormatPr defaultRowHeight="15.5"/>
  <sheetData>
    <row r="1" spans="1:11">
      <c r="A1" s="19" t="s">
        <v>874</v>
      </c>
      <c r="B1" s="19" t="s">
        <v>1085</v>
      </c>
      <c r="C1" t="s">
        <v>1</v>
      </c>
      <c r="D1" t="s">
        <v>907</v>
      </c>
      <c r="E1" s="1" t="s">
        <v>10</v>
      </c>
      <c r="F1" s="1" t="s">
        <v>1071</v>
      </c>
      <c r="G1" s="1" t="s">
        <v>19</v>
      </c>
      <c r="H1" s="1" t="s">
        <v>18</v>
      </c>
      <c r="I1" s="1" t="s">
        <v>897</v>
      </c>
      <c r="J1" s="1" t="s">
        <v>896</v>
      </c>
      <c r="K1" s="1" t="s">
        <v>4</v>
      </c>
    </row>
    <row r="2" spans="1:11">
      <c r="A2" t="s">
        <v>875</v>
      </c>
      <c r="B2" t="s">
        <v>1083</v>
      </c>
      <c r="C2">
        <v>2006</v>
      </c>
      <c r="E2" t="s">
        <v>898</v>
      </c>
      <c r="F2" s="1" t="s">
        <v>500</v>
      </c>
      <c r="G2" s="1" t="s">
        <v>431</v>
      </c>
      <c r="H2" t="s">
        <v>640</v>
      </c>
      <c r="I2">
        <v>30</v>
      </c>
      <c r="J2">
        <v>0</v>
      </c>
      <c r="K2" t="s">
        <v>1156</v>
      </c>
    </row>
    <row r="3" spans="1:11">
      <c r="A3" s="19" t="s">
        <v>876</v>
      </c>
      <c r="B3" s="19" t="s">
        <v>1096</v>
      </c>
      <c r="C3">
        <v>2013</v>
      </c>
      <c r="D3" t="s">
        <v>901</v>
      </c>
      <c r="E3" t="s">
        <v>899</v>
      </c>
      <c r="F3" t="s">
        <v>900</v>
      </c>
      <c r="G3">
        <v>2009</v>
      </c>
      <c r="K3" t="s">
        <v>902</v>
      </c>
    </row>
    <row r="4" spans="1:11">
      <c r="A4" t="s">
        <v>877</v>
      </c>
      <c r="B4" t="s">
        <v>1084</v>
      </c>
      <c r="C4">
        <v>2014</v>
      </c>
      <c r="E4" s="1" t="s">
        <v>425</v>
      </c>
      <c r="F4" s="1" t="s">
        <v>426</v>
      </c>
      <c r="G4" s="1">
        <v>2011</v>
      </c>
      <c r="H4" t="s">
        <v>904</v>
      </c>
      <c r="I4">
        <v>333</v>
      </c>
      <c r="J4">
        <f>93/333</f>
        <v>0.27927927927927926</v>
      </c>
      <c r="K4" t="s">
        <v>1157</v>
      </c>
    </row>
    <row r="5" spans="1:11">
      <c r="A5" t="s">
        <v>878</v>
      </c>
      <c r="B5" t="s">
        <v>1086</v>
      </c>
      <c r="C5">
        <v>2016</v>
      </c>
      <c r="E5" s="1" t="s">
        <v>637</v>
      </c>
      <c r="F5" s="1" t="s">
        <v>906</v>
      </c>
      <c r="G5" t="s">
        <v>639</v>
      </c>
      <c r="H5" t="s">
        <v>640</v>
      </c>
      <c r="I5">
        <v>89</v>
      </c>
      <c r="J5">
        <f>3/89</f>
        <v>3.3707865168539325E-2</v>
      </c>
      <c r="K5" t="s">
        <v>905</v>
      </c>
    </row>
    <row r="6" spans="1:11">
      <c r="A6" t="s">
        <v>879</v>
      </c>
      <c r="B6" t="s">
        <v>1087</v>
      </c>
      <c r="C6">
        <v>2002</v>
      </c>
      <c r="E6" s="1" t="s">
        <v>908</v>
      </c>
      <c r="F6" s="1" t="s">
        <v>909</v>
      </c>
      <c r="G6">
        <v>2000</v>
      </c>
      <c r="H6" t="s">
        <v>465</v>
      </c>
      <c r="I6">
        <v>103</v>
      </c>
      <c r="J6">
        <v>7.0000000000000007E-2</v>
      </c>
    </row>
    <row r="7" spans="1:11">
      <c r="A7" t="s">
        <v>880</v>
      </c>
      <c r="B7" t="s">
        <v>1088</v>
      </c>
      <c r="C7">
        <v>2013</v>
      </c>
      <c r="E7" s="1" t="s">
        <v>910</v>
      </c>
      <c r="F7" t="s">
        <v>911</v>
      </c>
      <c r="G7" t="s">
        <v>445</v>
      </c>
      <c r="H7" t="s">
        <v>904</v>
      </c>
      <c r="I7">
        <v>23</v>
      </c>
      <c r="J7">
        <f>4/23</f>
        <v>0.17391304347826086</v>
      </c>
      <c r="K7" t="s">
        <v>1157</v>
      </c>
    </row>
    <row r="8" spans="1:11">
      <c r="A8" t="s">
        <v>881</v>
      </c>
      <c r="B8" t="s">
        <v>1089</v>
      </c>
      <c r="C8">
        <v>2015</v>
      </c>
      <c r="E8" s="1" t="s">
        <v>912</v>
      </c>
      <c r="F8" t="s">
        <v>913</v>
      </c>
      <c r="G8" t="s">
        <v>527</v>
      </c>
      <c r="H8" t="s">
        <v>914</v>
      </c>
      <c r="I8">
        <v>172</v>
      </c>
      <c r="J8">
        <v>0.65</v>
      </c>
      <c r="K8" t="s">
        <v>1158</v>
      </c>
    </row>
    <row r="9" spans="1:11">
      <c r="A9" t="s">
        <v>882</v>
      </c>
      <c r="B9" t="s">
        <v>1090</v>
      </c>
      <c r="C9">
        <v>1998</v>
      </c>
      <c r="E9" s="1" t="s">
        <v>472</v>
      </c>
      <c r="F9" s="1" t="s">
        <v>915</v>
      </c>
      <c r="G9" s="1" t="s">
        <v>473</v>
      </c>
      <c r="H9" s="1" t="s">
        <v>548</v>
      </c>
      <c r="I9">
        <v>41</v>
      </c>
      <c r="J9">
        <v>0</v>
      </c>
    </row>
    <row r="10" spans="1:11">
      <c r="A10" t="s">
        <v>883</v>
      </c>
      <c r="B10" t="s">
        <v>1095</v>
      </c>
      <c r="C10">
        <v>1996</v>
      </c>
      <c r="D10" t="s">
        <v>922</v>
      </c>
      <c r="E10" s="1" t="s">
        <v>694</v>
      </c>
      <c r="F10" s="1" t="s">
        <v>695</v>
      </c>
      <c r="G10" s="1" t="s">
        <v>696</v>
      </c>
      <c r="H10" s="1" t="s">
        <v>916</v>
      </c>
      <c r="I10">
        <v>210</v>
      </c>
    </row>
    <row r="11" spans="1:11">
      <c r="A11" t="s">
        <v>884</v>
      </c>
      <c r="B11" t="s">
        <v>1091</v>
      </c>
      <c r="C11">
        <v>1997</v>
      </c>
      <c r="E11" s="1" t="s">
        <v>673</v>
      </c>
      <c r="F11" s="1" t="s">
        <v>95</v>
      </c>
      <c r="G11" s="1" t="s">
        <v>672</v>
      </c>
      <c r="H11" s="1" t="s">
        <v>465</v>
      </c>
      <c r="I11">
        <v>54</v>
      </c>
      <c r="J11">
        <f>1/54</f>
        <v>1.8518518518518517E-2</v>
      </c>
    </row>
    <row r="12" spans="1:11">
      <c r="A12" t="s">
        <v>885</v>
      </c>
      <c r="B12" t="s">
        <v>1092</v>
      </c>
      <c r="C12">
        <v>2015</v>
      </c>
      <c r="E12" s="1" t="s">
        <v>626</v>
      </c>
      <c r="F12" s="1" t="s">
        <v>46</v>
      </c>
      <c r="G12" s="1" t="s">
        <v>627</v>
      </c>
      <c r="H12" s="1" t="s">
        <v>914</v>
      </c>
      <c r="I12">
        <v>22</v>
      </c>
      <c r="J12">
        <v>0.125</v>
      </c>
      <c r="K12" t="s">
        <v>1157</v>
      </c>
    </row>
    <row r="13" spans="1:11">
      <c r="A13" t="s">
        <v>894</v>
      </c>
      <c r="B13" t="s">
        <v>1097</v>
      </c>
      <c r="C13">
        <v>2017</v>
      </c>
      <c r="E13" s="1" t="s">
        <v>919</v>
      </c>
      <c r="F13" t="s">
        <v>918</v>
      </c>
      <c r="G13" s="1" t="s">
        <v>917</v>
      </c>
      <c r="H13" s="1" t="s">
        <v>903</v>
      </c>
      <c r="I13">
        <v>100</v>
      </c>
      <c r="J13">
        <v>0</v>
      </c>
    </row>
    <row r="14" spans="1:11">
      <c r="A14" t="s">
        <v>886</v>
      </c>
      <c r="B14" t="s">
        <v>1093</v>
      </c>
      <c r="C14">
        <v>2010</v>
      </c>
      <c r="D14" t="s">
        <v>922</v>
      </c>
      <c r="E14" s="1" t="s">
        <v>921</v>
      </c>
      <c r="F14" t="s">
        <v>920</v>
      </c>
      <c r="G14">
        <v>2009</v>
      </c>
      <c r="H14" s="1" t="s">
        <v>201</v>
      </c>
      <c r="I14">
        <v>107</v>
      </c>
    </row>
    <row r="15" spans="1:11">
      <c r="A15" t="s">
        <v>887</v>
      </c>
      <c r="B15" t="s">
        <v>1098</v>
      </c>
      <c r="C15">
        <v>2014</v>
      </c>
      <c r="E15" s="1" t="s">
        <v>924</v>
      </c>
      <c r="F15" t="s">
        <v>923</v>
      </c>
      <c r="G15" t="s">
        <v>445</v>
      </c>
      <c r="H15" s="1" t="s">
        <v>903</v>
      </c>
      <c r="I15">
        <v>100</v>
      </c>
      <c r="J15">
        <v>0.01</v>
      </c>
    </row>
    <row r="16" spans="1:11">
      <c r="A16" t="s">
        <v>888</v>
      </c>
      <c r="B16" t="s">
        <v>1099</v>
      </c>
      <c r="C16">
        <v>1989</v>
      </c>
      <c r="E16" s="7" t="s">
        <v>665</v>
      </c>
      <c r="F16" s="1" t="s">
        <v>664</v>
      </c>
      <c r="G16" s="1">
        <v>1984</v>
      </c>
      <c r="H16" s="1" t="s">
        <v>640</v>
      </c>
      <c r="I16">
        <v>64</v>
      </c>
      <c r="J16">
        <v>0</v>
      </c>
    </row>
    <row r="17" spans="1:11">
      <c r="A17" t="s">
        <v>889</v>
      </c>
      <c r="B17" t="s">
        <v>1100</v>
      </c>
      <c r="C17">
        <v>2002</v>
      </c>
      <c r="E17" s="7" t="s">
        <v>926</v>
      </c>
      <c r="F17" s="1" t="s">
        <v>925</v>
      </c>
      <c r="G17" s="1" t="s">
        <v>927</v>
      </c>
      <c r="H17" s="1" t="s">
        <v>916</v>
      </c>
      <c r="I17">
        <v>149</v>
      </c>
      <c r="J17">
        <f>5/149</f>
        <v>3.3557046979865772E-2</v>
      </c>
    </row>
    <row r="18" spans="1:11">
      <c r="B18" t="s">
        <v>1100</v>
      </c>
      <c r="C18">
        <v>2002</v>
      </c>
      <c r="E18" s="7" t="s">
        <v>926</v>
      </c>
      <c r="F18" s="1" t="s">
        <v>925</v>
      </c>
      <c r="G18" s="1" t="s">
        <v>939</v>
      </c>
      <c r="H18" s="1" t="s">
        <v>916</v>
      </c>
      <c r="I18">
        <v>288</v>
      </c>
      <c r="J18">
        <f>18/288</f>
        <v>6.25E-2</v>
      </c>
      <c r="K18" t="s">
        <v>937</v>
      </c>
    </row>
    <row r="19" spans="1:11">
      <c r="A19" t="s">
        <v>890</v>
      </c>
      <c r="B19" t="s">
        <v>1102</v>
      </c>
      <c r="C19">
        <v>1973</v>
      </c>
      <c r="E19" s="18" t="s">
        <v>840</v>
      </c>
      <c r="F19" s="1" t="s">
        <v>839</v>
      </c>
      <c r="G19" s="1" t="s">
        <v>838</v>
      </c>
      <c r="H19" s="1" t="s">
        <v>928</v>
      </c>
      <c r="I19">
        <v>31</v>
      </c>
      <c r="J19">
        <f>2/31</f>
        <v>6.4516129032258063E-2</v>
      </c>
    </row>
    <row r="20" spans="1:11">
      <c r="A20" t="s">
        <v>891</v>
      </c>
      <c r="B20" t="s">
        <v>1101</v>
      </c>
      <c r="C20">
        <v>1993</v>
      </c>
      <c r="E20" s="7" t="s">
        <v>562</v>
      </c>
      <c r="F20" s="7" t="s">
        <v>559</v>
      </c>
      <c r="G20" s="7" t="s">
        <v>560</v>
      </c>
      <c r="H20" s="7" t="s">
        <v>640</v>
      </c>
      <c r="I20">
        <v>32</v>
      </c>
      <c r="J20">
        <f>1/32</f>
        <v>3.125E-2</v>
      </c>
    </row>
    <row r="21" spans="1:11">
      <c r="A21" t="s">
        <v>892</v>
      </c>
      <c r="B21" t="s">
        <v>1103</v>
      </c>
      <c r="C21">
        <v>2015</v>
      </c>
      <c r="E21" s="7" t="s">
        <v>929</v>
      </c>
      <c r="F21" s="7" t="s">
        <v>930</v>
      </c>
      <c r="G21">
        <v>2012</v>
      </c>
      <c r="H21" s="7" t="s">
        <v>640</v>
      </c>
      <c r="I21">
        <v>69</v>
      </c>
      <c r="J21">
        <f>8/69</f>
        <v>0.11594202898550725</v>
      </c>
      <c r="K21" t="s">
        <v>1157</v>
      </c>
    </row>
    <row r="22" spans="1:11">
      <c r="A22" t="s">
        <v>893</v>
      </c>
      <c r="B22" t="s">
        <v>1094</v>
      </c>
      <c r="C22">
        <v>2008</v>
      </c>
      <c r="E22" s="1" t="s">
        <v>935</v>
      </c>
      <c r="F22" s="1" t="s">
        <v>932</v>
      </c>
      <c r="G22" s="1">
        <v>1969</v>
      </c>
      <c r="H22" s="7" t="s">
        <v>548</v>
      </c>
      <c r="I22" s="1">
        <v>55</v>
      </c>
      <c r="J22">
        <v>0</v>
      </c>
    </row>
    <row r="23" spans="1:11">
      <c r="B23" t="s">
        <v>1094</v>
      </c>
      <c r="C23">
        <v>2008</v>
      </c>
      <c r="E23" s="1" t="s">
        <v>934</v>
      </c>
      <c r="F23" s="1" t="s">
        <v>933</v>
      </c>
      <c r="G23" s="1" t="s">
        <v>646</v>
      </c>
      <c r="H23" s="7" t="s">
        <v>548</v>
      </c>
      <c r="I23" s="1">
        <v>96</v>
      </c>
      <c r="J23">
        <v>2.1000000000000001E-2</v>
      </c>
      <c r="K23" t="s">
        <v>938</v>
      </c>
    </row>
    <row r="24" spans="1:11">
      <c r="A24" t="s">
        <v>952</v>
      </c>
      <c r="B24" t="s">
        <v>1104</v>
      </c>
      <c r="C24">
        <v>1983</v>
      </c>
      <c r="E24" s="1" t="s">
        <v>979</v>
      </c>
      <c r="F24" s="1" t="s">
        <v>863</v>
      </c>
      <c r="G24" s="1" t="s">
        <v>981</v>
      </c>
      <c r="H24" s="7" t="s">
        <v>548</v>
      </c>
      <c r="I24" s="1">
        <v>193</v>
      </c>
      <c r="J24">
        <v>0</v>
      </c>
    </row>
    <row r="25" spans="1:11">
      <c r="A25" t="s">
        <v>1127</v>
      </c>
      <c r="B25" t="s">
        <v>1128</v>
      </c>
      <c r="C25">
        <v>2004</v>
      </c>
      <c r="E25" s="1" t="s">
        <v>1129</v>
      </c>
      <c r="F25" s="11" t="s">
        <v>1123</v>
      </c>
      <c r="G25" s="7" t="s">
        <v>939</v>
      </c>
      <c r="H25" s="1" t="s">
        <v>916</v>
      </c>
      <c r="I25" s="1">
        <v>43</v>
      </c>
      <c r="J25">
        <f>3/43</f>
        <v>6.9767441860465115E-2</v>
      </c>
    </row>
    <row r="26" spans="1:11">
      <c r="A26" s="11" t="s">
        <v>40</v>
      </c>
      <c r="B26" t="s">
        <v>1133</v>
      </c>
      <c r="C26">
        <v>2001</v>
      </c>
      <c r="E26" s="1" t="s">
        <v>649</v>
      </c>
      <c r="F26" s="7" t="s">
        <v>1135</v>
      </c>
      <c r="G26" s="1" t="s">
        <v>646</v>
      </c>
      <c r="H26" s="1" t="s">
        <v>640</v>
      </c>
      <c r="I26" s="1">
        <v>66</v>
      </c>
      <c r="J26">
        <f>2/66</f>
        <v>3.0303030303030304E-2</v>
      </c>
    </row>
    <row r="27" spans="1:11">
      <c r="A27" t="s">
        <v>1141</v>
      </c>
      <c r="B27" t="s">
        <v>1140</v>
      </c>
      <c r="C27">
        <v>2008</v>
      </c>
      <c r="E27" s="1" t="s">
        <v>1137</v>
      </c>
      <c r="F27" s="7" t="s">
        <v>1138</v>
      </c>
      <c r="G27" s="7" t="s">
        <v>1139</v>
      </c>
      <c r="H27" s="7" t="s">
        <v>640</v>
      </c>
      <c r="I27" s="1">
        <v>193</v>
      </c>
      <c r="J27">
        <f>35/193</f>
        <v>0.18134715025906736</v>
      </c>
      <c r="K27" s="1" t="s">
        <v>1143</v>
      </c>
    </row>
    <row r="28" spans="1:11">
      <c r="A28" t="s">
        <v>1134</v>
      </c>
      <c r="B28" t="s">
        <v>1134</v>
      </c>
      <c r="C28">
        <v>2006</v>
      </c>
      <c r="E28" t="s">
        <v>1142</v>
      </c>
      <c r="F28" t="s">
        <v>1136</v>
      </c>
      <c r="G28">
        <v>1980</v>
      </c>
      <c r="H28" t="s">
        <v>640</v>
      </c>
      <c r="I28" s="1">
        <v>152</v>
      </c>
      <c r="J28">
        <v>0</v>
      </c>
      <c r="K28" s="1" t="s">
        <v>1143</v>
      </c>
    </row>
    <row r="29" spans="1:11">
      <c r="B29" t="s">
        <v>1134</v>
      </c>
      <c r="C29">
        <v>2006</v>
      </c>
      <c r="E29" t="s">
        <v>1142</v>
      </c>
      <c r="F29" t="s">
        <v>1136</v>
      </c>
      <c r="G29">
        <v>1990</v>
      </c>
      <c r="H29" t="s">
        <v>640</v>
      </c>
      <c r="I29">
        <v>152</v>
      </c>
      <c r="J29">
        <v>0</v>
      </c>
      <c r="K29" s="1" t="s">
        <v>1143</v>
      </c>
    </row>
    <row r="30" spans="1:11">
      <c r="B30" t="s">
        <v>1134</v>
      </c>
      <c r="C30">
        <v>2006</v>
      </c>
      <c r="E30" t="s">
        <v>1142</v>
      </c>
      <c r="F30" t="s">
        <v>1136</v>
      </c>
      <c r="G30">
        <v>2000</v>
      </c>
      <c r="H30" t="s">
        <v>640</v>
      </c>
      <c r="I30">
        <v>152</v>
      </c>
      <c r="J30">
        <f>3/152</f>
        <v>1.9736842105263157E-2</v>
      </c>
      <c r="K30" s="1" t="s">
        <v>1143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topLeftCell="A11" workbookViewId="0">
      <selection activeCell="A5" sqref="A5"/>
    </sheetView>
  </sheetViews>
  <sheetFormatPr defaultRowHeight="15.5"/>
  <sheetData>
    <row r="1" spans="1:2">
      <c r="A1" s="2" t="s">
        <v>1068</v>
      </c>
      <c r="B1" s="2" t="s">
        <v>1069</v>
      </c>
    </row>
    <row r="2" spans="1:2">
      <c r="A2" s="19" t="s">
        <v>874</v>
      </c>
    </row>
    <row r="3" spans="1:2">
      <c r="A3" t="s">
        <v>1</v>
      </c>
      <c r="B3" t="s">
        <v>1072</v>
      </c>
    </row>
    <row r="4" spans="1:2">
      <c r="A4" t="s">
        <v>907</v>
      </c>
      <c r="B4" t="s">
        <v>1070</v>
      </c>
    </row>
    <row r="5" spans="1:2">
      <c r="A5" s="1" t="s">
        <v>10</v>
      </c>
      <c r="B5" s="1" t="s">
        <v>1007</v>
      </c>
    </row>
    <row r="6" spans="1:2">
      <c r="A6" s="1" t="s">
        <v>1071</v>
      </c>
      <c r="B6" s="1" t="s">
        <v>1008</v>
      </c>
    </row>
    <row r="7" spans="1:2">
      <c r="A7" s="1" t="s">
        <v>19</v>
      </c>
      <c r="B7" s="1" t="s">
        <v>1073</v>
      </c>
    </row>
    <row r="8" spans="1:2">
      <c r="A8" s="1" t="s">
        <v>18</v>
      </c>
      <c r="B8" s="1" t="s">
        <v>1016</v>
      </c>
    </row>
    <row r="9" spans="1:2">
      <c r="A9" s="1" t="s">
        <v>897</v>
      </c>
      <c r="B9" s="1" t="s">
        <v>1074</v>
      </c>
    </row>
    <row r="10" spans="1:2">
      <c r="A10" s="1" t="s">
        <v>896</v>
      </c>
      <c r="B10" s="1" t="s">
        <v>1075</v>
      </c>
    </row>
    <row r="11" spans="1:2">
      <c r="A11" s="1" t="s">
        <v>4</v>
      </c>
      <c r="B11" s="1" t="s">
        <v>1076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58203125" defaultRowHeight="15.5"/>
  <cols>
    <col min="1" max="1" width="4.5" bestFit="1" customWidth="1"/>
    <col min="2" max="4" width="66.83203125" bestFit="1" customWidth="1"/>
    <col min="5" max="5" width="5.5" bestFit="1" customWidth="1"/>
    <col min="6" max="6" width="66.83203125" bestFit="1" customWidth="1"/>
    <col min="7" max="7" width="4.5" bestFit="1" customWidth="1"/>
    <col min="8" max="8" width="5.83203125" bestFit="1" customWidth="1"/>
    <col min="9" max="9" width="20.83203125" bestFit="1" customWidth="1"/>
  </cols>
  <sheetData>
    <row r="1" spans="1:10">
      <c r="A1" s="11" t="s">
        <v>375</v>
      </c>
      <c r="B1" s="11" t="s">
        <v>376</v>
      </c>
      <c r="C1" s="11" t="s">
        <v>2</v>
      </c>
      <c r="D1" s="11" t="s">
        <v>96</v>
      </c>
      <c r="E1" s="11" t="s">
        <v>1</v>
      </c>
      <c r="F1" s="11" t="s">
        <v>377</v>
      </c>
      <c r="G1" s="11"/>
      <c r="H1" s="11"/>
      <c r="I1" s="11" t="s">
        <v>378</v>
      </c>
      <c r="J1" s="11" t="s">
        <v>379</v>
      </c>
    </row>
    <row r="2" spans="1:10">
      <c r="A2" s="11">
        <v>100</v>
      </c>
      <c r="B2" s="11" t="s">
        <v>20</v>
      </c>
      <c r="C2" s="11" t="s">
        <v>21</v>
      </c>
      <c r="D2" s="11" t="s">
        <v>22</v>
      </c>
      <c r="E2" s="11">
        <v>1976</v>
      </c>
      <c r="F2" s="11" t="s">
        <v>23</v>
      </c>
      <c r="G2" s="11">
        <v>61</v>
      </c>
      <c r="H2" s="11">
        <v>4</v>
      </c>
      <c r="I2" s="11" t="s">
        <v>313</v>
      </c>
      <c r="J2" s="11">
        <v>1435</v>
      </c>
    </row>
    <row r="3" spans="1:10">
      <c r="A3" s="11">
        <v>49</v>
      </c>
      <c r="B3" s="11" t="s">
        <v>68</v>
      </c>
      <c r="C3" s="11" t="s">
        <v>69</v>
      </c>
      <c r="D3" s="11" t="s">
        <v>62</v>
      </c>
      <c r="E3" s="11">
        <v>2002</v>
      </c>
      <c r="F3" s="11" t="s">
        <v>70</v>
      </c>
      <c r="G3" s="11">
        <v>63</v>
      </c>
      <c r="H3" s="11" t="s">
        <v>123</v>
      </c>
      <c r="I3" s="11">
        <v>2630</v>
      </c>
      <c r="J3" s="11">
        <v>2053</v>
      </c>
    </row>
    <row r="4" spans="1:10">
      <c r="A4" s="11">
        <v>60</v>
      </c>
      <c r="B4" s="11" t="s">
        <v>161</v>
      </c>
      <c r="C4" s="11" t="s">
        <v>162</v>
      </c>
      <c r="D4" s="11" t="s">
        <v>119</v>
      </c>
      <c r="E4" s="11">
        <v>1998</v>
      </c>
      <c r="F4" s="11" t="s">
        <v>163</v>
      </c>
      <c r="G4" s="11">
        <v>58</v>
      </c>
      <c r="H4" s="11" t="s">
        <v>164</v>
      </c>
      <c r="I4" s="11">
        <v>2574</v>
      </c>
      <c r="J4" s="11">
        <v>2460</v>
      </c>
    </row>
    <row r="5" spans="1:10">
      <c r="A5" s="11">
        <v>77</v>
      </c>
      <c r="B5" s="11" t="s">
        <v>233</v>
      </c>
      <c r="C5" s="11" t="s">
        <v>234</v>
      </c>
      <c r="D5" s="11" t="s">
        <v>235</v>
      </c>
      <c r="E5" s="11">
        <v>2016</v>
      </c>
      <c r="F5" s="11" t="s">
        <v>236</v>
      </c>
      <c r="G5" s="11">
        <v>23</v>
      </c>
      <c r="H5" s="11"/>
      <c r="I5" s="11" t="s">
        <v>237</v>
      </c>
      <c r="J5" s="11">
        <v>3539</v>
      </c>
    </row>
    <row r="6" spans="1:10">
      <c r="A6" s="11">
        <v>69</v>
      </c>
      <c r="B6" s="11" t="s">
        <v>199</v>
      </c>
      <c r="C6" s="11" t="s">
        <v>200</v>
      </c>
      <c r="D6" s="11" t="s">
        <v>201</v>
      </c>
      <c r="E6" s="11">
        <v>2011</v>
      </c>
      <c r="F6" s="11" t="s">
        <v>202</v>
      </c>
      <c r="G6" s="11">
        <v>81</v>
      </c>
      <c r="H6" s="11">
        <v>1</v>
      </c>
      <c r="I6" s="11" t="s">
        <v>203</v>
      </c>
      <c r="J6" s="11">
        <v>4234</v>
      </c>
    </row>
    <row r="7" spans="1:10">
      <c r="A7" s="11">
        <v>109</v>
      </c>
      <c r="B7" s="11" t="s">
        <v>351</v>
      </c>
      <c r="C7" s="11" t="s">
        <v>352</v>
      </c>
      <c r="D7" s="11" t="s">
        <v>158</v>
      </c>
      <c r="E7" s="11">
        <v>1985</v>
      </c>
      <c r="F7" s="11" t="s">
        <v>353</v>
      </c>
      <c r="G7" s="11">
        <v>38</v>
      </c>
      <c r="H7" s="11">
        <v>3</v>
      </c>
      <c r="I7" s="11" t="s">
        <v>354</v>
      </c>
      <c r="J7" s="11">
        <v>5638</v>
      </c>
    </row>
    <row r="8" spans="1:10">
      <c r="A8" s="11">
        <v>46</v>
      </c>
      <c r="B8" s="11" t="s">
        <v>112</v>
      </c>
      <c r="C8" s="11" t="s">
        <v>113</v>
      </c>
      <c r="D8" s="11" t="s">
        <v>114</v>
      </c>
      <c r="E8" s="11">
        <v>2012</v>
      </c>
      <c r="F8" s="11" t="s">
        <v>115</v>
      </c>
      <c r="G8" s="11">
        <v>83</v>
      </c>
      <c r="H8" s="11">
        <v>1</v>
      </c>
      <c r="I8" s="11" t="s">
        <v>116</v>
      </c>
      <c r="J8" s="11">
        <v>6122</v>
      </c>
    </row>
    <row r="9" spans="1:10">
      <c r="A9" s="11">
        <v>84</v>
      </c>
      <c r="B9" s="11" t="s">
        <v>259</v>
      </c>
      <c r="C9" s="11" t="s">
        <v>260</v>
      </c>
      <c r="D9" s="11" t="s">
        <v>261</v>
      </c>
      <c r="E9" s="11">
        <v>1984</v>
      </c>
      <c r="F9" s="11" t="s">
        <v>262</v>
      </c>
      <c r="G9" s="11">
        <v>15</v>
      </c>
      <c r="H9" s="11">
        <v>5</v>
      </c>
      <c r="I9" s="11" t="s">
        <v>263</v>
      </c>
      <c r="J9" s="11">
        <v>9224</v>
      </c>
    </row>
    <row r="10" spans="1:10">
      <c r="A10" s="11">
        <v>63</v>
      </c>
      <c r="B10" s="11" t="s">
        <v>174</v>
      </c>
      <c r="C10" s="11" t="s">
        <v>175</v>
      </c>
      <c r="D10" s="11" t="s">
        <v>176</v>
      </c>
      <c r="E10" s="11">
        <v>2013</v>
      </c>
      <c r="F10" s="11" t="s">
        <v>177</v>
      </c>
      <c r="G10" s="11">
        <v>14</v>
      </c>
      <c r="H10" s="11">
        <v>5</v>
      </c>
      <c r="I10" s="11" t="s">
        <v>178</v>
      </c>
      <c r="J10" s="11">
        <v>10433</v>
      </c>
    </row>
    <row r="11" spans="1:10">
      <c r="A11" s="11">
        <v>74</v>
      </c>
      <c r="B11" s="11" t="s">
        <v>219</v>
      </c>
      <c r="C11" s="11" t="s">
        <v>220</v>
      </c>
      <c r="D11" s="11" t="s">
        <v>221</v>
      </c>
      <c r="E11" s="11">
        <v>2014</v>
      </c>
      <c r="F11" s="11" t="s">
        <v>222</v>
      </c>
      <c r="G11" s="11">
        <v>51</v>
      </c>
      <c r="H11" s="11">
        <v>5</v>
      </c>
      <c r="I11" s="11" t="s">
        <v>223</v>
      </c>
      <c r="J11" s="11">
        <v>11099</v>
      </c>
    </row>
    <row r="12" spans="1:10">
      <c r="A12" s="11">
        <v>107</v>
      </c>
      <c r="B12" s="11" t="s">
        <v>341</v>
      </c>
      <c r="C12" s="11" t="s">
        <v>342</v>
      </c>
      <c r="D12" s="11" t="s">
        <v>343</v>
      </c>
      <c r="E12" s="11">
        <v>2006</v>
      </c>
      <c r="F12" s="11" t="s">
        <v>344</v>
      </c>
      <c r="G12" s="11">
        <v>20</v>
      </c>
      <c r="H12" s="11">
        <v>1</v>
      </c>
      <c r="I12" s="11" t="s">
        <v>345</v>
      </c>
      <c r="J12" s="11">
        <v>12231</v>
      </c>
    </row>
    <row r="13" spans="1:10">
      <c r="A13" s="11">
        <v>71</v>
      </c>
      <c r="B13" s="11" t="s">
        <v>209</v>
      </c>
      <c r="C13" s="11" t="s">
        <v>210</v>
      </c>
      <c r="D13" s="11" t="s">
        <v>206</v>
      </c>
      <c r="E13" s="11">
        <v>2000</v>
      </c>
      <c r="F13" s="11" t="s">
        <v>211</v>
      </c>
      <c r="G13" s="11">
        <v>68</v>
      </c>
      <c r="H13" s="11">
        <v>1</v>
      </c>
      <c r="I13" s="11" t="s">
        <v>212</v>
      </c>
      <c r="J13" s="11">
        <v>12551</v>
      </c>
    </row>
    <row r="14" spans="1:10">
      <c r="A14" s="11">
        <v>113</v>
      </c>
      <c r="B14" s="11" t="s">
        <v>370</v>
      </c>
      <c r="C14" s="11" t="s">
        <v>371</v>
      </c>
      <c r="D14" s="11" t="s">
        <v>372</v>
      </c>
      <c r="E14" s="11">
        <v>2016</v>
      </c>
      <c r="F14" s="11" t="s">
        <v>373</v>
      </c>
      <c r="G14" s="11">
        <v>23</v>
      </c>
      <c r="H14" s="11">
        <v>1</v>
      </c>
      <c r="I14" s="11" t="s">
        <v>374</v>
      </c>
      <c r="J14" s="11">
        <v>12642</v>
      </c>
    </row>
    <row r="15" spans="1:10">
      <c r="A15" s="11">
        <v>66</v>
      </c>
      <c r="B15" s="11" t="s">
        <v>32</v>
      </c>
      <c r="C15" s="11" t="s">
        <v>33</v>
      </c>
      <c r="D15" s="11" t="s">
        <v>34</v>
      </c>
      <c r="E15" s="11">
        <v>2013</v>
      </c>
      <c r="F15" s="11" t="s">
        <v>35</v>
      </c>
      <c r="G15" s="11">
        <v>22</v>
      </c>
      <c r="H15" s="11">
        <v>1</v>
      </c>
      <c r="I15" s="11" t="s">
        <v>188</v>
      </c>
      <c r="J15" s="11">
        <v>13436</v>
      </c>
    </row>
    <row r="16" spans="1:10">
      <c r="A16" s="11">
        <v>53</v>
      </c>
      <c r="B16" s="11" t="s">
        <v>135</v>
      </c>
      <c r="C16" s="11" t="s">
        <v>136</v>
      </c>
      <c r="D16" s="11" t="s">
        <v>137</v>
      </c>
      <c r="E16" s="11">
        <v>1999</v>
      </c>
      <c r="F16" s="11" t="s">
        <v>138</v>
      </c>
      <c r="G16" s="11">
        <v>10</v>
      </c>
      <c r="H16" s="11">
        <v>6</v>
      </c>
      <c r="I16" s="11" t="s">
        <v>139</v>
      </c>
      <c r="J16" s="11">
        <v>13645</v>
      </c>
    </row>
    <row r="17" spans="1:10">
      <c r="A17" s="11">
        <v>75</v>
      </c>
      <c r="B17" s="11" t="s">
        <v>224</v>
      </c>
      <c r="C17" s="11" t="s">
        <v>225</v>
      </c>
      <c r="D17" s="11" t="s">
        <v>226</v>
      </c>
      <c r="E17" s="11">
        <v>2000</v>
      </c>
      <c r="F17" s="11" t="s">
        <v>227</v>
      </c>
      <c r="G17" s="11">
        <v>14</v>
      </c>
      <c r="H17" s="11">
        <v>2</v>
      </c>
      <c r="I17" s="11" t="s">
        <v>228</v>
      </c>
      <c r="J17" s="11">
        <v>20018</v>
      </c>
    </row>
    <row r="18" spans="1:10">
      <c r="A18" s="11">
        <v>54</v>
      </c>
      <c r="B18" s="11" t="s">
        <v>140</v>
      </c>
      <c r="C18" s="11" t="s">
        <v>141</v>
      </c>
      <c r="D18" s="11" t="s">
        <v>142</v>
      </c>
      <c r="E18" s="11">
        <v>2010</v>
      </c>
      <c r="F18" s="11" t="s">
        <v>143</v>
      </c>
      <c r="G18" s="11">
        <v>45</v>
      </c>
      <c r="H18" s="11">
        <v>2</v>
      </c>
      <c r="I18" s="11" t="s">
        <v>144</v>
      </c>
      <c r="J18" s="11">
        <v>20324</v>
      </c>
    </row>
    <row r="19" spans="1:10" s="2" customFormat="1">
      <c r="A19" s="11">
        <v>102</v>
      </c>
      <c r="B19" s="11" t="s">
        <v>318</v>
      </c>
      <c r="C19" s="11" t="s">
        <v>319</v>
      </c>
      <c r="D19" s="11" t="s">
        <v>320</v>
      </c>
      <c r="E19" s="11">
        <v>1995</v>
      </c>
      <c r="F19" s="11" t="s">
        <v>321</v>
      </c>
      <c r="G19" s="11"/>
      <c r="H19" s="11"/>
      <c r="I19" s="11" t="s">
        <v>322</v>
      </c>
      <c r="J19" s="11">
        <v>25297</v>
      </c>
    </row>
    <row r="20" spans="1:10" s="2" customFormat="1">
      <c r="A20" s="11">
        <v>90</v>
      </c>
      <c r="B20" s="11" t="s">
        <v>281</v>
      </c>
      <c r="C20" s="11" t="s">
        <v>282</v>
      </c>
      <c r="D20" s="11" t="s">
        <v>62</v>
      </c>
      <c r="E20" s="11">
        <v>2000</v>
      </c>
      <c r="F20" s="11" t="s">
        <v>283</v>
      </c>
      <c r="G20" s="11">
        <v>60</v>
      </c>
      <c r="H20" s="11" t="s">
        <v>284</v>
      </c>
      <c r="I20" s="11">
        <v>4939</v>
      </c>
      <c r="J20" s="11">
        <v>26913</v>
      </c>
    </row>
    <row r="21" spans="1:10" s="2" customFormat="1">
      <c r="A21" s="11">
        <v>61</v>
      </c>
      <c r="B21" s="11" t="s">
        <v>165</v>
      </c>
      <c r="C21" s="11" t="s">
        <v>166</v>
      </c>
      <c r="D21" s="11" t="s">
        <v>30</v>
      </c>
      <c r="E21" s="11">
        <v>2017</v>
      </c>
      <c r="F21" s="11" t="s">
        <v>167</v>
      </c>
      <c r="G21" s="11"/>
      <c r="H21" s="11"/>
      <c r="I21" s="11" t="s">
        <v>168</v>
      </c>
      <c r="J21" s="11">
        <v>28649</v>
      </c>
    </row>
    <row r="22" spans="1:10" s="2" customFormat="1">
      <c r="A22" s="11">
        <v>86</v>
      </c>
      <c r="B22" s="11" t="s">
        <v>268</v>
      </c>
      <c r="C22" s="11" t="s">
        <v>269</v>
      </c>
      <c r="D22" s="11" t="s">
        <v>22</v>
      </c>
      <c r="E22" s="11">
        <v>1976</v>
      </c>
      <c r="F22" s="11" t="s">
        <v>270</v>
      </c>
      <c r="G22" s="11">
        <v>61</v>
      </c>
      <c r="H22" s="11">
        <v>2</v>
      </c>
      <c r="I22" s="11" t="s">
        <v>271</v>
      </c>
      <c r="J22" s="11">
        <v>29155</v>
      </c>
    </row>
    <row r="23" spans="1:10" s="2" customFormat="1">
      <c r="A23" s="11">
        <v>57</v>
      </c>
      <c r="B23" s="11" t="s">
        <v>147</v>
      </c>
      <c r="C23" s="11" t="s">
        <v>148</v>
      </c>
      <c r="D23" s="11" t="s">
        <v>149</v>
      </c>
      <c r="E23" s="11">
        <v>2014</v>
      </c>
      <c r="F23" s="11" t="s">
        <v>150</v>
      </c>
      <c r="G23" s="11">
        <v>9</v>
      </c>
      <c r="H23" s="11">
        <v>10</v>
      </c>
      <c r="I23" s="11"/>
      <c r="J23" s="11">
        <v>32758</v>
      </c>
    </row>
    <row r="24" spans="1:10" s="2" customFormat="1">
      <c r="A24" s="11">
        <v>78</v>
      </c>
      <c r="B24" s="11" t="s">
        <v>238</v>
      </c>
      <c r="C24" s="11" t="s">
        <v>239</v>
      </c>
      <c r="D24" s="11" t="s">
        <v>240</v>
      </c>
      <c r="E24" s="11">
        <v>1981</v>
      </c>
      <c r="F24" s="11" t="s">
        <v>241</v>
      </c>
      <c r="G24" s="11">
        <v>108</v>
      </c>
      <c r="H24" s="11">
        <v>2</v>
      </c>
      <c r="I24" s="11" t="s">
        <v>242</v>
      </c>
      <c r="J24" s="11">
        <v>32791</v>
      </c>
    </row>
    <row r="25" spans="1:10" s="2" customFormat="1">
      <c r="A25" s="11">
        <v>64</v>
      </c>
      <c r="B25" s="11" t="s">
        <v>179</v>
      </c>
      <c r="C25" s="11" t="s">
        <v>180</v>
      </c>
      <c r="D25" s="11" t="s">
        <v>50</v>
      </c>
      <c r="E25" s="11">
        <v>1988</v>
      </c>
      <c r="F25" s="11" t="s">
        <v>181</v>
      </c>
      <c r="G25" s="11">
        <v>23</v>
      </c>
      <c r="H25" s="11">
        <v>3</v>
      </c>
      <c r="I25" s="11" t="s">
        <v>182</v>
      </c>
      <c r="J25" s="11">
        <v>32959</v>
      </c>
    </row>
    <row r="26" spans="1:10" s="2" customFormat="1">
      <c r="A26" s="11">
        <v>68</v>
      </c>
      <c r="B26" s="11" t="s">
        <v>194</v>
      </c>
      <c r="C26" s="11" t="s">
        <v>195</v>
      </c>
      <c r="D26" s="11" t="s">
        <v>196</v>
      </c>
      <c r="E26" s="11">
        <v>2009</v>
      </c>
      <c r="F26" s="11" t="s">
        <v>197</v>
      </c>
      <c r="G26" s="11">
        <v>36</v>
      </c>
      <c r="H26" s="11">
        <v>2</v>
      </c>
      <c r="I26" s="11" t="s">
        <v>198</v>
      </c>
      <c r="J26" s="11">
        <v>34746</v>
      </c>
    </row>
    <row r="27" spans="1:10" s="2" customFormat="1">
      <c r="A27" s="11">
        <v>93</v>
      </c>
      <c r="B27" s="11" t="s">
        <v>64</v>
      </c>
      <c r="C27" s="11" t="s">
        <v>65</v>
      </c>
      <c r="D27" s="11" t="s">
        <v>66</v>
      </c>
      <c r="E27" s="11">
        <v>1982</v>
      </c>
      <c r="F27" s="11" t="s">
        <v>67</v>
      </c>
      <c r="G27" s="11">
        <v>2</v>
      </c>
      <c r="H27" s="11">
        <v>1</v>
      </c>
      <c r="I27" s="11" t="s">
        <v>291</v>
      </c>
      <c r="J27" s="11">
        <v>37672</v>
      </c>
    </row>
    <row r="28" spans="1:10" s="2" customFormat="1">
      <c r="A28" s="11">
        <v>48</v>
      </c>
      <c r="B28" s="11" t="s">
        <v>36</v>
      </c>
      <c r="C28" s="11" t="s">
        <v>37</v>
      </c>
      <c r="D28" s="11" t="s">
        <v>38</v>
      </c>
      <c r="E28" s="11">
        <v>2015</v>
      </c>
      <c r="F28" s="11" t="s">
        <v>39</v>
      </c>
      <c r="G28" s="11">
        <v>20</v>
      </c>
      <c r="H28" s="11">
        <v>1</v>
      </c>
      <c r="I28" s="11" t="s">
        <v>122</v>
      </c>
      <c r="J28" s="11">
        <v>38933</v>
      </c>
    </row>
    <row r="29" spans="1:10" s="2" customFormat="1">
      <c r="A29" s="11">
        <v>88</v>
      </c>
      <c r="B29" s="11" t="s">
        <v>275</v>
      </c>
      <c r="C29" s="11" t="s">
        <v>276</v>
      </c>
      <c r="D29" s="11" t="s">
        <v>277</v>
      </c>
      <c r="E29" s="11">
        <v>1993</v>
      </c>
      <c r="F29" s="11" t="s">
        <v>278</v>
      </c>
      <c r="G29" s="11">
        <v>36</v>
      </c>
      <c r="H29" s="11">
        <v>4</v>
      </c>
      <c r="I29" s="11" t="s">
        <v>279</v>
      </c>
      <c r="J29" s="11">
        <v>39237</v>
      </c>
    </row>
    <row r="30" spans="1:10" s="2" customFormat="1">
      <c r="A30" s="11">
        <v>111</v>
      </c>
      <c r="B30" s="11" t="s">
        <v>360</v>
      </c>
      <c r="C30" s="11" t="s">
        <v>361</v>
      </c>
      <c r="D30" s="11" t="s">
        <v>362</v>
      </c>
      <c r="E30" s="11">
        <v>2003</v>
      </c>
      <c r="F30" s="11" t="s">
        <v>363</v>
      </c>
      <c r="G30" s="11">
        <v>130</v>
      </c>
      <c r="H30" s="11">
        <v>2</v>
      </c>
      <c r="I30" s="11" t="s">
        <v>364</v>
      </c>
      <c r="J30" s="11">
        <v>39944</v>
      </c>
    </row>
    <row r="31" spans="1:10" s="2" customFormat="1">
      <c r="A31" s="11">
        <v>56</v>
      </c>
      <c r="B31" s="11" t="s">
        <v>86</v>
      </c>
      <c r="C31" s="11" t="s">
        <v>87</v>
      </c>
      <c r="D31" s="11" t="s">
        <v>88</v>
      </c>
      <c r="E31" s="11">
        <v>2017</v>
      </c>
      <c r="F31" s="11" t="s">
        <v>89</v>
      </c>
      <c r="G31" s="11">
        <v>34</v>
      </c>
      <c r="H31" s="11">
        <v>4</v>
      </c>
      <c r="I31" s="11" t="s">
        <v>146</v>
      </c>
      <c r="J31" s="11">
        <v>41100</v>
      </c>
    </row>
    <row r="32" spans="1:10" s="2" customFormat="1">
      <c r="A32" s="11">
        <v>82</v>
      </c>
      <c r="B32" s="11" t="s">
        <v>253</v>
      </c>
      <c r="C32" s="11" t="s">
        <v>254</v>
      </c>
      <c r="D32" s="11" t="s">
        <v>255</v>
      </c>
      <c r="E32" s="11">
        <v>2015</v>
      </c>
      <c r="F32" s="11" t="s">
        <v>256</v>
      </c>
      <c r="G32" s="11">
        <v>11</v>
      </c>
      <c r="H32" s="11">
        <v>1</v>
      </c>
      <c r="I32" s="11" t="s">
        <v>257</v>
      </c>
      <c r="J32" s="11">
        <v>41932</v>
      </c>
    </row>
    <row r="33" spans="1:10" s="2" customFormat="1">
      <c r="A33" s="11">
        <v>104</v>
      </c>
      <c r="B33" s="11" t="s">
        <v>327</v>
      </c>
      <c r="C33" s="11" t="s">
        <v>328</v>
      </c>
      <c r="D33" s="11" t="s">
        <v>329</v>
      </c>
      <c r="E33" s="11">
        <v>2001</v>
      </c>
      <c r="F33" s="11" t="s">
        <v>330</v>
      </c>
      <c r="G33" s="11">
        <v>20</v>
      </c>
      <c r="H33" s="11">
        <v>1</v>
      </c>
      <c r="I33" s="11" t="s">
        <v>331</v>
      </c>
      <c r="J33" s="11">
        <v>46216</v>
      </c>
    </row>
    <row r="34" spans="1:10" s="2" customFormat="1">
      <c r="A34" s="11">
        <v>87</v>
      </c>
      <c r="B34" s="11" t="s">
        <v>272</v>
      </c>
      <c r="C34" s="11" t="s">
        <v>273</v>
      </c>
      <c r="D34" s="11" t="s">
        <v>274</v>
      </c>
      <c r="E34" s="11">
        <v>1991</v>
      </c>
      <c r="F34" s="11"/>
      <c r="G34" s="11">
        <v>51</v>
      </c>
      <c r="H34" s="11" t="s">
        <v>121</v>
      </c>
      <c r="I34" s="11">
        <v>3367</v>
      </c>
      <c r="J34" s="11">
        <v>46967</v>
      </c>
    </row>
    <row r="35" spans="1:10" s="2" customFormat="1">
      <c r="A35" s="11">
        <v>45</v>
      </c>
      <c r="B35" s="11" t="s">
        <v>71</v>
      </c>
      <c r="C35" s="11" t="s">
        <v>72</v>
      </c>
      <c r="D35" s="11" t="s">
        <v>22</v>
      </c>
      <c r="E35" s="11">
        <v>2005</v>
      </c>
      <c r="F35" s="11" t="s">
        <v>73</v>
      </c>
      <c r="G35" s="11">
        <v>90</v>
      </c>
      <c r="H35" s="11">
        <v>1</v>
      </c>
      <c r="I35" s="11" t="s">
        <v>111</v>
      </c>
      <c r="J35" s="11">
        <v>47378</v>
      </c>
    </row>
    <row r="36" spans="1:10" s="2" customFormat="1">
      <c r="A36" s="11">
        <v>67</v>
      </c>
      <c r="B36" s="11" t="s">
        <v>189</v>
      </c>
      <c r="C36" s="11" t="s">
        <v>190</v>
      </c>
      <c r="D36" s="11" t="s">
        <v>191</v>
      </c>
      <c r="E36" s="11">
        <v>1992</v>
      </c>
      <c r="F36" s="11" t="s">
        <v>192</v>
      </c>
      <c r="G36" s="11">
        <v>33</v>
      </c>
      <c r="H36" s="11">
        <v>4</v>
      </c>
      <c r="I36" s="11" t="s">
        <v>193</v>
      </c>
      <c r="J36" s="11">
        <v>48354</v>
      </c>
    </row>
    <row r="37" spans="1:10" s="2" customFormat="1">
      <c r="A37" s="11">
        <v>96</v>
      </c>
      <c r="B37" s="11" t="s">
        <v>302</v>
      </c>
      <c r="C37" s="11" t="s">
        <v>303</v>
      </c>
      <c r="D37" s="11" t="s">
        <v>304</v>
      </c>
      <c r="E37" s="11">
        <v>2004</v>
      </c>
      <c r="F37" s="11" t="s">
        <v>305</v>
      </c>
      <c r="G37" s="11">
        <v>7</v>
      </c>
      <c r="H37" s="11">
        <v>2</v>
      </c>
      <c r="I37" s="11" t="s">
        <v>306</v>
      </c>
      <c r="J37" s="11">
        <v>49003</v>
      </c>
    </row>
    <row r="38" spans="1:10" s="2" customFormat="1">
      <c r="A38" s="11">
        <v>98</v>
      </c>
      <c r="B38" s="11" t="s">
        <v>48</v>
      </c>
      <c r="C38" s="11" t="s">
        <v>49</v>
      </c>
      <c r="D38" s="11" t="s">
        <v>50</v>
      </c>
      <c r="E38" s="11">
        <v>1981</v>
      </c>
      <c r="F38" s="11" t="s">
        <v>51</v>
      </c>
      <c r="G38" s="11">
        <v>5</v>
      </c>
      <c r="H38" s="11">
        <v>3</v>
      </c>
      <c r="I38" s="11" t="s">
        <v>307</v>
      </c>
      <c r="J38" s="11">
        <v>50537</v>
      </c>
    </row>
    <row r="39" spans="1:10" s="2" customFormat="1">
      <c r="A39" s="11">
        <v>79</v>
      </c>
      <c r="B39" s="11" t="s">
        <v>24</v>
      </c>
      <c r="C39" s="11" t="s">
        <v>25</v>
      </c>
      <c r="D39" s="11" t="s">
        <v>26</v>
      </c>
      <c r="E39" s="11">
        <v>2011</v>
      </c>
      <c r="F39" s="11" t="s">
        <v>27</v>
      </c>
      <c r="G39" s="11">
        <v>112</v>
      </c>
      <c r="H39" s="11">
        <v>2</v>
      </c>
      <c r="I39" s="11" t="s">
        <v>243</v>
      </c>
      <c r="J39" s="11">
        <v>50542</v>
      </c>
    </row>
    <row r="40" spans="1:10" s="2" customFormat="1">
      <c r="A40" s="11">
        <v>41</v>
      </c>
      <c r="B40" s="11" t="s">
        <v>74</v>
      </c>
      <c r="C40" s="11" t="s">
        <v>75</v>
      </c>
      <c r="D40" s="11" t="s">
        <v>76</v>
      </c>
      <c r="E40" s="11">
        <v>2016</v>
      </c>
      <c r="F40" s="11" t="s">
        <v>77</v>
      </c>
      <c r="G40" s="11">
        <v>19</v>
      </c>
      <c r="H40" s="11">
        <v>2</v>
      </c>
      <c r="I40" s="11" t="s">
        <v>99</v>
      </c>
      <c r="J40" s="11">
        <v>50721</v>
      </c>
    </row>
    <row r="41" spans="1:10" s="2" customFormat="1">
      <c r="A41" s="11">
        <v>106</v>
      </c>
      <c r="B41" s="11" t="s">
        <v>337</v>
      </c>
      <c r="C41" s="11" t="s">
        <v>338</v>
      </c>
      <c r="D41" s="11" t="s">
        <v>206</v>
      </c>
      <c r="E41" s="11">
        <v>1990</v>
      </c>
      <c r="F41" s="11" t="s">
        <v>339</v>
      </c>
      <c r="G41" s="11">
        <v>58</v>
      </c>
      <c r="H41" s="11">
        <v>5</v>
      </c>
      <c r="I41" s="11" t="s">
        <v>340</v>
      </c>
      <c r="J41" s="11">
        <v>51750</v>
      </c>
    </row>
    <row r="42" spans="1:10" s="2" customFormat="1">
      <c r="A42" s="11">
        <v>99</v>
      </c>
      <c r="B42" s="11" t="s">
        <v>308</v>
      </c>
      <c r="C42" s="11" t="s">
        <v>309</v>
      </c>
      <c r="D42" s="11" t="s">
        <v>310</v>
      </c>
      <c r="E42" s="11">
        <v>1987</v>
      </c>
      <c r="F42" s="11" t="s">
        <v>311</v>
      </c>
      <c r="G42" s="11">
        <v>30</v>
      </c>
      <c r="H42" s="11">
        <v>2</v>
      </c>
      <c r="I42" s="11" t="s">
        <v>312</v>
      </c>
      <c r="J42" s="11">
        <v>52971</v>
      </c>
    </row>
    <row r="43" spans="1:10" s="2" customFormat="1">
      <c r="A43" s="11">
        <v>94</v>
      </c>
      <c r="B43" s="11" t="s">
        <v>292</v>
      </c>
      <c r="C43" s="11" t="s">
        <v>293</v>
      </c>
      <c r="D43" s="11" t="s">
        <v>294</v>
      </c>
      <c r="E43" s="11">
        <v>2004</v>
      </c>
      <c r="F43" s="11" t="s">
        <v>295</v>
      </c>
      <c r="G43" s="11">
        <v>57</v>
      </c>
      <c r="H43" s="11">
        <v>2</v>
      </c>
      <c r="I43" s="11" t="s">
        <v>296</v>
      </c>
      <c r="J43" s="11">
        <v>54361</v>
      </c>
    </row>
    <row r="44" spans="1:10" s="2" customFormat="1">
      <c r="A44" s="11">
        <v>51</v>
      </c>
      <c r="B44" s="11" t="s">
        <v>125</v>
      </c>
      <c r="C44" s="11" t="s">
        <v>126</v>
      </c>
      <c r="D44" s="11" t="s">
        <v>127</v>
      </c>
      <c r="E44" s="11">
        <v>1977</v>
      </c>
      <c r="F44" s="11" t="s">
        <v>128</v>
      </c>
      <c r="G44" s="11">
        <v>9</v>
      </c>
      <c r="H44" s="11">
        <v>1</v>
      </c>
      <c r="I44" s="11" t="s">
        <v>129</v>
      </c>
      <c r="J44" s="11">
        <v>54775</v>
      </c>
    </row>
    <row r="45" spans="1:10" s="2" customFormat="1">
      <c r="A45" s="11">
        <v>95</v>
      </c>
      <c r="B45" s="11" t="s">
        <v>297</v>
      </c>
      <c r="C45" s="11" t="s">
        <v>298</v>
      </c>
      <c r="D45" s="11" t="s">
        <v>299</v>
      </c>
      <c r="E45" s="11">
        <v>1992</v>
      </c>
      <c r="F45" s="11" t="s">
        <v>300</v>
      </c>
      <c r="G45" s="11">
        <v>59</v>
      </c>
      <c r="H45" s="11">
        <v>2</v>
      </c>
      <c r="I45" s="16" t="s">
        <v>301</v>
      </c>
      <c r="J45" s="11">
        <v>54968</v>
      </c>
    </row>
    <row r="46" spans="1:10" s="2" customFormat="1">
      <c r="A46" s="11">
        <v>85</v>
      </c>
      <c r="B46" s="11" t="s">
        <v>264</v>
      </c>
      <c r="C46" s="11" t="s">
        <v>265</v>
      </c>
      <c r="D46" s="11" t="s">
        <v>22</v>
      </c>
      <c r="E46" s="11">
        <v>2011</v>
      </c>
      <c r="F46" s="11" t="s">
        <v>266</v>
      </c>
      <c r="G46" s="11">
        <v>96</v>
      </c>
      <c r="H46" s="11">
        <v>5</v>
      </c>
      <c r="I46" s="11" t="s">
        <v>267</v>
      </c>
      <c r="J46" s="11">
        <v>55220</v>
      </c>
    </row>
    <row r="47" spans="1:10" s="2" customFormat="1">
      <c r="A47" s="11">
        <v>110</v>
      </c>
      <c r="B47" s="11" t="s">
        <v>355</v>
      </c>
      <c r="C47" s="11" t="s">
        <v>356</v>
      </c>
      <c r="D47" s="11" t="s">
        <v>357</v>
      </c>
      <c r="E47" s="11">
        <v>1993</v>
      </c>
      <c r="F47" s="11" t="s">
        <v>358</v>
      </c>
      <c r="G47" s="11">
        <v>26</v>
      </c>
      <c r="H47" s="11">
        <v>4</v>
      </c>
      <c r="I47" s="11" t="s">
        <v>359</v>
      </c>
      <c r="J47" s="11">
        <v>56086</v>
      </c>
    </row>
    <row r="48" spans="1:10" s="2" customFormat="1">
      <c r="A48" s="11">
        <v>73</v>
      </c>
      <c r="B48" s="11" t="s">
        <v>44</v>
      </c>
      <c r="C48" s="11" t="s">
        <v>45</v>
      </c>
      <c r="D48" s="11" t="s">
        <v>46</v>
      </c>
      <c r="E48" s="11">
        <v>2015</v>
      </c>
      <c r="F48" s="11" t="s">
        <v>47</v>
      </c>
      <c r="G48" s="11">
        <v>109</v>
      </c>
      <c r="H48" s="11">
        <v>3</v>
      </c>
      <c r="I48" s="11" t="s">
        <v>218</v>
      </c>
      <c r="J48" s="11">
        <v>56525</v>
      </c>
    </row>
    <row r="49" spans="1:10" s="2" customFormat="1">
      <c r="A49" s="11">
        <v>80</v>
      </c>
      <c r="B49" s="11" t="s">
        <v>244</v>
      </c>
      <c r="C49" s="11" t="s">
        <v>245</v>
      </c>
      <c r="D49" s="11" t="s">
        <v>26</v>
      </c>
      <c r="E49" s="11">
        <v>1979</v>
      </c>
      <c r="F49" s="11" t="s">
        <v>246</v>
      </c>
      <c r="G49" s="11">
        <v>49</v>
      </c>
      <c r="H49" s="11">
        <v>1</v>
      </c>
      <c r="I49" s="11" t="s">
        <v>247</v>
      </c>
      <c r="J49" s="11">
        <v>57840</v>
      </c>
    </row>
    <row r="50" spans="1:10" s="2" customFormat="1">
      <c r="A50" s="11">
        <v>52</v>
      </c>
      <c r="B50" s="11" t="s">
        <v>130</v>
      </c>
      <c r="C50" s="11" t="s">
        <v>131</v>
      </c>
      <c r="D50" s="11" t="s">
        <v>132</v>
      </c>
      <c r="E50" s="11">
        <v>1991</v>
      </c>
      <c r="F50" s="11" t="s">
        <v>133</v>
      </c>
      <c r="G50" s="11">
        <v>16</v>
      </c>
      <c r="H50" s="16">
        <v>42767</v>
      </c>
      <c r="I50" s="11" t="s">
        <v>134</v>
      </c>
      <c r="J50" s="11">
        <v>58896</v>
      </c>
    </row>
    <row r="51" spans="1:10">
      <c r="A51" s="11">
        <v>83</v>
      </c>
      <c r="B51" s="11" t="s">
        <v>78</v>
      </c>
      <c r="C51" s="11" t="s">
        <v>79</v>
      </c>
      <c r="D51" s="11" t="s">
        <v>80</v>
      </c>
      <c r="E51" s="11">
        <v>2016</v>
      </c>
      <c r="F51" s="11" t="s">
        <v>81</v>
      </c>
      <c r="G51" s="11">
        <v>25</v>
      </c>
      <c r="H51" s="11">
        <v>2</v>
      </c>
      <c r="I51" s="11" t="s">
        <v>258</v>
      </c>
      <c r="J51" s="11">
        <v>59284</v>
      </c>
    </row>
    <row r="52" spans="1:10">
      <c r="A52" s="11">
        <v>91</v>
      </c>
      <c r="B52" s="11" t="s">
        <v>40</v>
      </c>
      <c r="C52" s="11" t="s">
        <v>41</v>
      </c>
      <c r="D52" s="11" t="s">
        <v>42</v>
      </c>
      <c r="E52" s="11">
        <v>2001</v>
      </c>
      <c r="F52" s="11" t="s">
        <v>43</v>
      </c>
      <c r="G52" s="11">
        <v>23</v>
      </c>
      <c r="H52" s="11">
        <v>3</v>
      </c>
      <c r="I52" s="11" t="s">
        <v>285</v>
      </c>
      <c r="J52" s="11">
        <v>59320</v>
      </c>
    </row>
    <row r="53" spans="1:10">
      <c r="A53" s="11">
        <v>72</v>
      </c>
      <c r="B53" s="11" t="s">
        <v>213</v>
      </c>
      <c r="C53" s="11" t="s">
        <v>214</v>
      </c>
      <c r="D53" s="11" t="s">
        <v>215</v>
      </c>
      <c r="E53" s="11">
        <v>1975</v>
      </c>
      <c r="F53" s="11" t="s">
        <v>216</v>
      </c>
      <c r="G53" s="11">
        <v>42</v>
      </c>
      <c r="H53" s="11">
        <v>1</v>
      </c>
      <c r="I53" s="11" t="s">
        <v>217</v>
      </c>
      <c r="J53" s="11">
        <v>60703</v>
      </c>
    </row>
    <row r="54" spans="1:10">
      <c r="A54" s="11">
        <v>92</v>
      </c>
      <c r="B54" s="11" t="s">
        <v>286</v>
      </c>
      <c r="C54" s="11" t="s">
        <v>287</v>
      </c>
      <c r="D54" s="11" t="s">
        <v>288</v>
      </c>
      <c r="E54" s="11">
        <v>2011</v>
      </c>
      <c r="F54" s="11" t="s">
        <v>289</v>
      </c>
      <c r="G54" s="11">
        <v>65</v>
      </c>
      <c r="H54" s="11">
        <v>4</v>
      </c>
      <c r="I54" s="11" t="s">
        <v>290</v>
      </c>
      <c r="J54" s="11">
        <v>66679</v>
      </c>
    </row>
    <row r="55" spans="1:10">
      <c r="A55" s="11">
        <v>58</v>
      </c>
      <c r="B55" s="11" t="s">
        <v>151</v>
      </c>
      <c r="C55" s="11" t="s">
        <v>152</v>
      </c>
      <c r="D55" s="11" t="s">
        <v>153</v>
      </c>
      <c r="E55" s="11">
        <v>2017</v>
      </c>
      <c r="F55" s="11" t="s">
        <v>154</v>
      </c>
      <c r="G55" s="11">
        <v>94</v>
      </c>
      <c r="H55" s="11"/>
      <c r="I55" s="11" t="s">
        <v>155</v>
      </c>
      <c r="J55" s="11">
        <v>67037</v>
      </c>
    </row>
    <row r="56" spans="1:10">
      <c r="A56" s="11">
        <v>44</v>
      </c>
      <c r="B56" s="11" t="s">
        <v>106</v>
      </c>
      <c r="C56" s="11" t="s">
        <v>107</v>
      </c>
      <c r="D56" s="11" t="s">
        <v>108</v>
      </c>
      <c r="E56" s="11">
        <v>1989</v>
      </c>
      <c r="F56" s="11" t="s">
        <v>109</v>
      </c>
      <c r="G56" s="11">
        <v>105</v>
      </c>
      <c r="H56" s="11">
        <v>2</v>
      </c>
      <c r="I56" s="11" t="s">
        <v>110</v>
      </c>
      <c r="J56" s="11">
        <v>73767</v>
      </c>
    </row>
    <row r="57" spans="1:10">
      <c r="A57" s="11">
        <v>55</v>
      </c>
      <c r="B57" s="11" t="s">
        <v>60</v>
      </c>
      <c r="C57" s="11" t="s">
        <v>61</v>
      </c>
      <c r="D57" s="11" t="s">
        <v>62</v>
      </c>
      <c r="E57" s="11">
        <v>2002</v>
      </c>
      <c r="F57" s="11" t="s">
        <v>63</v>
      </c>
      <c r="G57" s="11">
        <v>62</v>
      </c>
      <c r="H57" s="11" t="s">
        <v>145</v>
      </c>
      <c r="I57" s="11">
        <v>3385</v>
      </c>
      <c r="J57" s="11">
        <v>73924</v>
      </c>
    </row>
    <row r="58" spans="1:10">
      <c r="A58" s="11">
        <v>43</v>
      </c>
      <c r="B58" s="11" t="s">
        <v>28</v>
      </c>
      <c r="C58" s="11" t="s">
        <v>29</v>
      </c>
      <c r="D58" s="11" t="s">
        <v>30</v>
      </c>
      <c r="E58" s="11">
        <v>2010</v>
      </c>
      <c r="F58" s="11" t="s">
        <v>31</v>
      </c>
      <c r="G58" s="11">
        <v>1</v>
      </c>
      <c r="H58" s="11">
        <v>2</v>
      </c>
      <c r="I58" s="11" t="s">
        <v>105</v>
      </c>
      <c r="J58" s="11">
        <v>74887</v>
      </c>
    </row>
    <row r="59" spans="1:10">
      <c r="A59" s="11">
        <v>40</v>
      </c>
      <c r="B59" s="11" t="s">
        <v>93</v>
      </c>
      <c r="C59" s="11" t="s">
        <v>94</v>
      </c>
      <c r="D59" s="11" t="s">
        <v>95</v>
      </c>
      <c r="E59" s="11">
        <v>1997</v>
      </c>
      <c r="F59" s="11" t="s">
        <v>98</v>
      </c>
      <c r="G59" s="11">
        <v>88</v>
      </c>
      <c r="H59" s="11"/>
      <c r="I59" s="11" t="s">
        <v>97</v>
      </c>
      <c r="J59" s="11">
        <v>75330</v>
      </c>
    </row>
    <row r="60" spans="1:10">
      <c r="A60" s="11">
        <v>81</v>
      </c>
      <c r="B60" s="11" t="s">
        <v>248</v>
      </c>
      <c r="C60" s="11" t="s">
        <v>249</v>
      </c>
      <c r="D60" s="11" t="s">
        <v>250</v>
      </c>
      <c r="E60" s="11">
        <v>1998</v>
      </c>
      <c r="F60" s="11" t="s">
        <v>251</v>
      </c>
      <c r="G60" s="11">
        <v>71</v>
      </c>
      <c r="H60" s="11"/>
      <c r="I60" s="11" t="s">
        <v>252</v>
      </c>
      <c r="J60" s="11">
        <v>76460</v>
      </c>
    </row>
    <row r="61" spans="1:10">
      <c r="A61" s="11">
        <v>59</v>
      </c>
      <c r="B61" s="11" t="s">
        <v>156</v>
      </c>
      <c r="C61" s="11" t="s">
        <v>157</v>
      </c>
      <c r="D61" s="11" t="s">
        <v>158</v>
      </c>
      <c r="E61" s="11">
        <v>1996</v>
      </c>
      <c r="F61" s="11" t="s">
        <v>159</v>
      </c>
      <c r="G61" s="11">
        <v>49</v>
      </c>
      <c r="H61" s="11">
        <v>1</v>
      </c>
      <c r="I61" s="11" t="s">
        <v>160</v>
      </c>
      <c r="J61" s="11">
        <v>78680</v>
      </c>
    </row>
    <row r="62" spans="1:10">
      <c r="A62" s="11">
        <v>108</v>
      </c>
      <c r="B62" s="11" t="s">
        <v>346</v>
      </c>
      <c r="C62" s="11" t="s">
        <v>347</v>
      </c>
      <c r="D62" s="11" t="s">
        <v>348</v>
      </c>
      <c r="E62" s="11">
        <v>1985</v>
      </c>
      <c r="F62" s="11" t="s">
        <v>349</v>
      </c>
      <c r="G62" s="11">
        <v>20</v>
      </c>
      <c r="H62" s="11">
        <v>7</v>
      </c>
      <c r="I62" s="11" t="s">
        <v>350</v>
      </c>
      <c r="J62" s="11">
        <v>80275</v>
      </c>
    </row>
    <row r="63" spans="1:10">
      <c r="A63" s="11">
        <v>105</v>
      </c>
      <c r="B63" s="11" t="s">
        <v>332</v>
      </c>
      <c r="C63" s="11" t="s">
        <v>333</v>
      </c>
      <c r="D63" s="11" t="s">
        <v>334</v>
      </c>
      <c r="E63" s="11">
        <v>1999</v>
      </c>
      <c r="F63" s="11" t="s">
        <v>335</v>
      </c>
      <c r="G63" s="11">
        <v>47</v>
      </c>
      <c r="H63" s="11">
        <v>2</v>
      </c>
      <c r="I63" s="11" t="s">
        <v>336</v>
      </c>
      <c r="J63" s="11">
        <v>81054</v>
      </c>
    </row>
    <row r="64" spans="1:10">
      <c r="A64" s="11">
        <v>62</v>
      </c>
      <c r="B64" s="11" t="s">
        <v>169</v>
      </c>
      <c r="C64" s="11" t="s">
        <v>170</v>
      </c>
      <c r="D64" s="11" t="s">
        <v>171</v>
      </c>
      <c r="E64" s="11">
        <v>1974</v>
      </c>
      <c r="F64" s="11" t="s">
        <v>172</v>
      </c>
      <c r="G64" s="11">
        <v>14</v>
      </c>
      <c r="H64" s="11">
        <v>2</v>
      </c>
      <c r="I64" s="11" t="s">
        <v>173</v>
      </c>
      <c r="J64" s="11">
        <v>81684</v>
      </c>
    </row>
    <row r="65" spans="1:10">
      <c r="A65" s="11">
        <v>101</v>
      </c>
      <c r="B65" s="11" t="s">
        <v>314</v>
      </c>
      <c r="C65" s="11" t="s">
        <v>315</v>
      </c>
      <c r="D65" s="11" t="s">
        <v>316</v>
      </c>
      <c r="E65" s="11">
        <v>1998</v>
      </c>
      <c r="F65" s="11" t="s">
        <v>317</v>
      </c>
      <c r="G65" s="11">
        <v>51</v>
      </c>
      <c r="H65" s="11">
        <v>2</v>
      </c>
      <c r="I65" s="11" t="s">
        <v>228</v>
      </c>
      <c r="J65" s="11">
        <v>82696</v>
      </c>
    </row>
    <row r="66" spans="1:10">
      <c r="A66" s="11">
        <v>76</v>
      </c>
      <c r="B66" s="11" t="s">
        <v>229</v>
      </c>
      <c r="C66" s="11" t="s">
        <v>230</v>
      </c>
      <c r="D66" s="11" t="s">
        <v>231</v>
      </c>
      <c r="E66" s="11">
        <v>2012</v>
      </c>
      <c r="F66" s="11" t="s">
        <v>232</v>
      </c>
      <c r="G66" s="11">
        <v>3</v>
      </c>
      <c r="H66" s="11"/>
      <c r="I66" s="11"/>
      <c r="J66" s="11">
        <v>83890</v>
      </c>
    </row>
    <row r="67" spans="1:10">
      <c r="A67" s="11">
        <v>42</v>
      </c>
      <c r="B67" s="11" t="s">
        <v>100</v>
      </c>
      <c r="C67" s="11" t="s">
        <v>101</v>
      </c>
      <c r="D67" s="11" t="s">
        <v>102</v>
      </c>
      <c r="E67" s="11">
        <v>1983</v>
      </c>
      <c r="F67" s="11" t="s">
        <v>103</v>
      </c>
      <c r="G67" s="11">
        <v>58</v>
      </c>
      <c r="H67" s="11">
        <v>9</v>
      </c>
      <c r="I67" s="11" t="s">
        <v>104</v>
      </c>
      <c r="J67" s="11">
        <v>84689</v>
      </c>
    </row>
    <row r="68" spans="1:10">
      <c r="A68" s="11">
        <v>89</v>
      </c>
      <c r="B68" s="11" t="s">
        <v>56</v>
      </c>
      <c r="C68" s="11" t="s">
        <v>57</v>
      </c>
      <c r="D68" s="11" t="s">
        <v>58</v>
      </c>
      <c r="E68" s="11">
        <v>1981</v>
      </c>
      <c r="F68" s="11" t="s">
        <v>59</v>
      </c>
      <c r="G68" s="11">
        <v>18</v>
      </c>
      <c r="H68" s="11">
        <v>3</v>
      </c>
      <c r="I68" s="11" t="s">
        <v>280</v>
      </c>
      <c r="J68" s="11">
        <v>88432</v>
      </c>
    </row>
    <row r="69" spans="1:10">
      <c r="A69" s="11">
        <v>50</v>
      </c>
      <c r="B69" s="11" t="s">
        <v>82</v>
      </c>
      <c r="C69" s="11" t="s">
        <v>83</v>
      </c>
      <c r="D69" s="11" t="s">
        <v>84</v>
      </c>
      <c r="E69" s="11">
        <v>1991</v>
      </c>
      <c r="F69" s="11" t="s">
        <v>85</v>
      </c>
      <c r="G69" s="11">
        <v>41</v>
      </c>
      <c r="H69" s="11">
        <v>3</v>
      </c>
      <c r="I69" s="11" t="s">
        <v>124</v>
      </c>
      <c r="J69" s="11">
        <v>89054</v>
      </c>
    </row>
    <row r="70" spans="1:10">
      <c r="A70" s="11">
        <v>112</v>
      </c>
      <c r="B70" s="11" t="s">
        <v>365</v>
      </c>
      <c r="C70" s="11" t="s">
        <v>366</v>
      </c>
      <c r="D70" s="11" t="s">
        <v>367</v>
      </c>
      <c r="E70" s="11">
        <v>2008</v>
      </c>
      <c r="F70" s="11" t="s">
        <v>368</v>
      </c>
      <c r="G70" s="11">
        <v>28</v>
      </c>
      <c r="H70" s="11">
        <v>2</v>
      </c>
      <c r="I70" s="11" t="s">
        <v>369</v>
      </c>
      <c r="J70" s="11">
        <v>90316</v>
      </c>
    </row>
    <row r="71" spans="1:10">
      <c r="A71" s="11">
        <v>70</v>
      </c>
      <c r="B71" s="11" t="s">
        <v>204</v>
      </c>
      <c r="C71" s="11" t="s">
        <v>205</v>
      </c>
      <c r="D71" s="11" t="s">
        <v>206</v>
      </c>
      <c r="E71" s="11">
        <v>1989</v>
      </c>
      <c r="F71" s="11" t="s">
        <v>207</v>
      </c>
      <c r="G71" s="11">
        <v>57</v>
      </c>
      <c r="H71" s="11">
        <v>1</v>
      </c>
      <c r="I71" s="11" t="s">
        <v>208</v>
      </c>
      <c r="J71" s="11">
        <v>92735</v>
      </c>
    </row>
    <row r="72" spans="1:10">
      <c r="A72" s="11">
        <v>47</v>
      </c>
      <c r="B72" s="11" t="s">
        <v>117</v>
      </c>
      <c r="C72" s="11" t="s">
        <v>118</v>
      </c>
      <c r="D72" s="11" t="s">
        <v>119</v>
      </c>
      <c r="E72" s="11">
        <v>2008</v>
      </c>
      <c r="F72" s="11" t="s">
        <v>120</v>
      </c>
      <c r="G72" s="11">
        <v>68</v>
      </c>
      <c r="H72" s="11" t="s">
        <v>121</v>
      </c>
      <c r="I72" s="11">
        <v>4161</v>
      </c>
      <c r="J72" s="11">
        <v>93418</v>
      </c>
    </row>
    <row r="73" spans="1:10">
      <c r="A73" s="11">
        <v>103</v>
      </c>
      <c r="B73" s="11" t="s">
        <v>323</v>
      </c>
      <c r="C73" s="11" t="s">
        <v>324</v>
      </c>
      <c r="D73" s="11" t="s">
        <v>325</v>
      </c>
      <c r="E73" s="11">
        <v>1962</v>
      </c>
      <c r="F73" s="11"/>
      <c r="G73" s="11">
        <v>65</v>
      </c>
      <c r="H73" s="11">
        <v>3</v>
      </c>
      <c r="I73" s="11" t="s">
        <v>326</v>
      </c>
      <c r="J73" s="11">
        <v>94860</v>
      </c>
    </row>
    <row r="74" spans="1:10">
      <c r="A74" s="11">
        <v>97</v>
      </c>
      <c r="B74" s="11" t="s">
        <v>52</v>
      </c>
      <c r="C74" s="11" t="s">
        <v>53</v>
      </c>
      <c r="D74" s="11" t="s">
        <v>54</v>
      </c>
      <c r="E74" s="11">
        <v>1986</v>
      </c>
      <c r="F74" s="11" t="s">
        <v>55</v>
      </c>
      <c r="G74" s="11">
        <v>22</v>
      </c>
      <c r="H74" s="11">
        <v>3</v>
      </c>
      <c r="I74" s="16">
        <v>43011</v>
      </c>
      <c r="J74" s="11">
        <v>95244</v>
      </c>
    </row>
    <row r="75" spans="1:10">
      <c r="A75" s="11">
        <v>65</v>
      </c>
      <c r="B75" s="11" t="s">
        <v>183</v>
      </c>
      <c r="C75" s="11" t="s">
        <v>184</v>
      </c>
      <c r="D75" s="11" t="s">
        <v>185</v>
      </c>
      <c r="E75" s="11">
        <v>1988</v>
      </c>
      <c r="F75" s="11" t="s">
        <v>186</v>
      </c>
      <c r="G75" s="11">
        <v>22</v>
      </c>
      <c r="H75" s="11">
        <v>3</v>
      </c>
      <c r="I75" s="11" t="s">
        <v>187</v>
      </c>
      <c r="J75" s="11">
        <v>96772</v>
      </c>
    </row>
  </sheetData>
  <sortState xmlns:xlrd2="http://schemas.microsoft.com/office/spreadsheetml/2017/richdata2"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5.5"/>
  <sheetData>
    <row r="1" spans="1:6">
      <c r="A1" s="11" t="s">
        <v>375</v>
      </c>
      <c r="B1" s="11" t="s">
        <v>376</v>
      </c>
      <c r="C1" s="11" t="s">
        <v>2</v>
      </c>
      <c r="D1" s="11" t="s">
        <v>96</v>
      </c>
      <c r="E1" s="11" t="s">
        <v>1</v>
      </c>
      <c r="F1" s="11" t="s">
        <v>850</v>
      </c>
    </row>
    <row r="2" spans="1:6">
      <c r="A2" s="11">
        <v>113</v>
      </c>
      <c r="B2" s="11" t="s">
        <v>773</v>
      </c>
      <c r="C2" s="11" t="s">
        <v>778</v>
      </c>
      <c r="D2" s="11" t="s">
        <v>777</v>
      </c>
      <c r="E2" s="11">
        <v>1972</v>
      </c>
      <c r="F2" s="11">
        <v>2.0152920465801638E-2</v>
      </c>
    </row>
    <row r="3" spans="1:6">
      <c r="A3" s="11">
        <v>118</v>
      </c>
      <c r="B3" s="11" t="s">
        <v>789</v>
      </c>
      <c r="C3" s="11" t="s">
        <v>790</v>
      </c>
      <c r="D3" s="11" t="s">
        <v>791</v>
      </c>
      <c r="E3" s="11">
        <v>1980</v>
      </c>
      <c r="F3" s="11">
        <v>4.674181240213704E-2</v>
      </c>
    </row>
    <row r="4" spans="1:6">
      <c r="A4" s="11">
        <v>121</v>
      </c>
      <c r="B4" s="11" t="s">
        <v>798</v>
      </c>
      <c r="C4" s="11" t="s">
        <v>799</v>
      </c>
      <c r="D4" s="11" t="s">
        <v>800</v>
      </c>
      <c r="E4" s="11">
        <v>2014</v>
      </c>
      <c r="F4" s="11">
        <v>0.13282679210562631</v>
      </c>
    </row>
    <row r="5" spans="1:6">
      <c r="A5" s="11">
        <v>115</v>
      </c>
      <c r="B5" s="11" t="s">
        <v>779</v>
      </c>
      <c r="C5" s="11" t="s">
        <v>780</v>
      </c>
      <c r="D5" s="11" t="s">
        <v>781</v>
      </c>
      <c r="E5" s="11">
        <v>1972</v>
      </c>
      <c r="F5" s="11">
        <v>0.14772978119295221</v>
      </c>
    </row>
    <row r="6" spans="1:6">
      <c r="A6" s="11">
        <v>117</v>
      </c>
      <c r="B6" s="11" t="s">
        <v>785</v>
      </c>
      <c r="C6" s="11" t="s">
        <v>786</v>
      </c>
      <c r="D6" s="11" t="s">
        <v>787</v>
      </c>
      <c r="E6" s="11">
        <v>1975</v>
      </c>
      <c r="F6" s="11">
        <v>0.19497116776968848</v>
      </c>
    </row>
    <row r="7" spans="1:6">
      <c r="A7" s="11">
        <v>116</v>
      </c>
      <c r="B7" s="11" t="s">
        <v>782</v>
      </c>
      <c r="C7" s="11" t="s">
        <v>784</v>
      </c>
      <c r="D7" s="11" t="s">
        <v>783</v>
      </c>
      <c r="E7" s="11">
        <v>1973</v>
      </c>
      <c r="F7" s="11">
        <v>0.3082658551556392</v>
      </c>
    </row>
    <row r="8" spans="1:6">
      <c r="A8" s="11">
        <v>123</v>
      </c>
      <c r="B8" s="11" t="s">
        <v>804</v>
      </c>
      <c r="C8" s="11" t="s">
        <v>805</v>
      </c>
      <c r="D8" s="11" t="s">
        <v>806</v>
      </c>
      <c r="E8" s="11">
        <v>2017</v>
      </c>
      <c r="F8" s="11">
        <v>0.35522680376280447</v>
      </c>
    </row>
    <row r="9" spans="1:6">
      <c r="A9" s="11">
        <v>119</v>
      </c>
      <c r="B9" s="11" t="s">
        <v>792</v>
      </c>
      <c r="C9" s="11" t="s">
        <v>793</v>
      </c>
      <c r="D9" s="11" t="s">
        <v>794</v>
      </c>
      <c r="E9" s="11">
        <v>1987</v>
      </c>
      <c r="F9" s="11">
        <v>0.51238651611118913</v>
      </c>
    </row>
    <row r="10" spans="1:6">
      <c r="A10" s="11">
        <v>114</v>
      </c>
      <c r="B10" s="11" t="s">
        <v>776</v>
      </c>
      <c r="C10" s="11" t="s">
        <v>774</v>
      </c>
      <c r="D10" s="11" t="s">
        <v>775</v>
      </c>
      <c r="E10" s="11">
        <v>1973</v>
      </c>
      <c r="F10" s="11">
        <v>0.79962543936843022</v>
      </c>
    </row>
    <row r="11" spans="1:6">
      <c r="A11" s="11">
        <v>122</v>
      </c>
      <c r="B11" s="11" t="s">
        <v>801</v>
      </c>
      <c r="C11" s="11" t="s">
        <v>802</v>
      </c>
      <c r="D11" s="11" t="s">
        <v>803</v>
      </c>
      <c r="E11" s="11">
        <v>1974</v>
      </c>
      <c r="F11" s="11">
        <v>0.82351857412982277</v>
      </c>
    </row>
    <row r="12" spans="1:6">
      <c r="A12" s="11">
        <v>120</v>
      </c>
      <c r="B12" s="11" t="s">
        <v>795</v>
      </c>
      <c r="C12" s="11" t="s">
        <v>796</v>
      </c>
      <c r="D12" s="11" t="s">
        <v>797</v>
      </c>
      <c r="E12" s="11">
        <v>1980</v>
      </c>
      <c r="F12" s="11">
        <v>0.91283573016383235</v>
      </c>
    </row>
    <row r="14" spans="1:6">
      <c r="A14" s="2" t="s">
        <v>947</v>
      </c>
      <c r="D14" t="s">
        <v>948</v>
      </c>
    </row>
    <row r="15" spans="1:6">
      <c r="A15">
        <v>130</v>
      </c>
      <c r="B15" t="s">
        <v>945</v>
      </c>
      <c r="C15">
        <v>1986</v>
      </c>
      <c r="D15">
        <v>4.5647988135790185E-2</v>
      </c>
    </row>
    <row r="16" spans="1:6">
      <c r="A16">
        <v>126</v>
      </c>
      <c r="B16" t="s">
        <v>942</v>
      </c>
      <c r="C16">
        <v>1977</v>
      </c>
      <c r="D16">
        <v>0.19975369256546105</v>
      </c>
    </row>
    <row r="17" spans="1:4">
      <c r="A17">
        <v>124</v>
      </c>
      <c r="B17" t="s">
        <v>940</v>
      </c>
      <c r="C17">
        <v>2001</v>
      </c>
      <c r="D17">
        <v>0.38904191938792043</v>
      </c>
    </row>
    <row r="18" spans="1:4">
      <c r="A18">
        <v>131</v>
      </c>
      <c r="B18" t="s">
        <v>946</v>
      </c>
      <c r="C18">
        <v>1983</v>
      </c>
      <c r="D18">
        <v>0.46913668197324998</v>
      </c>
    </row>
    <row r="19" spans="1:4">
      <c r="A19">
        <v>125</v>
      </c>
      <c r="B19" t="s">
        <v>941</v>
      </c>
      <c r="C19">
        <v>1976</v>
      </c>
      <c r="D19">
        <v>0.47343686143616748</v>
      </c>
    </row>
    <row r="20" spans="1:4">
      <c r="A20">
        <v>127</v>
      </c>
      <c r="B20" t="s">
        <v>943</v>
      </c>
      <c r="C20">
        <v>1983</v>
      </c>
      <c r="D20">
        <v>0.66023299344219599</v>
      </c>
    </row>
    <row r="21" spans="1:4">
      <c r="A21">
        <v>129</v>
      </c>
      <c r="B21" t="s">
        <v>944</v>
      </c>
      <c r="C21">
        <v>2003</v>
      </c>
      <c r="D21">
        <v>0.99936467621327407</v>
      </c>
    </row>
  </sheetData>
  <sortState xmlns:xlrd2="http://schemas.microsoft.com/office/spreadsheetml/2017/richdata2"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5.5"/>
  <sheetData>
    <row r="1" spans="1:3">
      <c r="A1" s="19" t="s">
        <v>874</v>
      </c>
      <c r="B1" t="s">
        <v>1</v>
      </c>
      <c r="C1" t="s">
        <v>895</v>
      </c>
    </row>
    <row r="2" spans="1:3">
      <c r="A2" t="s">
        <v>875</v>
      </c>
      <c r="B2">
        <v>2006</v>
      </c>
      <c r="C2">
        <v>0.11780915591189201</v>
      </c>
    </row>
    <row r="3" spans="1:3">
      <c r="A3" s="19" t="s">
        <v>876</v>
      </c>
      <c r="B3">
        <v>2013</v>
      </c>
      <c r="C3">
        <v>0.14190518438276789</v>
      </c>
    </row>
    <row r="4" spans="1:3">
      <c r="A4" t="s">
        <v>877</v>
      </c>
      <c r="B4">
        <v>2014</v>
      </c>
      <c r="C4">
        <v>0.15248178171981241</v>
      </c>
    </row>
    <row r="5" spans="1:3">
      <c r="A5" t="s">
        <v>878</v>
      </c>
      <c r="B5">
        <v>2016</v>
      </c>
      <c r="C5">
        <v>0.32424885057540331</v>
      </c>
    </row>
    <row r="6" spans="1:3">
      <c r="A6" t="s">
        <v>879</v>
      </c>
      <c r="B6">
        <v>2002</v>
      </c>
      <c r="C6">
        <v>0.36008942414901568</v>
      </c>
    </row>
    <row r="7" spans="1:3">
      <c r="A7" t="s">
        <v>880</v>
      </c>
      <c r="B7">
        <v>2013</v>
      </c>
      <c r="C7">
        <v>0.36473888979125946</v>
      </c>
    </row>
    <row r="8" spans="1:3">
      <c r="A8" t="s">
        <v>881</v>
      </c>
      <c r="B8">
        <v>2015</v>
      </c>
      <c r="C8">
        <v>0.37305006993859302</v>
      </c>
    </row>
    <row r="9" spans="1:3">
      <c r="A9" t="s">
        <v>882</v>
      </c>
      <c r="B9">
        <v>1998</v>
      </c>
      <c r="C9">
        <v>0.40549141682361001</v>
      </c>
    </row>
    <row r="10" spans="1:3">
      <c r="A10" t="s">
        <v>883</v>
      </c>
      <c r="B10">
        <v>1996</v>
      </c>
      <c r="C10">
        <v>0.49010771135660791</v>
      </c>
    </row>
    <row r="11" spans="1:3">
      <c r="A11" t="s">
        <v>884</v>
      </c>
      <c r="B11">
        <v>1997</v>
      </c>
      <c r="C11">
        <v>0.49766661039234461</v>
      </c>
    </row>
    <row r="12" spans="1:3">
      <c r="A12" t="s">
        <v>885</v>
      </c>
      <c r="B12">
        <v>2015</v>
      </c>
      <c r="C12">
        <v>0.53613889700361461</v>
      </c>
    </row>
    <row r="13" spans="1:3">
      <c r="A13" t="s">
        <v>894</v>
      </c>
      <c r="B13">
        <v>2017</v>
      </c>
      <c r="C13">
        <v>0.55372046150480514</v>
      </c>
    </row>
    <row r="14" spans="1:3">
      <c r="A14" t="s">
        <v>886</v>
      </c>
      <c r="B14">
        <v>2010</v>
      </c>
      <c r="C14">
        <v>0.56166742077086174</v>
      </c>
    </row>
    <row r="15" spans="1:3">
      <c r="A15" t="s">
        <v>887</v>
      </c>
      <c r="B15">
        <v>2014</v>
      </c>
      <c r="C15">
        <v>0.69538024858540026</v>
      </c>
    </row>
    <row r="16" spans="1:3">
      <c r="A16" t="s">
        <v>888</v>
      </c>
      <c r="B16">
        <v>1989</v>
      </c>
      <c r="C16">
        <v>0.72399036878219081</v>
      </c>
    </row>
    <row r="17" spans="1:3">
      <c r="A17" t="s">
        <v>889</v>
      </c>
      <c r="B17">
        <v>2002</v>
      </c>
      <c r="C17">
        <v>0.75372671693079174</v>
      </c>
    </row>
    <row r="18" spans="1:3">
      <c r="A18" t="s">
        <v>890</v>
      </c>
      <c r="B18">
        <v>1973</v>
      </c>
      <c r="C18">
        <v>0.90783927973393885</v>
      </c>
    </row>
    <row r="19" spans="1:3">
      <c r="A19" t="s">
        <v>891</v>
      </c>
      <c r="B19">
        <v>1993</v>
      </c>
      <c r="C19">
        <v>0.92374386939225039</v>
      </c>
    </row>
    <row r="20" spans="1:3">
      <c r="A20" t="s">
        <v>892</v>
      </c>
      <c r="B20">
        <v>2015</v>
      </c>
      <c r="C20">
        <v>0.979161553110653</v>
      </c>
    </row>
    <row r="21" spans="1:3">
      <c r="A21" t="s">
        <v>893</v>
      </c>
      <c r="B21">
        <v>2008</v>
      </c>
      <c r="C21">
        <v>0.99001321954929655</v>
      </c>
    </row>
  </sheetData>
  <sortState xmlns:xlrd2="http://schemas.microsoft.com/office/spreadsheetml/2017/richdata2"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5.5"/>
  <cols>
    <col min="1" max="1" width="10.08203125" bestFit="1" customWidth="1"/>
  </cols>
  <sheetData>
    <row r="1" spans="1:4">
      <c r="A1" s="20" t="s">
        <v>1152</v>
      </c>
      <c r="B1" t="s">
        <v>1153</v>
      </c>
      <c r="C1" t="s">
        <v>1154</v>
      </c>
      <c r="D1" t="s">
        <v>1149</v>
      </c>
    </row>
    <row r="2" spans="1:4">
      <c r="A2" s="21">
        <v>42989</v>
      </c>
      <c r="B2" s="19" t="s">
        <v>1144</v>
      </c>
      <c r="C2" s="23" t="s">
        <v>1145</v>
      </c>
      <c r="D2" s="22">
        <v>916</v>
      </c>
    </row>
    <row r="3" spans="1:4">
      <c r="A3" s="21">
        <v>42989</v>
      </c>
      <c r="B3" s="22" t="s">
        <v>1146</v>
      </c>
      <c r="C3" s="24" t="s">
        <v>1147</v>
      </c>
      <c r="D3" s="25">
        <v>1072</v>
      </c>
    </row>
    <row r="4" spans="1:4">
      <c r="A4" s="21">
        <v>42989</v>
      </c>
      <c r="B4" t="s">
        <v>1151</v>
      </c>
      <c r="C4" s="11"/>
      <c r="D4" s="11">
        <v>1988</v>
      </c>
    </row>
    <row r="5" spans="1:4">
      <c r="A5" s="21">
        <v>42989</v>
      </c>
      <c r="B5" t="s">
        <v>1150</v>
      </c>
      <c r="C5" s="22" t="s">
        <v>1148</v>
      </c>
      <c r="D5" s="11">
        <v>1497</v>
      </c>
    </row>
    <row r="7" spans="1:4">
      <c r="A7" s="19"/>
    </row>
    <row r="10" spans="1:4">
      <c r="A10" s="20"/>
    </row>
    <row r="11" spans="1:4">
      <c r="A11" s="20"/>
    </row>
    <row r="13" spans="1:4">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2019-06-30T07:13:24Z</dcterms:modified>
</cp:coreProperties>
</file>