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mid\Documents\StellenboschUniversity\Masters\Code\ClapeyronTrial\"/>
    </mc:Choice>
  </mc:AlternateContent>
  <xr:revisionPtr revIDLastSave="0" documentId="13_ncr:1_{0C6D6FF0-C5C9-492F-BB4B-3E62185F2E98}" xr6:coauthVersionLast="47" xr6:coauthVersionMax="47" xr10:uidLastSave="{00000000-0000-0000-0000-000000000000}"/>
  <bookViews>
    <workbookView xWindow="-120" yWindow="-120" windowWidth="20730" windowHeight="11160" firstSheet="2" activeTab="3" xr2:uid="{6795B874-1CC7-487F-A767-517BD140E235}"/>
  </bookViews>
  <sheets>
    <sheet name="EParams" sheetId="1" r:id="rId1"/>
    <sheet name="RQParams" sheetId="6" r:id="rId2"/>
    <sheet name="Groups" sheetId="7" r:id="rId3"/>
    <sheet name="compounds" sheetId="9" r:id="rId4"/>
    <sheet name="calcs example" sheetId="8" r:id="rId5"/>
    <sheet name="RQParamsAll" sheetId="2" r:id="rId6"/>
    <sheet name="calculationgroups" sheetId="5" r:id="rId7"/>
    <sheet name="group names" sheetId="3" r:id="rId8"/>
    <sheet name="ref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8" l="1"/>
  <c r="D12" i="8"/>
  <c r="B12" i="8"/>
  <c r="J93" i="5"/>
  <c r="J97" i="5" s="1"/>
  <c r="J101" i="5" s="1"/>
  <c r="C100" i="6" s="1"/>
  <c r="J91" i="5"/>
  <c r="J92" i="5" s="1"/>
  <c r="C91" i="6" s="1"/>
  <c r="J87" i="5"/>
  <c r="C86" i="6" s="1"/>
  <c r="J86" i="5"/>
  <c r="C85" i="6" s="1"/>
  <c r="J85" i="5"/>
  <c r="C84" i="6" s="1"/>
  <c r="J78" i="5"/>
  <c r="C77" i="6" s="1"/>
  <c r="J70" i="5"/>
  <c r="C69" i="6" s="1"/>
  <c r="J69" i="5"/>
  <c r="C68" i="6" s="1"/>
  <c r="J68" i="5"/>
  <c r="C67" i="6" s="1"/>
  <c r="J60" i="5"/>
  <c r="C59" i="6" s="1"/>
  <c r="J59" i="5"/>
  <c r="C58" i="6" s="1"/>
  <c r="J46" i="5"/>
  <c r="J47" i="5" s="1"/>
  <c r="J37" i="5"/>
  <c r="J38" i="5" s="1"/>
  <c r="J36" i="5"/>
  <c r="C35" i="6" s="1"/>
  <c r="J30" i="5"/>
  <c r="J31" i="5" s="1"/>
  <c r="J29" i="5"/>
  <c r="C28" i="6" s="1"/>
  <c r="J28" i="5"/>
  <c r="C27" i="6" s="1"/>
  <c r="J27" i="5"/>
  <c r="C26" i="6" s="1"/>
  <c r="J25" i="5"/>
  <c r="K25" i="5" s="1"/>
  <c r="D24" i="6" s="1"/>
  <c r="J26" i="5"/>
  <c r="K26" i="5" s="1"/>
  <c r="D25" i="6" s="1"/>
  <c r="J24" i="5"/>
  <c r="C23" i="6" s="1"/>
  <c r="J15" i="5"/>
  <c r="J14" i="5"/>
  <c r="C13" i="6" s="1"/>
  <c r="J3" i="5"/>
  <c r="C2" i="6" s="1"/>
  <c r="J4" i="5"/>
  <c r="C3" i="6" s="1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B1" i="6"/>
  <c r="C1" i="6"/>
  <c r="D1" i="6"/>
  <c r="A1" i="6"/>
  <c r="K69" i="5"/>
  <c r="D68" i="6" s="1"/>
  <c r="K68" i="5"/>
  <c r="D67" i="6" s="1"/>
  <c r="K86" i="5"/>
  <c r="D85" i="6" s="1"/>
  <c r="K59" i="5"/>
  <c r="D58" i="6" s="1"/>
  <c r="K60" i="5"/>
  <c r="D59" i="6" s="1"/>
  <c r="K36" i="5"/>
  <c r="D35" i="6" s="1"/>
  <c r="K37" i="5"/>
  <c r="K38" i="5" s="1"/>
  <c r="K39" i="5" s="1"/>
  <c r="K40" i="5" s="1"/>
  <c r="K41" i="5" s="1"/>
  <c r="K42" i="5" s="1"/>
  <c r="K43" i="5" s="1"/>
  <c r="K44" i="5" s="1"/>
  <c r="K45" i="5" s="1"/>
  <c r="D44" i="6" s="1"/>
  <c r="K93" i="5"/>
  <c r="K94" i="5" s="1"/>
  <c r="D93" i="6" s="1"/>
  <c r="K91" i="5"/>
  <c r="K92" i="5" s="1"/>
  <c r="D91" i="6" s="1"/>
  <c r="K87" i="5"/>
  <c r="K88" i="5" s="1"/>
  <c r="K89" i="5" s="1"/>
  <c r="K90" i="5" s="1"/>
  <c r="D89" i="6" s="1"/>
  <c r="K85" i="5"/>
  <c r="D84" i="6" s="1"/>
  <c r="K78" i="5"/>
  <c r="K79" i="5" s="1"/>
  <c r="K80" i="5" s="1"/>
  <c r="K81" i="5" s="1"/>
  <c r="K82" i="5" s="1"/>
  <c r="K83" i="5" s="1"/>
  <c r="K84" i="5" s="1"/>
  <c r="D83" i="6" s="1"/>
  <c r="K70" i="5"/>
  <c r="K71" i="5" s="1"/>
  <c r="K72" i="5" s="1"/>
  <c r="K73" i="5" s="1"/>
  <c r="K74" i="5" s="1"/>
  <c r="K75" i="5" s="1"/>
  <c r="K76" i="5" s="1"/>
  <c r="K77" i="5" s="1"/>
  <c r="D76" i="6" s="1"/>
  <c r="K46" i="5"/>
  <c r="K47" i="5" s="1"/>
  <c r="K48" i="5" s="1"/>
  <c r="K49" i="5" s="1"/>
  <c r="K50" i="5" s="1"/>
  <c r="K51" i="5" s="1"/>
  <c r="K52" i="5" s="1"/>
  <c r="K53" i="5" s="1"/>
  <c r="K54" i="5" s="1"/>
  <c r="D53" i="6" s="1"/>
  <c r="K30" i="5"/>
  <c r="K31" i="5" s="1"/>
  <c r="K32" i="5" s="1"/>
  <c r="D31" i="6" s="1"/>
  <c r="K29" i="5"/>
  <c r="D28" i="6" s="1"/>
  <c r="K28" i="5"/>
  <c r="D27" i="6" s="1"/>
  <c r="K15" i="5"/>
  <c r="K16" i="5" s="1"/>
  <c r="K17" i="5" s="1"/>
  <c r="K18" i="5" s="1"/>
  <c r="K19" i="5" s="1"/>
  <c r="K20" i="5" s="1"/>
  <c r="K21" i="5" s="1"/>
  <c r="K22" i="5" s="1"/>
  <c r="K23" i="5" s="1"/>
  <c r="D22" i="6" s="1"/>
  <c r="K14" i="5"/>
  <c r="D13" i="6" s="1"/>
  <c r="K5" i="5"/>
  <c r="K6" i="5" s="1"/>
  <c r="K7" i="5" s="1"/>
  <c r="K8" i="5" s="1"/>
  <c r="K9" i="5" s="1"/>
  <c r="K10" i="5" s="1"/>
  <c r="K11" i="5" s="1"/>
  <c r="K12" i="5" s="1"/>
  <c r="K13" i="5" s="1"/>
  <c r="D12" i="6" s="1"/>
  <c r="J5" i="5"/>
  <c r="K4" i="5"/>
  <c r="D3" i="6" s="1"/>
  <c r="K3" i="5"/>
  <c r="D2" i="6" s="1"/>
  <c r="C25" i="6" l="1"/>
  <c r="J71" i="5"/>
  <c r="C70" i="6" s="1"/>
  <c r="K27" i="5"/>
  <c r="D26" i="6" s="1"/>
  <c r="K24" i="5"/>
  <c r="D23" i="6" s="1"/>
  <c r="C24" i="6"/>
  <c r="K61" i="5"/>
  <c r="K62" i="5" s="1"/>
  <c r="J88" i="5"/>
  <c r="J89" i="5" s="1"/>
  <c r="J90" i="5" s="1"/>
  <c r="C89" i="6" s="1"/>
  <c r="D81" i="6"/>
  <c r="D37" i="6"/>
  <c r="D21" i="6"/>
  <c r="D17" i="6"/>
  <c r="D69" i="6"/>
  <c r="D41" i="6"/>
  <c r="D77" i="6"/>
  <c r="D49" i="6"/>
  <c r="D29" i="6"/>
  <c r="D73" i="6"/>
  <c r="D45" i="6"/>
  <c r="D9" i="6"/>
  <c r="J79" i="5"/>
  <c r="D92" i="6"/>
  <c r="D90" i="6"/>
  <c r="D88" i="6"/>
  <c r="D87" i="6"/>
  <c r="D86" i="6"/>
  <c r="D82" i="6"/>
  <c r="D78" i="6"/>
  <c r="D74" i="6"/>
  <c r="D70" i="6"/>
  <c r="D50" i="6"/>
  <c r="D46" i="6"/>
  <c r="D42" i="6"/>
  <c r="D38" i="6"/>
  <c r="D30" i="6"/>
  <c r="D18" i="6"/>
  <c r="D14" i="6"/>
  <c r="D10" i="6"/>
  <c r="D6" i="6"/>
  <c r="C37" i="6"/>
  <c r="C36" i="6"/>
  <c r="C29" i="6"/>
  <c r="C96" i="6"/>
  <c r="C92" i="6"/>
  <c r="C90" i="6"/>
  <c r="D79" i="6"/>
  <c r="D75" i="6"/>
  <c r="D71" i="6"/>
  <c r="D51" i="6"/>
  <c r="D47" i="6"/>
  <c r="D43" i="6"/>
  <c r="D39" i="6"/>
  <c r="D19" i="6"/>
  <c r="D15" i="6"/>
  <c r="D11" i="6"/>
  <c r="D7" i="6"/>
  <c r="D5" i="6"/>
  <c r="J6" i="5"/>
  <c r="C4" i="6"/>
  <c r="J61" i="5"/>
  <c r="J16" i="5"/>
  <c r="C14" i="6"/>
  <c r="C45" i="6"/>
  <c r="D80" i="6"/>
  <c r="D72" i="6"/>
  <c r="D52" i="6"/>
  <c r="D48" i="6"/>
  <c r="D40" i="6"/>
  <c r="D36" i="6"/>
  <c r="D20" i="6"/>
  <c r="D16" i="6"/>
  <c r="D8" i="6"/>
  <c r="D4" i="6"/>
  <c r="K55" i="5"/>
  <c r="D54" i="6" s="1"/>
  <c r="K33" i="5"/>
  <c r="D32" i="6" s="1"/>
  <c r="K98" i="5"/>
  <c r="K95" i="5"/>
  <c r="D94" i="6" s="1"/>
  <c r="K97" i="5"/>
  <c r="J94" i="5"/>
  <c r="J72" i="5" l="1"/>
  <c r="C71" i="6" s="1"/>
  <c r="D60" i="6"/>
  <c r="C87" i="6"/>
  <c r="C88" i="6"/>
  <c r="K63" i="5"/>
  <c r="D61" i="6"/>
  <c r="C93" i="6"/>
  <c r="J95" i="5"/>
  <c r="C94" i="6" s="1"/>
  <c r="J80" i="5"/>
  <c r="C78" i="6"/>
  <c r="K102" i="5"/>
  <c r="D97" i="6"/>
  <c r="J39" i="5"/>
  <c r="J17" i="5"/>
  <c r="C15" i="6"/>
  <c r="J7" i="5"/>
  <c r="C5" i="6"/>
  <c r="J32" i="5"/>
  <c r="J55" i="5" s="1"/>
  <c r="C30" i="6"/>
  <c r="J62" i="5"/>
  <c r="C60" i="6"/>
  <c r="K101" i="5"/>
  <c r="D100" i="6" s="1"/>
  <c r="D96" i="6"/>
  <c r="J48" i="5"/>
  <c r="C46" i="6"/>
  <c r="J98" i="5"/>
  <c r="K96" i="5"/>
  <c r="K99" i="5"/>
  <c r="D98" i="6" s="1"/>
  <c r="K56" i="5"/>
  <c r="D55" i="6" s="1"/>
  <c r="K34" i="5"/>
  <c r="D33" i="6" s="1"/>
  <c r="J73" i="5" l="1"/>
  <c r="J74" i="5" s="1"/>
  <c r="K64" i="5"/>
  <c r="D62" i="6"/>
  <c r="J8" i="5"/>
  <c r="C6" i="6"/>
  <c r="J49" i="5"/>
  <c r="C47" i="6"/>
  <c r="C54" i="6"/>
  <c r="C31" i="6"/>
  <c r="J33" i="5"/>
  <c r="J18" i="5"/>
  <c r="C16" i="6"/>
  <c r="J63" i="5"/>
  <c r="C61" i="6"/>
  <c r="K100" i="5"/>
  <c r="D95" i="6"/>
  <c r="K104" i="5"/>
  <c r="D103" i="6" s="1"/>
  <c r="D101" i="6"/>
  <c r="J102" i="5"/>
  <c r="J104" i="5" s="1"/>
  <c r="C97" i="6"/>
  <c r="J40" i="5"/>
  <c r="C38" i="6"/>
  <c r="J81" i="5"/>
  <c r="C79" i="6"/>
  <c r="K57" i="5"/>
  <c r="D56" i="6" s="1"/>
  <c r="K35" i="5"/>
  <c r="J96" i="5"/>
  <c r="J99" i="5"/>
  <c r="C98" i="6" s="1"/>
  <c r="C72" i="6" l="1"/>
  <c r="K65" i="5"/>
  <c r="D63" i="6"/>
  <c r="J50" i="5"/>
  <c r="C48" i="6"/>
  <c r="J82" i="5"/>
  <c r="C80" i="6"/>
  <c r="C103" i="6"/>
  <c r="C101" i="6"/>
  <c r="K103" i="5"/>
  <c r="D102" i="6" s="1"/>
  <c r="D99" i="6"/>
  <c r="J19" i="5"/>
  <c r="C17" i="6"/>
  <c r="J100" i="5"/>
  <c r="C95" i="6"/>
  <c r="J41" i="5"/>
  <c r="C39" i="6"/>
  <c r="J64" i="5"/>
  <c r="C62" i="6"/>
  <c r="K58" i="5"/>
  <c r="D57" i="6" s="1"/>
  <c r="D34" i="6"/>
  <c r="J56" i="5"/>
  <c r="C55" i="6" s="1"/>
  <c r="C32" i="6"/>
  <c r="J34" i="5"/>
  <c r="J75" i="5"/>
  <c r="C73" i="6"/>
  <c r="J9" i="5"/>
  <c r="C7" i="6"/>
  <c r="K66" i="5" l="1"/>
  <c r="D64" i="6"/>
  <c r="J10" i="5"/>
  <c r="C8" i="6"/>
  <c r="J65" i="5"/>
  <c r="C63" i="6"/>
  <c r="J103" i="5"/>
  <c r="C102" i="6" s="1"/>
  <c r="C99" i="6"/>
  <c r="J83" i="5"/>
  <c r="C81" i="6"/>
  <c r="J76" i="5"/>
  <c r="C74" i="6"/>
  <c r="C33" i="6"/>
  <c r="J57" i="5"/>
  <c r="C56" i="6" s="1"/>
  <c r="J35" i="5"/>
  <c r="J42" i="5"/>
  <c r="C40" i="6"/>
  <c r="J20" i="5"/>
  <c r="C18" i="6"/>
  <c r="J51" i="5"/>
  <c r="C49" i="6"/>
  <c r="K67" i="5" l="1"/>
  <c r="D66" i="6" s="1"/>
  <c r="D65" i="6"/>
  <c r="J21" i="5"/>
  <c r="C19" i="6"/>
  <c r="J84" i="5"/>
  <c r="C83" i="6" s="1"/>
  <c r="C82" i="6"/>
  <c r="J66" i="5"/>
  <c r="C64" i="6"/>
  <c r="J52" i="5"/>
  <c r="C50" i="6"/>
  <c r="J43" i="5"/>
  <c r="C41" i="6"/>
  <c r="J58" i="5"/>
  <c r="C57" i="6" s="1"/>
  <c r="C34" i="6"/>
  <c r="J77" i="5"/>
  <c r="C76" i="6" s="1"/>
  <c r="C75" i="6"/>
  <c r="J11" i="5"/>
  <c r="C9" i="6"/>
  <c r="J12" i="5" l="1"/>
  <c r="C10" i="6"/>
  <c r="J53" i="5"/>
  <c r="C51" i="6"/>
  <c r="J44" i="5"/>
  <c r="C42" i="6"/>
  <c r="J67" i="5"/>
  <c r="C66" i="6" s="1"/>
  <c r="C65" i="6"/>
  <c r="J22" i="5"/>
  <c r="C20" i="6"/>
  <c r="J54" i="5" l="1"/>
  <c r="C53" i="6" s="1"/>
  <c r="C52" i="6"/>
  <c r="J23" i="5"/>
  <c r="C22" i="6" s="1"/>
  <c r="C21" i="6"/>
  <c r="J45" i="5"/>
  <c r="C44" i="6" s="1"/>
  <c r="C43" i="6"/>
  <c r="C11" i="6"/>
  <c r="J13" i="5"/>
  <c r="C12" i="6" s="1"/>
</calcChain>
</file>

<file path=xl/sharedStrings.xml><?xml version="1.0" encoding="utf-8"?>
<sst xmlns="http://schemas.openxmlformats.org/spreadsheetml/2006/main" count="901" uniqueCount="416">
  <si>
    <t>i</t>
  </si>
  <si>
    <t>j</t>
  </si>
  <si>
    <t>Aij</t>
  </si>
  <si>
    <t>Bij</t>
  </si>
  <si>
    <t>Cij</t>
  </si>
  <si>
    <t>Aji</t>
  </si>
  <si>
    <t>Bji</t>
  </si>
  <si>
    <t>Cji</t>
  </si>
  <si>
    <t>No.</t>
  </si>
  <si>
    <t>Subgroup Name</t>
  </si>
  <si>
    <t>Main Group No.</t>
  </si>
  <si>
    <t>Main Group Name</t>
  </si>
  <si>
    <t>R</t>
  </si>
  <si>
    <t>Q</t>
  </si>
  <si>
    <t>CH3</t>
  </si>
  <si>
    <t>CH2</t>
  </si>
  <si>
    <t>CH</t>
  </si>
  <si>
    <t>C</t>
  </si>
  <si>
    <t>CH2=CH</t>
  </si>
  <si>
    <t>C=C</t>
  </si>
  <si>
    <t>CH=CH</t>
  </si>
  <si>
    <t>CH2=C</t>
  </si>
  <si>
    <t>CH=C</t>
  </si>
  <si>
    <t>ACH</t>
  </si>
  <si>
    <t>AC</t>
  </si>
  <si>
    <t>ACCH3</t>
  </si>
  <si>
    <t>ACCH2</t>
  </si>
  <si>
    <t>ACCH</t>
  </si>
  <si>
    <t>OH (P)</t>
  </si>
  <si>
    <t>OH</t>
  </si>
  <si>
    <t>CH3OH</t>
  </si>
  <si>
    <t>H2O</t>
  </si>
  <si>
    <t>ACOH</t>
  </si>
  <si>
    <t>CH3CO</t>
  </si>
  <si>
    <t>CH2CO</t>
  </si>
  <si>
    <t>CHO</t>
  </si>
  <si>
    <t>CH3COO</t>
  </si>
  <si>
    <t>CCOO</t>
  </si>
  <si>
    <t>CH2COO</t>
  </si>
  <si>
    <t>HCOO</t>
  </si>
  <si>
    <t>CH3O</t>
  </si>
  <si>
    <t>CH2O</t>
  </si>
  <si>
    <t>THF</t>
  </si>
  <si>
    <t>CY-CH2O</t>
  </si>
  <si>
    <t>CH3NH2</t>
  </si>
  <si>
    <t>CH2NH2</t>
  </si>
  <si>
    <t>CHNH2</t>
  </si>
  <si>
    <t>CH3NH</t>
  </si>
  <si>
    <t>CH2NH</t>
  </si>
  <si>
    <t>CHNH</t>
  </si>
  <si>
    <t>CH3N</t>
  </si>
  <si>
    <t>(C)3N</t>
  </si>
  <si>
    <t>CH2N</t>
  </si>
  <si>
    <t>ACNH2</t>
  </si>
  <si>
    <t>AC2H2N</t>
  </si>
  <si>
    <t>PYRIDINE</t>
  </si>
  <si>
    <t>AC2HN</t>
  </si>
  <si>
    <t>AC2N</t>
  </si>
  <si>
    <t>CH3CN</t>
  </si>
  <si>
    <t>CH2CN</t>
  </si>
  <si>
    <t>COOH</t>
  </si>
  <si>
    <t>HCOOH</t>
  </si>
  <si>
    <t>CH2CL</t>
  </si>
  <si>
    <t>CCL</t>
  </si>
  <si>
    <t>CHCL</t>
  </si>
  <si>
    <t>CH2CL2</t>
  </si>
  <si>
    <t>CCL2</t>
  </si>
  <si>
    <t>CHCL2</t>
  </si>
  <si>
    <t>CHCL3</t>
  </si>
  <si>
    <t>CCL3</t>
  </si>
  <si>
    <t>CCL4</t>
  </si>
  <si>
    <t>ACCL</t>
  </si>
  <si>
    <t>CH3NO2</t>
  </si>
  <si>
    <t>CNO2</t>
  </si>
  <si>
    <t>CH2NO2</t>
  </si>
  <si>
    <t>CHNO2</t>
  </si>
  <si>
    <t>ACNO2</t>
  </si>
  <si>
    <t>CS2</t>
  </si>
  <si>
    <t>CH3SH</t>
  </si>
  <si>
    <t>CH2SH</t>
  </si>
  <si>
    <t>FURFURAL</t>
  </si>
  <si>
    <t>DOH</t>
  </si>
  <si>
    <t>I</t>
  </si>
  <si>
    <t>BR</t>
  </si>
  <si>
    <t>CH=-C</t>
  </si>
  <si>
    <t>C=-C</t>
  </si>
  <si>
    <t>DMSO</t>
  </si>
  <si>
    <t>ACRY</t>
  </si>
  <si>
    <t>CL-(C=C)</t>
  </si>
  <si>
    <t>CLCC</t>
  </si>
  <si>
    <t>ACF</t>
  </si>
  <si>
    <t>DMF</t>
  </si>
  <si>
    <t>HCON(..</t>
  </si>
  <si>
    <t>CF3</t>
  </si>
  <si>
    <t>CF2</t>
  </si>
  <si>
    <t>CF</t>
  </si>
  <si>
    <t>COO</t>
  </si>
  <si>
    <t>CY-CH2</t>
  </si>
  <si>
    <t>CY-CH</t>
  </si>
  <si>
    <t>CY-C</t>
  </si>
  <si>
    <t>OH (S)</t>
  </si>
  <si>
    <t>OH (T)</t>
  </si>
  <si>
    <t>TRIOXAN</t>
  </si>
  <si>
    <t>CNH2</t>
  </si>
  <si>
    <t>NMP</t>
  </si>
  <si>
    <t>CY-CONC</t>
  </si>
  <si>
    <t>NEP</t>
  </si>
  <si>
    <t>NIPP</t>
  </si>
  <si>
    <t>NTBP</t>
  </si>
  <si>
    <t>CONH2</t>
  </si>
  <si>
    <t>CONR</t>
  </si>
  <si>
    <t>CONHCH3</t>
  </si>
  <si>
    <t>HCONHCH3</t>
  </si>
  <si>
    <t>HCONR</t>
  </si>
  <si>
    <t>HCONHCH2</t>
  </si>
  <si>
    <t>CONHCH2</t>
  </si>
  <si>
    <t>AM(CH3)2</t>
  </si>
  <si>
    <t>CONR2</t>
  </si>
  <si>
    <t>AMCH3CH2</t>
  </si>
  <si>
    <t>AM(CH2)2</t>
  </si>
  <si>
    <t>AC2H2S</t>
  </si>
  <si>
    <t>ACS</t>
  </si>
  <si>
    <t>AC2HS</t>
  </si>
  <si>
    <t>AC2S</t>
  </si>
  <si>
    <t>H2COCH</t>
  </si>
  <si>
    <t>EPOXIDES</t>
  </si>
  <si>
    <t>COCH</t>
  </si>
  <si>
    <t>HCOCH</t>
  </si>
  <si>
    <t>(CH2)2SU</t>
  </si>
  <si>
    <t>SULFONE</t>
  </si>
  <si>
    <t>CH2SUCH</t>
  </si>
  <si>
    <t>(CH3)2CB</t>
  </si>
  <si>
    <t>CARBONAT</t>
  </si>
  <si>
    <t>(CH2)2CB</t>
  </si>
  <si>
    <t>CH2CH3CB</t>
  </si>
  <si>
    <t>H2COCH2</t>
  </si>
  <si>
    <t>CH3S</t>
  </si>
  <si>
    <t>CH2S</t>
  </si>
  <si>
    <t>CHS</t>
  </si>
  <si>
    <t>H2COC</t>
  </si>
  <si>
    <t>C3H2N2+</t>
  </si>
  <si>
    <t>IMIDAZOL</t>
  </si>
  <si>
    <t>BTI-</t>
  </si>
  <si>
    <t>BTI</t>
  </si>
  <si>
    <t>C3H3N2+</t>
  </si>
  <si>
    <t>C4H8N+</t>
  </si>
  <si>
    <t>PYRROL</t>
  </si>
  <si>
    <t>BF4-</t>
  </si>
  <si>
    <t>BF4</t>
  </si>
  <si>
    <t>C5H5N+</t>
  </si>
  <si>
    <t>PYRIDIN</t>
  </si>
  <si>
    <t>OTF-</t>
  </si>
  <si>
    <t>OTF</t>
  </si>
  <si>
    <t>-S-S-</t>
  </si>
  <si>
    <t>93</t>
  </si>
  <si>
    <t>1.0678</t>
  </si>
  <si>
    <t>SO4</t>
  </si>
  <si>
    <t>HSO4</t>
  </si>
  <si>
    <t>PF6</t>
  </si>
  <si>
    <t>C5H4N+</t>
  </si>
  <si>
    <t>List of Subgroups</t>
  </si>
  <si>
    <t>[1]CH3 [2]CH2 [3]CH [4]C</t>
  </si>
  <si>
    <t>[5]CH2=CH [6]CH=CH [7]CH2=C [8]CH=C [70]C=C</t>
  </si>
  <si>
    <t>[9]ACH [10]AC</t>
  </si>
  <si>
    <t>[11]ACCH3 [12]ACCH2 [13]ACCH</t>
  </si>
  <si>
    <t>[14]OH (P) [81]OH (S) [82]OH (T)</t>
  </si>
  <si>
    <t>[15]CH3OH</t>
  </si>
  <si>
    <t>[16]H2O</t>
  </si>
  <si>
    <t>[17]ACOH</t>
  </si>
  <si>
    <t>[18]CH3CO [19]CH2CO</t>
  </si>
  <si>
    <t>[20]CHO</t>
  </si>
  <si>
    <t>[21]CH3COO [22]CH2COO</t>
  </si>
  <si>
    <t>[23]HCOO</t>
  </si>
  <si>
    <t>[24]CH3O [25]CH2O [26]CHO</t>
  </si>
  <si>
    <t>[28]CH3NH2 [29]CH2NH2 [30]CHNH2 [85]CNH2</t>
  </si>
  <si>
    <t>[31]CH3NH [32]CH2NH [33]CHNH</t>
  </si>
  <si>
    <t>[34]CH3N [35]CH2N</t>
  </si>
  <si>
    <t>[36]ACNH2</t>
  </si>
  <si>
    <t>[37]AC2H2N [38]AC2HN [39]AC2N</t>
  </si>
  <si>
    <t>[40]CH3CN [41]CH2CN</t>
  </si>
  <si>
    <t>[42]COOH</t>
  </si>
  <si>
    <t>[44]CH2CL [45]CHCL [46]CCL</t>
  </si>
  <si>
    <t>[47]CH2CL2 [48]CHCL2 [49]CCL2</t>
  </si>
  <si>
    <t>[51]CCL3</t>
  </si>
  <si>
    <t>[52]CCL4</t>
  </si>
  <si>
    <t>[53]ACCL</t>
  </si>
  <si>
    <t>[54]CH3NO2 [55]CH2NO2 [56]CHNO2</t>
  </si>
  <si>
    <t>[57]ACNO2</t>
  </si>
  <si>
    <t>[58]CS2</t>
  </si>
  <si>
    <t>[59]CH3SH [60]CH2SH</t>
  </si>
  <si>
    <t>[61]FURFURAL</t>
  </si>
  <si>
    <t>[62]DOH</t>
  </si>
  <si>
    <t>[63]I</t>
  </si>
  <si>
    <t>[64]BR</t>
  </si>
  <si>
    <t>[65]CH=-C [66]C=-C</t>
  </si>
  <si>
    <t>[67]DMSO</t>
  </si>
  <si>
    <t>[68]ACRY</t>
  </si>
  <si>
    <t>[69]CL-(C=C)</t>
  </si>
  <si>
    <t>[71]ACF</t>
  </si>
  <si>
    <t>[72]DMF [73]HCON(..</t>
  </si>
  <si>
    <t>[74]CF3 [75]CF2 [76]CF</t>
  </si>
  <si>
    <t>[77]COO</t>
  </si>
  <si>
    <t>[78]CY-CH2 [79]CY-CH [80]CY-C</t>
  </si>
  <si>
    <t>[27]THF [83]CY-CH2O [84]TRIOXAN</t>
  </si>
  <si>
    <t>[43]HCOOH</t>
  </si>
  <si>
    <t>[50]CHCL3</t>
  </si>
  <si>
    <t>[86]NMP [87]NEP [88]NIPP [89]NTBP</t>
  </si>
  <si>
    <t>[91]CONH2 [92]CONHCH3 [100]CONHCH2</t>
  </si>
  <si>
    <t>[101]AM(CH3)2 [102]AMCH3CH2 [103]AM(CH2)2</t>
  </si>
  <si>
    <t>[93]HCONHCH3 [94]HCONHCH2</t>
  </si>
  <si>
    <t>[104]AC2H2S [105]AC2HS [106]AC2S</t>
  </si>
  <si>
    <t>[107]H2COCH [108]COCH [109]HCOCH [119]H2COCH2 [153]H2COC</t>
  </si>
  <si>
    <t>[112](CH3)2CB [113](CH2)2CB [114]CH2CH3CB</t>
  </si>
  <si>
    <t>[110](CH2)2SU [111]CH2SUCH</t>
  </si>
  <si>
    <t>[122]CH3S [123]CH2S [124]CHS</t>
  </si>
  <si>
    <t>[178]C3H2N2+ [184]C3H3N2+</t>
  </si>
  <si>
    <t>[179]BTI-</t>
  </si>
  <si>
    <t>[189]C4H8N+</t>
  </si>
  <si>
    <t>[195]BF4-</t>
  </si>
  <si>
    <t>[196]C5H5N+ [220]C5H4N+</t>
  </si>
  <si>
    <t>[197]OTF-</t>
  </si>
  <si>
    <t>[201]-S-S-</t>
  </si>
  <si>
    <t>[209]SO4 [210]HSO4</t>
  </si>
  <si>
    <t>[211]PF6</t>
  </si>
  <si>
    <t>http://www.ddbst.com/PublishedParametersUNIFACDO.html</t>
  </si>
  <si>
    <t>List of References</t>
  </si>
  <si>
    <t>The parameters shown here have been published in the articles</t>
  </si>
  <si>
    <t>1. Weidlich,Gmehling, Ind.Eng.Chem.Res., 26, 1372 (1987)</t>
  </si>
  <si>
    <t>2. Gmehling, Li, Schiller, Ind.Eng.Chem.Res., 32, 178 (1993)</t>
  </si>
  <si>
    <t>3. Gmehling, Lohmann, Jakob, Li, Joh, Ind.Eng.Chem.Res., 37, 4876-4882 (1998)</t>
  </si>
  <si>
    <t>4. Gmehling, Wittig, Lohmann, Joh, Ind.Eng.Chem.Res., 41, 1678-1688 (2002)</t>
  </si>
  <si>
    <t>5. Wittig, Lohmann, Joh, Horstmann, Gmehling, Ind.Eng.Chem.Res., 40, 5831-5838 (2001)</t>
  </si>
  <si>
    <t>6. Lohmann, Joh, Gmehling, Ind.Eng.Chem.Res., 40, 957-964 (2001)</t>
  </si>
  <si>
    <t>7. Lohmann, Gmehling, J.Chem.Eng.Jpn., 34, 43-54 (2001)</t>
  </si>
  <si>
    <t>8. Wittig, Lohmann Gmehling, AIChE Journal 49, 2, 530-537 (2003)</t>
  </si>
  <si>
    <t>9. Jakob, Grensemann, Lohmann, Gmehling, Ind.Eng.Chem.Res. 45, 7924-7933 (2006)</t>
  </si>
  <si>
    <t>10. Hector, Gmehling, Fluid Phase Equilib. 371, 82-92 (2014)</t>
  </si>
  <si>
    <t>11. Constantinescu, Gmehling, J.Chem.Eng.Data, 61(8), 2738-2748 (2016)</t>
  </si>
  <si>
    <t>Ester5</t>
  </si>
  <si>
    <t>Ester4</t>
  </si>
  <si>
    <t>Ester3</t>
  </si>
  <si>
    <t>Ester2</t>
  </si>
  <si>
    <t>Estercyc</t>
  </si>
  <si>
    <t>Ester1</t>
  </si>
  <si>
    <t>Tertiaryalcohol</t>
  </si>
  <si>
    <t>Isoalkanol</t>
  </si>
  <si>
    <t>Secondaryalcohol</t>
  </si>
  <si>
    <t>Amine</t>
  </si>
  <si>
    <t>Benzylamine</t>
  </si>
  <si>
    <t>Aniline</t>
  </si>
  <si>
    <t>Alkene</t>
  </si>
  <si>
    <t>Ketone3</t>
  </si>
  <si>
    <t>Aldehyde</t>
  </si>
  <si>
    <t>Acid</t>
  </si>
  <si>
    <t>Ketone</t>
  </si>
  <si>
    <t>Benzene</t>
  </si>
  <si>
    <t>Toluene</t>
  </si>
  <si>
    <t>Cycloalkane</t>
  </si>
  <si>
    <t>Primaryalcohol</t>
  </si>
  <si>
    <t>Fredenslund Jones Prausnitz 1975</t>
  </si>
  <si>
    <t>aromatic amine</t>
  </si>
  <si>
    <t>secondary amine</t>
  </si>
  <si>
    <t>NH</t>
  </si>
  <si>
    <t>methylamine</t>
  </si>
  <si>
    <t>MCNH2</t>
  </si>
  <si>
    <t>amine</t>
  </si>
  <si>
    <t>secondary alcohol</t>
  </si>
  <si>
    <t>CHOH</t>
  </si>
  <si>
    <t>methanol</t>
  </si>
  <si>
    <t>MCOH</t>
  </si>
  <si>
    <t>alcohol</t>
  </si>
  <si>
    <t>COH</t>
  </si>
  <si>
    <t>Alkane</t>
  </si>
  <si>
    <t>general</t>
  </si>
  <si>
    <t>toluene</t>
  </si>
  <si>
    <t>aromatic</t>
  </si>
  <si>
    <t>ester</t>
  </si>
  <si>
    <t>aldehyde</t>
  </si>
  <si>
    <t>middle</t>
  </si>
  <si>
    <t xml:space="preserve">Alkane </t>
  </si>
  <si>
    <t>end</t>
  </si>
  <si>
    <t>q</t>
  </si>
  <si>
    <t>r</t>
  </si>
  <si>
    <t>Chain Length</t>
  </si>
  <si>
    <t>FunctionalGroup</t>
  </si>
  <si>
    <t>description</t>
  </si>
  <si>
    <t>Group</t>
  </si>
  <si>
    <t>Group no</t>
  </si>
  <si>
    <t>Main group</t>
  </si>
  <si>
    <t>tertiary</t>
  </si>
  <si>
    <t>acid</t>
  </si>
  <si>
    <t xml:space="preserve">formic acid </t>
  </si>
  <si>
    <t>double bond</t>
  </si>
  <si>
    <t>ethene</t>
  </si>
  <si>
    <t>Groups</t>
  </si>
  <si>
    <t xml:space="preserve">Chainlength </t>
  </si>
  <si>
    <t>Functionalgroup</t>
  </si>
  <si>
    <t xml:space="preserve">Calculations hexane + hexanol equimolar </t>
  </si>
  <si>
    <t>x1</t>
  </si>
  <si>
    <t>x2</t>
  </si>
  <si>
    <t>T</t>
  </si>
  <si>
    <t xml:space="preserve">theta </t>
  </si>
  <si>
    <t xml:space="preserve">Compound 1 - hexane </t>
  </si>
  <si>
    <t>group (k)</t>
  </si>
  <si>
    <t>v</t>
  </si>
  <si>
    <t>X</t>
  </si>
  <si>
    <t xml:space="preserve">Compound 2  - hexanol </t>
  </si>
  <si>
    <t xml:space="preserve">X pure </t>
  </si>
  <si>
    <t>theta p</t>
  </si>
  <si>
    <t>X mix</t>
  </si>
  <si>
    <t>theta mix</t>
  </si>
  <si>
    <t>methane</t>
  </si>
  <si>
    <t>butane</t>
  </si>
  <si>
    <t>dodecane</t>
  </si>
  <si>
    <t>1propanol</t>
  </si>
  <si>
    <t>1butanol</t>
  </si>
  <si>
    <t>1pentanol</t>
  </si>
  <si>
    <t>1hexanol</t>
  </si>
  <si>
    <t>1heptanol</t>
  </si>
  <si>
    <t>1octanol</t>
  </si>
  <si>
    <t>1nonanol</t>
  </si>
  <si>
    <t>cyclopentane</t>
  </si>
  <si>
    <t>benzene</t>
  </si>
  <si>
    <t>propanone</t>
  </si>
  <si>
    <t>butanone</t>
  </si>
  <si>
    <t>2pentanone</t>
  </si>
  <si>
    <t>2hexanone</t>
  </si>
  <si>
    <t>ethanal</t>
  </si>
  <si>
    <t>heptanal</t>
  </si>
  <si>
    <t>octanal</t>
  </si>
  <si>
    <t>nonanal</t>
  </si>
  <si>
    <t>decanal</t>
  </si>
  <si>
    <t>3Pentanone</t>
  </si>
  <si>
    <t>3heptanone</t>
  </si>
  <si>
    <t>3octanone</t>
  </si>
  <si>
    <t>propene</t>
  </si>
  <si>
    <t>1butene</t>
  </si>
  <si>
    <t>1nonene</t>
  </si>
  <si>
    <t>aniline</t>
  </si>
  <si>
    <t>benzylamine</t>
  </si>
  <si>
    <t>propylamine</t>
  </si>
  <si>
    <t>butylamine</t>
  </si>
  <si>
    <t>pentylamine</t>
  </si>
  <si>
    <t>hexylamine</t>
  </si>
  <si>
    <t>heptylamine</t>
  </si>
  <si>
    <t>octylamine</t>
  </si>
  <si>
    <t>nonylamine</t>
  </si>
  <si>
    <t>decylamine</t>
  </si>
  <si>
    <t>2propanol</t>
  </si>
  <si>
    <t>2butanol</t>
  </si>
  <si>
    <t>2heptanol</t>
  </si>
  <si>
    <t>2nonanol</t>
  </si>
  <si>
    <t>isobutanol</t>
  </si>
  <si>
    <t>ethanol</t>
  </si>
  <si>
    <t>tertbutylalcohol</t>
  </si>
  <si>
    <t>ethane</t>
  </si>
  <si>
    <t>propane</t>
  </si>
  <si>
    <t>pentane</t>
  </si>
  <si>
    <t>hexane</t>
  </si>
  <si>
    <t>heptane</t>
  </si>
  <si>
    <t>octane</t>
  </si>
  <si>
    <t>nonane</t>
  </si>
  <si>
    <t>decane</t>
  </si>
  <si>
    <t>1decanol</t>
  </si>
  <si>
    <t>cyclohexane</t>
  </si>
  <si>
    <t>cycloheptane</t>
  </si>
  <si>
    <t>cyclooctane</t>
  </si>
  <si>
    <t>2heptanone</t>
  </si>
  <si>
    <t>2octanone</t>
  </si>
  <si>
    <t>methanoicacid</t>
  </si>
  <si>
    <t>ethanoicacid</t>
  </si>
  <si>
    <t>propanoicacid</t>
  </si>
  <si>
    <t>butanoicacid</t>
  </si>
  <si>
    <t>pentanoicacid</t>
  </si>
  <si>
    <t>hexanoicacid</t>
  </si>
  <si>
    <t>heptanoicacid</t>
  </si>
  <si>
    <t>octanoicacid</t>
  </si>
  <si>
    <t>nonanoicacid</t>
  </si>
  <si>
    <t>decanoicacid</t>
  </si>
  <si>
    <t>propanal</t>
  </si>
  <si>
    <t>butanal</t>
  </si>
  <si>
    <t>pentanal</t>
  </si>
  <si>
    <t>hexanal</t>
  </si>
  <si>
    <t>3hexanone</t>
  </si>
  <si>
    <t>1pentene</t>
  </si>
  <si>
    <t>1hexene</t>
  </si>
  <si>
    <t>1heptene</t>
  </si>
  <si>
    <t>1octene</t>
  </si>
  <si>
    <t>1decene</t>
  </si>
  <si>
    <t>2pentanol</t>
  </si>
  <si>
    <t>2hexanol</t>
  </si>
  <si>
    <t>2octanol</t>
  </si>
  <si>
    <t>methylformate</t>
  </si>
  <si>
    <t>methylacetate</t>
  </si>
  <si>
    <t>methylpropionate</t>
  </si>
  <si>
    <t>methylbutyrate</t>
  </si>
  <si>
    <t>methylpentanoate</t>
  </si>
  <si>
    <t>methylhexanoate</t>
  </si>
  <si>
    <t>methylbenzoate</t>
  </si>
  <si>
    <t>ethylbenzoate</t>
  </si>
  <si>
    <t>ethylmethanoate</t>
  </si>
  <si>
    <t>ethylethanoate</t>
  </si>
  <si>
    <t>ethylpropionate</t>
  </si>
  <si>
    <t>ethylbutyrate</t>
  </si>
  <si>
    <t>ethylpentanoate</t>
  </si>
  <si>
    <t>ethylhexanoate</t>
  </si>
  <si>
    <t>ethylheptanoate</t>
  </si>
  <si>
    <t>ethyloctanoate</t>
  </si>
  <si>
    <t>propylformate</t>
  </si>
  <si>
    <t>propylacetate</t>
  </si>
  <si>
    <t>propylpropionate</t>
  </si>
  <si>
    <t>propylbutanoate</t>
  </si>
  <si>
    <t>butylformate</t>
  </si>
  <si>
    <t>butylacetate</t>
  </si>
  <si>
    <t>butylbutyrate</t>
  </si>
  <si>
    <t>pentylacetate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</si>
</sst>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rgb="FF000000"/>
      <name val="Verdana"/>
      <family val="2"/>
    </font>
    <font>
      <b/>
      <sz val="12.85"/>
      <color rgb="FF000000"/>
      <name val="Verdana"/>
      <family val="2"/>
    </font>
    <font>
      <sz val="11"/>
      <color rgb="FF000000"/>
      <name val="Calibri"/>
      <family val="2"/>
      <scheme val="minor"/>
    </font>
    <font>
      <sz val="11"/>
      <color rgb="FF4D5156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 wrapText="1"/>
    </xf>
    <xf numFmtId="11" fontId="1" fillId="2" borderId="0" xfId="0" applyNumberFormat="1" applyFont="1" applyFill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3" fillId="2" borderId="0" xfId="0" applyFont="1" applyFill="1" applyAlignment="1">
      <alignment vertic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4" fillId="0" borderId="4" xfId="0" applyFont="1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944C-B7B5-4FBF-9725-2D557A6E738D}">
  <dimension ref="A1:H757"/>
  <sheetViews>
    <sheetView topLeftCell="A58" workbookViewId="0">
      <selection activeCell="C14" sqref="C14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</v>
      </c>
      <c r="B2" s="1">
        <v>2</v>
      </c>
      <c r="C2" s="1">
        <v>189.66</v>
      </c>
      <c r="D2" s="1">
        <v>-0.27232000000000001</v>
      </c>
      <c r="E2" s="1"/>
      <c r="F2" s="1">
        <v>-95.418009999999995</v>
      </c>
      <c r="G2" s="1">
        <v>6.1707999999999999E-2</v>
      </c>
      <c r="H2" s="1"/>
    </row>
    <row r="3" spans="1:8" x14ac:dyDescent="0.25">
      <c r="A3" s="1">
        <v>1</v>
      </c>
      <c r="B3" s="1">
        <v>3</v>
      </c>
      <c r="C3" s="1">
        <v>114.2</v>
      </c>
      <c r="D3" s="1">
        <v>9.3299999999999994E-2</v>
      </c>
      <c r="E3" s="1"/>
      <c r="F3" s="1">
        <v>16.07</v>
      </c>
      <c r="G3" s="1">
        <v>-0.29980000000000001</v>
      </c>
      <c r="H3" s="1"/>
    </row>
    <row r="4" spans="1:8" x14ac:dyDescent="0.25">
      <c r="A4" s="1">
        <v>1</v>
      </c>
      <c r="B4" s="1">
        <v>4</v>
      </c>
      <c r="C4" s="1">
        <v>7.3390000000000004</v>
      </c>
      <c r="D4" s="1">
        <v>-0.45379999999999998</v>
      </c>
      <c r="E4" s="1"/>
      <c r="F4" s="1">
        <v>47.2</v>
      </c>
      <c r="G4" s="1">
        <v>0.35749999999999998</v>
      </c>
      <c r="H4" s="1"/>
    </row>
    <row r="5" spans="1:8" x14ac:dyDescent="0.25">
      <c r="A5" s="1">
        <v>1</v>
      </c>
      <c r="B5" s="1">
        <v>5</v>
      </c>
      <c r="C5" s="1">
        <v>2777</v>
      </c>
      <c r="D5" s="1">
        <v>-4.6740000000000004</v>
      </c>
      <c r="E5" s="1">
        <v>1.5510000000000001E-3</v>
      </c>
      <c r="F5" s="1">
        <v>1606</v>
      </c>
      <c r="G5" s="1">
        <v>-4.7460000000000004</v>
      </c>
      <c r="H5" s="1">
        <v>9.1810000000000004E-4</v>
      </c>
    </row>
    <row r="6" spans="1:8" x14ac:dyDescent="0.25">
      <c r="A6" s="1">
        <v>1</v>
      </c>
      <c r="B6" s="1">
        <v>6</v>
      </c>
      <c r="C6" s="1">
        <v>2409.4</v>
      </c>
      <c r="D6" s="1">
        <v>-3.0099</v>
      </c>
      <c r="E6" s="1"/>
      <c r="F6" s="1">
        <v>82.593000000000004</v>
      </c>
      <c r="G6" s="1">
        <v>-0.48575000000000002</v>
      </c>
      <c r="H6" s="1"/>
    </row>
    <row r="7" spans="1:8" x14ac:dyDescent="0.25">
      <c r="A7" s="1">
        <v>1</v>
      </c>
      <c r="B7" s="1">
        <v>7</v>
      </c>
      <c r="C7" s="1">
        <v>1391.3</v>
      </c>
      <c r="D7" s="1">
        <v>-3.6156000000000001</v>
      </c>
      <c r="E7" s="1">
        <v>1.1440000000000001E-3</v>
      </c>
      <c r="F7" s="1">
        <v>-17.253</v>
      </c>
      <c r="G7" s="1">
        <v>0.83889999999999998</v>
      </c>
      <c r="H7" s="1">
        <v>9.0209999999999997E-4</v>
      </c>
    </row>
    <row r="8" spans="1:8" x14ac:dyDescent="0.25">
      <c r="A8" s="1">
        <v>1</v>
      </c>
      <c r="B8" s="1">
        <v>8</v>
      </c>
      <c r="C8" s="1">
        <v>1381</v>
      </c>
      <c r="D8" s="1">
        <v>-0.99770000000000003</v>
      </c>
      <c r="E8" s="1"/>
      <c r="F8" s="1">
        <v>1987</v>
      </c>
      <c r="G8" s="1">
        <v>-4.6150000000000002</v>
      </c>
      <c r="H8" s="1"/>
    </row>
    <row r="9" spans="1:8" x14ac:dyDescent="0.25">
      <c r="A9" s="1">
        <v>1</v>
      </c>
      <c r="B9" s="1">
        <v>9</v>
      </c>
      <c r="C9" s="1">
        <v>433.6</v>
      </c>
      <c r="D9" s="1">
        <v>0.14729999999999999</v>
      </c>
      <c r="E9" s="1"/>
      <c r="F9" s="1">
        <v>199</v>
      </c>
      <c r="G9" s="1">
        <v>-0.87090000000000001</v>
      </c>
      <c r="H9" s="1"/>
    </row>
    <row r="10" spans="1:8" x14ac:dyDescent="0.25">
      <c r="A10" s="1">
        <v>1</v>
      </c>
      <c r="B10" s="1">
        <v>10</v>
      </c>
      <c r="C10" s="1">
        <v>875.85</v>
      </c>
      <c r="D10" s="1"/>
      <c r="E10" s="1"/>
      <c r="F10" s="1">
        <v>256.20999999999998</v>
      </c>
      <c r="G10" s="1"/>
      <c r="H10" s="1"/>
    </row>
    <row r="11" spans="1:8" x14ac:dyDescent="0.25">
      <c r="A11" s="1">
        <v>1</v>
      </c>
      <c r="B11" s="1">
        <v>11</v>
      </c>
      <c r="C11" s="1">
        <v>98.656009999999995</v>
      </c>
      <c r="D11" s="1">
        <v>1.9294</v>
      </c>
      <c r="E11" s="1">
        <v>-3.1331000000000002E-3</v>
      </c>
      <c r="F11" s="1">
        <v>632.22</v>
      </c>
      <c r="G11" s="1">
        <v>-3.3912</v>
      </c>
      <c r="H11" s="1">
        <v>3.9281999999999997E-3</v>
      </c>
    </row>
    <row r="12" spans="1:8" x14ac:dyDescent="0.25">
      <c r="A12" s="1">
        <v>1</v>
      </c>
      <c r="B12" s="1">
        <v>12</v>
      </c>
      <c r="C12" s="1">
        <v>508.4</v>
      </c>
      <c r="D12" s="1">
        <v>-0.62150000000000005</v>
      </c>
      <c r="E12" s="1"/>
      <c r="F12" s="1">
        <v>238.5</v>
      </c>
      <c r="G12" s="1">
        <v>-0.53580000000000005</v>
      </c>
      <c r="H12" s="1"/>
    </row>
    <row r="13" spans="1:8" x14ac:dyDescent="0.25">
      <c r="A13" s="1">
        <v>1</v>
      </c>
      <c r="B13" s="1">
        <v>13</v>
      </c>
      <c r="C13" s="1">
        <v>233.1</v>
      </c>
      <c r="D13" s="1">
        <v>-0.3155</v>
      </c>
      <c r="E13" s="1"/>
      <c r="F13" s="1">
        <v>-9.6539999999999999</v>
      </c>
      <c r="G13" s="1">
        <v>-3.2419999999999997E-2</v>
      </c>
      <c r="H13" s="1"/>
    </row>
    <row r="14" spans="1:8" x14ac:dyDescent="0.25">
      <c r="A14" s="1">
        <v>1</v>
      </c>
      <c r="B14" s="1">
        <v>14</v>
      </c>
      <c r="C14" s="1">
        <v>-164.04</v>
      </c>
      <c r="D14" s="1">
        <v>4.9683000000000002</v>
      </c>
      <c r="E14" s="1">
        <v>-1.0252000000000001E-2</v>
      </c>
      <c r="F14" s="1">
        <v>326.04000000000002</v>
      </c>
      <c r="G14" s="1">
        <v>-2.6347999999999998</v>
      </c>
      <c r="H14" s="1">
        <v>3.3576000000000001E-3</v>
      </c>
    </row>
    <row r="15" spans="1:8" x14ac:dyDescent="0.25">
      <c r="A15" s="1">
        <v>1</v>
      </c>
      <c r="B15" s="1">
        <v>15</v>
      </c>
      <c r="C15" s="1">
        <v>350.58</v>
      </c>
      <c r="D15" s="1">
        <v>6.6728999999999997E-2</v>
      </c>
      <c r="E15" s="1"/>
      <c r="F15" s="1">
        <v>207.26</v>
      </c>
      <c r="G15" s="1">
        <v>-1.0915999999999999</v>
      </c>
      <c r="H15" s="1"/>
    </row>
    <row r="16" spans="1:8" x14ac:dyDescent="0.25">
      <c r="A16" s="1">
        <v>1</v>
      </c>
      <c r="B16" s="1">
        <v>16</v>
      </c>
      <c r="C16" s="1">
        <v>-175.7</v>
      </c>
      <c r="D16" s="1">
        <v>1.857</v>
      </c>
      <c r="E16" s="1"/>
      <c r="F16" s="1">
        <v>205.65</v>
      </c>
      <c r="G16" s="1">
        <v>-1.4436</v>
      </c>
      <c r="H16" s="1"/>
    </row>
    <row r="17" spans="1:8" x14ac:dyDescent="0.25">
      <c r="A17" s="1">
        <v>1</v>
      </c>
      <c r="B17" s="1">
        <v>17</v>
      </c>
      <c r="C17" s="1">
        <v>958.74</v>
      </c>
      <c r="D17" s="1">
        <v>-0.14835999999999999</v>
      </c>
      <c r="E17" s="1"/>
      <c r="F17" s="1">
        <v>2257.3000000000002</v>
      </c>
      <c r="G17" s="1">
        <v>-5.6676000000000002</v>
      </c>
      <c r="H17" s="1"/>
    </row>
    <row r="18" spans="1:8" x14ac:dyDescent="0.25">
      <c r="A18" s="1">
        <v>1</v>
      </c>
      <c r="B18" s="1">
        <v>18</v>
      </c>
      <c r="C18" s="1">
        <v>1802.3</v>
      </c>
      <c r="D18" s="1">
        <v>-17.170999999999999</v>
      </c>
      <c r="E18" s="1">
        <v>3.5999999999999997E-2</v>
      </c>
      <c r="F18" s="1">
        <v>-436.15</v>
      </c>
      <c r="G18" s="1">
        <v>3.4224999999999999</v>
      </c>
      <c r="H18" s="1">
        <v>-8.6999999999999994E-3</v>
      </c>
    </row>
    <row r="19" spans="1:8" x14ac:dyDescent="0.25">
      <c r="A19" s="1">
        <v>1</v>
      </c>
      <c r="B19" s="1">
        <v>19</v>
      </c>
      <c r="C19" s="1">
        <v>593.07000000000005</v>
      </c>
      <c r="D19" s="1">
        <v>0.73350000000000004</v>
      </c>
      <c r="E19" s="1"/>
      <c r="F19" s="1">
        <v>293.81</v>
      </c>
      <c r="G19" s="1">
        <v>-1.3978999999999999</v>
      </c>
      <c r="H19" s="1"/>
    </row>
    <row r="20" spans="1:8" x14ac:dyDescent="0.25">
      <c r="A20" s="1">
        <v>1</v>
      </c>
      <c r="B20" s="1">
        <v>20</v>
      </c>
      <c r="C20" s="1">
        <v>1182.2</v>
      </c>
      <c r="D20" s="1">
        <v>-3.2646999999999999</v>
      </c>
      <c r="E20" s="1">
        <v>9.1979999999999996E-3</v>
      </c>
      <c r="F20" s="1">
        <v>2017.7</v>
      </c>
      <c r="G20" s="1">
        <v>-9.0932999999999993</v>
      </c>
      <c r="H20" s="1">
        <v>1.0238000000000001E-2</v>
      </c>
    </row>
    <row r="21" spans="1:8" x14ac:dyDescent="0.25">
      <c r="A21" s="1">
        <v>1</v>
      </c>
      <c r="B21" s="1">
        <v>21</v>
      </c>
      <c r="C21" s="1">
        <v>401</v>
      </c>
      <c r="D21" s="1">
        <v>-0.72772000000000003</v>
      </c>
      <c r="E21" s="1"/>
      <c r="F21" s="1">
        <v>-65.685010000000005</v>
      </c>
      <c r="G21" s="1">
        <v>7.4091000000000004E-2</v>
      </c>
      <c r="H21" s="1"/>
    </row>
    <row r="22" spans="1:8" x14ac:dyDescent="0.25">
      <c r="A22" s="1">
        <v>1</v>
      </c>
      <c r="B22" s="1">
        <v>22</v>
      </c>
      <c r="C22" s="1">
        <v>-233.66</v>
      </c>
      <c r="D22" s="1">
        <v>1.2561</v>
      </c>
      <c r="E22" s="1"/>
      <c r="F22" s="1">
        <v>311.55</v>
      </c>
      <c r="G22" s="1">
        <v>-1.1856</v>
      </c>
      <c r="H22" s="1"/>
    </row>
    <row r="23" spans="1:8" x14ac:dyDescent="0.25">
      <c r="A23" s="1">
        <v>1</v>
      </c>
      <c r="B23" s="1">
        <v>23</v>
      </c>
      <c r="C23" s="1">
        <v>-653.74</v>
      </c>
      <c r="D23" s="1">
        <v>4.5311000000000003</v>
      </c>
      <c r="E23" s="1">
        <v>-8.7349999999999997E-3</v>
      </c>
      <c r="F23" s="1">
        <v>1302.5999999999999</v>
      </c>
      <c r="G23" s="1">
        <v>-8.4269999999999996</v>
      </c>
      <c r="H23" s="1">
        <v>1.4416999999999999E-2</v>
      </c>
    </row>
    <row r="24" spans="1:8" x14ac:dyDescent="0.25">
      <c r="A24" s="1">
        <v>1</v>
      </c>
      <c r="B24" s="1">
        <v>24</v>
      </c>
      <c r="C24" s="1">
        <v>267.51</v>
      </c>
      <c r="D24" s="1">
        <v>-1.7109000000000001</v>
      </c>
      <c r="E24" s="1">
        <v>3.388E-3</v>
      </c>
      <c r="F24" s="1">
        <v>-148.07</v>
      </c>
      <c r="G24" s="1">
        <v>1.0927</v>
      </c>
      <c r="H24" s="1">
        <v>-2.4160000000000002E-3</v>
      </c>
    </row>
    <row r="25" spans="1:8" x14ac:dyDescent="0.25">
      <c r="A25" s="1">
        <v>1</v>
      </c>
      <c r="B25" s="1">
        <v>25</v>
      </c>
      <c r="C25" s="1">
        <v>-1385</v>
      </c>
      <c r="D25" s="1">
        <v>15.89</v>
      </c>
      <c r="E25" s="1">
        <v>-4.8309999999999999E-2</v>
      </c>
      <c r="F25" s="1">
        <v>3264</v>
      </c>
      <c r="G25" s="1">
        <v>-20.84</v>
      </c>
      <c r="H25" s="1">
        <v>3.3169999999999998E-2</v>
      </c>
    </row>
    <row r="26" spans="1:8" x14ac:dyDescent="0.25">
      <c r="A26" s="1">
        <v>1</v>
      </c>
      <c r="B26" s="1">
        <v>26</v>
      </c>
      <c r="C26" s="1">
        <v>2345</v>
      </c>
      <c r="D26" s="1">
        <v>-13.2</v>
      </c>
      <c r="E26" s="1">
        <v>2.1559999999999999E-2</v>
      </c>
      <c r="F26" s="1">
        <v>-396.5</v>
      </c>
      <c r="G26" s="1">
        <v>3.0920000000000001</v>
      </c>
      <c r="H26" s="1">
        <v>-6.2659999999999999E-3</v>
      </c>
    </row>
    <row r="27" spans="1:8" x14ac:dyDescent="0.25">
      <c r="A27" s="1">
        <v>1</v>
      </c>
      <c r="B27" s="1">
        <v>27</v>
      </c>
      <c r="C27" s="1">
        <v>2383</v>
      </c>
      <c r="D27" s="1">
        <v>-2.6930000000000001</v>
      </c>
      <c r="E27" s="1"/>
      <c r="F27" s="1">
        <v>1744</v>
      </c>
      <c r="G27" s="1">
        <v>-4.0819999999999999</v>
      </c>
      <c r="H27" s="1"/>
    </row>
    <row r="28" spans="1:8" x14ac:dyDescent="0.25">
      <c r="A28" s="1">
        <v>1</v>
      </c>
      <c r="B28" s="1">
        <v>28</v>
      </c>
      <c r="C28" s="1">
        <v>24.33</v>
      </c>
      <c r="D28" s="1">
        <v>1.5209999999999999</v>
      </c>
      <c r="E28" s="1"/>
      <c r="F28" s="1">
        <v>72.12</v>
      </c>
      <c r="G28" s="1">
        <v>-1.1259999999999999</v>
      </c>
      <c r="H28" s="1"/>
    </row>
    <row r="29" spans="1:8" x14ac:dyDescent="0.25">
      <c r="A29" s="1">
        <v>1</v>
      </c>
      <c r="B29" s="1">
        <v>29</v>
      </c>
      <c r="C29" s="1">
        <v>465.9</v>
      </c>
      <c r="D29" s="1">
        <v>-0.85570000000000002</v>
      </c>
      <c r="E29" s="1"/>
      <c r="F29" s="1">
        <v>-59.9</v>
      </c>
      <c r="G29" s="1">
        <v>-8.3129999999999992E-3</v>
      </c>
      <c r="H29" s="1"/>
    </row>
    <row r="30" spans="1:8" x14ac:dyDescent="0.25">
      <c r="A30" s="1">
        <v>1</v>
      </c>
      <c r="B30" s="1">
        <v>30</v>
      </c>
      <c r="C30" s="1">
        <v>577.70000000000005</v>
      </c>
      <c r="D30" s="1">
        <v>0.93840000000000001</v>
      </c>
      <c r="E30" s="1"/>
      <c r="F30" s="1">
        <v>210.5</v>
      </c>
      <c r="G30" s="1">
        <v>-1.081</v>
      </c>
      <c r="H30" s="1"/>
    </row>
    <row r="31" spans="1:8" x14ac:dyDescent="0.25">
      <c r="A31" s="1">
        <v>1</v>
      </c>
      <c r="B31" s="1">
        <v>31</v>
      </c>
      <c r="C31" s="1">
        <v>897.7</v>
      </c>
      <c r="D31" s="1"/>
      <c r="E31" s="1"/>
      <c r="F31" s="1">
        <v>28.17</v>
      </c>
      <c r="G31" s="1"/>
      <c r="H31" s="1"/>
    </row>
    <row r="32" spans="1:8" x14ac:dyDescent="0.25">
      <c r="A32" s="1">
        <v>1</v>
      </c>
      <c r="B32" s="1">
        <v>32</v>
      </c>
      <c r="C32" s="1">
        <v>559.9</v>
      </c>
      <c r="D32" s="1">
        <v>-0.35639999999999999</v>
      </c>
      <c r="E32" s="1"/>
      <c r="F32" s="1">
        <v>166</v>
      </c>
      <c r="G32" s="1">
        <v>-0.71160000000000001</v>
      </c>
      <c r="H32" s="1"/>
    </row>
    <row r="33" spans="1:8" x14ac:dyDescent="0.25">
      <c r="A33" s="1">
        <v>1</v>
      </c>
      <c r="B33" s="1">
        <v>33</v>
      </c>
      <c r="C33" s="1">
        <v>527.70000000000005</v>
      </c>
      <c r="D33" s="1">
        <v>-0.499</v>
      </c>
      <c r="E33" s="1"/>
      <c r="F33" s="1">
        <v>-62.08</v>
      </c>
      <c r="G33" s="1">
        <v>-0.36580000000000001</v>
      </c>
      <c r="H33" s="1"/>
    </row>
    <row r="34" spans="1:8" x14ac:dyDescent="0.25">
      <c r="A34" s="1">
        <v>1</v>
      </c>
      <c r="B34" s="1">
        <v>34</v>
      </c>
      <c r="C34" s="1">
        <v>477.5</v>
      </c>
      <c r="D34" s="1">
        <v>-0.65810000000000002</v>
      </c>
      <c r="E34" s="1"/>
      <c r="F34" s="1">
        <v>-22.04</v>
      </c>
      <c r="G34" s="1">
        <v>-0.1018</v>
      </c>
      <c r="H34" s="1"/>
    </row>
    <row r="35" spans="1:8" x14ac:dyDescent="0.25">
      <c r="A35" s="1">
        <v>1</v>
      </c>
      <c r="B35" s="1">
        <v>35</v>
      </c>
      <c r="C35" s="1">
        <v>-547.5</v>
      </c>
      <c r="D35" s="1">
        <v>3.4569999999999999</v>
      </c>
      <c r="E35" s="1"/>
      <c r="F35" s="1">
        <v>477.1</v>
      </c>
      <c r="G35" s="1">
        <v>-2.1749999999999998</v>
      </c>
      <c r="H35" s="1"/>
    </row>
    <row r="36" spans="1:8" x14ac:dyDescent="0.25">
      <c r="A36" s="1">
        <v>1</v>
      </c>
      <c r="B36" s="1">
        <v>36</v>
      </c>
      <c r="C36" s="1">
        <v>1662</v>
      </c>
      <c r="D36" s="1"/>
      <c r="E36" s="1"/>
      <c r="F36" s="1">
        <v>-291.89999999999998</v>
      </c>
      <c r="G36" s="1"/>
      <c r="H36" s="1"/>
    </row>
    <row r="37" spans="1:8" x14ac:dyDescent="0.25">
      <c r="A37" s="1">
        <v>1</v>
      </c>
      <c r="B37" s="1">
        <v>37</v>
      </c>
      <c r="C37" s="1">
        <v>334.5</v>
      </c>
      <c r="D37" s="1">
        <v>9.1020000000000007E-3</v>
      </c>
      <c r="E37" s="1"/>
      <c r="F37" s="1">
        <v>3.202</v>
      </c>
      <c r="G37" s="1">
        <v>-0.68940000000000001</v>
      </c>
      <c r="H37" s="1"/>
    </row>
    <row r="38" spans="1:8" x14ac:dyDescent="0.25">
      <c r="A38" s="1">
        <v>1</v>
      </c>
      <c r="B38" s="1">
        <v>38</v>
      </c>
      <c r="C38" s="1">
        <v>468.5</v>
      </c>
      <c r="D38" s="1">
        <v>-1.042</v>
      </c>
      <c r="E38" s="1"/>
      <c r="F38" s="1">
        <v>-160.30000000000001</v>
      </c>
      <c r="G38" s="1">
        <v>-1.0800000000000001E-2</v>
      </c>
      <c r="H38" s="1"/>
    </row>
    <row r="39" spans="1:8" x14ac:dyDescent="0.25">
      <c r="A39" s="1">
        <v>1</v>
      </c>
      <c r="B39" s="1">
        <v>39</v>
      </c>
      <c r="C39" s="1">
        <v>406.2</v>
      </c>
      <c r="D39" s="1">
        <v>0.65249999999999997</v>
      </c>
      <c r="E39" s="1"/>
      <c r="F39" s="1">
        <v>151</v>
      </c>
      <c r="G39" s="1">
        <v>-0.90229999999999999</v>
      </c>
      <c r="H39" s="1"/>
    </row>
    <row r="40" spans="1:8" x14ac:dyDescent="0.25">
      <c r="A40" s="1">
        <v>1</v>
      </c>
      <c r="B40" s="1">
        <v>40</v>
      </c>
      <c r="C40" s="1">
        <v>342</v>
      </c>
      <c r="D40" s="1">
        <v>-1.679</v>
      </c>
      <c r="E40" s="1"/>
      <c r="F40" s="1">
        <v>-484.3</v>
      </c>
      <c r="G40" s="1">
        <v>2.4670000000000001</v>
      </c>
      <c r="H40" s="1"/>
    </row>
    <row r="41" spans="1:8" x14ac:dyDescent="0.25">
      <c r="A41" s="1">
        <v>1</v>
      </c>
      <c r="B41" s="1">
        <v>41</v>
      </c>
      <c r="C41" s="1">
        <v>1312</v>
      </c>
      <c r="D41" s="1">
        <v>-3.6429999999999998</v>
      </c>
      <c r="E41" s="1"/>
      <c r="F41" s="1">
        <v>-314.60000000000002</v>
      </c>
      <c r="G41" s="1">
        <v>1.2869999999999999</v>
      </c>
      <c r="H41" s="1"/>
    </row>
    <row r="42" spans="1:8" x14ac:dyDescent="0.25">
      <c r="A42" s="1">
        <v>1</v>
      </c>
      <c r="B42" s="1">
        <v>42</v>
      </c>
      <c r="C42" s="1">
        <v>-117.1</v>
      </c>
      <c r="D42" s="1">
        <v>0.54810000000000003</v>
      </c>
      <c r="E42" s="1">
        <v>-9.7999999999999997E-4</v>
      </c>
      <c r="F42" s="1">
        <v>170.9</v>
      </c>
      <c r="G42" s="1">
        <v>-0.80620000000000003</v>
      </c>
      <c r="H42" s="1">
        <v>1.291E-3</v>
      </c>
    </row>
    <row r="43" spans="1:8" x14ac:dyDescent="0.25">
      <c r="A43" s="1">
        <v>1</v>
      </c>
      <c r="B43" s="1">
        <v>43</v>
      </c>
      <c r="C43" s="1">
        <v>79.507000000000005</v>
      </c>
      <c r="D43" s="1">
        <v>0.70891999999999999</v>
      </c>
      <c r="E43" s="1">
        <v>-2.0983E-3</v>
      </c>
      <c r="F43" s="1">
        <v>186.71</v>
      </c>
      <c r="G43" s="1">
        <v>-1.3546</v>
      </c>
      <c r="H43" s="1">
        <v>2.4015999999999998E-3</v>
      </c>
    </row>
    <row r="44" spans="1:8" x14ac:dyDescent="0.25">
      <c r="A44" s="1">
        <v>1</v>
      </c>
      <c r="B44" s="1">
        <v>44</v>
      </c>
      <c r="C44" s="1">
        <v>1935.7</v>
      </c>
      <c r="D44" s="1"/>
      <c r="E44" s="1"/>
      <c r="F44" s="1">
        <v>-21.23</v>
      </c>
      <c r="G44" s="1"/>
      <c r="H44" s="1"/>
    </row>
    <row r="45" spans="1:8" x14ac:dyDescent="0.25">
      <c r="A45" s="1">
        <v>1</v>
      </c>
      <c r="B45" s="1">
        <v>45</v>
      </c>
      <c r="C45" s="1">
        <v>164.25</v>
      </c>
      <c r="D45" s="1">
        <v>-0.26834000000000002</v>
      </c>
      <c r="E45" s="1"/>
      <c r="F45" s="1">
        <v>-44.069000000000003</v>
      </c>
      <c r="G45" s="1">
        <v>2.7778000000000001E-2</v>
      </c>
      <c r="H45" s="1"/>
    </row>
    <row r="46" spans="1:8" x14ac:dyDescent="0.25">
      <c r="A46" s="1">
        <v>1</v>
      </c>
      <c r="B46" s="1">
        <v>46</v>
      </c>
      <c r="C46" s="1">
        <v>677.32</v>
      </c>
      <c r="D46" s="1">
        <v>-2.0066000000000002</v>
      </c>
      <c r="E46" s="1"/>
      <c r="F46" s="1">
        <v>-249.85</v>
      </c>
      <c r="G46" s="1">
        <v>1.7054</v>
      </c>
      <c r="H46" s="1"/>
    </row>
    <row r="47" spans="1:8" x14ac:dyDescent="0.25">
      <c r="A47" s="1">
        <v>1</v>
      </c>
      <c r="B47" s="1">
        <v>47</v>
      </c>
      <c r="C47" s="1">
        <v>3150.86</v>
      </c>
      <c r="D47" s="1">
        <v>-3.1002999999999998</v>
      </c>
      <c r="E47" s="1"/>
      <c r="F47" s="1">
        <v>189.911</v>
      </c>
      <c r="G47" s="1">
        <v>-0.94130000000000003</v>
      </c>
      <c r="H47" s="1"/>
    </row>
    <row r="48" spans="1:8" x14ac:dyDescent="0.25">
      <c r="A48" s="1">
        <v>1</v>
      </c>
      <c r="B48" s="1">
        <v>48</v>
      </c>
      <c r="C48" s="1">
        <v>1529.52</v>
      </c>
      <c r="D48" s="1">
        <v>-6.2024999999999997</v>
      </c>
      <c r="E48" s="1">
        <v>9.75E-3</v>
      </c>
      <c r="F48" s="1">
        <v>82.6</v>
      </c>
      <c r="G48" s="1">
        <v>-0.61499999999999999</v>
      </c>
      <c r="H48" s="1">
        <v>-6.2299999999999996E-4</v>
      </c>
    </row>
    <row r="49" spans="1:8" x14ac:dyDescent="0.25">
      <c r="A49" s="1">
        <v>1</v>
      </c>
      <c r="B49" s="1">
        <v>49</v>
      </c>
      <c r="C49" s="1">
        <v>-923.28200000000004</v>
      </c>
      <c r="D49" s="1">
        <v>7.80959</v>
      </c>
      <c r="E49" s="1">
        <v>-8.8079999999999999E-3</v>
      </c>
      <c r="F49" s="1">
        <v>183.02</v>
      </c>
      <c r="G49" s="1">
        <v>-1.2258800000000001</v>
      </c>
      <c r="H49" s="1">
        <v>5.8299999999999997E-4</v>
      </c>
    </row>
    <row r="50" spans="1:8" x14ac:dyDescent="0.25">
      <c r="A50" s="1">
        <v>1</v>
      </c>
      <c r="B50" s="1">
        <v>52</v>
      </c>
      <c r="C50" s="1">
        <v>24.431999999999999</v>
      </c>
      <c r="D50" s="1">
        <v>0.29149999999999998</v>
      </c>
      <c r="E50" s="1"/>
      <c r="F50" s="1">
        <v>-16.033999999999999</v>
      </c>
      <c r="G50" s="1">
        <v>-0.53369999999999995</v>
      </c>
      <c r="H50" s="1"/>
    </row>
    <row r="51" spans="1:8" x14ac:dyDescent="0.25">
      <c r="A51" s="1">
        <v>1</v>
      </c>
      <c r="B51" s="1">
        <v>53</v>
      </c>
      <c r="C51" s="1">
        <v>269.67</v>
      </c>
      <c r="D51" s="1"/>
      <c r="E51" s="1"/>
      <c r="F51" s="1">
        <v>-41</v>
      </c>
      <c r="G51" s="1"/>
      <c r="H51" s="1"/>
    </row>
    <row r="52" spans="1:8" x14ac:dyDescent="0.25">
      <c r="A52" s="1">
        <v>1</v>
      </c>
      <c r="B52" s="1">
        <v>55</v>
      </c>
      <c r="C52" s="1">
        <v>407.47</v>
      </c>
      <c r="D52" s="1">
        <v>-0.20369999999999999</v>
      </c>
      <c r="E52" s="1">
        <v>-1.6000000000000001E-4</v>
      </c>
      <c r="F52" s="1">
        <v>-6.7000000000000004E-2</v>
      </c>
      <c r="G52" s="1">
        <v>-0.39350000000000002</v>
      </c>
      <c r="H52" s="2">
        <v>4.0000000000000003E-5</v>
      </c>
    </row>
    <row r="53" spans="1:8" x14ac:dyDescent="0.25">
      <c r="A53" s="1">
        <v>1</v>
      </c>
      <c r="B53" s="1">
        <v>56</v>
      </c>
      <c r="C53" s="1">
        <v>1058.31</v>
      </c>
      <c r="D53" s="1">
        <v>-1.1856</v>
      </c>
      <c r="E53" s="1"/>
      <c r="F53" s="1">
        <v>438.76</v>
      </c>
      <c r="G53" s="1">
        <v>-1.2256</v>
      </c>
      <c r="H53" s="1"/>
    </row>
    <row r="54" spans="1:8" x14ac:dyDescent="0.25">
      <c r="A54" s="1">
        <v>1</v>
      </c>
      <c r="B54" s="1">
        <v>61</v>
      </c>
      <c r="C54" s="1">
        <v>860.51</v>
      </c>
      <c r="D54" s="1">
        <v>-1.9600900000000001</v>
      </c>
      <c r="E54" s="1"/>
      <c r="F54" s="1">
        <v>-309.94299999999998</v>
      </c>
      <c r="G54" s="1">
        <v>0.64856000000000003</v>
      </c>
      <c r="H54" s="1"/>
    </row>
    <row r="55" spans="1:8" x14ac:dyDescent="0.25">
      <c r="A55" s="1">
        <v>1</v>
      </c>
      <c r="B55" s="1">
        <v>84</v>
      </c>
      <c r="C55" s="1">
        <v>70.38</v>
      </c>
      <c r="D55" s="1">
        <v>0.24510999999999999</v>
      </c>
      <c r="E55" s="1"/>
      <c r="F55" s="1">
        <v>77.779300000000006</v>
      </c>
      <c r="G55" s="1">
        <v>0.83298000000000005</v>
      </c>
      <c r="H55" s="1"/>
    </row>
    <row r="56" spans="1:8" x14ac:dyDescent="0.25">
      <c r="A56" s="1">
        <v>1</v>
      </c>
      <c r="B56" s="1">
        <v>85</v>
      </c>
      <c r="C56" s="1">
        <v>1260.02</v>
      </c>
      <c r="D56" s="1">
        <v>-4.5544599999999997</v>
      </c>
      <c r="E56" s="1">
        <v>6.7606999999999997E-3</v>
      </c>
      <c r="F56" s="1">
        <v>996.53330000000005</v>
      </c>
      <c r="G56" s="1">
        <v>-5.4846199999999996</v>
      </c>
      <c r="H56" s="1">
        <v>9.5873E-3</v>
      </c>
    </row>
    <row r="57" spans="1:8" x14ac:dyDescent="0.25">
      <c r="A57" s="1">
        <v>1</v>
      </c>
      <c r="B57" s="1">
        <v>87</v>
      </c>
      <c r="C57" s="1">
        <v>283.8202</v>
      </c>
      <c r="D57" s="1">
        <v>-3.9546999999999999</v>
      </c>
      <c r="E57" s="1">
        <v>1.03753E-2</v>
      </c>
      <c r="F57" s="1">
        <v>907.38419999999996</v>
      </c>
      <c r="G57" s="1">
        <v>0.46567999999999998</v>
      </c>
      <c r="H57" s="1">
        <v>-5.5871999999999996E-3</v>
      </c>
    </row>
    <row r="58" spans="1:8" x14ac:dyDescent="0.25">
      <c r="A58" s="1">
        <v>1</v>
      </c>
      <c r="B58" s="1">
        <v>89</v>
      </c>
      <c r="C58" s="1">
        <v>360.80160000000001</v>
      </c>
      <c r="D58" s="1">
        <v>2.0530200000000001</v>
      </c>
      <c r="E58" s="1">
        <v>-1.6699200000000001E-2</v>
      </c>
      <c r="F58" s="1">
        <v>454.55689999999998</v>
      </c>
      <c r="G58" s="1">
        <v>-1.4738199999999999</v>
      </c>
      <c r="H58" s="1">
        <v>1.0453999999999999E-3</v>
      </c>
    </row>
    <row r="59" spans="1:8" x14ac:dyDescent="0.25">
      <c r="A59" s="1">
        <v>1</v>
      </c>
      <c r="B59" s="1">
        <v>90</v>
      </c>
      <c r="C59" s="1">
        <v>656.52800000000002</v>
      </c>
      <c r="D59" s="1">
        <v>-4.2237</v>
      </c>
      <c r="E59" s="1">
        <v>7.4475000000000001E-3</v>
      </c>
      <c r="F59" s="1">
        <v>-307.86270000000002</v>
      </c>
      <c r="G59" s="1">
        <v>3.6099600000000001</v>
      </c>
      <c r="H59" s="1">
        <v>-8.1756999999999993E-3</v>
      </c>
    </row>
    <row r="60" spans="1:8" x14ac:dyDescent="0.25">
      <c r="A60" s="1">
        <v>1</v>
      </c>
      <c r="B60" s="1">
        <v>91</v>
      </c>
      <c r="C60" s="1">
        <v>1094.3030000000001</v>
      </c>
      <c r="D60" s="1">
        <v>-1.1188800000000001</v>
      </c>
      <c r="E60" s="1"/>
      <c r="F60" s="1">
        <v>243.46199999999999</v>
      </c>
      <c r="G60" s="1">
        <v>-1.03559</v>
      </c>
      <c r="H60" s="1"/>
    </row>
    <row r="61" spans="1:8" x14ac:dyDescent="0.25">
      <c r="A61" s="1">
        <v>1</v>
      </c>
      <c r="B61" s="1">
        <v>93</v>
      </c>
      <c r="C61" s="1">
        <v>468.39800000000002</v>
      </c>
      <c r="D61" s="1">
        <v>-2.5566800000000001</v>
      </c>
      <c r="E61" s="1"/>
      <c r="F61" s="1">
        <v>2660.16</v>
      </c>
      <c r="G61" s="1">
        <v>-6.8651200000000001</v>
      </c>
      <c r="H61" s="1"/>
    </row>
    <row r="62" spans="1:8" x14ac:dyDescent="0.25">
      <c r="A62" s="1">
        <v>1</v>
      </c>
      <c r="B62" s="1">
        <v>98</v>
      </c>
      <c r="C62" s="1">
        <v>1859.374</v>
      </c>
      <c r="D62" s="1">
        <v>4.0630800000000002</v>
      </c>
      <c r="E62" s="1"/>
      <c r="F62" s="1">
        <v>1131.3050000000001</v>
      </c>
      <c r="G62" s="1">
        <v>-0.93174999999999997</v>
      </c>
      <c r="H62" s="1"/>
    </row>
    <row r="63" spans="1:8" x14ac:dyDescent="0.25">
      <c r="A63" s="1">
        <v>1</v>
      </c>
      <c r="B63" s="1">
        <v>99</v>
      </c>
      <c r="C63" s="1">
        <v>4041.4789999999998</v>
      </c>
      <c r="D63" s="1">
        <v>-3.9069799999999999</v>
      </c>
      <c r="E63" s="1">
        <v>-2.5448200000000001E-2</v>
      </c>
      <c r="F63" s="1">
        <v>3504.3249999999998</v>
      </c>
      <c r="G63" s="1">
        <v>2.6628799999999999</v>
      </c>
      <c r="H63" s="1">
        <v>-3.30202E-2</v>
      </c>
    </row>
    <row r="64" spans="1:8" x14ac:dyDescent="0.25">
      <c r="A64" s="1">
        <v>2</v>
      </c>
      <c r="B64" s="1">
        <v>3</v>
      </c>
      <c r="C64" s="1">
        <v>174.1</v>
      </c>
      <c r="D64" s="1">
        <v>-0.58860000000000001</v>
      </c>
      <c r="E64" s="1"/>
      <c r="F64" s="1">
        <v>-157.19999999999999</v>
      </c>
      <c r="G64" s="1">
        <v>0.61660000000000004</v>
      </c>
      <c r="H64" s="1"/>
    </row>
    <row r="65" spans="1:8" x14ac:dyDescent="0.25">
      <c r="A65" s="1">
        <v>2</v>
      </c>
      <c r="B65" s="1">
        <v>4</v>
      </c>
      <c r="C65" s="1">
        <v>117.3</v>
      </c>
      <c r="D65" s="1">
        <v>-0.85519999999999996</v>
      </c>
      <c r="E65" s="1"/>
      <c r="F65" s="1">
        <v>-113.1</v>
      </c>
      <c r="G65" s="1">
        <v>1.1719999999999999</v>
      </c>
      <c r="H65" s="1"/>
    </row>
    <row r="66" spans="1:8" x14ac:dyDescent="0.25">
      <c r="A66" s="1">
        <v>2</v>
      </c>
      <c r="B66" s="1">
        <v>5</v>
      </c>
      <c r="C66" s="1">
        <v>2649</v>
      </c>
      <c r="D66" s="1">
        <v>-6.508</v>
      </c>
      <c r="E66" s="1">
        <v>4.8219999999999999E-3</v>
      </c>
      <c r="F66" s="1">
        <v>1566</v>
      </c>
      <c r="G66" s="1">
        <v>-5.8090000000000002</v>
      </c>
      <c r="H66" s="1">
        <v>5.1970000000000002E-3</v>
      </c>
    </row>
    <row r="67" spans="1:8" x14ac:dyDescent="0.25">
      <c r="A67" s="1">
        <v>2</v>
      </c>
      <c r="B67" s="1">
        <v>6</v>
      </c>
      <c r="C67" s="1">
        <v>-628.07000000000005</v>
      </c>
      <c r="D67" s="1">
        <v>10</v>
      </c>
      <c r="E67" s="1">
        <v>-1.4971999999999999E-2</v>
      </c>
      <c r="F67" s="1">
        <v>-96.296999999999997</v>
      </c>
      <c r="G67" s="1">
        <v>0.63039999999999996</v>
      </c>
      <c r="H67" s="1">
        <v>-1.8E-3</v>
      </c>
    </row>
    <row r="68" spans="1:8" x14ac:dyDescent="0.25">
      <c r="A68" s="1">
        <v>2</v>
      </c>
      <c r="B68" s="1">
        <v>7</v>
      </c>
      <c r="C68" s="1">
        <v>778.3</v>
      </c>
      <c r="D68" s="1">
        <v>0.1482</v>
      </c>
      <c r="E68" s="1"/>
      <c r="F68" s="1">
        <v>-1301</v>
      </c>
      <c r="G68" s="1">
        <v>4.0720000000000001</v>
      </c>
      <c r="H68" s="1"/>
    </row>
    <row r="69" spans="1:8" x14ac:dyDescent="0.25">
      <c r="A69" s="1">
        <v>2</v>
      </c>
      <c r="B69" s="1">
        <v>8</v>
      </c>
      <c r="C69" s="1">
        <v>1207</v>
      </c>
      <c r="D69" s="1">
        <v>-1.9550000000000001</v>
      </c>
      <c r="E69" s="1"/>
      <c r="F69" s="1">
        <v>191.6</v>
      </c>
      <c r="G69" s="1">
        <v>0.49359999999999998</v>
      </c>
      <c r="H69" s="1"/>
    </row>
    <row r="70" spans="1:8" x14ac:dyDescent="0.25">
      <c r="A70" s="1">
        <v>2</v>
      </c>
      <c r="B70" s="1">
        <v>9</v>
      </c>
      <c r="C70" s="1">
        <v>179.8</v>
      </c>
      <c r="D70" s="1">
        <v>0.69911000000000001</v>
      </c>
      <c r="E70" s="1"/>
      <c r="F70" s="1">
        <v>91.811000000000007</v>
      </c>
      <c r="G70" s="1">
        <v>-0.71714999999999995</v>
      </c>
      <c r="H70" s="1"/>
    </row>
    <row r="71" spans="1:8" x14ac:dyDescent="0.25">
      <c r="A71" s="1">
        <v>2</v>
      </c>
      <c r="B71" s="1">
        <v>10</v>
      </c>
      <c r="C71" s="1">
        <v>476.25</v>
      </c>
      <c r="D71" s="1"/>
      <c r="E71" s="1"/>
      <c r="F71" s="1">
        <v>202.49</v>
      </c>
      <c r="G71" s="1"/>
      <c r="H71" s="1"/>
    </row>
    <row r="72" spans="1:8" x14ac:dyDescent="0.25">
      <c r="A72" s="1">
        <v>2</v>
      </c>
      <c r="B72" s="1">
        <v>11</v>
      </c>
      <c r="C72" s="1">
        <v>980.74</v>
      </c>
      <c r="D72" s="1">
        <v>-2.4224000000000001</v>
      </c>
      <c r="E72" s="1"/>
      <c r="F72" s="1">
        <v>-582.82000000000005</v>
      </c>
      <c r="G72" s="1">
        <v>1.6732</v>
      </c>
      <c r="H72" s="1"/>
    </row>
    <row r="73" spans="1:8" x14ac:dyDescent="0.25">
      <c r="A73" s="1">
        <v>2</v>
      </c>
      <c r="B73" s="1">
        <v>12</v>
      </c>
      <c r="C73" s="1">
        <v>309.8</v>
      </c>
      <c r="D73" s="1"/>
      <c r="E73" s="1"/>
      <c r="F73" s="1">
        <v>-28.63</v>
      </c>
      <c r="G73" s="1"/>
      <c r="H73" s="1"/>
    </row>
    <row r="74" spans="1:8" x14ac:dyDescent="0.25">
      <c r="A74" s="1">
        <v>2</v>
      </c>
      <c r="B74" s="1">
        <v>13</v>
      </c>
      <c r="C74" s="1">
        <v>733.3</v>
      </c>
      <c r="D74" s="1">
        <v>-2.5089999999999999</v>
      </c>
      <c r="E74" s="1"/>
      <c r="F74" s="1">
        <v>-844.3</v>
      </c>
      <c r="G74" s="1">
        <v>2.9449999999999998</v>
      </c>
      <c r="H74" s="1"/>
    </row>
    <row r="75" spans="1:8" x14ac:dyDescent="0.25">
      <c r="A75" s="1">
        <v>2</v>
      </c>
      <c r="B75" s="1">
        <v>14</v>
      </c>
      <c r="C75" s="1">
        <v>1857</v>
      </c>
      <c r="D75" s="1">
        <v>-8.6530009999999997</v>
      </c>
      <c r="E75" s="1">
        <v>1.0880000000000001E-2</v>
      </c>
      <c r="F75" s="1">
        <v>498.8</v>
      </c>
      <c r="G75" s="1">
        <v>-5.1479999999999997</v>
      </c>
      <c r="H75" s="1">
        <v>1.039E-2</v>
      </c>
    </row>
    <row r="76" spans="1:8" x14ac:dyDescent="0.25">
      <c r="A76" s="1">
        <v>2</v>
      </c>
      <c r="B76" s="1">
        <v>15</v>
      </c>
      <c r="C76" s="1">
        <v>224.8</v>
      </c>
      <c r="D76" s="1"/>
      <c r="E76" s="1"/>
      <c r="F76" s="1">
        <v>-124.32</v>
      </c>
      <c r="G76" s="1"/>
      <c r="H76" s="1"/>
    </row>
    <row r="77" spans="1:8" x14ac:dyDescent="0.25">
      <c r="A77" s="1">
        <v>2</v>
      </c>
      <c r="B77" s="1">
        <v>16</v>
      </c>
      <c r="C77" s="1">
        <v>165.3</v>
      </c>
      <c r="D77" s="1"/>
      <c r="E77" s="1"/>
      <c r="F77" s="1">
        <v>-131.5</v>
      </c>
      <c r="G77" s="1"/>
      <c r="H77" s="1"/>
    </row>
    <row r="78" spans="1:8" x14ac:dyDescent="0.25">
      <c r="A78" s="1">
        <v>2</v>
      </c>
      <c r="B78" s="1">
        <v>17</v>
      </c>
      <c r="C78" s="1">
        <v>2800</v>
      </c>
      <c r="D78" s="1">
        <v>-10.72</v>
      </c>
      <c r="E78" s="1">
        <v>1.3390000000000001E-2</v>
      </c>
      <c r="F78" s="1">
        <v>3982</v>
      </c>
      <c r="G78" s="1">
        <v>-19.72</v>
      </c>
      <c r="H78" s="1">
        <v>2.7830000000000001E-2</v>
      </c>
    </row>
    <row r="79" spans="1:8" x14ac:dyDescent="0.25">
      <c r="A79" s="1">
        <v>2</v>
      </c>
      <c r="B79" s="1">
        <v>18</v>
      </c>
      <c r="C79" s="1">
        <v>13.502000000000001</v>
      </c>
      <c r="D79" s="1"/>
      <c r="E79" s="1"/>
      <c r="F79" s="1">
        <v>-13.317</v>
      </c>
      <c r="G79" s="1"/>
      <c r="H79" s="1"/>
    </row>
    <row r="80" spans="1:8" x14ac:dyDescent="0.25">
      <c r="A80" s="1">
        <v>2</v>
      </c>
      <c r="B80" s="1">
        <v>19</v>
      </c>
      <c r="C80" s="1">
        <v>634.85</v>
      </c>
      <c r="D80" s="1"/>
      <c r="E80" s="1"/>
      <c r="F80" s="1">
        <v>-181.93</v>
      </c>
      <c r="G80" s="1"/>
      <c r="H80" s="1"/>
    </row>
    <row r="81" spans="1:8" x14ac:dyDescent="0.25">
      <c r="A81" s="1">
        <v>2</v>
      </c>
      <c r="B81" s="1">
        <v>20</v>
      </c>
      <c r="C81" s="1">
        <v>-2026.1</v>
      </c>
      <c r="D81" s="1">
        <v>8.1548999999999996</v>
      </c>
      <c r="E81" s="1"/>
      <c r="F81" s="1">
        <v>-347.5</v>
      </c>
      <c r="G81" s="1">
        <v>1.216</v>
      </c>
      <c r="H81" s="1"/>
    </row>
    <row r="82" spans="1:8" x14ac:dyDescent="0.25">
      <c r="A82" s="1">
        <v>2</v>
      </c>
      <c r="B82" s="1">
        <v>21</v>
      </c>
      <c r="C82" s="1">
        <v>498.9</v>
      </c>
      <c r="D82" s="1">
        <v>-1.4870000000000001</v>
      </c>
      <c r="E82" s="1"/>
      <c r="F82" s="1">
        <v>-359.6</v>
      </c>
      <c r="G82" s="1">
        <v>1.238</v>
      </c>
      <c r="H82" s="1"/>
    </row>
    <row r="83" spans="1:8" x14ac:dyDescent="0.25">
      <c r="A83" s="1">
        <v>2</v>
      </c>
      <c r="B83" s="1">
        <v>22</v>
      </c>
      <c r="C83" s="1">
        <v>-44.957999999999998</v>
      </c>
      <c r="D83" s="1"/>
      <c r="E83" s="1"/>
      <c r="F83" s="1">
        <v>55.881</v>
      </c>
      <c r="G83" s="1"/>
      <c r="H83" s="1"/>
    </row>
    <row r="84" spans="1:8" x14ac:dyDescent="0.25">
      <c r="A84" s="1">
        <v>2</v>
      </c>
      <c r="B84" s="1">
        <v>23</v>
      </c>
      <c r="C84" s="1">
        <v>-204.51</v>
      </c>
      <c r="D84" s="1"/>
      <c r="E84" s="1"/>
      <c r="F84" s="1">
        <v>255.41</v>
      </c>
      <c r="G84" s="1"/>
      <c r="H84" s="1"/>
    </row>
    <row r="85" spans="1:8" x14ac:dyDescent="0.25">
      <c r="A85" s="1">
        <v>2</v>
      </c>
      <c r="B85" s="1">
        <v>24</v>
      </c>
      <c r="C85" s="1">
        <v>616.62</v>
      </c>
      <c r="D85" s="1">
        <v>-2.1164000000000001</v>
      </c>
      <c r="E85" s="1"/>
      <c r="F85" s="1">
        <v>-663.45</v>
      </c>
      <c r="G85" s="1">
        <v>2.3281000000000001</v>
      </c>
      <c r="H85" s="1"/>
    </row>
    <row r="86" spans="1:8" x14ac:dyDescent="0.25">
      <c r="A86" s="1">
        <v>2</v>
      </c>
      <c r="B86" s="1">
        <v>25</v>
      </c>
      <c r="C86" s="1">
        <v>-56.69</v>
      </c>
      <c r="D86" s="1">
        <v>9.8049999999999997</v>
      </c>
      <c r="E86" s="1"/>
      <c r="F86" s="1">
        <v>215.5</v>
      </c>
      <c r="G86" s="1">
        <v>-1.5189999999999999</v>
      </c>
      <c r="H86" s="1"/>
    </row>
    <row r="87" spans="1:8" x14ac:dyDescent="0.25">
      <c r="A87" s="1">
        <v>2</v>
      </c>
      <c r="B87" s="1">
        <v>26</v>
      </c>
      <c r="C87" s="1">
        <v>417.6</v>
      </c>
      <c r="D87" s="1">
        <v>8.7260000000000004E-2</v>
      </c>
      <c r="E87" s="1"/>
      <c r="F87" s="1">
        <v>452.2</v>
      </c>
      <c r="G87" s="1">
        <v>-1.9970000000000001</v>
      </c>
      <c r="H87" s="1"/>
    </row>
    <row r="88" spans="1:8" x14ac:dyDescent="0.25">
      <c r="A88" s="1">
        <v>2</v>
      </c>
      <c r="B88" s="1">
        <v>28</v>
      </c>
      <c r="C88" s="1">
        <v>46.06</v>
      </c>
      <c r="D88" s="1">
        <v>1.5449999999999999</v>
      </c>
      <c r="E88" s="1"/>
      <c r="F88" s="1">
        <v>70.88</v>
      </c>
      <c r="G88" s="1">
        <v>-1.0900000000000001</v>
      </c>
      <c r="H88" s="1"/>
    </row>
    <row r="89" spans="1:8" x14ac:dyDescent="0.25">
      <c r="A89" s="1">
        <v>2</v>
      </c>
      <c r="B89" s="1">
        <v>30</v>
      </c>
      <c r="C89" s="1">
        <v>470.4</v>
      </c>
      <c r="D89" s="1"/>
      <c r="E89" s="1"/>
      <c r="F89" s="1">
        <v>-146.1</v>
      </c>
      <c r="G89" s="1"/>
      <c r="H89" s="1"/>
    </row>
    <row r="90" spans="1:8" x14ac:dyDescent="0.25">
      <c r="A90" s="1">
        <v>2</v>
      </c>
      <c r="B90" s="1">
        <v>33</v>
      </c>
      <c r="C90" s="1">
        <v>-19.82</v>
      </c>
      <c r="D90" s="1">
        <v>0.59409999999999996</v>
      </c>
      <c r="E90" s="1"/>
      <c r="F90" s="1">
        <v>160.4</v>
      </c>
      <c r="G90" s="1">
        <v>-0.51480000000000004</v>
      </c>
      <c r="H90" s="1"/>
    </row>
    <row r="91" spans="1:8" x14ac:dyDescent="0.25">
      <c r="A91" s="1">
        <v>2</v>
      </c>
      <c r="B91" s="1">
        <v>34</v>
      </c>
      <c r="C91" s="1">
        <v>642.27</v>
      </c>
      <c r="D91" s="1">
        <v>-3.8641000000000001</v>
      </c>
      <c r="E91" s="1">
        <v>5.4999999999999997E-3</v>
      </c>
      <c r="F91" s="1">
        <v>-197.06</v>
      </c>
      <c r="G91" s="1">
        <v>1.8723000000000001</v>
      </c>
      <c r="H91" s="1">
        <v>-2.7000000000000001E-3</v>
      </c>
    </row>
    <row r="92" spans="1:8" x14ac:dyDescent="0.25">
      <c r="A92" s="1">
        <v>2</v>
      </c>
      <c r="B92" s="1">
        <v>35</v>
      </c>
      <c r="C92" s="1">
        <v>-174.6</v>
      </c>
      <c r="D92" s="1">
        <v>1.96</v>
      </c>
      <c r="E92" s="1"/>
      <c r="F92" s="1">
        <v>154</v>
      </c>
      <c r="G92" s="1">
        <v>-1.3029999999999999</v>
      </c>
      <c r="H92" s="1"/>
    </row>
    <row r="93" spans="1:8" x14ac:dyDescent="0.25">
      <c r="A93" s="1">
        <v>2</v>
      </c>
      <c r="B93" s="1">
        <v>36</v>
      </c>
      <c r="C93" s="1">
        <v>179.7</v>
      </c>
      <c r="D93" s="1"/>
      <c r="E93" s="1"/>
      <c r="F93" s="1">
        <v>-113.8</v>
      </c>
      <c r="G93" s="1"/>
      <c r="H93" s="1"/>
    </row>
    <row r="94" spans="1:8" x14ac:dyDescent="0.25">
      <c r="A94" s="1">
        <v>2</v>
      </c>
      <c r="B94" s="1">
        <v>37</v>
      </c>
      <c r="C94" s="1">
        <v>967.9</v>
      </c>
      <c r="D94" s="1">
        <v>-3.8620000000000002E-2</v>
      </c>
      <c r="E94" s="1"/>
      <c r="F94" s="1">
        <v>-300.60000000000002</v>
      </c>
      <c r="G94" s="1">
        <v>-9.5759999999999998E-2</v>
      </c>
      <c r="H94" s="1"/>
    </row>
    <row r="95" spans="1:8" x14ac:dyDescent="0.25">
      <c r="A95" s="1">
        <v>2</v>
      </c>
      <c r="B95" s="1">
        <v>38</v>
      </c>
      <c r="C95" s="1">
        <v>141.1</v>
      </c>
      <c r="D95" s="1">
        <v>-0.30249999999999999</v>
      </c>
      <c r="E95" s="1"/>
      <c r="F95" s="1">
        <v>-139.5</v>
      </c>
      <c r="G95" s="1">
        <v>0.90759999999999996</v>
      </c>
      <c r="H95" s="1"/>
    </row>
    <row r="96" spans="1:8" x14ac:dyDescent="0.25">
      <c r="A96" s="1">
        <v>2</v>
      </c>
      <c r="B96" s="1">
        <v>39</v>
      </c>
      <c r="C96" s="1">
        <v>388.4</v>
      </c>
      <c r="D96" s="1"/>
      <c r="E96" s="1"/>
      <c r="F96" s="1">
        <v>-152.19999999999999</v>
      </c>
      <c r="G96" s="1"/>
      <c r="H96" s="1"/>
    </row>
    <row r="97" spans="1:8" x14ac:dyDescent="0.25">
      <c r="A97" s="1">
        <v>2</v>
      </c>
      <c r="B97" s="1">
        <v>41</v>
      </c>
      <c r="C97" s="1">
        <v>-339.8</v>
      </c>
      <c r="D97" s="1">
        <v>1.2969999999999999</v>
      </c>
      <c r="E97" s="1"/>
      <c r="F97" s="1">
        <v>698.5</v>
      </c>
      <c r="G97" s="1">
        <v>-2.1589999999999998</v>
      </c>
      <c r="H97" s="1"/>
    </row>
    <row r="98" spans="1:8" x14ac:dyDescent="0.25">
      <c r="A98" s="1">
        <v>2</v>
      </c>
      <c r="B98" s="1">
        <v>42</v>
      </c>
      <c r="C98" s="1">
        <v>2.4060000000000001</v>
      </c>
      <c r="D98" s="1">
        <v>-0.18820000000000001</v>
      </c>
      <c r="E98" s="1"/>
      <c r="F98" s="1">
        <v>60.2</v>
      </c>
      <c r="G98" s="1">
        <v>0.1565</v>
      </c>
      <c r="H98" s="1"/>
    </row>
    <row r="99" spans="1:8" x14ac:dyDescent="0.25">
      <c r="A99" s="1">
        <v>2</v>
      </c>
      <c r="B99" s="1">
        <v>43</v>
      </c>
      <c r="C99" s="1">
        <v>-322.10000000000002</v>
      </c>
      <c r="D99" s="1">
        <v>-0.20366999999999999</v>
      </c>
      <c r="E99" s="1">
        <v>4.5170000000000002E-3</v>
      </c>
      <c r="F99" s="1">
        <v>1182.5999999999999</v>
      </c>
      <c r="G99" s="1">
        <v>-5</v>
      </c>
      <c r="H99" s="1">
        <v>3.7455000000000001E-3</v>
      </c>
    </row>
    <row r="100" spans="1:8" x14ac:dyDescent="0.25">
      <c r="A100" s="1">
        <v>2</v>
      </c>
      <c r="B100" s="1">
        <v>45</v>
      </c>
      <c r="C100" s="1">
        <v>389.28</v>
      </c>
      <c r="D100" s="1"/>
      <c r="E100" s="1"/>
      <c r="F100" s="1">
        <v>-174.41</v>
      </c>
      <c r="G100" s="1"/>
      <c r="H100" s="1"/>
    </row>
    <row r="101" spans="1:8" x14ac:dyDescent="0.25">
      <c r="A101" s="1">
        <v>2</v>
      </c>
      <c r="B101" s="1">
        <v>46</v>
      </c>
      <c r="C101" s="1">
        <v>491.23</v>
      </c>
      <c r="D101" s="1">
        <v>-1.8285</v>
      </c>
      <c r="E101" s="1"/>
      <c r="F101" s="1">
        <v>-734.87</v>
      </c>
      <c r="G101" s="1">
        <v>3.3462999999999998</v>
      </c>
      <c r="H101" s="1"/>
    </row>
    <row r="102" spans="1:8" x14ac:dyDescent="0.25">
      <c r="A102" s="1">
        <v>2</v>
      </c>
      <c r="B102" s="1">
        <v>47</v>
      </c>
      <c r="C102" s="1">
        <v>673.22709999999995</v>
      </c>
      <c r="D102" s="1">
        <v>1.9522999999999999</v>
      </c>
      <c r="E102" s="1"/>
      <c r="F102" s="1">
        <v>92.7</v>
      </c>
      <c r="G102" s="1">
        <v>-0.8135</v>
      </c>
      <c r="H102" s="1"/>
    </row>
    <row r="103" spans="1:8" x14ac:dyDescent="0.25">
      <c r="A103" s="1">
        <v>2</v>
      </c>
      <c r="B103" s="1">
        <v>48</v>
      </c>
      <c r="C103" s="1">
        <v>249.18</v>
      </c>
      <c r="D103" s="1"/>
      <c r="E103" s="1"/>
      <c r="F103" s="1">
        <v>-81.790000000000006</v>
      </c>
      <c r="G103" s="1"/>
      <c r="H103" s="1"/>
    </row>
    <row r="104" spans="1:8" x14ac:dyDescent="0.25">
      <c r="A104" s="1">
        <v>2</v>
      </c>
      <c r="B104" s="1">
        <v>49</v>
      </c>
      <c r="C104" s="1">
        <v>1171.32</v>
      </c>
      <c r="D104" s="1">
        <v>3.9212699999999998</v>
      </c>
      <c r="E104" s="1"/>
      <c r="F104" s="1">
        <v>90.013400000000004</v>
      </c>
      <c r="G104" s="1">
        <v>-0.92001699999999997</v>
      </c>
      <c r="H104" s="1"/>
    </row>
    <row r="105" spans="1:8" x14ac:dyDescent="0.25">
      <c r="A105" s="1">
        <v>2</v>
      </c>
      <c r="B105" s="1">
        <v>52</v>
      </c>
      <c r="C105" s="1">
        <v>-86.230999999999995</v>
      </c>
      <c r="D105" s="1"/>
      <c r="E105" s="1"/>
      <c r="F105" s="1">
        <v>-39.372999999999998</v>
      </c>
      <c r="G105" s="1"/>
      <c r="H105" s="1"/>
    </row>
    <row r="106" spans="1:8" x14ac:dyDescent="0.25">
      <c r="A106" s="1">
        <v>2</v>
      </c>
      <c r="B106" s="1">
        <v>53</v>
      </c>
      <c r="C106" s="1">
        <v>9.3899989999999995</v>
      </c>
      <c r="D106" s="1"/>
      <c r="E106" s="1"/>
      <c r="F106" s="1">
        <v>57.86</v>
      </c>
      <c r="G106" s="1"/>
      <c r="H106" s="1"/>
    </row>
    <row r="107" spans="1:8" x14ac:dyDescent="0.25">
      <c r="A107" s="1">
        <v>2</v>
      </c>
      <c r="B107" s="1">
        <v>55</v>
      </c>
      <c r="C107" s="1">
        <v>-456.08</v>
      </c>
      <c r="D107" s="1">
        <v>2.4333999999999998</v>
      </c>
      <c r="E107" s="1"/>
      <c r="F107" s="1">
        <v>298.55</v>
      </c>
      <c r="G107" s="1">
        <v>-1.4153</v>
      </c>
      <c r="H107" s="1"/>
    </row>
    <row r="108" spans="1:8" x14ac:dyDescent="0.25">
      <c r="A108" s="1">
        <v>2</v>
      </c>
      <c r="B108" s="1">
        <v>56</v>
      </c>
      <c r="C108" s="1">
        <v>775.56</v>
      </c>
      <c r="D108" s="1"/>
      <c r="E108" s="1"/>
      <c r="F108" s="1">
        <v>-65.66</v>
      </c>
      <c r="G108" s="1"/>
      <c r="H108" s="1"/>
    </row>
    <row r="109" spans="1:8" x14ac:dyDescent="0.25">
      <c r="A109" s="1">
        <v>2</v>
      </c>
      <c r="B109" s="1">
        <v>61</v>
      </c>
      <c r="C109" s="1">
        <v>324.31599999999997</v>
      </c>
      <c r="D109" s="1"/>
      <c r="E109" s="1"/>
      <c r="F109" s="1">
        <v>-156.458</v>
      </c>
      <c r="G109" s="1"/>
      <c r="H109" s="1"/>
    </row>
    <row r="110" spans="1:8" x14ac:dyDescent="0.25">
      <c r="A110" s="1">
        <v>2</v>
      </c>
      <c r="B110" s="1">
        <v>84</v>
      </c>
      <c r="C110" s="1">
        <v>-44.340800000000002</v>
      </c>
      <c r="D110" s="1">
        <v>-0.65212000000000003</v>
      </c>
      <c r="E110" s="1"/>
      <c r="F110" s="1">
        <v>1753.135</v>
      </c>
      <c r="G110" s="1">
        <v>-3.1120000000000001</v>
      </c>
      <c r="H110" s="1"/>
    </row>
    <row r="111" spans="1:8" x14ac:dyDescent="0.25">
      <c r="A111" s="1">
        <v>2</v>
      </c>
      <c r="B111" s="1">
        <v>85</v>
      </c>
      <c r="C111" s="1">
        <v>566.29150000000004</v>
      </c>
      <c r="D111" s="1">
        <v>-0.14057</v>
      </c>
      <c r="E111" s="1"/>
      <c r="F111" s="1">
        <v>-1213.93</v>
      </c>
      <c r="G111" s="1">
        <v>5.1401199999999996</v>
      </c>
      <c r="H111" s="1"/>
    </row>
    <row r="112" spans="1:8" x14ac:dyDescent="0.25">
      <c r="A112" s="1">
        <v>2</v>
      </c>
      <c r="B112" s="1">
        <v>87</v>
      </c>
      <c r="C112" s="1">
        <v>-92.730199999999996</v>
      </c>
      <c r="D112" s="1">
        <v>-0.25087999999999999</v>
      </c>
      <c r="E112" s="1"/>
      <c r="F112" s="1">
        <v>-1151.296</v>
      </c>
      <c r="G112" s="1">
        <v>4.7125000000000004</v>
      </c>
      <c r="H112" s="1"/>
    </row>
    <row r="113" spans="1:8" x14ac:dyDescent="0.25">
      <c r="A113" s="1">
        <v>2</v>
      </c>
      <c r="B113" s="1">
        <v>89</v>
      </c>
      <c r="C113" s="1">
        <v>1230.7809999999999</v>
      </c>
      <c r="D113" s="1">
        <v>0.17033000000000001</v>
      </c>
      <c r="E113" s="1">
        <v>1.4150299999999999E-2</v>
      </c>
      <c r="F113" s="1">
        <v>4896.2190000000001</v>
      </c>
      <c r="G113" s="1">
        <v>-1.86077</v>
      </c>
      <c r="H113" s="1">
        <v>-2.5489399999999999E-2</v>
      </c>
    </row>
    <row r="114" spans="1:8" x14ac:dyDescent="0.25">
      <c r="A114" s="1">
        <v>2</v>
      </c>
      <c r="B114" s="1">
        <v>90</v>
      </c>
      <c r="C114" s="1">
        <v>1625.9090000000001</v>
      </c>
      <c r="D114" s="1">
        <v>-2.4010699999999998</v>
      </c>
      <c r="E114" s="1"/>
      <c r="F114" s="1">
        <v>159.81030000000001</v>
      </c>
      <c r="G114" s="1">
        <v>1.85317</v>
      </c>
      <c r="H114" s="1"/>
    </row>
    <row r="115" spans="1:8" x14ac:dyDescent="0.25">
      <c r="A115" s="1">
        <v>2</v>
      </c>
      <c r="B115" s="1">
        <v>91</v>
      </c>
      <c r="C115" s="1">
        <v>2979.973</v>
      </c>
      <c r="D115" s="1">
        <v>4.82369</v>
      </c>
      <c r="E115" s="1">
        <v>-2.72505E-2</v>
      </c>
      <c r="F115" s="1">
        <v>724.91129999999998</v>
      </c>
      <c r="G115" s="1">
        <v>-4.7941099999999999</v>
      </c>
      <c r="H115" s="1">
        <v>5.6278999999999999E-3</v>
      </c>
    </row>
    <row r="116" spans="1:8" x14ac:dyDescent="0.25">
      <c r="A116" s="1">
        <v>2</v>
      </c>
      <c r="B116" s="1">
        <v>93</v>
      </c>
      <c r="C116" s="1">
        <v>-740.24210000000005</v>
      </c>
      <c r="D116" s="1"/>
      <c r="E116" s="1"/>
      <c r="F116" s="1">
        <v>232.905</v>
      </c>
      <c r="G116" s="1"/>
      <c r="H116" s="1"/>
    </row>
    <row r="117" spans="1:8" x14ac:dyDescent="0.25">
      <c r="A117" s="1">
        <v>2</v>
      </c>
      <c r="B117" s="1">
        <v>98</v>
      </c>
      <c r="C117" s="1">
        <v>2487.6320000000001</v>
      </c>
      <c r="D117" s="1">
        <v>-3.2818200000000002</v>
      </c>
      <c r="E117" s="1"/>
      <c r="F117" s="1">
        <v>1804.0250000000001</v>
      </c>
      <c r="G117" s="1">
        <v>-5.1810700000000001</v>
      </c>
      <c r="H117" s="1"/>
    </row>
    <row r="118" spans="1:8" x14ac:dyDescent="0.25">
      <c r="A118" s="1">
        <v>2</v>
      </c>
      <c r="B118" s="1">
        <v>99</v>
      </c>
      <c r="C118" s="1">
        <v>-2399.7379999999998</v>
      </c>
      <c r="D118" s="1">
        <v>-0.27450999999999998</v>
      </c>
      <c r="E118" s="1">
        <v>3.2951800000000003E-2</v>
      </c>
      <c r="F118" s="1">
        <v>658.19619999999998</v>
      </c>
      <c r="G118" s="1">
        <v>0.57713999999999999</v>
      </c>
      <c r="H118" s="1">
        <v>-7.8000999999999999E-3</v>
      </c>
    </row>
    <row r="119" spans="1:8" x14ac:dyDescent="0.25">
      <c r="A119" s="1">
        <v>3</v>
      </c>
      <c r="B119" s="1">
        <v>4</v>
      </c>
      <c r="C119" s="1">
        <v>139.19999999999999</v>
      </c>
      <c r="D119" s="1">
        <v>-0.65</v>
      </c>
      <c r="E119" s="1"/>
      <c r="F119" s="1">
        <v>-45.33</v>
      </c>
      <c r="G119" s="1">
        <v>0.42230000000000001</v>
      </c>
      <c r="H119" s="1"/>
    </row>
    <row r="120" spans="1:8" x14ac:dyDescent="0.25">
      <c r="A120" s="1">
        <v>3</v>
      </c>
      <c r="B120" s="1">
        <v>5</v>
      </c>
      <c r="C120" s="1">
        <v>3972</v>
      </c>
      <c r="D120" s="1">
        <v>-13.16</v>
      </c>
      <c r="E120" s="1">
        <v>1.208E-2</v>
      </c>
      <c r="F120" s="1">
        <v>3049</v>
      </c>
      <c r="G120" s="1">
        <v>-12.77</v>
      </c>
      <c r="H120" s="1">
        <v>1.435E-2</v>
      </c>
    </row>
    <row r="121" spans="1:8" x14ac:dyDescent="0.25">
      <c r="A121" s="1">
        <v>3</v>
      </c>
      <c r="B121" s="1">
        <v>6</v>
      </c>
      <c r="C121" s="1">
        <v>1604.3</v>
      </c>
      <c r="D121" s="1">
        <v>-2.0299</v>
      </c>
      <c r="E121" s="1"/>
      <c r="F121" s="1">
        <v>13.733000000000001</v>
      </c>
      <c r="G121" s="1">
        <v>-0.11768000000000001</v>
      </c>
      <c r="H121" s="1"/>
    </row>
    <row r="122" spans="1:8" x14ac:dyDescent="0.25">
      <c r="A122" s="1">
        <v>3</v>
      </c>
      <c r="B122" s="1">
        <v>7</v>
      </c>
      <c r="C122" s="1">
        <v>792</v>
      </c>
      <c r="D122" s="1">
        <v>-1.726</v>
      </c>
      <c r="E122" s="1"/>
      <c r="F122" s="1">
        <v>332.3</v>
      </c>
      <c r="G122" s="1">
        <v>1.1579999999999999</v>
      </c>
      <c r="H122" s="1"/>
    </row>
    <row r="123" spans="1:8" x14ac:dyDescent="0.25">
      <c r="A123" s="1">
        <v>3</v>
      </c>
      <c r="B123" s="1">
        <v>8</v>
      </c>
      <c r="C123" s="1">
        <v>1356</v>
      </c>
      <c r="D123" s="1">
        <v>-2.1179999999999999</v>
      </c>
      <c r="E123" s="1"/>
      <c r="F123" s="1">
        <v>2340</v>
      </c>
      <c r="G123" s="1">
        <v>-5.0430000000000001</v>
      </c>
      <c r="H123" s="1"/>
    </row>
    <row r="124" spans="1:8" x14ac:dyDescent="0.25">
      <c r="A124" s="1">
        <v>3</v>
      </c>
      <c r="B124" s="1">
        <v>9</v>
      </c>
      <c r="C124" s="1">
        <v>146.19999999999999</v>
      </c>
      <c r="D124" s="1">
        <v>-1.2370000000000001</v>
      </c>
      <c r="E124" s="1">
        <v>4.2370000000000003E-3</v>
      </c>
      <c r="F124" s="1">
        <v>-57.53</v>
      </c>
      <c r="G124" s="1">
        <v>1.212</v>
      </c>
      <c r="H124" s="1">
        <v>-3.715E-3</v>
      </c>
    </row>
    <row r="125" spans="1:8" x14ac:dyDescent="0.25">
      <c r="A125" s="1">
        <v>3</v>
      </c>
      <c r="B125" s="1">
        <v>10</v>
      </c>
      <c r="C125" s="1">
        <v>-365.5</v>
      </c>
      <c r="D125" s="1">
        <v>1.8740000000000001</v>
      </c>
      <c r="E125" s="1"/>
      <c r="F125" s="1">
        <v>1011</v>
      </c>
      <c r="G125" s="1">
        <v>-2.1669999999999998</v>
      </c>
      <c r="H125" s="1"/>
    </row>
    <row r="126" spans="1:8" x14ac:dyDescent="0.25">
      <c r="A126" s="1">
        <v>3</v>
      </c>
      <c r="B126" s="1">
        <v>11</v>
      </c>
      <c r="C126" s="1">
        <v>-274.54000000000002</v>
      </c>
      <c r="D126" s="1">
        <v>0.91491</v>
      </c>
      <c r="E126" s="1"/>
      <c r="F126" s="1">
        <v>622.73</v>
      </c>
      <c r="G126" s="1">
        <v>-1.7605</v>
      </c>
      <c r="H126" s="1"/>
    </row>
    <row r="127" spans="1:8" x14ac:dyDescent="0.25">
      <c r="A127" s="1">
        <v>3</v>
      </c>
      <c r="B127" s="1">
        <v>12</v>
      </c>
      <c r="C127" s="1">
        <v>170.5</v>
      </c>
      <c r="D127" s="1">
        <v>-2.393E-2</v>
      </c>
      <c r="E127" s="1"/>
      <c r="F127" s="1">
        <v>108.3</v>
      </c>
      <c r="G127" s="1">
        <v>-0.26200000000000001</v>
      </c>
      <c r="H127" s="1"/>
    </row>
    <row r="128" spans="1:8" x14ac:dyDescent="0.25">
      <c r="A128" s="1">
        <v>3</v>
      </c>
      <c r="B128" s="1">
        <v>13</v>
      </c>
      <c r="C128" s="1">
        <v>-87.08</v>
      </c>
      <c r="D128" s="1">
        <v>-0.18590000000000001</v>
      </c>
      <c r="E128" s="1"/>
      <c r="F128" s="1">
        <v>179</v>
      </c>
      <c r="G128" s="1">
        <v>5.6149999999999999E-2</v>
      </c>
      <c r="H128" s="1"/>
    </row>
    <row r="129" spans="1:8" x14ac:dyDescent="0.25">
      <c r="A129" s="1">
        <v>3</v>
      </c>
      <c r="B129" s="1">
        <v>14</v>
      </c>
      <c r="C129" s="1">
        <v>2036</v>
      </c>
      <c r="D129" s="1">
        <v>-8.7289999999999992</v>
      </c>
      <c r="E129" s="1">
        <v>8.1379999999999994E-3</v>
      </c>
      <c r="F129" s="1">
        <v>-121</v>
      </c>
      <c r="G129" s="1">
        <v>-1.901</v>
      </c>
      <c r="H129" s="1">
        <v>6.999E-3</v>
      </c>
    </row>
    <row r="130" spans="1:8" x14ac:dyDescent="0.25">
      <c r="A130" s="1">
        <v>3</v>
      </c>
      <c r="B130" s="1">
        <v>15</v>
      </c>
      <c r="C130" s="1">
        <v>139.66999999999999</v>
      </c>
      <c r="D130" s="1">
        <v>3.7692000000000003E-2</v>
      </c>
      <c r="E130" s="1"/>
      <c r="F130" s="1">
        <v>105.63</v>
      </c>
      <c r="G130" s="1">
        <v>-0.60667000000000004</v>
      </c>
      <c r="H130" s="1"/>
    </row>
    <row r="131" spans="1:8" x14ac:dyDescent="0.25">
      <c r="A131" s="1">
        <v>3</v>
      </c>
      <c r="B131" s="1">
        <v>16</v>
      </c>
      <c r="C131" s="1">
        <v>-71.400000000000006</v>
      </c>
      <c r="D131" s="1">
        <v>0.70779999999999998</v>
      </c>
      <c r="E131" s="1"/>
      <c r="F131" s="1">
        <v>16.29</v>
      </c>
      <c r="G131" s="1">
        <v>-0.60219999999999996</v>
      </c>
      <c r="H131" s="1"/>
    </row>
    <row r="132" spans="1:8" x14ac:dyDescent="0.25">
      <c r="A132" s="1">
        <v>3</v>
      </c>
      <c r="B132" s="1">
        <v>17</v>
      </c>
      <c r="C132" s="1">
        <v>1044.7</v>
      </c>
      <c r="D132" s="1">
        <v>-1.7112000000000001</v>
      </c>
      <c r="E132" s="1"/>
      <c r="F132" s="1">
        <v>154.38999999999999</v>
      </c>
      <c r="G132" s="1">
        <v>1.2458</v>
      </c>
      <c r="H132" s="1"/>
    </row>
    <row r="133" spans="1:8" x14ac:dyDescent="0.25">
      <c r="A133" s="1">
        <v>3</v>
      </c>
      <c r="B133" s="1">
        <v>18</v>
      </c>
      <c r="C133" s="1">
        <v>-1553.9</v>
      </c>
      <c r="D133" s="1">
        <v>0.1615</v>
      </c>
      <c r="E133" s="1">
        <v>8.2000000000000007E-3</v>
      </c>
      <c r="F133" s="1">
        <v>1810.8</v>
      </c>
      <c r="G133" s="1">
        <v>-5.7594000000000003</v>
      </c>
      <c r="H133" s="1">
        <v>2.3E-3</v>
      </c>
    </row>
    <row r="134" spans="1:8" x14ac:dyDescent="0.25">
      <c r="A134" s="1">
        <v>3</v>
      </c>
      <c r="B134" s="1">
        <v>19</v>
      </c>
      <c r="C134" s="1">
        <v>-17.440000000000001</v>
      </c>
      <c r="D134" s="1">
        <v>0.94369999999999998</v>
      </c>
      <c r="E134" s="1"/>
      <c r="F134" s="1">
        <v>111.8</v>
      </c>
      <c r="G134" s="1">
        <v>-0.59589999999999999</v>
      </c>
      <c r="H134" s="1"/>
    </row>
    <row r="135" spans="1:8" x14ac:dyDescent="0.25">
      <c r="A135" s="1">
        <v>3</v>
      </c>
      <c r="B135" s="1">
        <v>20</v>
      </c>
      <c r="C135" s="1">
        <v>69.561000000000007</v>
      </c>
      <c r="D135" s="1">
        <v>1.8880999999999999</v>
      </c>
      <c r="E135" s="1"/>
      <c r="F135" s="1">
        <v>613.32000000000005</v>
      </c>
      <c r="G135" s="1">
        <v>-1.595</v>
      </c>
      <c r="H135" s="1"/>
    </row>
    <row r="136" spans="1:8" x14ac:dyDescent="0.25">
      <c r="A136" s="1">
        <v>3</v>
      </c>
      <c r="B136" s="1">
        <v>21</v>
      </c>
      <c r="C136" s="1">
        <v>73.046009999999995</v>
      </c>
      <c r="D136" s="1">
        <v>-0.21321999999999999</v>
      </c>
      <c r="E136" s="1"/>
      <c r="F136" s="1">
        <v>-58.972000000000001</v>
      </c>
      <c r="G136" s="1">
        <v>0.1046</v>
      </c>
      <c r="H136" s="1"/>
    </row>
    <row r="137" spans="1:8" x14ac:dyDescent="0.25">
      <c r="A137" s="1">
        <v>3</v>
      </c>
      <c r="B137" s="1">
        <v>22</v>
      </c>
      <c r="C137" s="1">
        <v>133.66</v>
      </c>
      <c r="D137" s="1">
        <v>-0.46140999999999999</v>
      </c>
      <c r="E137" s="1"/>
      <c r="F137" s="1">
        <v>-142.19999999999999</v>
      </c>
      <c r="G137" s="1">
        <v>0.39661999999999997</v>
      </c>
      <c r="H137" s="1"/>
    </row>
    <row r="138" spans="1:8" x14ac:dyDescent="0.25">
      <c r="A138" s="1">
        <v>3</v>
      </c>
      <c r="B138" s="1">
        <v>23</v>
      </c>
      <c r="C138" s="1">
        <v>66.213999999999999</v>
      </c>
      <c r="D138" s="1">
        <v>-0.63629000000000002</v>
      </c>
      <c r="E138" s="1"/>
      <c r="F138" s="1">
        <v>-78.116</v>
      </c>
      <c r="G138" s="1">
        <v>0.69974999999999998</v>
      </c>
      <c r="H138" s="1"/>
    </row>
    <row r="139" spans="1:8" x14ac:dyDescent="0.25">
      <c r="A139" s="1">
        <v>3</v>
      </c>
      <c r="B139" s="1">
        <v>24</v>
      </c>
      <c r="C139" s="1">
        <v>269</v>
      </c>
      <c r="D139" s="1">
        <v>-1.776</v>
      </c>
      <c r="E139" s="1">
        <v>2.6450000000000002E-3</v>
      </c>
      <c r="F139" s="1">
        <v>-305.5</v>
      </c>
      <c r="G139" s="1">
        <v>2.12</v>
      </c>
      <c r="H139" s="1">
        <v>-3.2390000000000001E-3</v>
      </c>
    </row>
    <row r="140" spans="1:8" x14ac:dyDescent="0.25">
      <c r="A140" s="1">
        <v>3</v>
      </c>
      <c r="B140" s="1">
        <v>25</v>
      </c>
      <c r="C140" s="1">
        <v>595.20000000000005</v>
      </c>
      <c r="D140" s="1">
        <v>3.3090000000000002</v>
      </c>
      <c r="E140" s="1">
        <v>-2.844E-2</v>
      </c>
      <c r="F140" s="1">
        <v>1885</v>
      </c>
      <c r="G140" s="1">
        <v>-10.98</v>
      </c>
      <c r="H140" s="1">
        <v>1.661E-2</v>
      </c>
    </row>
    <row r="141" spans="1:8" x14ac:dyDescent="0.25">
      <c r="A141" s="1">
        <v>3</v>
      </c>
      <c r="B141" s="1">
        <v>26</v>
      </c>
      <c r="C141" s="1">
        <v>134.1</v>
      </c>
      <c r="D141" s="1">
        <v>-0.81559999999999999</v>
      </c>
      <c r="E141" s="1">
        <v>1.4499999999999999E-3</v>
      </c>
      <c r="F141" s="1">
        <v>-330</v>
      </c>
      <c r="G141" s="1">
        <v>3.0659999999999998</v>
      </c>
      <c r="H141" s="1">
        <v>-5.3759999999999997E-3</v>
      </c>
    </row>
    <row r="142" spans="1:8" x14ac:dyDescent="0.25">
      <c r="A142" s="1">
        <v>3</v>
      </c>
      <c r="B142" s="1">
        <v>27</v>
      </c>
      <c r="C142" s="1">
        <v>936.33910000000003</v>
      </c>
      <c r="D142" s="1">
        <v>-4.4141000000000004</v>
      </c>
      <c r="E142" s="1">
        <v>1.2232E-2</v>
      </c>
      <c r="F142" s="1">
        <v>1866.23</v>
      </c>
      <c r="G142" s="1">
        <v>-9.2813700000000008</v>
      </c>
      <c r="H142" s="1">
        <v>8.2990000000000008E-3</v>
      </c>
    </row>
    <row r="143" spans="1:8" x14ac:dyDescent="0.25">
      <c r="A143" s="1">
        <v>3</v>
      </c>
      <c r="B143" s="1">
        <v>28</v>
      </c>
      <c r="C143" s="1">
        <v>3736</v>
      </c>
      <c r="D143" s="1">
        <v>-25</v>
      </c>
      <c r="E143" s="1">
        <v>4.5929999999999999E-2</v>
      </c>
      <c r="F143" s="1">
        <v>574.6</v>
      </c>
      <c r="G143" s="1">
        <v>-3.702</v>
      </c>
      <c r="H143" s="1">
        <v>3.6819999999999999E-3</v>
      </c>
    </row>
    <row r="144" spans="1:8" x14ac:dyDescent="0.25">
      <c r="A144" s="1">
        <v>3</v>
      </c>
      <c r="B144" s="1">
        <v>29</v>
      </c>
      <c r="C144" s="1">
        <v>77.082999999999998</v>
      </c>
      <c r="D144" s="1">
        <v>-0.30940000000000001</v>
      </c>
      <c r="E144" s="1"/>
      <c r="F144" s="1">
        <v>-2.1661999999999999</v>
      </c>
      <c r="G144" s="1">
        <v>0.1196</v>
      </c>
      <c r="H144" s="1"/>
    </row>
    <row r="145" spans="1:8" x14ac:dyDescent="0.25">
      <c r="A145" s="1">
        <v>3</v>
      </c>
      <c r="B145" s="1">
        <v>30</v>
      </c>
      <c r="C145" s="1">
        <v>331.6</v>
      </c>
      <c r="D145" s="1">
        <v>0.37780000000000002</v>
      </c>
      <c r="E145" s="1"/>
      <c r="F145" s="1">
        <v>0.40860000000000002</v>
      </c>
      <c r="G145" s="1">
        <v>-0.46010000000000001</v>
      </c>
      <c r="H145" s="1"/>
    </row>
    <row r="146" spans="1:8" x14ac:dyDescent="0.25">
      <c r="A146" s="1">
        <v>3</v>
      </c>
      <c r="B146" s="1">
        <v>31</v>
      </c>
      <c r="C146" s="1">
        <v>-148.13999999999999</v>
      </c>
      <c r="D146" s="1">
        <v>2.2658</v>
      </c>
      <c r="E146" s="1">
        <v>-3.5300000000000002E-3</v>
      </c>
      <c r="F146" s="1">
        <v>-93.189989999999995</v>
      </c>
      <c r="G146" s="1">
        <v>1.5036</v>
      </c>
      <c r="H146" s="1">
        <v>-1.41E-3</v>
      </c>
    </row>
    <row r="147" spans="1:8" x14ac:dyDescent="0.25">
      <c r="A147" s="1">
        <v>3</v>
      </c>
      <c r="B147" s="1">
        <v>32</v>
      </c>
      <c r="C147" s="1">
        <v>-82.28</v>
      </c>
      <c r="D147" s="1">
        <v>0.56769999999999998</v>
      </c>
      <c r="E147" s="1"/>
      <c r="F147" s="1">
        <v>298.89999999999998</v>
      </c>
      <c r="G147" s="1">
        <v>-0.83740000000000003</v>
      </c>
      <c r="H147" s="1"/>
    </row>
    <row r="148" spans="1:8" x14ac:dyDescent="0.25">
      <c r="A148" s="1">
        <v>3</v>
      </c>
      <c r="B148" s="1">
        <v>33</v>
      </c>
      <c r="C148" s="1">
        <v>-248.2</v>
      </c>
      <c r="D148" s="1">
        <v>1.214</v>
      </c>
      <c r="E148" s="1"/>
      <c r="F148" s="1">
        <v>187.5</v>
      </c>
      <c r="G148" s="1">
        <v>-0.90200009999999997</v>
      </c>
      <c r="H148" s="1"/>
    </row>
    <row r="149" spans="1:8" x14ac:dyDescent="0.25">
      <c r="A149" s="1">
        <v>3</v>
      </c>
      <c r="B149" s="1">
        <v>35</v>
      </c>
      <c r="C149" s="1">
        <v>347.6</v>
      </c>
      <c r="D149" s="1">
        <v>-1.43</v>
      </c>
      <c r="E149" s="1"/>
      <c r="F149" s="1">
        <v>-345.6</v>
      </c>
      <c r="G149" s="1">
        <v>1.5449999999999999</v>
      </c>
      <c r="H149" s="1"/>
    </row>
    <row r="150" spans="1:8" x14ac:dyDescent="0.25">
      <c r="A150" s="1">
        <v>3</v>
      </c>
      <c r="B150" s="1">
        <v>37</v>
      </c>
      <c r="C150" s="1">
        <v>602.1</v>
      </c>
      <c r="D150" s="1">
        <v>-7.798</v>
      </c>
      <c r="E150" s="1">
        <v>1.966E-2</v>
      </c>
      <c r="F150" s="1">
        <v>1887</v>
      </c>
      <c r="G150" s="1">
        <v>-8.707001</v>
      </c>
      <c r="H150" s="1">
        <v>7.8130000000000005E-3</v>
      </c>
    </row>
    <row r="151" spans="1:8" x14ac:dyDescent="0.25">
      <c r="A151" s="1">
        <v>3</v>
      </c>
      <c r="B151" s="1">
        <v>38</v>
      </c>
      <c r="C151" s="1">
        <v>808</v>
      </c>
      <c r="D151" s="1">
        <v>-5.3310000000000004</v>
      </c>
      <c r="E151" s="1">
        <v>6.0769999999999999E-3</v>
      </c>
      <c r="F151" s="1">
        <v>-1367</v>
      </c>
      <c r="G151" s="1">
        <v>7.883</v>
      </c>
      <c r="H151" s="1">
        <v>-7.7539999999999996E-3</v>
      </c>
    </row>
    <row r="152" spans="1:8" x14ac:dyDescent="0.25">
      <c r="A152" s="1">
        <v>3</v>
      </c>
      <c r="B152" s="1">
        <v>39</v>
      </c>
      <c r="C152" s="1">
        <v>-81.689989999999995</v>
      </c>
      <c r="D152" s="1">
        <v>1.1229</v>
      </c>
      <c r="E152" s="1">
        <v>-1.0499999999999999E-3</v>
      </c>
      <c r="F152" s="1">
        <v>58.76</v>
      </c>
      <c r="G152" s="1">
        <v>-0.62629999999999997</v>
      </c>
      <c r="H152" s="1">
        <v>6.6799999999999997E-4</v>
      </c>
    </row>
    <row r="153" spans="1:8" x14ac:dyDescent="0.25">
      <c r="A153" s="1">
        <v>3</v>
      </c>
      <c r="B153" s="1">
        <v>40</v>
      </c>
      <c r="C153" s="1">
        <v>123.26</v>
      </c>
      <c r="D153" s="1">
        <v>-0.61329999999999996</v>
      </c>
      <c r="E153" s="1"/>
      <c r="F153" s="1">
        <v>419.04</v>
      </c>
      <c r="G153" s="1">
        <v>-0.17030000000000001</v>
      </c>
      <c r="H153" s="1"/>
    </row>
    <row r="154" spans="1:8" x14ac:dyDescent="0.25">
      <c r="A154" s="1">
        <v>3</v>
      </c>
      <c r="B154" s="1">
        <v>41</v>
      </c>
      <c r="C154" s="1">
        <v>-126.2</v>
      </c>
      <c r="D154" s="1">
        <v>0.38600000000000001</v>
      </c>
      <c r="E154" s="1"/>
      <c r="F154" s="1">
        <v>670.8</v>
      </c>
      <c r="G154" s="1">
        <v>-1.8069999999999999</v>
      </c>
      <c r="H154" s="1"/>
    </row>
    <row r="155" spans="1:8" x14ac:dyDescent="0.25">
      <c r="A155" s="1">
        <v>3</v>
      </c>
      <c r="B155" s="1">
        <v>42</v>
      </c>
      <c r="C155" s="1">
        <v>134.6</v>
      </c>
      <c r="D155" s="1">
        <v>-1.2310000000000001</v>
      </c>
      <c r="E155" s="1">
        <v>1.488E-3</v>
      </c>
      <c r="F155" s="1">
        <v>-2.6190000000000002</v>
      </c>
      <c r="G155" s="1">
        <v>1.0940000000000001</v>
      </c>
      <c r="H155" s="1">
        <v>-1.557E-3</v>
      </c>
    </row>
    <row r="156" spans="1:8" x14ac:dyDescent="0.25">
      <c r="A156" s="1">
        <v>3</v>
      </c>
      <c r="B156" s="1">
        <v>43</v>
      </c>
      <c r="C156" s="1">
        <v>-26.852</v>
      </c>
      <c r="D156" s="1">
        <v>-0.44214999999999999</v>
      </c>
      <c r="E156" s="1"/>
      <c r="F156" s="1">
        <v>47.23</v>
      </c>
      <c r="G156" s="1">
        <v>0.64039000000000001</v>
      </c>
      <c r="H156" s="1"/>
    </row>
    <row r="157" spans="1:8" x14ac:dyDescent="0.25">
      <c r="A157" s="1">
        <v>3</v>
      </c>
      <c r="B157" s="1">
        <v>44</v>
      </c>
      <c r="C157" s="1">
        <v>-1172</v>
      </c>
      <c r="D157" s="1">
        <v>10.106</v>
      </c>
      <c r="E157" s="1">
        <v>-1.4279999999999999E-2</v>
      </c>
      <c r="F157" s="1">
        <v>-1141.5999999999999</v>
      </c>
      <c r="G157" s="1">
        <v>8.6561990000000009</v>
      </c>
      <c r="H157" s="1">
        <v>-1.5439E-2</v>
      </c>
    </row>
    <row r="158" spans="1:8" x14ac:dyDescent="0.25">
      <c r="A158" s="1">
        <v>3</v>
      </c>
      <c r="B158" s="1">
        <v>45</v>
      </c>
      <c r="C158" s="1">
        <v>380.02</v>
      </c>
      <c r="D158" s="1">
        <v>-0.23326</v>
      </c>
      <c r="E158" s="1"/>
      <c r="F158" s="1">
        <v>-201.52</v>
      </c>
      <c r="G158" s="1">
        <v>-6.8774000000000002E-2</v>
      </c>
      <c r="H158" s="1"/>
    </row>
    <row r="159" spans="1:8" x14ac:dyDescent="0.25">
      <c r="A159" s="1">
        <v>3</v>
      </c>
      <c r="B159" s="1">
        <v>46</v>
      </c>
      <c r="C159" s="1">
        <v>313.79000000000002</v>
      </c>
      <c r="D159" s="1">
        <v>-1.1552</v>
      </c>
      <c r="E159" s="1"/>
      <c r="F159" s="1">
        <v>-258.12</v>
      </c>
      <c r="G159" s="1">
        <v>1.4084000000000001</v>
      </c>
      <c r="H159" s="1"/>
    </row>
    <row r="160" spans="1:8" x14ac:dyDescent="0.25">
      <c r="A160" s="1">
        <v>3</v>
      </c>
      <c r="B160" s="1">
        <v>47</v>
      </c>
      <c r="C160" s="1">
        <v>1083.6300000000001</v>
      </c>
      <c r="D160" s="1">
        <v>0.91439999999999999</v>
      </c>
      <c r="E160" s="1">
        <v>-2.1410000000000001E-3</v>
      </c>
      <c r="F160" s="1">
        <v>160.13</v>
      </c>
      <c r="G160" s="1">
        <v>-1.3577999999999999</v>
      </c>
      <c r="H160" s="1">
        <v>1.3309999999999999E-3</v>
      </c>
    </row>
    <row r="161" spans="1:8" x14ac:dyDescent="0.25">
      <c r="A161" s="1">
        <v>3</v>
      </c>
      <c r="B161" s="1">
        <v>48</v>
      </c>
      <c r="C161" s="1">
        <v>92.5</v>
      </c>
      <c r="D161" s="1">
        <v>1.4186000000000001</v>
      </c>
      <c r="E161" s="2">
        <v>1.8E-5</v>
      </c>
      <c r="F161" s="1">
        <v>-14.89</v>
      </c>
      <c r="G161" s="1">
        <v>-0.81259999999999999</v>
      </c>
      <c r="H161" s="2">
        <v>1.9999999999999999E-6</v>
      </c>
    </row>
    <row r="162" spans="1:8" x14ac:dyDescent="0.25">
      <c r="A162" s="1">
        <v>3</v>
      </c>
      <c r="B162" s="1">
        <v>49</v>
      </c>
      <c r="C162" s="1">
        <v>-103.146</v>
      </c>
      <c r="D162" s="1">
        <v>2.6564999999999999</v>
      </c>
      <c r="E162" s="1">
        <v>-2.8189999999999999E-3</v>
      </c>
      <c r="F162" s="1">
        <v>45.429600000000001</v>
      </c>
      <c r="G162" s="1">
        <v>-0.57084800000000002</v>
      </c>
      <c r="H162" s="1">
        <v>2.81E-4</v>
      </c>
    </row>
    <row r="163" spans="1:8" x14ac:dyDescent="0.25">
      <c r="A163" s="1">
        <v>3</v>
      </c>
      <c r="B163" s="1">
        <v>52</v>
      </c>
      <c r="C163" s="1">
        <v>1412</v>
      </c>
      <c r="D163" s="1">
        <v>-3.9916999999999998</v>
      </c>
      <c r="E163" s="1"/>
      <c r="F163" s="1">
        <v>-660.25</v>
      </c>
      <c r="G163" s="1">
        <v>1.4601999999999999</v>
      </c>
      <c r="H163" s="1"/>
    </row>
    <row r="164" spans="1:8" x14ac:dyDescent="0.25">
      <c r="A164" s="1">
        <v>3</v>
      </c>
      <c r="B164" s="1">
        <v>53</v>
      </c>
      <c r="C164" s="1">
        <v>392.56</v>
      </c>
      <c r="D164" s="1"/>
      <c r="E164" s="1"/>
      <c r="F164" s="1">
        <v>-260.22000000000003</v>
      </c>
      <c r="G164" s="1"/>
      <c r="H164" s="1"/>
    </row>
    <row r="165" spans="1:8" x14ac:dyDescent="0.25">
      <c r="A165" s="1">
        <v>3</v>
      </c>
      <c r="B165" s="1">
        <v>55</v>
      </c>
      <c r="C165" s="1">
        <v>849.08</v>
      </c>
      <c r="D165" s="1">
        <v>-6.5044000000000004</v>
      </c>
      <c r="E165" s="1">
        <v>1.2189999999999999E-2</v>
      </c>
      <c r="F165" s="1">
        <v>-358.06</v>
      </c>
      <c r="G165" s="1">
        <v>3.6831</v>
      </c>
      <c r="H165" s="1">
        <v>-7.8200000000000006E-3</v>
      </c>
    </row>
    <row r="166" spans="1:8" x14ac:dyDescent="0.25">
      <c r="A166" s="1">
        <v>3</v>
      </c>
      <c r="B166" s="1">
        <v>56</v>
      </c>
      <c r="C166" s="1">
        <v>-522.32000000000005</v>
      </c>
      <c r="D166" s="1">
        <v>3.8856000000000002</v>
      </c>
      <c r="E166" s="1">
        <v>-4.2119999999999996E-3</v>
      </c>
      <c r="F166" s="1">
        <v>562.72</v>
      </c>
      <c r="G166" s="1">
        <v>-2.4316</v>
      </c>
      <c r="H166" s="1">
        <v>2.4199999999999998E-3</v>
      </c>
    </row>
    <row r="167" spans="1:8" x14ac:dyDescent="0.25">
      <c r="A167" s="1">
        <v>3</v>
      </c>
      <c r="B167" s="1">
        <v>61</v>
      </c>
      <c r="C167" s="1">
        <v>454.31599999999997</v>
      </c>
      <c r="D167" s="1">
        <v>-1.21943</v>
      </c>
      <c r="E167" s="1"/>
      <c r="F167" s="1">
        <v>-388.19</v>
      </c>
      <c r="G167" s="1">
        <v>1.04305</v>
      </c>
      <c r="H167" s="1"/>
    </row>
    <row r="168" spans="1:8" x14ac:dyDescent="0.25">
      <c r="A168" s="1">
        <v>3</v>
      </c>
      <c r="B168" s="1">
        <v>84</v>
      </c>
      <c r="C168" s="1">
        <v>277.44150000000002</v>
      </c>
      <c r="D168" s="1">
        <v>-0.18429999999999999</v>
      </c>
      <c r="E168" s="1"/>
      <c r="F168" s="1">
        <v>-223.7499</v>
      </c>
      <c r="G168" s="1">
        <v>0.27810000000000001</v>
      </c>
      <c r="H168" s="1"/>
    </row>
    <row r="169" spans="1:8" x14ac:dyDescent="0.25">
      <c r="A169" s="1">
        <v>3</v>
      </c>
      <c r="B169" s="1">
        <v>85</v>
      </c>
      <c r="C169" s="1">
        <v>825.91890000000001</v>
      </c>
      <c r="D169" s="1">
        <v>-4.35541</v>
      </c>
      <c r="E169" s="1">
        <v>8.5571999999999992E-3</v>
      </c>
      <c r="F169" s="1">
        <v>20.271899999999999</v>
      </c>
      <c r="G169" s="1">
        <v>-0.33187</v>
      </c>
      <c r="H169" s="1">
        <v>2.5793000000000001E-3</v>
      </c>
    </row>
    <row r="170" spans="1:8" x14ac:dyDescent="0.25">
      <c r="A170" s="1">
        <v>3</v>
      </c>
      <c r="B170" s="1">
        <v>87</v>
      </c>
      <c r="C170" s="1">
        <v>-1304.107</v>
      </c>
      <c r="D170" s="1">
        <v>3.8743500000000002</v>
      </c>
      <c r="E170" s="1">
        <v>3.9496000000000002E-3</v>
      </c>
      <c r="F170" s="1">
        <v>26.389399999999998</v>
      </c>
      <c r="G170" s="1">
        <v>0.38630999999999999</v>
      </c>
      <c r="H170" s="1">
        <v>-2.7585999999999999E-3</v>
      </c>
    </row>
    <row r="171" spans="1:8" x14ac:dyDescent="0.25">
      <c r="A171" s="1">
        <v>3</v>
      </c>
      <c r="B171" s="1">
        <v>89</v>
      </c>
      <c r="C171" s="1">
        <v>626.96029999999996</v>
      </c>
      <c r="D171" s="1">
        <v>-4.3060600000000004</v>
      </c>
      <c r="E171" s="1"/>
      <c r="F171" s="1">
        <v>2116.3980000000001</v>
      </c>
      <c r="G171" s="1">
        <v>-2.1106199999999999</v>
      </c>
      <c r="H171" s="1"/>
    </row>
    <row r="172" spans="1:8" x14ac:dyDescent="0.25">
      <c r="A172" s="1">
        <v>3</v>
      </c>
      <c r="B172" s="1">
        <v>90</v>
      </c>
      <c r="C172" s="1">
        <v>161.77449999999999</v>
      </c>
      <c r="D172" s="1">
        <v>-0.56713000000000002</v>
      </c>
      <c r="E172" s="1"/>
      <c r="F172" s="1">
        <v>785.44880000000001</v>
      </c>
      <c r="G172" s="1">
        <v>-3.0911400000000002</v>
      </c>
      <c r="H172" s="1"/>
    </row>
    <row r="173" spans="1:8" x14ac:dyDescent="0.25">
      <c r="A173" s="1">
        <v>3</v>
      </c>
      <c r="B173" s="1">
        <v>91</v>
      </c>
      <c r="C173" s="1">
        <v>1690.0650000000001</v>
      </c>
      <c r="D173" s="1">
        <v>-3.38808</v>
      </c>
      <c r="E173" s="1">
        <v>2.0243199999999999E-2</v>
      </c>
      <c r="F173" s="1">
        <v>-15.355600000000001</v>
      </c>
      <c r="G173" s="1">
        <v>-0.15570999999999999</v>
      </c>
      <c r="H173" s="1">
        <v>-1.404E-4</v>
      </c>
    </row>
    <row r="174" spans="1:8" x14ac:dyDescent="0.25">
      <c r="A174" s="1">
        <v>3</v>
      </c>
      <c r="B174" s="1">
        <v>93</v>
      </c>
      <c r="C174" s="1">
        <v>-630.41600000000005</v>
      </c>
      <c r="D174" s="1"/>
      <c r="E174" s="1"/>
      <c r="F174" s="1">
        <v>-72.269400000000005</v>
      </c>
      <c r="G174" s="1"/>
      <c r="H174" s="1"/>
    </row>
    <row r="175" spans="1:8" x14ac:dyDescent="0.25">
      <c r="A175" s="1">
        <v>3</v>
      </c>
      <c r="B175" s="1">
        <v>98</v>
      </c>
      <c r="C175" s="1">
        <v>1014.686</v>
      </c>
      <c r="D175" s="1">
        <v>-1.7308699999999999</v>
      </c>
      <c r="E175" s="1"/>
      <c r="F175" s="1">
        <v>877.6001</v>
      </c>
      <c r="G175" s="1">
        <v>-1.9658100000000001</v>
      </c>
      <c r="H175" s="1"/>
    </row>
    <row r="176" spans="1:8" x14ac:dyDescent="0.25">
      <c r="A176" s="1">
        <v>3</v>
      </c>
      <c r="B176" s="1">
        <v>99</v>
      </c>
      <c r="C176" s="1">
        <v>4899.8459999999995</v>
      </c>
      <c r="D176" s="1">
        <v>-3.5343300000000002</v>
      </c>
      <c r="E176" s="1">
        <v>-3.5831300000000003E-2</v>
      </c>
      <c r="F176" s="1">
        <v>-969.62660000000005</v>
      </c>
      <c r="G176" s="1">
        <v>3.8130500000000001</v>
      </c>
      <c r="H176" s="1">
        <v>2.8389000000000001E-3</v>
      </c>
    </row>
    <row r="177" spans="1:8" x14ac:dyDescent="0.25">
      <c r="A177" s="1">
        <v>4</v>
      </c>
      <c r="B177" s="1">
        <v>5</v>
      </c>
      <c r="C177" s="1">
        <v>3989</v>
      </c>
      <c r="D177" s="1">
        <v>-14.09</v>
      </c>
      <c r="E177" s="1">
        <v>1.5299999999999999E-2</v>
      </c>
      <c r="F177" s="1">
        <v>2673</v>
      </c>
      <c r="G177" s="1">
        <v>-5.7649999999999997</v>
      </c>
      <c r="H177" s="1">
        <v>-3.3199999999999999E-4</v>
      </c>
    </row>
    <row r="178" spans="1:8" x14ac:dyDescent="0.25">
      <c r="A178" s="1">
        <v>4</v>
      </c>
      <c r="B178" s="1">
        <v>6</v>
      </c>
      <c r="C178" s="1">
        <v>436.21</v>
      </c>
      <c r="D178" s="1">
        <v>1.9094</v>
      </c>
      <c r="E178" s="1"/>
      <c r="F178" s="1">
        <v>145.54</v>
      </c>
      <c r="G178" s="1">
        <v>-0.48798999999999998</v>
      </c>
      <c r="H178" s="1"/>
    </row>
    <row r="179" spans="1:8" x14ac:dyDescent="0.25">
      <c r="A179" s="1">
        <v>4</v>
      </c>
      <c r="B179" s="1">
        <v>7</v>
      </c>
      <c r="C179" s="1">
        <v>1050.2</v>
      </c>
      <c r="D179" s="1">
        <v>-1.9939</v>
      </c>
      <c r="E179" s="1"/>
      <c r="F179" s="1">
        <v>24.143999999999998</v>
      </c>
      <c r="G179" s="1">
        <v>1.6504000000000001</v>
      </c>
      <c r="H179" s="1"/>
    </row>
    <row r="180" spans="1:8" x14ac:dyDescent="0.25">
      <c r="A180" s="1">
        <v>4</v>
      </c>
      <c r="B180" s="1">
        <v>8</v>
      </c>
      <c r="C180" s="1">
        <v>1375</v>
      </c>
      <c r="D180" s="1">
        <v>-1.702</v>
      </c>
      <c r="E180" s="1"/>
      <c r="F180" s="1">
        <v>1825</v>
      </c>
      <c r="G180" s="1">
        <v>-3.7429999999999999</v>
      </c>
      <c r="H180" s="1"/>
    </row>
    <row r="181" spans="1:8" x14ac:dyDescent="0.25">
      <c r="A181" s="1">
        <v>4</v>
      </c>
      <c r="B181" s="1">
        <v>9</v>
      </c>
      <c r="C181" s="1">
        <v>1001</v>
      </c>
      <c r="D181" s="1">
        <v>-1.871</v>
      </c>
      <c r="E181" s="1">
        <v>2.3900000000000001E-4</v>
      </c>
      <c r="F181" s="1">
        <v>-146.6</v>
      </c>
      <c r="G181" s="1">
        <v>0.2419</v>
      </c>
      <c r="H181" s="1">
        <v>1.133E-4</v>
      </c>
    </row>
    <row r="182" spans="1:8" x14ac:dyDescent="0.25">
      <c r="A182" s="1">
        <v>4</v>
      </c>
      <c r="B182" s="1">
        <v>10</v>
      </c>
      <c r="C182" s="1">
        <v>683.6</v>
      </c>
      <c r="D182" s="1">
        <v>-1.02</v>
      </c>
      <c r="E182" s="1">
        <v>8.6899999999999998E-4</v>
      </c>
      <c r="F182" s="1">
        <v>1963</v>
      </c>
      <c r="G182" s="1">
        <v>2.6560000000000001</v>
      </c>
      <c r="H182" s="1">
        <v>-1.355E-2</v>
      </c>
    </row>
    <row r="183" spans="1:8" x14ac:dyDescent="0.25">
      <c r="A183" s="1">
        <v>4</v>
      </c>
      <c r="B183" s="1">
        <v>11</v>
      </c>
      <c r="C183" s="1">
        <v>-242.5</v>
      </c>
      <c r="D183" s="1">
        <v>2.72</v>
      </c>
      <c r="E183" s="1">
        <v>-3.4489999999999998E-3</v>
      </c>
      <c r="F183" s="1">
        <v>1624</v>
      </c>
      <c r="G183" s="1">
        <v>-9.4090000000000007</v>
      </c>
      <c r="H183" s="1">
        <v>1.338E-2</v>
      </c>
    </row>
    <row r="184" spans="1:8" x14ac:dyDescent="0.25">
      <c r="A184" s="1">
        <v>4</v>
      </c>
      <c r="B184" s="1">
        <v>12</v>
      </c>
      <c r="C184" s="1">
        <v>136.97999999999999</v>
      </c>
      <c r="D184" s="1"/>
      <c r="E184" s="1"/>
      <c r="F184" s="1">
        <v>377.26</v>
      </c>
      <c r="G184" s="1"/>
      <c r="H184" s="1"/>
    </row>
    <row r="185" spans="1:8" x14ac:dyDescent="0.25">
      <c r="A185" s="1">
        <v>4</v>
      </c>
      <c r="B185" s="1">
        <v>13</v>
      </c>
      <c r="C185" s="1">
        <v>-595.1</v>
      </c>
      <c r="D185" s="1">
        <v>2.9780000000000002</v>
      </c>
      <c r="E185" s="1"/>
      <c r="F185" s="1">
        <v>375</v>
      </c>
      <c r="G185" s="1">
        <v>-1.57</v>
      </c>
      <c r="H185" s="1"/>
    </row>
    <row r="186" spans="1:8" x14ac:dyDescent="0.25">
      <c r="A186" s="1">
        <v>4</v>
      </c>
      <c r="B186" s="1">
        <v>14</v>
      </c>
      <c r="C186" s="1">
        <v>2977</v>
      </c>
      <c r="D186" s="1">
        <v>-19.16</v>
      </c>
      <c r="E186" s="1">
        <v>3.3329999999999999E-2</v>
      </c>
      <c r="F186" s="1">
        <v>-45.44</v>
      </c>
      <c r="G186" s="1">
        <v>5.141</v>
      </c>
      <c r="H186" s="1">
        <v>-1.4200000000000001E-2</v>
      </c>
    </row>
    <row r="187" spans="1:8" x14ac:dyDescent="0.25">
      <c r="A187" s="1">
        <v>4</v>
      </c>
      <c r="B187" s="1">
        <v>15</v>
      </c>
      <c r="C187" s="1">
        <v>1250</v>
      </c>
      <c r="D187" s="1"/>
      <c r="E187" s="1"/>
      <c r="F187" s="1">
        <v>-316.22000000000003</v>
      </c>
      <c r="G187" s="1"/>
      <c r="H187" s="1"/>
    </row>
    <row r="188" spans="1:8" x14ac:dyDescent="0.25">
      <c r="A188" s="1">
        <v>4</v>
      </c>
      <c r="B188" s="1">
        <v>16</v>
      </c>
      <c r="C188" s="1">
        <v>-2631</v>
      </c>
      <c r="D188" s="1">
        <v>13.56</v>
      </c>
      <c r="E188" s="1">
        <v>-7.0359999999999997E-3</v>
      </c>
      <c r="F188" s="1">
        <v>978.3</v>
      </c>
      <c r="G188" s="1">
        <v>-6.4809999999999999</v>
      </c>
      <c r="H188" s="1">
        <v>7.0879999999999997E-3</v>
      </c>
    </row>
    <row r="189" spans="1:8" x14ac:dyDescent="0.25">
      <c r="A189" s="1">
        <v>4</v>
      </c>
      <c r="B189" s="1">
        <v>17</v>
      </c>
      <c r="C189" s="1">
        <v>4000</v>
      </c>
      <c r="D189" s="1">
        <v>-16.68</v>
      </c>
      <c r="E189" s="1">
        <v>2.112E-2</v>
      </c>
      <c r="F189" s="1">
        <v>3969</v>
      </c>
      <c r="G189" s="1">
        <v>8.4970009999999991</v>
      </c>
      <c r="H189" s="1">
        <v>-5.9449999999999998E-3</v>
      </c>
    </row>
    <row r="190" spans="1:8" x14ac:dyDescent="0.25">
      <c r="A190" s="1">
        <v>4</v>
      </c>
      <c r="B190" s="1">
        <v>18</v>
      </c>
      <c r="C190" s="1">
        <v>135.30000000000001</v>
      </c>
      <c r="D190" s="1">
        <v>-2.3690000000000002</v>
      </c>
      <c r="E190" s="1">
        <v>3.8999999999999998E-3</v>
      </c>
      <c r="F190" s="1">
        <v>1698.1</v>
      </c>
      <c r="G190" s="1">
        <v>-9.8887</v>
      </c>
      <c r="H190" s="1">
        <v>1.5299999999999999E-2</v>
      </c>
    </row>
    <row r="191" spans="1:8" x14ac:dyDescent="0.25">
      <c r="A191" s="1">
        <v>4</v>
      </c>
      <c r="B191" s="1">
        <v>19</v>
      </c>
      <c r="C191" s="1">
        <v>208.1</v>
      </c>
      <c r="D191" s="1">
        <v>1.333</v>
      </c>
      <c r="E191" s="1"/>
      <c r="F191" s="1">
        <v>170.1</v>
      </c>
      <c r="G191" s="1">
        <v>-0.82179999999999997</v>
      </c>
      <c r="H191" s="1"/>
    </row>
    <row r="192" spans="1:8" x14ac:dyDescent="0.25">
      <c r="A192" s="1">
        <v>4</v>
      </c>
      <c r="B192" s="1">
        <v>20</v>
      </c>
      <c r="C192" s="1">
        <v>1352.5</v>
      </c>
      <c r="D192" s="1"/>
      <c r="E192" s="1"/>
      <c r="F192" s="1">
        <v>29.747</v>
      </c>
      <c r="G192" s="1"/>
      <c r="H192" s="1"/>
    </row>
    <row r="193" spans="1:8" x14ac:dyDescent="0.25">
      <c r="A193" s="1">
        <v>4</v>
      </c>
      <c r="B193" s="1">
        <v>21</v>
      </c>
      <c r="C193" s="1">
        <v>-46.994</v>
      </c>
      <c r="D193" s="1">
        <v>0.30442999999999998</v>
      </c>
      <c r="E193" s="1"/>
      <c r="F193" s="1">
        <v>113.07</v>
      </c>
      <c r="G193" s="1">
        <v>-0.59569000000000005</v>
      </c>
      <c r="H193" s="1"/>
    </row>
    <row r="194" spans="1:8" x14ac:dyDescent="0.25">
      <c r="A194" s="1">
        <v>4</v>
      </c>
      <c r="B194" s="1">
        <v>22</v>
      </c>
      <c r="C194" s="1">
        <v>213.85</v>
      </c>
      <c r="D194" s="1">
        <v>0.19997999999999999</v>
      </c>
      <c r="E194" s="1"/>
      <c r="F194" s="1">
        <v>-75.010000000000005</v>
      </c>
      <c r="G194" s="1">
        <v>-0.42684</v>
      </c>
      <c r="H194" s="1"/>
    </row>
    <row r="195" spans="1:8" x14ac:dyDescent="0.25">
      <c r="A195" s="1">
        <v>4</v>
      </c>
      <c r="B195" s="1">
        <v>23</v>
      </c>
      <c r="C195" s="1">
        <v>192.52</v>
      </c>
      <c r="D195" s="1">
        <v>-0.25363000000000002</v>
      </c>
      <c r="E195" s="1"/>
      <c r="F195" s="1">
        <v>-38.939</v>
      </c>
      <c r="G195" s="1">
        <v>-0.19378000000000001</v>
      </c>
      <c r="H195" s="1"/>
    </row>
    <row r="196" spans="1:8" x14ac:dyDescent="0.25">
      <c r="A196" s="1">
        <v>4</v>
      </c>
      <c r="B196" s="1">
        <v>24</v>
      </c>
      <c r="C196" s="1">
        <v>-106.2</v>
      </c>
      <c r="D196" s="1">
        <v>0.60809999999999997</v>
      </c>
      <c r="E196" s="1"/>
      <c r="F196" s="1">
        <v>107.8</v>
      </c>
      <c r="G196" s="1">
        <v>-0.67849999999999999</v>
      </c>
      <c r="H196" s="1"/>
    </row>
    <row r="197" spans="1:8" x14ac:dyDescent="0.25">
      <c r="A197" s="1">
        <v>4</v>
      </c>
      <c r="B197" s="1">
        <v>25</v>
      </c>
      <c r="C197" s="1">
        <v>-113.6</v>
      </c>
      <c r="D197" s="1">
        <v>19.72</v>
      </c>
      <c r="E197" s="1"/>
      <c r="F197" s="1">
        <v>-69.23</v>
      </c>
      <c r="G197" s="1">
        <v>-0.7359</v>
      </c>
      <c r="H197" s="1"/>
    </row>
    <row r="198" spans="1:8" x14ac:dyDescent="0.25">
      <c r="A198" s="1">
        <v>4</v>
      </c>
      <c r="B198" s="1">
        <v>26</v>
      </c>
      <c r="C198" s="1">
        <v>1358</v>
      </c>
      <c r="D198" s="1">
        <v>-9.968</v>
      </c>
      <c r="E198" s="1">
        <v>2.0930000000000001E-2</v>
      </c>
      <c r="F198" s="1">
        <v>1014</v>
      </c>
      <c r="G198" s="1">
        <v>-4.702</v>
      </c>
      <c r="H198" s="1">
        <v>4.3810000000000003E-3</v>
      </c>
    </row>
    <row r="199" spans="1:8" x14ac:dyDescent="0.25">
      <c r="A199" s="1">
        <v>4</v>
      </c>
      <c r="B199" s="1">
        <v>27</v>
      </c>
      <c r="C199" s="1">
        <v>391.04399999999998</v>
      </c>
      <c r="D199" s="1">
        <v>0.196357</v>
      </c>
      <c r="E199" s="2">
        <v>2.24992E-5</v>
      </c>
      <c r="F199" s="1">
        <v>1931.39</v>
      </c>
      <c r="G199" s="1">
        <v>-5.1506499999999997</v>
      </c>
      <c r="H199" s="2">
        <v>4.5163799999999998E-7</v>
      </c>
    </row>
    <row r="200" spans="1:8" x14ac:dyDescent="0.25">
      <c r="A200" s="1">
        <v>4</v>
      </c>
      <c r="B200" s="1">
        <v>28</v>
      </c>
      <c r="C200" s="1">
        <v>2586</v>
      </c>
      <c r="D200" s="1">
        <v>-9.5</v>
      </c>
      <c r="E200" s="1">
        <v>8.8190000000000004E-3</v>
      </c>
      <c r="F200" s="1">
        <v>-1494</v>
      </c>
      <c r="G200" s="1">
        <v>7.6790000000000003</v>
      </c>
      <c r="H200" s="1">
        <v>-1.225E-2</v>
      </c>
    </row>
    <row r="201" spans="1:8" x14ac:dyDescent="0.25">
      <c r="A201" s="1">
        <v>4</v>
      </c>
      <c r="B201" s="1">
        <v>30</v>
      </c>
      <c r="C201" s="1">
        <v>157.9</v>
      </c>
      <c r="D201" s="1">
        <v>1.4079999999999999</v>
      </c>
      <c r="E201" s="1"/>
      <c r="F201" s="1">
        <v>181.2</v>
      </c>
      <c r="G201" s="1">
        <v>-1.081</v>
      </c>
      <c r="H201" s="1"/>
    </row>
    <row r="202" spans="1:8" x14ac:dyDescent="0.25">
      <c r="A202" s="1">
        <v>4</v>
      </c>
      <c r="B202" s="1">
        <v>31</v>
      </c>
      <c r="C202" s="1">
        <v>1856.45</v>
      </c>
      <c r="D202" s="1">
        <v>5.9958999999999998</v>
      </c>
      <c r="E202" s="1">
        <v>-1.8620000000000001E-2</v>
      </c>
      <c r="F202" s="1">
        <v>1041.33</v>
      </c>
      <c r="G202" s="1">
        <v>-5.2068000000000003</v>
      </c>
      <c r="H202" s="1">
        <v>7.1700000000000002E-3</v>
      </c>
    </row>
    <row r="203" spans="1:8" x14ac:dyDescent="0.25">
      <c r="A203" s="1">
        <v>4</v>
      </c>
      <c r="B203" s="1">
        <v>32</v>
      </c>
      <c r="C203" s="1">
        <v>69</v>
      </c>
      <c r="D203" s="1">
        <v>0.43169999999999997</v>
      </c>
      <c r="E203" s="1"/>
      <c r="F203" s="1">
        <v>448.8</v>
      </c>
      <c r="G203" s="1">
        <v>-0.9919</v>
      </c>
      <c r="H203" s="1"/>
    </row>
    <row r="204" spans="1:8" x14ac:dyDescent="0.25">
      <c r="A204" s="1">
        <v>4</v>
      </c>
      <c r="B204" s="1">
        <v>33</v>
      </c>
      <c r="C204" s="1">
        <v>277</v>
      </c>
      <c r="D204" s="1">
        <v>-0.59550000000000003</v>
      </c>
      <c r="E204" s="1"/>
      <c r="F204" s="1">
        <v>-156.69999999999999</v>
      </c>
      <c r="G204" s="1">
        <v>0.1221</v>
      </c>
      <c r="H204" s="1"/>
    </row>
    <row r="205" spans="1:8" x14ac:dyDescent="0.25">
      <c r="A205" s="1">
        <v>4</v>
      </c>
      <c r="B205" s="1">
        <v>35</v>
      </c>
      <c r="C205" s="1">
        <v>88.93</v>
      </c>
      <c r="D205" s="1">
        <v>0.22359999999999999</v>
      </c>
      <c r="E205" s="1"/>
      <c r="F205" s="1">
        <v>178.6</v>
      </c>
      <c r="G205" s="1">
        <v>-0.71130000000000004</v>
      </c>
      <c r="H205" s="1"/>
    </row>
    <row r="206" spans="1:8" x14ac:dyDescent="0.25">
      <c r="A206" s="1">
        <v>4</v>
      </c>
      <c r="B206" s="1">
        <v>37</v>
      </c>
      <c r="C206" s="1">
        <v>234.2</v>
      </c>
      <c r="D206" s="1">
        <v>-0.2311</v>
      </c>
      <c r="E206" s="1"/>
      <c r="F206" s="1">
        <v>-115.9</v>
      </c>
      <c r="G206" s="1">
        <v>-2.9250000000000002E-2</v>
      </c>
      <c r="H206" s="1"/>
    </row>
    <row r="207" spans="1:8" x14ac:dyDescent="0.25">
      <c r="A207" s="1">
        <v>4</v>
      </c>
      <c r="B207" s="1">
        <v>38</v>
      </c>
      <c r="C207" s="1">
        <v>-172.2</v>
      </c>
      <c r="D207" s="1">
        <v>0.22570000000000001</v>
      </c>
      <c r="E207" s="1"/>
      <c r="F207" s="1">
        <v>-13.15</v>
      </c>
      <c r="G207" s="1">
        <v>1.763E-3</v>
      </c>
      <c r="H207" s="1"/>
    </row>
    <row r="208" spans="1:8" x14ac:dyDescent="0.25">
      <c r="A208" s="1">
        <v>4</v>
      </c>
      <c r="B208" s="1">
        <v>39</v>
      </c>
      <c r="C208" s="1">
        <v>444.29</v>
      </c>
      <c r="D208" s="1">
        <v>0.19470000000000001</v>
      </c>
      <c r="E208" s="1"/>
      <c r="F208" s="1">
        <v>64.28</v>
      </c>
      <c r="G208" s="1">
        <v>-0.58389999999999997</v>
      </c>
      <c r="H208" s="1"/>
    </row>
    <row r="209" spans="1:8" x14ac:dyDescent="0.25">
      <c r="A209" s="1">
        <v>4</v>
      </c>
      <c r="B209" s="1">
        <v>40</v>
      </c>
      <c r="C209" s="1">
        <v>29.57</v>
      </c>
      <c r="D209" s="1"/>
      <c r="E209" s="1"/>
      <c r="F209" s="1">
        <v>153.32</v>
      </c>
      <c r="G209" s="1"/>
      <c r="H209" s="1"/>
    </row>
    <row r="210" spans="1:8" x14ac:dyDescent="0.25">
      <c r="A210" s="1">
        <v>4</v>
      </c>
      <c r="B210" s="1">
        <v>41</v>
      </c>
      <c r="C210" s="1">
        <v>2303</v>
      </c>
      <c r="D210" s="1">
        <v>-6.3460000000000001</v>
      </c>
      <c r="E210" s="1"/>
      <c r="F210" s="1">
        <v>-736.8</v>
      </c>
      <c r="G210" s="1">
        <v>3.3319999999999999</v>
      </c>
      <c r="H210" s="1"/>
    </row>
    <row r="211" spans="1:8" x14ac:dyDescent="0.25">
      <c r="A211" s="1">
        <v>4</v>
      </c>
      <c r="B211" s="1">
        <v>42</v>
      </c>
      <c r="C211" s="1">
        <v>-107.1</v>
      </c>
      <c r="D211" s="1">
        <v>0.25640000000000002</v>
      </c>
      <c r="E211" s="1"/>
      <c r="F211" s="1">
        <v>191.5</v>
      </c>
      <c r="G211" s="1">
        <v>-0.55610000000000004</v>
      </c>
      <c r="H211" s="1"/>
    </row>
    <row r="212" spans="1:8" x14ac:dyDescent="0.25">
      <c r="A212" s="1">
        <v>4</v>
      </c>
      <c r="B212" s="1">
        <v>43</v>
      </c>
      <c r="C212" s="1">
        <v>-26.486000000000001</v>
      </c>
      <c r="D212" s="1">
        <v>-0.29519000000000001</v>
      </c>
      <c r="E212" s="1"/>
      <c r="F212" s="1">
        <v>199.48</v>
      </c>
      <c r="G212" s="1">
        <v>3.3695000000000003E-2</v>
      </c>
      <c r="H212" s="1"/>
    </row>
    <row r="213" spans="1:8" x14ac:dyDescent="0.25">
      <c r="A213" s="1">
        <v>4</v>
      </c>
      <c r="B213" s="1">
        <v>44</v>
      </c>
      <c r="C213" s="1">
        <v>-514.79</v>
      </c>
      <c r="D213" s="1">
        <v>4.9371999999999998</v>
      </c>
      <c r="E213" s="1"/>
      <c r="F213" s="1">
        <v>291.64999999999998</v>
      </c>
      <c r="G213" s="1">
        <v>-1.2039</v>
      </c>
      <c r="H213" s="1"/>
    </row>
    <row r="214" spans="1:8" x14ac:dyDescent="0.25">
      <c r="A214" s="1">
        <v>4</v>
      </c>
      <c r="B214" s="1">
        <v>45</v>
      </c>
      <c r="C214" s="1">
        <v>297.73</v>
      </c>
      <c r="D214" s="1">
        <v>-0.24204000000000001</v>
      </c>
      <c r="E214" s="1"/>
      <c r="F214" s="1">
        <v>-248.3</v>
      </c>
      <c r="G214" s="1">
        <v>0.25470999999999999</v>
      </c>
      <c r="H214" s="1"/>
    </row>
    <row r="215" spans="1:8" x14ac:dyDescent="0.25">
      <c r="A215" s="1">
        <v>4</v>
      </c>
      <c r="B215" s="1">
        <v>46</v>
      </c>
      <c r="C215" s="1">
        <v>72.260000000000005</v>
      </c>
      <c r="D215" s="1">
        <v>-0.19189999999999999</v>
      </c>
      <c r="E215" s="1"/>
      <c r="F215" s="1">
        <v>763.57</v>
      </c>
      <c r="G215" s="1">
        <v>-1.3960999999999999</v>
      </c>
      <c r="H215" s="1"/>
    </row>
    <row r="216" spans="1:8" x14ac:dyDescent="0.25">
      <c r="A216" s="1">
        <v>4</v>
      </c>
      <c r="B216" s="1">
        <v>47</v>
      </c>
      <c r="C216" s="1">
        <v>1696.96</v>
      </c>
      <c r="D216" s="1">
        <v>-0.70640000000000003</v>
      </c>
      <c r="E216" s="1"/>
      <c r="F216" s="1">
        <v>340.91</v>
      </c>
      <c r="G216" s="1">
        <v>-1.008</v>
      </c>
      <c r="H216" s="1"/>
    </row>
    <row r="217" spans="1:8" x14ac:dyDescent="0.25">
      <c r="A217" s="1">
        <v>4</v>
      </c>
      <c r="B217" s="1">
        <v>48</v>
      </c>
      <c r="C217" s="1">
        <v>76.73</v>
      </c>
      <c r="D217" s="1">
        <v>0.93940000000000001</v>
      </c>
      <c r="E217" s="1">
        <v>-4.4999999999999999E-4</v>
      </c>
      <c r="F217" s="1">
        <v>246.08</v>
      </c>
      <c r="G217" s="1">
        <v>-0.81979999999999997</v>
      </c>
      <c r="H217" s="1">
        <v>-1.37E-4</v>
      </c>
    </row>
    <row r="218" spans="1:8" x14ac:dyDescent="0.25">
      <c r="A218" s="1">
        <v>4</v>
      </c>
      <c r="B218" s="1">
        <v>49</v>
      </c>
      <c r="C218" s="1">
        <v>-182.32499999999999</v>
      </c>
      <c r="D218" s="1">
        <v>3.3672900000000001</v>
      </c>
      <c r="E218" s="1">
        <v>-4.6249999999999998E-3</v>
      </c>
      <c r="F218" s="1">
        <v>119.767</v>
      </c>
      <c r="G218" s="1">
        <v>-0.60893399999999998</v>
      </c>
      <c r="H218" s="1">
        <v>6.0700000000000001E-4</v>
      </c>
    </row>
    <row r="219" spans="1:8" x14ac:dyDescent="0.25">
      <c r="A219" s="1">
        <v>4</v>
      </c>
      <c r="B219" s="1">
        <v>52</v>
      </c>
      <c r="C219" s="1">
        <v>1000.8</v>
      </c>
      <c r="D219" s="1">
        <v>-2.5194000000000001</v>
      </c>
      <c r="E219" s="1"/>
      <c r="F219" s="1">
        <v>-139.78</v>
      </c>
      <c r="G219" s="1">
        <v>0.11459999999999999</v>
      </c>
      <c r="H219" s="1"/>
    </row>
    <row r="220" spans="1:8" x14ac:dyDescent="0.25">
      <c r="A220" s="1">
        <v>4</v>
      </c>
      <c r="B220" s="1">
        <v>53</v>
      </c>
      <c r="C220" s="1">
        <v>164.05</v>
      </c>
      <c r="D220" s="1"/>
      <c r="E220" s="1"/>
      <c r="F220" s="1">
        <v>102.04</v>
      </c>
      <c r="G220" s="1"/>
      <c r="H220" s="1"/>
    </row>
    <row r="221" spans="1:8" x14ac:dyDescent="0.25">
      <c r="A221" s="1">
        <v>4</v>
      </c>
      <c r="B221" s="1">
        <v>55</v>
      </c>
      <c r="C221" s="1">
        <v>558.08000000000004</v>
      </c>
      <c r="D221" s="1">
        <v>0.56499999999999995</v>
      </c>
      <c r="E221" s="1">
        <v>-3.31E-3</v>
      </c>
      <c r="F221" s="1">
        <v>562.34</v>
      </c>
      <c r="G221" s="1">
        <v>-3.4373</v>
      </c>
      <c r="H221" s="1">
        <v>6.3299999999999997E-3</v>
      </c>
    </row>
    <row r="222" spans="1:8" x14ac:dyDescent="0.25">
      <c r="A222" s="1">
        <v>4</v>
      </c>
      <c r="B222" s="1">
        <v>56</v>
      </c>
      <c r="C222" s="1">
        <v>-307.42</v>
      </c>
      <c r="D222" s="1">
        <v>4.1818999999999997</v>
      </c>
      <c r="E222" s="1">
        <v>-7.7229999999999998E-3</v>
      </c>
      <c r="F222" s="1">
        <v>1661.26</v>
      </c>
      <c r="G222" s="1">
        <v>-8.6970010000000002</v>
      </c>
      <c r="H222" s="1">
        <v>1.4239999999999999E-2</v>
      </c>
    </row>
    <row r="223" spans="1:8" x14ac:dyDescent="0.25">
      <c r="A223" s="1">
        <v>4</v>
      </c>
      <c r="B223" s="1">
        <v>61</v>
      </c>
      <c r="C223" s="1">
        <v>629.46299999999997</v>
      </c>
      <c r="D223" s="1">
        <v>-1.39039</v>
      </c>
      <c r="E223" s="1"/>
      <c r="F223" s="1">
        <v>-305.27300000000002</v>
      </c>
      <c r="G223" s="1">
        <v>0.66908500000000004</v>
      </c>
      <c r="H223" s="1"/>
    </row>
    <row r="224" spans="1:8" x14ac:dyDescent="0.25">
      <c r="A224" s="1">
        <v>4</v>
      </c>
      <c r="B224" s="1">
        <v>84</v>
      </c>
      <c r="C224" s="1">
        <v>930.70749999999998</v>
      </c>
      <c r="D224" s="1">
        <v>-4.3040099999999999</v>
      </c>
      <c r="E224" s="1">
        <v>7.8410000000000007E-3</v>
      </c>
      <c r="F224" s="1">
        <v>365.3965</v>
      </c>
      <c r="G224" s="1">
        <v>-1.20387</v>
      </c>
      <c r="H224" s="1">
        <v>-7.7919999999999997E-4</v>
      </c>
    </row>
    <row r="225" spans="1:8" x14ac:dyDescent="0.25">
      <c r="A225" s="1">
        <v>4</v>
      </c>
      <c r="B225" s="1">
        <v>85</v>
      </c>
      <c r="C225" s="1">
        <v>-313.9384</v>
      </c>
      <c r="D225" s="1">
        <v>2.06128</v>
      </c>
      <c r="E225" s="1"/>
      <c r="F225" s="1">
        <v>-134.67080000000001</v>
      </c>
      <c r="G225" s="1">
        <v>1.38462</v>
      </c>
      <c r="H225" s="1"/>
    </row>
    <row r="226" spans="1:8" x14ac:dyDescent="0.25">
      <c r="A226" s="1">
        <v>4</v>
      </c>
      <c r="B226" s="1">
        <v>87</v>
      </c>
      <c r="C226" s="1">
        <v>-935.39279999999997</v>
      </c>
      <c r="D226" s="1">
        <v>1.26386</v>
      </c>
      <c r="E226" s="1">
        <v>4.1351000000000001E-3</v>
      </c>
      <c r="F226" s="1">
        <v>4101.3739999999998</v>
      </c>
      <c r="G226" s="1">
        <v>-1.19824</v>
      </c>
      <c r="H226" s="1">
        <v>-1.86009E-2</v>
      </c>
    </row>
    <row r="227" spans="1:8" x14ac:dyDescent="0.25">
      <c r="A227" s="1">
        <v>4</v>
      </c>
      <c r="B227" s="1">
        <v>89</v>
      </c>
      <c r="C227" s="1">
        <v>524.30560000000003</v>
      </c>
      <c r="D227" s="1">
        <v>-4.2685899999999997</v>
      </c>
      <c r="E227" s="1"/>
      <c r="F227" s="1">
        <v>1259.47</v>
      </c>
      <c r="G227" s="1">
        <v>-1.91791</v>
      </c>
      <c r="H227" s="1"/>
    </row>
    <row r="228" spans="1:8" x14ac:dyDescent="0.25">
      <c r="A228" s="1">
        <v>4</v>
      </c>
      <c r="B228" s="1">
        <v>90</v>
      </c>
      <c r="C228" s="1">
        <v>453.46210000000002</v>
      </c>
      <c r="D228" s="1">
        <v>-2.0384500000000001</v>
      </c>
      <c r="E228" s="1"/>
      <c r="F228" s="1">
        <v>3997.18</v>
      </c>
      <c r="G228" s="1">
        <v>-2.9940000000000002</v>
      </c>
      <c r="H228" s="1"/>
    </row>
    <row r="229" spans="1:8" x14ac:dyDescent="0.25">
      <c r="A229" s="1">
        <v>4</v>
      </c>
      <c r="B229" s="1">
        <v>91</v>
      </c>
      <c r="C229" s="1">
        <v>1077.47</v>
      </c>
      <c r="D229" s="1">
        <v>-2.4388299999999998</v>
      </c>
      <c r="E229" s="1"/>
      <c r="F229" s="1">
        <v>-998.07349999999997</v>
      </c>
      <c r="G229" s="1">
        <v>4.4879199999999999</v>
      </c>
      <c r="H229" s="1"/>
    </row>
    <row r="230" spans="1:8" x14ac:dyDescent="0.25">
      <c r="A230" s="1">
        <v>4</v>
      </c>
      <c r="B230" s="1">
        <v>93</v>
      </c>
      <c r="C230" s="1">
        <v>-478.06799999999998</v>
      </c>
      <c r="D230" s="1"/>
      <c r="E230" s="1"/>
      <c r="F230" s="1">
        <v>15.0501</v>
      </c>
      <c r="G230" s="1"/>
      <c r="H230" s="1"/>
    </row>
    <row r="231" spans="1:8" x14ac:dyDescent="0.25">
      <c r="A231" s="1">
        <v>4</v>
      </c>
      <c r="B231" s="1">
        <v>98</v>
      </c>
      <c r="C231" s="1">
        <v>1113.4359999999999</v>
      </c>
      <c r="D231" s="1">
        <v>-0.42831200000000003</v>
      </c>
      <c r="E231" s="1"/>
      <c r="F231" s="1">
        <v>-281.4692</v>
      </c>
      <c r="G231" s="1">
        <v>1.0073799999999999</v>
      </c>
      <c r="H231" s="1"/>
    </row>
    <row r="232" spans="1:8" x14ac:dyDescent="0.25">
      <c r="A232" s="1">
        <v>4</v>
      </c>
      <c r="B232" s="1">
        <v>99</v>
      </c>
      <c r="C232" s="1">
        <v>335.11040000000003</v>
      </c>
      <c r="D232" s="1">
        <v>2.2665299999999999</v>
      </c>
      <c r="E232" s="1">
        <v>2.39277E-2</v>
      </c>
      <c r="F232" s="1">
        <v>3792.0619999999999</v>
      </c>
      <c r="G232" s="1">
        <v>-2.5540699999999998</v>
      </c>
      <c r="H232" s="1">
        <v>-2.17293E-2</v>
      </c>
    </row>
    <row r="233" spans="1:8" x14ac:dyDescent="0.25">
      <c r="A233" s="1">
        <v>5</v>
      </c>
      <c r="B233" s="1">
        <v>6</v>
      </c>
      <c r="C233" s="1">
        <v>346.31</v>
      </c>
      <c r="D233" s="1">
        <v>-2.4582999999999999</v>
      </c>
      <c r="E233" s="1">
        <v>2.9286999999999998E-3</v>
      </c>
      <c r="F233" s="1">
        <v>-1218.2</v>
      </c>
      <c r="G233" s="1">
        <v>9.7927999999999997</v>
      </c>
      <c r="H233" s="1">
        <v>-1.6157999999999999E-2</v>
      </c>
    </row>
    <row r="234" spans="1:8" x14ac:dyDescent="0.25">
      <c r="A234" s="1">
        <v>5</v>
      </c>
      <c r="B234" s="1">
        <v>7</v>
      </c>
      <c r="C234" s="1">
        <v>-801.9</v>
      </c>
      <c r="D234" s="1">
        <v>3.8239999999999998</v>
      </c>
      <c r="E234" s="1">
        <v>-7.5139999999999998E-3</v>
      </c>
      <c r="F234" s="1">
        <v>1460</v>
      </c>
      <c r="G234" s="1">
        <v>-8.673</v>
      </c>
      <c r="H234" s="1">
        <v>1.6410000000000001E-2</v>
      </c>
    </row>
    <row r="235" spans="1:8" x14ac:dyDescent="0.25">
      <c r="A235" s="1">
        <v>5</v>
      </c>
      <c r="B235" s="1">
        <v>8</v>
      </c>
      <c r="C235" s="1">
        <v>83.91</v>
      </c>
      <c r="D235" s="1">
        <v>-1.262</v>
      </c>
      <c r="E235" s="1"/>
      <c r="F235" s="1">
        <v>465.4</v>
      </c>
      <c r="G235" s="1">
        <v>-1.841</v>
      </c>
      <c r="H235" s="1"/>
    </row>
    <row r="236" spans="1:8" x14ac:dyDescent="0.25">
      <c r="A236" s="1">
        <v>5</v>
      </c>
      <c r="B236" s="1">
        <v>9</v>
      </c>
      <c r="C236" s="1">
        <v>-250</v>
      </c>
      <c r="D236" s="1">
        <v>2.8570000000000002</v>
      </c>
      <c r="E236" s="1">
        <v>-6.0219999999999996E-3</v>
      </c>
      <c r="F236" s="1">
        <v>653.29999999999995</v>
      </c>
      <c r="G236" s="1">
        <v>-1.4119999999999999</v>
      </c>
      <c r="H236" s="1">
        <v>9.5399999999999999E-4</v>
      </c>
    </row>
    <row r="237" spans="1:8" x14ac:dyDescent="0.25">
      <c r="A237" s="1">
        <v>5</v>
      </c>
      <c r="B237" s="1">
        <v>10</v>
      </c>
      <c r="C237" s="1">
        <v>-281.39999999999998</v>
      </c>
      <c r="D237" s="1">
        <v>2.379</v>
      </c>
      <c r="E237" s="1">
        <v>-6.6680000000000003E-3</v>
      </c>
      <c r="F237" s="1">
        <v>1590</v>
      </c>
      <c r="G237" s="1">
        <v>-24.57</v>
      </c>
      <c r="H237" s="1">
        <v>6.2120000000000002E-2</v>
      </c>
    </row>
    <row r="238" spans="1:8" x14ac:dyDescent="0.25">
      <c r="A238" s="1">
        <v>5</v>
      </c>
      <c r="B238" s="1">
        <v>11</v>
      </c>
      <c r="C238" s="1">
        <v>973.8</v>
      </c>
      <c r="D238" s="1">
        <v>-5.633</v>
      </c>
      <c r="E238" s="1">
        <v>7.6899999999999998E-3</v>
      </c>
      <c r="F238" s="1">
        <v>310.39999999999998</v>
      </c>
      <c r="G238" s="1">
        <v>1.538</v>
      </c>
      <c r="H238" s="1">
        <v>-4.8849999999999996E-3</v>
      </c>
    </row>
    <row r="239" spans="1:8" x14ac:dyDescent="0.25">
      <c r="A239" s="1">
        <v>5</v>
      </c>
      <c r="B239" s="1">
        <v>12</v>
      </c>
      <c r="C239" s="1">
        <v>235.9</v>
      </c>
      <c r="D239" s="1">
        <v>-0.58740000000000003</v>
      </c>
      <c r="E239" s="1"/>
      <c r="F239" s="1">
        <v>839.6</v>
      </c>
      <c r="G239" s="1">
        <v>-1.2150000000000001</v>
      </c>
      <c r="H239" s="1"/>
    </row>
    <row r="240" spans="1:8" x14ac:dyDescent="0.25">
      <c r="A240" s="1">
        <v>5</v>
      </c>
      <c r="B240" s="1">
        <v>13</v>
      </c>
      <c r="C240" s="1">
        <v>816.7</v>
      </c>
      <c r="D240" s="1">
        <v>-5.0919999999999996</v>
      </c>
      <c r="E240" s="1">
        <v>6.0650000000000001E-3</v>
      </c>
      <c r="F240" s="1">
        <v>650.9</v>
      </c>
      <c r="G240" s="1">
        <v>-0.71319999999999995</v>
      </c>
      <c r="H240" s="1">
        <v>8.1499999999999997E-4</v>
      </c>
    </row>
    <row r="241" spans="1:8" x14ac:dyDescent="0.25">
      <c r="A241" s="1">
        <v>5</v>
      </c>
      <c r="B241" s="1">
        <v>14</v>
      </c>
      <c r="C241" s="1">
        <v>-923.7</v>
      </c>
      <c r="D241" s="1">
        <v>2.468</v>
      </c>
      <c r="E241" s="1"/>
      <c r="F241" s="1">
        <v>-75.63</v>
      </c>
      <c r="G241" s="1">
        <v>-0.15110000000000001</v>
      </c>
      <c r="H241" s="1"/>
    </row>
    <row r="242" spans="1:8" x14ac:dyDescent="0.25">
      <c r="A242" s="1">
        <v>5</v>
      </c>
      <c r="B242" s="1">
        <v>15</v>
      </c>
      <c r="C242" s="1">
        <v>-355.1</v>
      </c>
      <c r="D242" s="1">
        <v>0.57999999999999996</v>
      </c>
      <c r="E242" s="1"/>
      <c r="F242" s="1">
        <v>-660.2</v>
      </c>
      <c r="G242" s="1">
        <v>1.7430000000000001</v>
      </c>
      <c r="H242" s="1"/>
    </row>
    <row r="243" spans="1:8" x14ac:dyDescent="0.25">
      <c r="A243" s="1">
        <v>5</v>
      </c>
      <c r="B243" s="1">
        <v>16</v>
      </c>
      <c r="C243" s="1">
        <v>104.6</v>
      </c>
      <c r="D243" s="1">
        <v>-5.0140000000000002</v>
      </c>
      <c r="E243" s="1">
        <v>8.8540000000000008E-3</v>
      </c>
      <c r="F243" s="1">
        <v>1876</v>
      </c>
      <c r="G243" s="1">
        <v>11.5</v>
      </c>
      <c r="H243" s="1">
        <v>0.09</v>
      </c>
    </row>
    <row r="244" spans="1:8" x14ac:dyDescent="0.25">
      <c r="A244" s="1">
        <v>5</v>
      </c>
      <c r="B244" s="1">
        <v>17</v>
      </c>
      <c r="C244" s="1">
        <v>-1114</v>
      </c>
      <c r="D244" s="1">
        <v>5.9160000000000004</v>
      </c>
      <c r="E244" s="1">
        <v>-7.1260000000000004E-3</v>
      </c>
      <c r="F244" s="1">
        <v>1325</v>
      </c>
      <c r="G244" s="1">
        <v>-6.2629999999999999</v>
      </c>
      <c r="H244" s="1">
        <v>7.5839999999999996E-3</v>
      </c>
    </row>
    <row r="245" spans="1:8" x14ac:dyDescent="0.25">
      <c r="A245" s="1">
        <v>5</v>
      </c>
      <c r="B245" s="1">
        <v>18</v>
      </c>
      <c r="C245" s="1">
        <v>-3061.2</v>
      </c>
      <c r="D245" s="1">
        <v>9.5412999999999997</v>
      </c>
      <c r="E245" s="1">
        <v>0.1842</v>
      </c>
      <c r="F245" s="1">
        <v>-643.09</v>
      </c>
      <c r="G245" s="1">
        <v>2.9346000000000001</v>
      </c>
      <c r="H245" s="1">
        <v>-5.4999999999999997E-3</v>
      </c>
    </row>
    <row r="246" spans="1:8" x14ac:dyDescent="0.25">
      <c r="A246" s="1">
        <v>5</v>
      </c>
      <c r="B246" s="1">
        <v>19</v>
      </c>
      <c r="C246" s="1">
        <v>123.5</v>
      </c>
      <c r="D246" s="1">
        <v>0.85029999999999994</v>
      </c>
      <c r="E246" s="1">
        <v>-2.4780000000000002E-3</v>
      </c>
      <c r="F246" s="1">
        <v>-46</v>
      </c>
      <c r="G246" s="1">
        <v>4.415</v>
      </c>
      <c r="H246" s="1">
        <v>-8.7799999999999996E-3</v>
      </c>
    </row>
    <row r="247" spans="1:8" x14ac:dyDescent="0.25">
      <c r="A247" s="1">
        <v>5</v>
      </c>
      <c r="B247" s="1">
        <v>20</v>
      </c>
      <c r="C247" s="1">
        <v>-1295</v>
      </c>
      <c r="D247" s="1">
        <v>4.3634000000000004</v>
      </c>
      <c r="E247" s="1"/>
      <c r="F247" s="1">
        <v>1525.8</v>
      </c>
      <c r="G247" s="1">
        <v>-4.9154999999999998</v>
      </c>
      <c r="H247" s="1"/>
    </row>
    <row r="248" spans="1:8" x14ac:dyDescent="0.25">
      <c r="A248" s="1">
        <v>5</v>
      </c>
      <c r="B248" s="1">
        <v>21</v>
      </c>
      <c r="C248" s="1">
        <v>238.1</v>
      </c>
      <c r="D248" s="1">
        <v>-0.7077</v>
      </c>
      <c r="E248" s="1"/>
      <c r="F248" s="1">
        <v>2177</v>
      </c>
      <c r="G248" s="1">
        <v>-4.3630000000000004</v>
      </c>
      <c r="H248" s="1"/>
    </row>
    <row r="249" spans="1:8" x14ac:dyDescent="0.25">
      <c r="A249" s="1">
        <v>5</v>
      </c>
      <c r="B249" s="1">
        <v>22</v>
      </c>
      <c r="C249" s="1">
        <v>-126</v>
      </c>
      <c r="D249" s="1">
        <v>0.13220000000000001</v>
      </c>
      <c r="E249" s="1"/>
      <c r="F249" s="1">
        <v>2389</v>
      </c>
      <c r="G249" s="1">
        <v>-4.5090000000000003</v>
      </c>
      <c r="H249" s="1"/>
    </row>
    <row r="250" spans="1:8" x14ac:dyDescent="0.25">
      <c r="A250" s="1">
        <v>5</v>
      </c>
      <c r="B250" s="1">
        <v>23</v>
      </c>
      <c r="C250" s="1">
        <v>1314.8</v>
      </c>
      <c r="D250" s="1"/>
      <c r="E250" s="1"/>
      <c r="F250" s="1">
        <v>963.37</v>
      </c>
      <c r="G250" s="1"/>
      <c r="H250" s="1"/>
    </row>
    <row r="251" spans="1:8" x14ac:dyDescent="0.25">
      <c r="A251" s="1">
        <v>5</v>
      </c>
      <c r="B251" s="1">
        <v>24</v>
      </c>
      <c r="C251" s="1">
        <v>925.6</v>
      </c>
      <c r="D251" s="1">
        <v>-2.0270000000000001</v>
      </c>
      <c r="E251" s="1"/>
      <c r="F251" s="1">
        <v>3139</v>
      </c>
      <c r="G251" s="1">
        <v>-5.9640000000000004</v>
      </c>
      <c r="H251" s="1"/>
    </row>
    <row r="252" spans="1:8" x14ac:dyDescent="0.25">
      <c r="A252" s="1">
        <v>5</v>
      </c>
      <c r="B252" s="1">
        <v>25</v>
      </c>
      <c r="C252" s="1">
        <v>1862</v>
      </c>
      <c r="D252" s="1">
        <v>32.07</v>
      </c>
      <c r="E252" s="1">
        <v>-9.3970000000000008E-3</v>
      </c>
      <c r="F252" s="1">
        <v>3664</v>
      </c>
      <c r="G252" s="1">
        <v>34.130000000000003</v>
      </c>
      <c r="H252" s="1">
        <v>2.9870000000000001E-3</v>
      </c>
    </row>
    <row r="253" spans="1:8" x14ac:dyDescent="0.25">
      <c r="A253" s="1">
        <v>5</v>
      </c>
      <c r="B253" s="1">
        <v>26</v>
      </c>
      <c r="C253" s="1">
        <v>741.8</v>
      </c>
      <c r="D253" s="1">
        <v>-2.0979999999999999</v>
      </c>
      <c r="E253" s="1"/>
      <c r="F253" s="1">
        <v>1091</v>
      </c>
      <c r="G253" s="1">
        <v>-1.274</v>
      </c>
      <c r="H253" s="1"/>
    </row>
    <row r="254" spans="1:8" x14ac:dyDescent="0.25">
      <c r="A254" s="1">
        <v>5</v>
      </c>
      <c r="B254" s="1">
        <v>27</v>
      </c>
      <c r="C254" s="1">
        <v>2100</v>
      </c>
      <c r="D254" s="1"/>
      <c r="E254" s="1"/>
      <c r="F254" s="1">
        <v>316.60000000000002</v>
      </c>
      <c r="G254" s="1"/>
      <c r="H254" s="1"/>
    </row>
    <row r="255" spans="1:8" x14ac:dyDescent="0.25">
      <c r="A255" s="1">
        <v>5</v>
      </c>
      <c r="B255" s="1">
        <v>30</v>
      </c>
      <c r="C255" s="1">
        <v>738.4</v>
      </c>
      <c r="D255" s="1">
        <v>-1.7709999999999999</v>
      </c>
      <c r="E255" s="1"/>
      <c r="F255" s="1">
        <v>616.5</v>
      </c>
      <c r="G255" s="1">
        <v>-0.1457</v>
      </c>
      <c r="H255" s="1"/>
    </row>
    <row r="256" spans="1:8" x14ac:dyDescent="0.25">
      <c r="A256" s="1">
        <v>5</v>
      </c>
      <c r="B256" s="1">
        <v>31</v>
      </c>
      <c r="C256" s="1">
        <v>499.8</v>
      </c>
      <c r="D256" s="1">
        <v>-2.41</v>
      </c>
      <c r="E256" s="1"/>
      <c r="F256" s="1">
        <v>-468.8</v>
      </c>
      <c r="G256" s="1">
        <v>2.4209999999999998</v>
      </c>
      <c r="H256" s="1"/>
    </row>
    <row r="257" spans="1:8" x14ac:dyDescent="0.25">
      <c r="A257" s="1">
        <v>5</v>
      </c>
      <c r="B257" s="1">
        <v>32</v>
      </c>
      <c r="C257" s="1">
        <v>838.8</v>
      </c>
      <c r="D257" s="1"/>
      <c r="E257" s="1"/>
      <c r="F257" s="1">
        <v>774.7</v>
      </c>
      <c r="G257" s="1"/>
      <c r="H257" s="1"/>
    </row>
    <row r="258" spans="1:8" x14ac:dyDescent="0.25">
      <c r="A258" s="1">
        <v>5</v>
      </c>
      <c r="B258" s="1">
        <v>33</v>
      </c>
      <c r="C258" s="1">
        <v>699.7</v>
      </c>
      <c r="D258" s="1">
        <v>-1.7669999999999999</v>
      </c>
      <c r="E258" s="1"/>
      <c r="F258" s="1">
        <v>1439</v>
      </c>
      <c r="G258" s="1">
        <v>-1.673</v>
      </c>
      <c r="H258" s="1"/>
    </row>
    <row r="259" spans="1:8" x14ac:dyDescent="0.25">
      <c r="A259" s="1">
        <v>5</v>
      </c>
      <c r="B259" s="1">
        <v>34</v>
      </c>
      <c r="C259" s="1">
        <v>-148.9</v>
      </c>
      <c r="D259" s="1">
        <v>1.034</v>
      </c>
      <c r="E259" s="1"/>
      <c r="F259" s="1">
        <v>1255</v>
      </c>
      <c r="G259" s="1">
        <v>-2.5379999999999998</v>
      </c>
      <c r="H259" s="1"/>
    </row>
    <row r="260" spans="1:8" x14ac:dyDescent="0.25">
      <c r="A260" s="1">
        <v>5</v>
      </c>
      <c r="B260" s="1">
        <v>35</v>
      </c>
      <c r="C260" s="1">
        <v>190.4</v>
      </c>
      <c r="D260" s="1">
        <v>-1.2</v>
      </c>
      <c r="E260" s="1"/>
      <c r="F260" s="1">
        <v>-452.3</v>
      </c>
      <c r="G260" s="1">
        <v>1.956</v>
      </c>
      <c r="H260" s="1"/>
    </row>
    <row r="261" spans="1:8" x14ac:dyDescent="0.25">
      <c r="A261" s="1">
        <v>5</v>
      </c>
      <c r="B261" s="1">
        <v>36</v>
      </c>
      <c r="C261" s="1">
        <v>1117</v>
      </c>
      <c r="D261" s="1">
        <v>-2.1960000000000002</v>
      </c>
      <c r="E261" s="1"/>
      <c r="F261" s="1">
        <v>1072</v>
      </c>
      <c r="G261" s="1">
        <v>-1.248</v>
      </c>
      <c r="H261" s="1"/>
    </row>
    <row r="262" spans="1:8" x14ac:dyDescent="0.25">
      <c r="A262" s="1">
        <v>5</v>
      </c>
      <c r="B262" s="1">
        <v>37</v>
      </c>
      <c r="C262" s="1">
        <v>439.4</v>
      </c>
      <c r="D262" s="1"/>
      <c r="E262" s="1"/>
      <c r="F262" s="1">
        <v>959.3</v>
      </c>
      <c r="G262" s="1"/>
      <c r="H262" s="1"/>
    </row>
    <row r="263" spans="1:8" x14ac:dyDescent="0.25">
      <c r="A263" s="1">
        <v>5</v>
      </c>
      <c r="B263" s="1">
        <v>38</v>
      </c>
      <c r="C263" s="1">
        <v>848.6</v>
      </c>
      <c r="D263" s="1"/>
      <c r="E263" s="1"/>
      <c r="F263" s="1">
        <v>1253</v>
      </c>
      <c r="G263" s="1"/>
      <c r="H263" s="1"/>
    </row>
    <row r="264" spans="1:8" x14ac:dyDescent="0.25">
      <c r="A264" s="1">
        <v>5</v>
      </c>
      <c r="B264" s="1">
        <v>39</v>
      </c>
      <c r="C264" s="1">
        <v>1036</v>
      </c>
      <c r="D264" s="1">
        <v>-2.9950000000000001</v>
      </c>
      <c r="E264" s="1"/>
      <c r="F264" s="1">
        <v>-366.4</v>
      </c>
      <c r="G264" s="1">
        <v>1.129</v>
      </c>
      <c r="H264" s="1"/>
    </row>
    <row r="265" spans="1:8" x14ac:dyDescent="0.25">
      <c r="A265" s="1">
        <v>5</v>
      </c>
      <c r="B265" s="1">
        <v>41</v>
      </c>
      <c r="C265" s="1">
        <v>403.8</v>
      </c>
      <c r="D265" s="1">
        <v>-0.93459999999999999</v>
      </c>
      <c r="E265" s="1"/>
      <c r="F265" s="1">
        <v>703.4</v>
      </c>
      <c r="G265" s="1">
        <v>-1.383</v>
      </c>
      <c r="H265" s="1"/>
    </row>
    <row r="266" spans="1:8" x14ac:dyDescent="0.25">
      <c r="A266" s="1">
        <v>5</v>
      </c>
      <c r="B266" s="1">
        <v>42</v>
      </c>
      <c r="C266" s="1">
        <v>3121</v>
      </c>
      <c r="D266" s="1">
        <v>-13.69</v>
      </c>
      <c r="E266" s="1">
        <v>1.4460000000000001E-2</v>
      </c>
      <c r="F266" s="1">
        <v>2601</v>
      </c>
      <c r="G266" s="1">
        <v>-1.25</v>
      </c>
      <c r="H266" s="1">
        <v>-6.3090000000000004E-3</v>
      </c>
    </row>
    <row r="267" spans="1:8" x14ac:dyDescent="0.25">
      <c r="A267" s="1">
        <v>5</v>
      </c>
      <c r="B267" s="1">
        <v>43</v>
      </c>
      <c r="C267" s="1">
        <v>401.89</v>
      </c>
      <c r="D267" s="1">
        <v>-0.43626999999999999</v>
      </c>
      <c r="E267" s="1">
        <v>-2.0040000000000001E-3</v>
      </c>
      <c r="F267" s="1">
        <v>-238.36</v>
      </c>
      <c r="G267" s="1">
        <v>5</v>
      </c>
      <c r="H267" s="1">
        <v>-8.1865010000000005E-3</v>
      </c>
    </row>
    <row r="268" spans="1:8" x14ac:dyDescent="0.25">
      <c r="A268" s="1">
        <v>5</v>
      </c>
      <c r="B268" s="1">
        <v>45</v>
      </c>
      <c r="C268" s="1">
        <v>-32.643000000000001</v>
      </c>
      <c r="D268" s="1">
        <v>-1.0434000000000001E-2</v>
      </c>
      <c r="E268" s="1"/>
      <c r="F268" s="1">
        <v>2985.8</v>
      </c>
      <c r="G268" s="1">
        <v>-6.2270000000000003</v>
      </c>
      <c r="H268" s="1"/>
    </row>
    <row r="269" spans="1:8" x14ac:dyDescent="0.25">
      <c r="A269" s="1">
        <v>5</v>
      </c>
      <c r="B269" s="1">
        <v>46</v>
      </c>
      <c r="C269" s="1">
        <v>1201.3</v>
      </c>
      <c r="D269" s="1">
        <v>-4.6802999999999999</v>
      </c>
      <c r="E269" s="1"/>
      <c r="F269" s="1">
        <v>-516.99</v>
      </c>
      <c r="G269" s="1">
        <v>2.1888000000000001</v>
      </c>
      <c r="H269" s="1"/>
    </row>
    <row r="270" spans="1:8" x14ac:dyDescent="0.25">
      <c r="A270" s="1">
        <v>5</v>
      </c>
      <c r="B270" s="1">
        <v>47</v>
      </c>
      <c r="C270" s="1">
        <v>186.24</v>
      </c>
      <c r="D270" s="1">
        <v>-3.1349</v>
      </c>
      <c r="E270" s="1">
        <v>7.737E-3</v>
      </c>
      <c r="F270" s="1">
        <v>1460.82</v>
      </c>
      <c r="G270" s="1">
        <v>-5.9619999999999997</v>
      </c>
      <c r="H270" s="1">
        <v>4.6909999999999999E-3</v>
      </c>
    </row>
    <row r="271" spans="1:8" x14ac:dyDescent="0.25">
      <c r="A271" s="1">
        <v>5</v>
      </c>
      <c r="B271" s="1">
        <v>48</v>
      </c>
      <c r="C271" s="1">
        <v>1627.81</v>
      </c>
      <c r="D271" s="1">
        <v>-5.8597999999999999</v>
      </c>
      <c r="E271" s="1">
        <v>5.4970000000000001E-3</v>
      </c>
      <c r="F271" s="1">
        <v>-808.4</v>
      </c>
      <c r="G271" s="1">
        <v>3.8321000000000001</v>
      </c>
      <c r="H271" s="1">
        <v>-5.8770000000000003E-3</v>
      </c>
    </row>
    <row r="272" spans="1:8" x14ac:dyDescent="0.25">
      <c r="A272" s="1">
        <v>5</v>
      </c>
      <c r="B272" s="1">
        <v>49</v>
      </c>
      <c r="C272" s="1">
        <v>-150.96100000000001</v>
      </c>
      <c r="D272" s="1">
        <v>0.52795099999999995</v>
      </c>
      <c r="E272" s="1"/>
      <c r="F272" s="1">
        <v>868.68100000000004</v>
      </c>
      <c r="G272" s="1">
        <v>-2.2010299999999998</v>
      </c>
      <c r="H272" s="1"/>
    </row>
    <row r="273" spans="1:8" x14ac:dyDescent="0.25">
      <c r="A273" s="1">
        <v>5</v>
      </c>
      <c r="B273" s="1">
        <v>52</v>
      </c>
      <c r="C273" s="1">
        <v>-3745</v>
      </c>
      <c r="D273" s="1">
        <v>4.5137</v>
      </c>
      <c r="E273" s="1">
        <v>6.3600000000000004E-2</v>
      </c>
      <c r="F273" s="1">
        <v>7712.2</v>
      </c>
      <c r="G273" s="1">
        <v>-7.6896000000000004</v>
      </c>
      <c r="H273" s="1">
        <v>-3.5000000000000003E-2</v>
      </c>
    </row>
    <row r="274" spans="1:8" x14ac:dyDescent="0.25">
      <c r="A274" s="1">
        <v>5</v>
      </c>
      <c r="B274" s="1">
        <v>53</v>
      </c>
      <c r="C274" s="1">
        <v>495.28</v>
      </c>
      <c r="D274" s="1">
        <v>-2.6496</v>
      </c>
      <c r="E274" s="1">
        <v>1.5900000000000001E-3</v>
      </c>
      <c r="F274" s="1">
        <v>700.05</v>
      </c>
      <c r="G274" s="1">
        <v>0.22370000000000001</v>
      </c>
      <c r="H274" s="1">
        <v>-2.4399999999999999E-3</v>
      </c>
    </row>
    <row r="275" spans="1:8" x14ac:dyDescent="0.25">
      <c r="A275" s="1">
        <v>5</v>
      </c>
      <c r="B275" s="1">
        <v>56</v>
      </c>
      <c r="C275" s="1">
        <v>34.94</v>
      </c>
      <c r="D275" s="1">
        <v>1.0075000000000001</v>
      </c>
      <c r="E275" s="1">
        <v>-2.5469999999999998E-3</v>
      </c>
      <c r="F275" s="1">
        <v>942.22</v>
      </c>
      <c r="G275" s="1">
        <v>-2.3182999999999998</v>
      </c>
      <c r="H275" s="1">
        <v>1.188E-3</v>
      </c>
    </row>
    <row r="276" spans="1:8" x14ac:dyDescent="0.25">
      <c r="A276" s="1">
        <v>5</v>
      </c>
      <c r="B276" s="1">
        <v>61</v>
      </c>
      <c r="C276" s="1">
        <v>1105.94</v>
      </c>
      <c r="D276" s="1">
        <v>-1.68763</v>
      </c>
      <c r="E276" s="1"/>
      <c r="F276" s="1">
        <v>1343.95</v>
      </c>
      <c r="G276" s="1">
        <v>-2.1648800000000001</v>
      </c>
      <c r="H276" s="1"/>
    </row>
    <row r="277" spans="1:8" x14ac:dyDescent="0.25">
      <c r="A277" s="1">
        <v>5</v>
      </c>
      <c r="B277" s="1">
        <v>84</v>
      </c>
      <c r="C277" s="1">
        <v>292.64679999999998</v>
      </c>
      <c r="D277" s="1">
        <v>-1.59145</v>
      </c>
      <c r="E277" s="1"/>
      <c r="F277" s="1">
        <v>147.06630000000001</v>
      </c>
      <c r="G277" s="1">
        <v>2.0843400000000001</v>
      </c>
      <c r="H277" s="1"/>
    </row>
    <row r="278" spans="1:8" x14ac:dyDescent="0.25">
      <c r="A278" s="1">
        <v>5</v>
      </c>
      <c r="B278" s="1">
        <v>85</v>
      </c>
      <c r="C278" s="1">
        <v>1026.29</v>
      </c>
      <c r="D278" s="1">
        <v>-3.1777700000000002</v>
      </c>
      <c r="E278" s="1"/>
      <c r="F278" s="1">
        <v>-792.98800000000006</v>
      </c>
      <c r="G278" s="1">
        <v>3.8768099999999999</v>
      </c>
      <c r="H278" s="1"/>
    </row>
    <row r="279" spans="1:8" x14ac:dyDescent="0.25">
      <c r="A279" s="1">
        <v>5</v>
      </c>
      <c r="B279" s="1">
        <v>87</v>
      </c>
      <c r="C279" s="1">
        <v>-348.75639999999999</v>
      </c>
      <c r="D279" s="1">
        <v>1.9247399999999999</v>
      </c>
      <c r="E279" s="1"/>
      <c r="F279" s="1">
        <v>1003.498</v>
      </c>
      <c r="G279" s="1">
        <v>-2.48421</v>
      </c>
      <c r="H279" s="1"/>
    </row>
    <row r="280" spans="1:8" x14ac:dyDescent="0.25">
      <c r="A280" s="1">
        <v>5</v>
      </c>
      <c r="B280" s="1">
        <v>89</v>
      </c>
      <c r="C280" s="1">
        <v>-2448.212</v>
      </c>
      <c r="D280" s="1">
        <v>-2.1399699999999999</v>
      </c>
      <c r="E280" s="1">
        <v>3.3283199999999999E-2</v>
      </c>
      <c r="F280" s="1">
        <v>-234.39160000000001</v>
      </c>
      <c r="G280" s="1">
        <v>4.01945</v>
      </c>
      <c r="H280" s="1">
        <v>-1.3470899999999999E-2</v>
      </c>
    </row>
    <row r="281" spans="1:8" x14ac:dyDescent="0.25">
      <c r="A281" s="1">
        <v>5</v>
      </c>
      <c r="B281" s="1">
        <v>90</v>
      </c>
      <c r="C281" s="1">
        <v>1178.048</v>
      </c>
      <c r="D281" s="1">
        <v>5.3376599999999996</v>
      </c>
      <c r="E281" s="1"/>
      <c r="F281" s="1">
        <v>1044.876</v>
      </c>
      <c r="G281" s="1">
        <v>-3.7127300000000001</v>
      </c>
      <c r="H281" s="1"/>
    </row>
    <row r="282" spans="1:8" x14ac:dyDescent="0.25">
      <c r="A282" s="1">
        <v>5</v>
      </c>
      <c r="B282" s="1">
        <v>91</v>
      </c>
      <c r="C282" s="1">
        <v>-159.8631</v>
      </c>
      <c r="D282" s="1">
        <v>2.41804</v>
      </c>
      <c r="E282" s="1"/>
      <c r="F282" s="1">
        <v>662.12860000000001</v>
      </c>
      <c r="G282" s="1">
        <v>-3.2812700000000001</v>
      </c>
      <c r="H282" s="1"/>
    </row>
    <row r="283" spans="1:8" x14ac:dyDescent="0.25">
      <c r="A283" s="1">
        <v>5</v>
      </c>
      <c r="B283" s="1">
        <v>93</v>
      </c>
      <c r="C283" s="1">
        <v>-367.32100000000003</v>
      </c>
      <c r="D283" s="1"/>
      <c r="E283" s="1"/>
      <c r="F283" s="1">
        <v>34.713200000000001</v>
      </c>
      <c r="G283" s="1"/>
      <c r="H283" s="1"/>
    </row>
    <row r="284" spans="1:8" x14ac:dyDescent="0.25">
      <c r="A284" s="1">
        <v>5</v>
      </c>
      <c r="B284" s="1">
        <v>98</v>
      </c>
      <c r="C284" s="1">
        <v>225.02350000000001</v>
      </c>
      <c r="D284" s="1">
        <v>-4.3270999999999997</v>
      </c>
      <c r="E284" s="1">
        <v>3.0855000000000001E-3</v>
      </c>
      <c r="F284" s="1">
        <v>448.38099999999997</v>
      </c>
      <c r="G284" s="1">
        <v>-1.6166199999999999</v>
      </c>
      <c r="H284" s="1">
        <v>5.1800000000000001E-4</v>
      </c>
    </row>
    <row r="285" spans="1:8" x14ac:dyDescent="0.25">
      <c r="A285" s="1">
        <v>5</v>
      </c>
      <c r="B285" s="1">
        <v>99</v>
      </c>
      <c r="C285" s="1">
        <v>-352.18400000000003</v>
      </c>
      <c r="D285" s="1">
        <v>-1.5836300000000001</v>
      </c>
      <c r="E285" s="1">
        <v>9.0199000000000008E-3</v>
      </c>
      <c r="F285" s="1">
        <v>1751.43</v>
      </c>
      <c r="G285" s="1">
        <v>-1.09998</v>
      </c>
      <c r="H285" s="1">
        <v>-1.4892300000000001E-2</v>
      </c>
    </row>
    <row r="286" spans="1:8" x14ac:dyDescent="0.25">
      <c r="A286" s="1">
        <v>6</v>
      </c>
      <c r="B286" s="1">
        <v>7</v>
      </c>
      <c r="C286" s="1">
        <v>-328.5</v>
      </c>
      <c r="D286" s="1">
        <v>1.0823</v>
      </c>
      <c r="E286" s="1">
        <v>-2.2000000000000001E-3</v>
      </c>
      <c r="F286" s="1">
        <v>-524.29999999999995</v>
      </c>
      <c r="G286" s="1">
        <v>4.6064999999999996</v>
      </c>
      <c r="H286" s="1">
        <v>-4.0000000000000001E-3</v>
      </c>
    </row>
    <row r="287" spans="1:8" x14ac:dyDescent="0.25">
      <c r="A287" s="1">
        <v>6</v>
      </c>
      <c r="B287" s="1">
        <v>8</v>
      </c>
      <c r="C287" s="1">
        <v>-867</v>
      </c>
      <c r="D287" s="1">
        <v>-1.258</v>
      </c>
      <c r="E287" s="1">
        <v>2.998E-2</v>
      </c>
      <c r="F287" s="1">
        <v>265.5</v>
      </c>
      <c r="G287" s="1">
        <v>-2.9049999999999998</v>
      </c>
      <c r="H287" s="1">
        <v>2.2829999999999999E-3</v>
      </c>
    </row>
    <row r="288" spans="1:8" x14ac:dyDescent="0.25">
      <c r="A288" s="1">
        <v>6</v>
      </c>
      <c r="B288" s="1">
        <v>9</v>
      </c>
      <c r="C288" s="1">
        <v>86.438999999999993</v>
      </c>
      <c r="D288" s="1">
        <v>-0.46505000000000002</v>
      </c>
      <c r="E288" s="1"/>
      <c r="F288" s="1">
        <v>394.78</v>
      </c>
      <c r="G288" s="1">
        <v>-0.36048000000000002</v>
      </c>
      <c r="H288" s="1"/>
    </row>
    <row r="289" spans="1:8" x14ac:dyDescent="0.25">
      <c r="A289" s="1">
        <v>6</v>
      </c>
      <c r="B289" s="1">
        <v>10</v>
      </c>
      <c r="C289" s="1">
        <v>-392.5</v>
      </c>
      <c r="D289" s="1">
        <v>2.2559999999999998</v>
      </c>
      <c r="E289" s="1"/>
      <c r="F289" s="1">
        <v>-158.4</v>
      </c>
      <c r="G289" s="1">
        <v>-0.64690000000000003</v>
      </c>
      <c r="H289" s="1"/>
    </row>
    <row r="290" spans="1:8" x14ac:dyDescent="0.25">
      <c r="A290" s="1">
        <v>6</v>
      </c>
      <c r="B290" s="1">
        <v>11</v>
      </c>
      <c r="C290" s="1">
        <v>299.23</v>
      </c>
      <c r="D290" s="1">
        <v>-1.2702</v>
      </c>
      <c r="E290" s="1"/>
      <c r="F290" s="1">
        <v>294.76</v>
      </c>
      <c r="G290" s="1">
        <v>0.3745</v>
      </c>
      <c r="H290" s="1"/>
    </row>
    <row r="291" spans="1:8" x14ac:dyDescent="0.25">
      <c r="A291" s="1">
        <v>6</v>
      </c>
      <c r="B291" s="1">
        <v>12</v>
      </c>
      <c r="C291" s="1">
        <v>220.7</v>
      </c>
      <c r="D291" s="1">
        <v>-0.64019999999999999</v>
      </c>
      <c r="E291" s="1"/>
      <c r="F291" s="1">
        <v>444.7</v>
      </c>
      <c r="G291" s="1">
        <v>-6.8190000000000001E-2</v>
      </c>
      <c r="H291" s="1"/>
    </row>
    <row r="292" spans="1:8" x14ac:dyDescent="0.25">
      <c r="A292" s="1">
        <v>6</v>
      </c>
      <c r="B292" s="1">
        <v>13</v>
      </c>
      <c r="C292" s="1">
        <v>-87.48</v>
      </c>
      <c r="D292" s="1">
        <v>-0.55220000000000002</v>
      </c>
      <c r="E292" s="1"/>
      <c r="F292" s="1">
        <v>475.2</v>
      </c>
      <c r="G292" s="1">
        <v>0.1198</v>
      </c>
      <c r="H292" s="1"/>
    </row>
    <row r="293" spans="1:8" x14ac:dyDescent="0.25">
      <c r="A293" s="1">
        <v>6</v>
      </c>
      <c r="B293" s="1">
        <v>14</v>
      </c>
      <c r="C293" s="1">
        <v>-495.25</v>
      </c>
      <c r="D293" s="1">
        <v>1.0807</v>
      </c>
      <c r="E293" s="1"/>
      <c r="F293" s="1">
        <v>-467.95</v>
      </c>
      <c r="G293" s="1">
        <v>0.65742999999999996</v>
      </c>
      <c r="H293" s="1"/>
    </row>
    <row r="294" spans="1:8" x14ac:dyDescent="0.25">
      <c r="A294" s="1">
        <v>6</v>
      </c>
      <c r="B294" s="1">
        <v>15</v>
      </c>
      <c r="C294" s="1">
        <v>-1508.5</v>
      </c>
      <c r="D294" s="1">
        <v>4.4916999999999998</v>
      </c>
      <c r="E294" s="1"/>
      <c r="F294" s="1">
        <v>-278.08999999999997</v>
      </c>
      <c r="G294" s="1">
        <v>-0.39888000000000001</v>
      </c>
      <c r="H294" s="1"/>
    </row>
    <row r="295" spans="1:8" x14ac:dyDescent="0.25">
      <c r="A295" s="1">
        <v>6</v>
      </c>
      <c r="B295" s="1">
        <v>16</v>
      </c>
      <c r="C295" s="1">
        <v>-1039</v>
      </c>
      <c r="D295" s="1">
        <v>5.6029999999999998</v>
      </c>
      <c r="E295" s="1">
        <v>-6.5510000000000004E-3</v>
      </c>
      <c r="F295" s="1">
        <v>39.33</v>
      </c>
      <c r="G295" s="1">
        <v>-3.3540000000000001</v>
      </c>
      <c r="H295" s="1">
        <v>6.7140000000000003E-3</v>
      </c>
    </row>
    <row r="296" spans="1:8" x14ac:dyDescent="0.25">
      <c r="A296" s="1">
        <v>6</v>
      </c>
      <c r="B296" s="1">
        <v>17</v>
      </c>
      <c r="C296" s="1">
        <v>-2012</v>
      </c>
      <c r="D296" s="1">
        <v>13.46</v>
      </c>
      <c r="E296" s="1">
        <v>-2.0039999999999999E-2</v>
      </c>
      <c r="F296" s="1">
        <v>251.2</v>
      </c>
      <c r="G296" s="1">
        <v>-1.274</v>
      </c>
      <c r="H296" s="1">
        <v>2.2139999999999998E-3</v>
      </c>
    </row>
    <row r="297" spans="1:8" x14ac:dyDescent="0.25">
      <c r="A297" s="1">
        <v>6</v>
      </c>
      <c r="B297" s="1">
        <v>18</v>
      </c>
      <c r="C297" s="1">
        <v>-341.34</v>
      </c>
      <c r="D297" s="1">
        <v>-5.8041999999999998</v>
      </c>
      <c r="E297" s="1">
        <v>1.41E-2</v>
      </c>
      <c r="F297" s="1">
        <v>-230.38</v>
      </c>
      <c r="G297" s="1">
        <v>-0.38250000000000001</v>
      </c>
      <c r="H297" s="1">
        <v>2.3E-3</v>
      </c>
    </row>
    <row r="298" spans="1:8" x14ac:dyDescent="0.25">
      <c r="A298" s="1">
        <v>6</v>
      </c>
      <c r="B298" s="1">
        <v>19</v>
      </c>
      <c r="C298" s="1">
        <v>97.973010000000002</v>
      </c>
      <c r="D298" s="1">
        <v>-0.28666000000000003</v>
      </c>
      <c r="E298" s="1"/>
      <c r="F298" s="1">
        <v>615.01</v>
      </c>
      <c r="G298" s="1">
        <v>-0.9444399</v>
      </c>
      <c r="H298" s="1"/>
    </row>
    <row r="299" spans="1:8" x14ac:dyDescent="0.25">
      <c r="A299" s="1">
        <v>6</v>
      </c>
      <c r="B299" s="1">
        <v>20</v>
      </c>
      <c r="C299" s="1">
        <v>-733.07</v>
      </c>
      <c r="D299" s="1">
        <v>2.3351000000000002</v>
      </c>
      <c r="E299" s="1"/>
      <c r="F299" s="1">
        <v>1075.5</v>
      </c>
      <c r="G299" s="1">
        <v>-3.4339</v>
      </c>
      <c r="H299" s="1"/>
    </row>
    <row r="300" spans="1:8" x14ac:dyDescent="0.25">
      <c r="A300" s="1">
        <v>6</v>
      </c>
      <c r="B300" s="1">
        <v>21</v>
      </c>
      <c r="C300" s="1">
        <v>-16.521000000000001</v>
      </c>
      <c r="D300" s="1">
        <v>-0.28137000000000001</v>
      </c>
      <c r="E300" s="1"/>
      <c r="F300" s="1">
        <v>1831.2</v>
      </c>
      <c r="G300" s="1">
        <v>-2.9693999999999998</v>
      </c>
      <c r="H300" s="1"/>
    </row>
    <row r="301" spans="1:8" x14ac:dyDescent="0.25">
      <c r="A301" s="1">
        <v>6</v>
      </c>
      <c r="B301" s="1">
        <v>22</v>
      </c>
      <c r="C301" s="1">
        <v>-85.926000000000002</v>
      </c>
      <c r="D301" s="1">
        <v>-0.26371</v>
      </c>
      <c r="E301" s="1"/>
      <c r="F301" s="1">
        <v>1904.4</v>
      </c>
      <c r="G301" s="1">
        <v>-2.7980999999999998</v>
      </c>
      <c r="H301" s="1"/>
    </row>
    <row r="302" spans="1:8" x14ac:dyDescent="0.25">
      <c r="A302" s="1">
        <v>6</v>
      </c>
      <c r="B302" s="1">
        <v>23</v>
      </c>
      <c r="C302" s="1">
        <v>-139.58000000000001</v>
      </c>
      <c r="D302" s="1"/>
      <c r="E302" s="1"/>
      <c r="F302" s="1">
        <v>893.38</v>
      </c>
      <c r="G302" s="1"/>
      <c r="H302" s="1"/>
    </row>
    <row r="303" spans="1:8" x14ac:dyDescent="0.25">
      <c r="A303" s="1">
        <v>6</v>
      </c>
      <c r="B303" s="1">
        <v>24</v>
      </c>
      <c r="C303" s="1">
        <v>-40.130000000000003</v>
      </c>
      <c r="D303" s="1">
        <v>-6.7089999999999997E-2</v>
      </c>
      <c r="E303" s="1"/>
      <c r="F303" s="1">
        <v>2150</v>
      </c>
      <c r="G303" s="1">
        <v>-2.8130000000000002</v>
      </c>
      <c r="H303" s="1"/>
    </row>
    <row r="304" spans="1:8" x14ac:dyDescent="0.25">
      <c r="A304" s="1">
        <v>6</v>
      </c>
      <c r="B304" s="1">
        <v>25</v>
      </c>
      <c r="C304" s="1">
        <v>3000</v>
      </c>
      <c r="D304" s="1">
        <v>-11.81</v>
      </c>
      <c r="E304" s="1"/>
      <c r="F304" s="1">
        <v>2955</v>
      </c>
      <c r="G304" s="1">
        <v>-6.383</v>
      </c>
      <c r="H304" s="1"/>
    </row>
    <row r="305" spans="1:8" x14ac:dyDescent="0.25">
      <c r="A305" s="1">
        <v>6</v>
      </c>
      <c r="B305" s="1">
        <v>26</v>
      </c>
      <c r="C305" s="1">
        <v>374.2</v>
      </c>
      <c r="D305" s="1">
        <v>-2.2120000000000002</v>
      </c>
      <c r="E305" s="1">
        <v>2.6879999999999999E-3</v>
      </c>
      <c r="F305" s="1">
        <v>1079</v>
      </c>
      <c r="G305" s="1">
        <v>-1.766</v>
      </c>
      <c r="H305" s="1">
        <v>1.238E-3</v>
      </c>
    </row>
    <row r="306" spans="1:8" x14ac:dyDescent="0.25">
      <c r="A306" s="1">
        <v>6</v>
      </c>
      <c r="B306" s="1">
        <v>28</v>
      </c>
      <c r="C306" s="1">
        <v>-332.4</v>
      </c>
      <c r="D306" s="1">
        <v>4.4189999999999996</v>
      </c>
      <c r="E306" s="1">
        <v>-7.7970000000000001E-3</v>
      </c>
      <c r="F306" s="1">
        <v>2645</v>
      </c>
      <c r="G306" s="1">
        <v>-9.1720009999999998</v>
      </c>
      <c r="H306" s="1">
        <v>1.1769999999999999E-2</v>
      </c>
    </row>
    <row r="307" spans="1:8" x14ac:dyDescent="0.25">
      <c r="A307" s="1">
        <v>6</v>
      </c>
      <c r="B307" s="1">
        <v>29</v>
      </c>
      <c r="C307" s="1">
        <v>75.709999999999994</v>
      </c>
      <c r="D307" s="1">
        <v>-0.37530000000000002</v>
      </c>
      <c r="E307" s="1"/>
      <c r="F307" s="1">
        <v>1334</v>
      </c>
      <c r="G307" s="1">
        <v>-1.863</v>
      </c>
      <c r="H307" s="1"/>
    </row>
    <row r="308" spans="1:8" x14ac:dyDescent="0.25">
      <c r="A308" s="1">
        <v>6</v>
      </c>
      <c r="B308" s="1">
        <v>30</v>
      </c>
      <c r="C308" s="1">
        <v>-369.8</v>
      </c>
      <c r="D308" s="1">
        <v>2.2029999999999998</v>
      </c>
      <c r="E308" s="1"/>
      <c r="F308" s="1">
        <v>662</v>
      </c>
      <c r="G308" s="1">
        <v>-1.903</v>
      </c>
      <c r="H308" s="1"/>
    </row>
    <row r="309" spans="1:8" x14ac:dyDescent="0.25">
      <c r="A309" s="1">
        <v>6</v>
      </c>
      <c r="B309" s="1">
        <v>31</v>
      </c>
      <c r="C309" s="1">
        <v>33.19</v>
      </c>
      <c r="D309" s="1">
        <v>-0.2074</v>
      </c>
      <c r="E309" s="1"/>
      <c r="F309" s="1">
        <v>-3.4279999999999999</v>
      </c>
      <c r="G309" s="1">
        <v>0.48299999999999998</v>
      </c>
      <c r="H309" s="1"/>
    </row>
    <row r="310" spans="1:8" x14ac:dyDescent="0.25">
      <c r="A310" s="1">
        <v>6</v>
      </c>
      <c r="B310" s="1">
        <v>32</v>
      </c>
      <c r="C310" s="1">
        <v>180.5</v>
      </c>
      <c r="D310" s="1">
        <v>0.31609999999999999</v>
      </c>
      <c r="E310" s="1"/>
      <c r="F310" s="1">
        <v>1965</v>
      </c>
      <c r="G310" s="1">
        <v>-3.8580000000000001</v>
      </c>
      <c r="H310" s="1"/>
    </row>
    <row r="311" spans="1:8" x14ac:dyDescent="0.25">
      <c r="A311" s="1">
        <v>6</v>
      </c>
      <c r="B311" s="1">
        <v>33</v>
      </c>
      <c r="C311" s="1">
        <v>28.95</v>
      </c>
      <c r="D311" s="1">
        <v>-0.33029999999999998</v>
      </c>
      <c r="E311" s="1"/>
      <c r="F311" s="1">
        <v>648.79999999999995</v>
      </c>
      <c r="G311" s="1">
        <v>0.8050001</v>
      </c>
      <c r="H311" s="1"/>
    </row>
    <row r="312" spans="1:8" x14ac:dyDescent="0.25">
      <c r="A312" s="1">
        <v>6</v>
      </c>
      <c r="B312" s="1">
        <v>35</v>
      </c>
      <c r="C312" s="1">
        <v>-185.9</v>
      </c>
      <c r="D312" s="1">
        <v>3.9059999999999997E-2</v>
      </c>
      <c r="E312" s="1"/>
      <c r="F312" s="1">
        <v>145</v>
      </c>
      <c r="G312" s="1">
        <v>-0.63429999999999997</v>
      </c>
      <c r="H312" s="1"/>
    </row>
    <row r="313" spans="1:8" x14ac:dyDescent="0.25">
      <c r="A313" s="1">
        <v>6</v>
      </c>
      <c r="B313" s="1">
        <v>36</v>
      </c>
      <c r="C313" s="1">
        <v>164</v>
      </c>
      <c r="D313" s="1"/>
      <c r="E313" s="1"/>
      <c r="F313" s="1">
        <v>135.9</v>
      </c>
      <c r="G313" s="1"/>
      <c r="H313" s="1"/>
    </row>
    <row r="314" spans="1:8" x14ac:dyDescent="0.25">
      <c r="A314" s="1">
        <v>6</v>
      </c>
      <c r="B314" s="1">
        <v>37</v>
      </c>
      <c r="C314" s="1">
        <v>-43.88</v>
      </c>
      <c r="D314" s="1"/>
      <c r="E314" s="1"/>
      <c r="F314" s="1">
        <v>2421</v>
      </c>
      <c r="G314" s="1"/>
      <c r="H314" s="1"/>
    </row>
    <row r="315" spans="1:8" x14ac:dyDescent="0.25">
      <c r="A315" s="1">
        <v>6</v>
      </c>
      <c r="B315" s="1">
        <v>38</v>
      </c>
      <c r="C315" s="1">
        <v>-99.579989999999995</v>
      </c>
      <c r="D315" s="1"/>
      <c r="E315" s="1"/>
      <c r="F315" s="1">
        <v>1235</v>
      </c>
      <c r="G315" s="1"/>
      <c r="H315" s="1"/>
    </row>
    <row r="316" spans="1:8" x14ac:dyDescent="0.25">
      <c r="A316" s="1">
        <v>6</v>
      </c>
      <c r="B316" s="1">
        <v>39</v>
      </c>
      <c r="C316" s="1">
        <v>101.2</v>
      </c>
      <c r="D316" s="1">
        <v>-1.0780000000000001</v>
      </c>
      <c r="E316" s="1"/>
      <c r="F316" s="1">
        <v>-269.7</v>
      </c>
      <c r="G316" s="1">
        <v>1.732</v>
      </c>
      <c r="H316" s="1"/>
    </row>
    <row r="317" spans="1:8" x14ac:dyDescent="0.25">
      <c r="A317" s="1">
        <v>6</v>
      </c>
      <c r="B317" s="1">
        <v>41</v>
      </c>
      <c r="C317" s="1">
        <v>308.7</v>
      </c>
      <c r="D317" s="1">
        <v>-1.175</v>
      </c>
      <c r="E317" s="1"/>
      <c r="F317" s="1">
        <v>678.1</v>
      </c>
      <c r="G317" s="1">
        <v>-1.335</v>
      </c>
      <c r="H317" s="1"/>
    </row>
    <row r="318" spans="1:8" x14ac:dyDescent="0.25">
      <c r="A318" s="1">
        <v>6</v>
      </c>
      <c r="B318" s="1">
        <v>42</v>
      </c>
      <c r="C318" s="1">
        <v>68.971999999999994</v>
      </c>
      <c r="D318" s="1">
        <v>-0.41997000000000001</v>
      </c>
      <c r="E318" s="1"/>
      <c r="F318" s="1">
        <v>2540.6999999999998</v>
      </c>
      <c r="G318" s="1">
        <v>-3.5236000000000001</v>
      </c>
      <c r="H318" s="1"/>
    </row>
    <row r="319" spans="1:8" x14ac:dyDescent="0.25">
      <c r="A319" s="1">
        <v>6</v>
      </c>
      <c r="B319" s="1">
        <v>43</v>
      </c>
      <c r="C319" s="1">
        <v>-308.7</v>
      </c>
      <c r="D319" s="1">
        <v>1.7454000000000001</v>
      </c>
      <c r="E319" s="1">
        <v>-3.3500000000000001E-3</v>
      </c>
      <c r="F319" s="1">
        <v>952.24</v>
      </c>
      <c r="G319" s="1">
        <v>-3.3287</v>
      </c>
      <c r="H319" s="1">
        <v>5.3597999999999996E-3</v>
      </c>
    </row>
    <row r="320" spans="1:8" x14ac:dyDescent="0.25">
      <c r="A320" s="1">
        <v>6</v>
      </c>
      <c r="B320" s="1">
        <v>45</v>
      </c>
      <c r="C320" s="1">
        <v>-242.6</v>
      </c>
      <c r="D320" s="1">
        <v>0.29561999999999999</v>
      </c>
      <c r="E320" s="2">
        <v>-9.0055000000000004E-5</v>
      </c>
      <c r="F320" s="1">
        <v>4519.3</v>
      </c>
      <c r="G320" s="1">
        <v>-19.456</v>
      </c>
      <c r="H320" s="1">
        <v>2.5981000000000001E-2</v>
      </c>
    </row>
    <row r="321" spans="1:8" x14ac:dyDescent="0.25">
      <c r="A321" s="1">
        <v>6</v>
      </c>
      <c r="B321" s="1">
        <v>47</v>
      </c>
      <c r="C321" s="1">
        <v>-119.08</v>
      </c>
      <c r="D321" s="1">
        <v>0.99380000000000002</v>
      </c>
      <c r="E321" s="1"/>
      <c r="F321" s="1">
        <v>-52.69</v>
      </c>
      <c r="G321" s="1">
        <v>-0.74650000000000005</v>
      </c>
      <c r="H321" s="1"/>
    </row>
    <row r="322" spans="1:8" x14ac:dyDescent="0.25">
      <c r="A322" s="1">
        <v>6</v>
      </c>
      <c r="B322" s="1">
        <v>48</v>
      </c>
      <c r="C322" s="1">
        <v>210.91</v>
      </c>
      <c r="D322" s="1">
        <v>-2.4952999999999999</v>
      </c>
      <c r="E322" s="1">
        <v>4.7999999999999996E-3</v>
      </c>
      <c r="F322" s="1">
        <v>-132.93</v>
      </c>
      <c r="G322" s="1">
        <v>0.65839999999999999</v>
      </c>
      <c r="H322" s="1">
        <v>-2.0799999999999998E-3</v>
      </c>
    </row>
    <row r="323" spans="1:8" x14ac:dyDescent="0.25">
      <c r="A323" s="1">
        <v>6</v>
      </c>
      <c r="B323" s="1">
        <v>49</v>
      </c>
      <c r="C323" s="1">
        <v>197.39500000000001</v>
      </c>
      <c r="D323" s="1">
        <v>-0.985958</v>
      </c>
      <c r="E323" s="1"/>
      <c r="F323" s="1">
        <v>-195.12700000000001</v>
      </c>
      <c r="G323" s="1">
        <v>1.17652</v>
      </c>
      <c r="H323" s="1"/>
    </row>
    <row r="324" spans="1:8" x14ac:dyDescent="0.25">
      <c r="A324" s="1">
        <v>6</v>
      </c>
      <c r="B324" s="1">
        <v>52</v>
      </c>
      <c r="C324" s="1">
        <v>673.72</v>
      </c>
      <c r="D324" s="1">
        <v>-2.3567</v>
      </c>
      <c r="E324" s="1"/>
      <c r="F324" s="1">
        <v>2676.7</v>
      </c>
      <c r="G324" s="1">
        <v>-5.4898999999999996</v>
      </c>
      <c r="H324" s="1"/>
    </row>
    <row r="325" spans="1:8" x14ac:dyDescent="0.25">
      <c r="A325" s="1">
        <v>6</v>
      </c>
      <c r="B325" s="1">
        <v>53</v>
      </c>
      <c r="C325" s="1">
        <v>137.94999999999999</v>
      </c>
      <c r="D325" s="1">
        <v>-1.4112</v>
      </c>
      <c r="E325" s="1">
        <v>1.72E-3</v>
      </c>
      <c r="F325" s="1">
        <v>524.52</v>
      </c>
      <c r="G325" s="1">
        <v>0.43140000000000001</v>
      </c>
      <c r="H325" s="1">
        <v>-1.66E-3</v>
      </c>
    </row>
    <row r="326" spans="1:8" x14ac:dyDescent="0.25">
      <c r="A326" s="1">
        <v>6</v>
      </c>
      <c r="B326" s="1">
        <v>56</v>
      </c>
      <c r="C326" s="1">
        <v>166.42</v>
      </c>
      <c r="D326" s="1">
        <v>0.99399999999999999</v>
      </c>
      <c r="E326" s="1">
        <v>-3.346E-3</v>
      </c>
      <c r="F326" s="1">
        <v>1683.48</v>
      </c>
      <c r="G326" s="1">
        <v>-8.0030990000000006</v>
      </c>
      <c r="H326" s="1">
        <v>1.159E-2</v>
      </c>
    </row>
    <row r="327" spans="1:8" x14ac:dyDescent="0.25">
      <c r="A327" s="1">
        <v>6</v>
      </c>
      <c r="B327" s="1">
        <v>61</v>
      </c>
      <c r="C327" s="1">
        <v>34.788400000000003</v>
      </c>
      <c r="D327" s="1"/>
      <c r="E327" s="1"/>
      <c r="F327" s="1">
        <v>641.04100000000005</v>
      </c>
      <c r="G327" s="1"/>
      <c r="H327" s="1"/>
    </row>
    <row r="328" spans="1:8" x14ac:dyDescent="0.25">
      <c r="A328" s="1">
        <v>6</v>
      </c>
      <c r="B328" s="1">
        <v>84</v>
      </c>
      <c r="C328" s="1">
        <v>-704.22850000000005</v>
      </c>
      <c r="D328" s="1">
        <v>-1.2623599999999999</v>
      </c>
      <c r="E328" s="1">
        <v>1.4962700000000001E-2</v>
      </c>
      <c r="F328" s="1">
        <v>152.7192</v>
      </c>
      <c r="G328" s="1">
        <v>2.1785600000000001</v>
      </c>
      <c r="H328" s="1">
        <v>-9.8744999999999996E-3</v>
      </c>
    </row>
    <row r="329" spans="1:8" x14ac:dyDescent="0.25">
      <c r="A329" s="1">
        <v>6</v>
      </c>
      <c r="B329" s="1">
        <v>85</v>
      </c>
      <c r="C329" s="1">
        <v>-348.94940000000003</v>
      </c>
      <c r="D329" s="1">
        <v>1.41462</v>
      </c>
      <c r="E329" s="1"/>
      <c r="F329" s="1">
        <v>2127.895</v>
      </c>
      <c r="G329" s="1">
        <v>-4.1473699999999996</v>
      </c>
      <c r="H329" s="1"/>
    </row>
    <row r="330" spans="1:8" x14ac:dyDescent="0.25">
      <c r="A330" s="1">
        <v>6</v>
      </c>
      <c r="B330" s="1">
        <v>87</v>
      </c>
      <c r="C330" s="1">
        <v>-1230.4970000000001</v>
      </c>
      <c r="D330" s="1">
        <v>3.9100100000000002</v>
      </c>
      <c r="E330" s="1"/>
      <c r="F330" s="1">
        <v>1142.8969999999999</v>
      </c>
      <c r="G330" s="1">
        <v>-2.9242699999999999</v>
      </c>
      <c r="H330" s="1"/>
    </row>
    <row r="331" spans="1:8" x14ac:dyDescent="0.25">
      <c r="A331" s="1">
        <v>6</v>
      </c>
      <c r="B331" s="1">
        <v>89</v>
      </c>
      <c r="C331" s="1">
        <v>-671.2604</v>
      </c>
      <c r="D331" s="1">
        <v>1.58636</v>
      </c>
      <c r="E331" s="1">
        <v>-4.8637000000000003E-3</v>
      </c>
      <c r="F331" s="1">
        <v>985.44290000000001</v>
      </c>
      <c r="G331" s="1">
        <v>-2.4214500000000001</v>
      </c>
      <c r="H331" s="1">
        <v>-6.2036000000000001E-3</v>
      </c>
    </row>
    <row r="332" spans="1:8" x14ac:dyDescent="0.25">
      <c r="A332" s="1">
        <v>6</v>
      </c>
      <c r="B332" s="1">
        <v>90</v>
      </c>
      <c r="C332" s="1">
        <v>53.7776</v>
      </c>
      <c r="D332" s="1">
        <v>-0.97909999999999997</v>
      </c>
      <c r="E332" s="1"/>
      <c r="F332" s="1">
        <v>94.629000000000005</v>
      </c>
      <c r="G332" s="1">
        <v>0.30192000000000002</v>
      </c>
      <c r="H332" s="1"/>
    </row>
    <row r="333" spans="1:8" x14ac:dyDescent="0.25">
      <c r="A333" s="1">
        <v>6</v>
      </c>
      <c r="B333" s="1">
        <v>91</v>
      </c>
      <c r="C333" s="1">
        <v>1741.0609999999999</v>
      </c>
      <c r="D333" s="1">
        <v>-4.7371800000000004</v>
      </c>
      <c r="E333" s="1"/>
      <c r="F333" s="1">
        <v>-558.67510000000004</v>
      </c>
      <c r="G333" s="1">
        <v>1.11398</v>
      </c>
      <c r="H333" s="1"/>
    </row>
    <row r="334" spans="1:8" x14ac:dyDescent="0.25">
      <c r="A334" s="1">
        <v>6</v>
      </c>
      <c r="B334" s="1">
        <v>93</v>
      </c>
      <c r="C334" s="1">
        <v>1216.71</v>
      </c>
      <c r="D334" s="1">
        <v>-5.4483499999999996</v>
      </c>
      <c r="E334" s="1"/>
      <c r="F334" s="1">
        <v>-386.35500000000002</v>
      </c>
      <c r="G334" s="1">
        <v>3.77874</v>
      </c>
      <c r="H334" s="1"/>
    </row>
    <row r="335" spans="1:8" x14ac:dyDescent="0.25">
      <c r="A335" s="1">
        <v>6</v>
      </c>
      <c r="B335" s="1">
        <v>98</v>
      </c>
      <c r="C335" s="1">
        <v>1037.56</v>
      </c>
      <c r="D335" s="1">
        <v>-5.4609899999999998</v>
      </c>
      <c r="E335" s="1"/>
      <c r="F335" s="1">
        <v>1421.557</v>
      </c>
      <c r="G335" s="1">
        <v>0.34143000000000001</v>
      </c>
      <c r="H335" s="1"/>
    </row>
    <row r="336" spans="1:8" x14ac:dyDescent="0.25">
      <c r="A336" s="1">
        <v>7</v>
      </c>
      <c r="B336" s="1">
        <v>8</v>
      </c>
      <c r="C336" s="1">
        <v>-2686</v>
      </c>
      <c r="D336" s="1">
        <v>19.440000000000001</v>
      </c>
      <c r="E336" s="1">
        <v>-2.7019999999999999E-2</v>
      </c>
      <c r="F336" s="1">
        <v>148.4</v>
      </c>
      <c r="G336" s="1">
        <v>-2.7570000000000001</v>
      </c>
      <c r="H336" s="1">
        <v>2.3289999999999999E-3</v>
      </c>
    </row>
    <row r="337" spans="1:8" x14ac:dyDescent="0.25">
      <c r="A337" s="1">
        <v>7</v>
      </c>
      <c r="B337" s="1">
        <v>9</v>
      </c>
      <c r="C337" s="1">
        <v>190.5</v>
      </c>
      <c r="D337" s="1">
        <v>-3.669</v>
      </c>
      <c r="E337" s="1">
        <v>8.8380000000000004E-3</v>
      </c>
      <c r="F337" s="1">
        <v>770.6</v>
      </c>
      <c r="G337" s="1">
        <v>-0.58730000000000004</v>
      </c>
      <c r="H337" s="1">
        <v>-3.2520000000000001E-3</v>
      </c>
    </row>
    <row r="338" spans="1:8" x14ac:dyDescent="0.25">
      <c r="A338" s="1">
        <v>7</v>
      </c>
      <c r="B338" s="1">
        <v>10</v>
      </c>
      <c r="C338" s="1">
        <v>-1545</v>
      </c>
      <c r="D338" s="1">
        <v>6.5119999999999996</v>
      </c>
      <c r="E338" s="1"/>
      <c r="F338" s="1">
        <v>512.6</v>
      </c>
      <c r="G338" s="1">
        <v>-2.145</v>
      </c>
      <c r="H338" s="1"/>
    </row>
    <row r="339" spans="1:8" x14ac:dyDescent="0.25">
      <c r="A339" s="1">
        <v>7</v>
      </c>
      <c r="B339" s="1">
        <v>11</v>
      </c>
      <c r="C339" s="1">
        <v>-433.28800000000001</v>
      </c>
      <c r="D339" s="1">
        <v>3.0861999999999998</v>
      </c>
      <c r="E339" s="1">
        <v>-2.0119999999999999E-3</v>
      </c>
      <c r="F339" s="1">
        <v>311.97399999999999</v>
      </c>
      <c r="G339" s="1">
        <v>-1.3411999999999999</v>
      </c>
      <c r="H339" s="1">
        <v>1.0740000000000001E-3</v>
      </c>
    </row>
    <row r="340" spans="1:8" x14ac:dyDescent="0.25">
      <c r="A340" s="1">
        <v>7</v>
      </c>
      <c r="B340" s="1">
        <v>12</v>
      </c>
      <c r="C340" s="1">
        <v>140.71</v>
      </c>
      <c r="D340" s="1"/>
      <c r="E340" s="1"/>
      <c r="F340" s="1">
        <v>53.28</v>
      </c>
      <c r="G340" s="1"/>
      <c r="H340" s="1"/>
    </row>
    <row r="341" spans="1:8" x14ac:dyDescent="0.25">
      <c r="A341" s="1">
        <v>7</v>
      </c>
      <c r="B341" s="1">
        <v>13</v>
      </c>
      <c r="C341" s="1">
        <v>177.66499999999999</v>
      </c>
      <c r="D341" s="1">
        <v>-3.72906</v>
      </c>
      <c r="E341" s="1">
        <v>1.0763E-2</v>
      </c>
      <c r="F341" s="1">
        <v>433.20699999999999</v>
      </c>
      <c r="G341" s="1">
        <v>-0.60527600000000004</v>
      </c>
      <c r="H341" s="1">
        <v>-9.1399999999999999E-4</v>
      </c>
    </row>
    <row r="342" spans="1:8" x14ac:dyDescent="0.25">
      <c r="A342" s="1">
        <v>7</v>
      </c>
      <c r="B342" s="1">
        <v>14</v>
      </c>
      <c r="C342" s="1">
        <v>798.5</v>
      </c>
      <c r="D342" s="1">
        <v>-5.8689999999999998</v>
      </c>
      <c r="E342" s="1">
        <v>1.0319999999999999E-2</v>
      </c>
      <c r="F342" s="1">
        <v>-980.6</v>
      </c>
      <c r="G342" s="1">
        <v>3.6709999999999998</v>
      </c>
      <c r="H342" s="1">
        <v>-5.9080000000000001E-3</v>
      </c>
    </row>
    <row r="343" spans="1:8" x14ac:dyDescent="0.25">
      <c r="A343" s="1">
        <v>7</v>
      </c>
      <c r="B343" s="1">
        <v>15</v>
      </c>
      <c r="C343" s="1">
        <v>1524</v>
      </c>
      <c r="D343" s="1">
        <v>-2.5310000000000001</v>
      </c>
      <c r="E343" s="1"/>
      <c r="F343" s="1">
        <v>-851</v>
      </c>
      <c r="G343" s="1">
        <v>1.034</v>
      </c>
      <c r="H343" s="1"/>
    </row>
    <row r="344" spans="1:8" x14ac:dyDescent="0.25">
      <c r="A344" s="1">
        <v>7</v>
      </c>
      <c r="B344" s="1">
        <v>16</v>
      </c>
      <c r="C344" s="1">
        <v>274.5</v>
      </c>
      <c r="D344" s="1">
        <v>-0.59050000000000002</v>
      </c>
      <c r="E344" s="1">
        <v>2.2049999999999999E-3</v>
      </c>
      <c r="F344" s="1">
        <v>-446</v>
      </c>
      <c r="G344" s="1">
        <v>-0.77380000000000004</v>
      </c>
      <c r="H344" s="1">
        <v>2.6340000000000001E-3</v>
      </c>
    </row>
    <row r="345" spans="1:8" x14ac:dyDescent="0.25">
      <c r="A345" s="1">
        <v>7</v>
      </c>
      <c r="B345" s="1">
        <v>17</v>
      </c>
      <c r="C345" s="1">
        <v>158.4</v>
      </c>
      <c r="D345" s="1">
        <v>0.52459999999999996</v>
      </c>
      <c r="E345" s="1"/>
      <c r="F345" s="1">
        <v>-131</v>
      </c>
      <c r="G345" s="1">
        <v>-0.79569999999999996</v>
      </c>
      <c r="H345" s="1"/>
    </row>
    <row r="346" spans="1:8" x14ac:dyDescent="0.25">
      <c r="A346" s="1">
        <v>7</v>
      </c>
      <c r="B346" s="1">
        <v>18</v>
      </c>
      <c r="C346" s="1">
        <v>-3178.5</v>
      </c>
      <c r="D346" s="1">
        <v>9.8213000000000008</v>
      </c>
      <c r="E346" s="1">
        <v>-3.3999999999999998E-3</v>
      </c>
      <c r="F346" s="1">
        <v>-393.18</v>
      </c>
      <c r="G346" s="1">
        <v>0.55459999999999998</v>
      </c>
      <c r="H346" s="1">
        <v>-2.8999999999999998E-3</v>
      </c>
    </row>
    <row r="347" spans="1:8" x14ac:dyDescent="0.25">
      <c r="A347" s="1">
        <v>7</v>
      </c>
      <c r="B347" s="1">
        <v>19</v>
      </c>
      <c r="C347" s="1">
        <v>-634.1</v>
      </c>
      <c r="D347" s="1">
        <v>3.59</v>
      </c>
      <c r="E347" s="1"/>
      <c r="F347" s="1">
        <v>509.6</v>
      </c>
      <c r="G347" s="1">
        <v>-1.9159999999999999</v>
      </c>
      <c r="H347" s="1"/>
    </row>
    <row r="348" spans="1:8" x14ac:dyDescent="0.25">
      <c r="A348" s="1">
        <v>7</v>
      </c>
      <c r="B348" s="1">
        <v>20</v>
      </c>
      <c r="C348" s="1">
        <v>-1795.2</v>
      </c>
      <c r="D348" s="1">
        <v>12.708</v>
      </c>
      <c r="E348" s="1">
        <v>-1.5455E-2</v>
      </c>
      <c r="F348" s="1">
        <v>624.97</v>
      </c>
      <c r="G348" s="1">
        <v>-4.6878000000000002</v>
      </c>
      <c r="H348" s="1">
        <v>5.2370999999999997E-3</v>
      </c>
    </row>
    <row r="349" spans="1:8" x14ac:dyDescent="0.25">
      <c r="A349" s="1">
        <v>7</v>
      </c>
      <c r="B349" s="1">
        <v>21</v>
      </c>
      <c r="C349" s="1">
        <v>86.689989999999995</v>
      </c>
      <c r="D349" s="1">
        <v>1.5920000000000001</v>
      </c>
      <c r="E349" s="1"/>
      <c r="F349" s="1">
        <v>313.3</v>
      </c>
      <c r="G349" s="1">
        <v>-0.50409999999999999</v>
      </c>
      <c r="H349" s="1"/>
    </row>
    <row r="350" spans="1:8" x14ac:dyDescent="0.25">
      <c r="A350" s="1">
        <v>7</v>
      </c>
      <c r="B350" s="1">
        <v>22</v>
      </c>
      <c r="C350" s="1">
        <v>134.1</v>
      </c>
      <c r="D350" s="1">
        <v>0.94950000000000001</v>
      </c>
      <c r="E350" s="1"/>
      <c r="F350" s="1">
        <v>748.2</v>
      </c>
      <c r="G350" s="1">
        <v>-1.319</v>
      </c>
      <c r="H350" s="1"/>
    </row>
    <row r="351" spans="1:8" x14ac:dyDescent="0.25">
      <c r="A351" s="1">
        <v>7</v>
      </c>
      <c r="B351" s="1">
        <v>24</v>
      </c>
      <c r="C351" s="1">
        <v>1008</v>
      </c>
      <c r="D351" s="1">
        <v>-1.7949999999999999</v>
      </c>
      <c r="E351" s="1"/>
      <c r="F351" s="1">
        <v>1282</v>
      </c>
      <c r="G351" s="1">
        <v>-2.8149999999999999</v>
      </c>
      <c r="H351" s="1"/>
    </row>
    <row r="352" spans="1:8" x14ac:dyDescent="0.25">
      <c r="A352" s="1">
        <v>7</v>
      </c>
      <c r="B352" s="1">
        <v>25</v>
      </c>
      <c r="C352" s="1">
        <v>-1895</v>
      </c>
      <c r="D352" s="1">
        <v>9.3030000000000008</v>
      </c>
      <c r="E352" s="1"/>
      <c r="F352" s="1">
        <v>591.6</v>
      </c>
      <c r="G352" s="1">
        <v>-3.08</v>
      </c>
      <c r="H352" s="1"/>
    </row>
    <row r="353" spans="1:8" x14ac:dyDescent="0.25">
      <c r="A353" s="1">
        <v>7</v>
      </c>
      <c r="B353" s="1">
        <v>26</v>
      </c>
      <c r="C353" s="1">
        <v>-595.70000000000005</v>
      </c>
      <c r="D353" s="1">
        <v>2.6339999999999999</v>
      </c>
      <c r="E353" s="1"/>
      <c r="F353" s="1">
        <v>882.6</v>
      </c>
      <c r="G353" s="1">
        <v>-2.6059999999999999</v>
      </c>
      <c r="H353" s="1"/>
    </row>
    <row r="354" spans="1:8" x14ac:dyDescent="0.25">
      <c r="A354" s="1">
        <v>7</v>
      </c>
      <c r="B354" s="1">
        <v>30</v>
      </c>
      <c r="C354" s="1">
        <v>-123.8</v>
      </c>
      <c r="D354" s="1">
        <v>3.847</v>
      </c>
      <c r="E354" s="1"/>
      <c r="F354" s="1">
        <v>501.4</v>
      </c>
      <c r="G354" s="1">
        <v>-1.9390000000000001</v>
      </c>
      <c r="H354" s="1"/>
    </row>
    <row r="355" spans="1:8" x14ac:dyDescent="0.25">
      <c r="A355" s="1">
        <v>7</v>
      </c>
      <c r="B355" s="1">
        <v>31</v>
      </c>
      <c r="C355" s="1">
        <v>372.5</v>
      </c>
      <c r="D355" s="1">
        <v>-0.90910000000000002</v>
      </c>
      <c r="E355" s="1"/>
      <c r="F355" s="1">
        <v>-368.8</v>
      </c>
      <c r="G355" s="1">
        <v>0.77749999999999997</v>
      </c>
      <c r="H355" s="1"/>
    </row>
    <row r="356" spans="1:8" x14ac:dyDescent="0.25">
      <c r="A356" s="1">
        <v>7</v>
      </c>
      <c r="B356" s="1">
        <v>33</v>
      </c>
      <c r="C356" s="1">
        <v>822.2</v>
      </c>
      <c r="D356" s="1"/>
      <c r="E356" s="1"/>
      <c r="F356" s="1">
        <v>-17.989999999999998</v>
      </c>
      <c r="G356" s="1"/>
      <c r="H356" s="1"/>
    </row>
    <row r="357" spans="1:8" x14ac:dyDescent="0.25">
      <c r="A357" s="1">
        <v>7</v>
      </c>
      <c r="B357" s="1">
        <v>35</v>
      </c>
      <c r="C357" s="1">
        <v>117</v>
      </c>
      <c r="D357" s="1">
        <v>-0.61099999999999999</v>
      </c>
      <c r="E357" s="1"/>
      <c r="F357" s="1">
        <v>-370.8</v>
      </c>
      <c r="G357" s="1">
        <v>0.1043</v>
      </c>
      <c r="H357" s="1"/>
    </row>
    <row r="358" spans="1:8" x14ac:dyDescent="0.25">
      <c r="A358" s="1">
        <v>7</v>
      </c>
      <c r="B358" s="1">
        <v>36</v>
      </c>
      <c r="C358" s="1">
        <v>419.8</v>
      </c>
      <c r="D358" s="1">
        <v>2.4359999999999999</v>
      </c>
      <c r="E358" s="1"/>
      <c r="F358" s="1">
        <v>276.89999999999998</v>
      </c>
      <c r="G358" s="1">
        <v>-0.99480000000000002</v>
      </c>
      <c r="H358" s="1"/>
    </row>
    <row r="359" spans="1:8" x14ac:dyDescent="0.25">
      <c r="A359" s="1">
        <v>7</v>
      </c>
      <c r="B359" s="1">
        <v>39</v>
      </c>
      <c r="C359" s="1">
        <v>-494.2</v>
      </c>
      <c r="D359" s="1">
        <v>2.8260000000000001</v>
      </c>
      <c r="E359" s="1"/>
      <c r="F359" s="1">
        <v>-121.8</v>
      </c>
      <c r="G359" s="1">
        <v>-0.60289999999999999</v>
      </c>
      <c r="H359" s="1"/>
    </row>
    <row r="360" spans="1:8" x14ac:dyDescent="0.25">
      <c r="A360" s="1">
        <v>7</v>
      </c>
      <c r="B360" s="1">
        <v>41</v>
      </c>
      <c r="C360" s="1">
        <v>676</v>
      </c>
      <c r="D360" s="1">
        <v>-0.9909</v>
      </c>
      <c r="E360" s="1"/>
      <c r="F360" s="1">
        <v>808.4</v>
      </c>
      <c r="G360" s="1">
        <v>-2.9289999999999998</v>
      </c>
      <c r="H360" s="1"/>
    </row>
    <row r="361" spans="1:8" x14ac:dyDescent="0.25">
      <c r="A361" s="1">
        <v>7</v>
      </c>
      <c r="B361" s="1">
        <v>42</v>
      </c>
      <c r="C361" s="1">
        <v>274.37</v>
      </c>
      <c r="D361" s="1">
        <v>-0.58609999999999995</v>
      </c>
      <c r="E361" s="1">
        <v>-3.0011000000000003E-4</v>
      </c>
      <c r="F361" s="1">
        <v>1632.9</v>
      </c>
      <c r="G361" s="1">
        <v>-2.8719000000000001</v>
      </c>
      <c r="H361" s="1">
        <v>3.4550000000000002E-3</v>
      </c>
    </row>
    <row r="362" spans="1:8" x14ac:dyDescent="0.25">
      <c r="A362" s="1">
        <v>7</v>
      </c>
      <c r="B362" s="1">
        <v>43</v>
      </c>
      <c r="C362" s="1">
        <v>-75.746700000000004</v>
      </c>
      <c r="D362" s="1">
        <v>-0.98514000000000002</v>
      </c>
      <c r="E362" s="1">
        <v>3.3318000000000002E-3</v>
      </c>
      <c r="F362" s="1">
        <v>717.48500000000001</v>
      </c>
      <c r="G362" s="1">
        <v>-1.48515</v>
      </c>
      <c r="H362" s="2">
        <v>-7.437899E-14</v>
      </c>
    </row>
    <row r="363" spans="1:8" x14ac:dyDescent="0.25">
      <c r="A363" s="1">
        <v>7</v>
      </c>
      <c r="B363" s="1">
        <v>44</v>
      </c>
      <c r="C363" s="1">
        <v>-804.28</v>
      </c>
      <c r="D363" s="1">
        <v>2.8279999999999998</v>
      </c>
      <c r="E363" s="1"/>
      <c r="F363" s="1">
        <v>594.45000000000005</v>
      </c>
      <c r="G363" s="1">
        <v>-2.2534999999999998</v>
      </c>
      <c r="H363" s="1"/>
    </row>
    <row r="364" spans="1:8" x14ac:dyDescent="0.25">
      <c r="A364" s="1">
        <v>7</v>
      </c>
      <c r="B364" s="1">
        <v>45</v>
      </c>
      <c r="C364" s="1">
        <v>509.3</v>
      </c>
      <c r="D364" s="1">
        <v>-0.28999999999999998</v>
      </c>
      <c r="E364" s="1"/>
      <c r="F364" s="1">
        <v>-523.79999999999995</v>
      </c>
      <c r="G364" s="1">
        <v>3.1579999999999999</v>
      </c>
      <c r="H364" s="1"/>
    </row>
    <row r="365" spans="1:8" x14ac:dyDescent="0.25">
      <c r="A365" s="1">
        <v>7</v>
      </c>
      <c r="B365" s="1">
        <v>46</v>
      </c>
      <c r="C365" s="1">
        <v>659.22</v>
      </c>
      <c r="D365" s="1">
        <v>-1.8841000000000001</v>
      </c>
      <c r="E365" s="1"/>
      <c r="F365" s="1">
        <v>-588.21</v>
      </c>
      <c r="G365" s="1">
        <v>0.97070000000000001</v>
      </c>
      <c r="H365" s="1"/>
    </row>
    <row r="366" spans="1:8" x14ac:dyDescent="0.25">
      <c r="A366" s="1">
        <v>7</v>
      </c>
      <c r="B366" s="1">
        <v>47</v>
      </c>
      <c r="C366" s="1">
        <v>934.67</v>
      </c>
      <c r="D366" s="1">
        <v>-4.4231999999999996</v>
      </c>
      <c r="E366" s="1">
        <v>6.0540000000000004E-3</v>
      </c>
      <c r="F366" s="1">
        <v>-649.30999999999995</v>
      </c>
      <c r="G366" s="1">
        <v>1.3487</v>
      </c>
      <c r="H366" s="1">
        <v>-1.586E-3</v>
      </c>
    </row>
    <row r="367" spans="1:8" x14ac:dyDescent="0.25">
      <c r="A367" s="1">
        <v>7</v>
      </c>
      <c r="B367" s="1">
        <v>48</v>
      </c>
      <c r="C367" s="1">
        <v>64.439989999999995</v>
      </c>
      <c r="D367" s="1">
        <v>-9.4000000000000004E-3</v>
      </c>
      <c r="E367" s="1"/>
      <c r="F367" s="1">
        <v>-439.58</v>
      </c>
      <c r="G367" s="1">
        <v>0.31419999999999998</v>
      </c>
      <c r="H367" s="1"/>
    </row>
    <row r="368" spans="1:8" x14ac:dyDescent="0.25">
      <c r="A368" s="1">
        <v>7</v>
      </c>
      <c r="B368" s="1">
        <v>49</v>
      </c>
      <c r="C368" s="1">
        <v>-1119.8</v>
      </c>
      <c r="D368" s="1">
        <v>7.9590899999999998</v>
      </c>
      <c r="E368" s="1">
        <v>-8.5550000000000001E-3</v>
      </c>
      <c r="F368" s="1">
        <v>-128.90299999999999</v>
      </c>
      <c r="G368" s="1">
        <v>-0.46851900000000002</v>
      </c>
      <c r="H368" s="1">
        <v>-9.1600000000000004E-4</v>
      </c>
    </row>
    <row r="369" spans="1:8" x14ac:dyDescent="0.25">
      <c r="A369" s="1">
        <v>7</v>
      </c>
      <c r="B369" s="1">
        <v>53</v>
      </c>
      <c r="C369" s="1">
        <v>499.44</v>
      </c>
      <c r="D369" s="1">
        <v>-6.6553000000000004</v>
      </c>
      <c r="E369" s="1">
        <v>1.6559999999999998E-2</v>
      </c>
      <c r="F369" s="1">
        <v>952.57</v>
      </c>
      <c r="G369" s="1">
        <v>-0.84370000000000001</v>
      </c>
      <c r="H369" s="1">
        <v>-4.7999999999999996E-3</v>
      </c>
    </row>
    <row r="370" spans="1:8" x14ac:dyDescent="0.25">
      <c r="A370" s="1">
        <v>7</v>
      </c>
      <c r="B370" s="1">
        <v>56</v>
      </c>
      <c r="C370" s="1">
        <v>-302.93</v>
      </c>
      <c r="D370" s="1">
        <v>0.59750000000000003</v>
      </c>
      <c r="E370" s="1"/>
      <c r="F370" s="1">
        <v>652.86</v>
      </c>
      <c r="G370" s="1">
        <v>-1.8012999999999999</v>
      </c>
      <c r="H370" s="1"/>
    </row>
    <row r="371" spans="1:8" x14ac:dyDescent="0.25">
      <c r="A371" s="1">
        <v>7</v>
      </c>
      <c r="B371" s="1">
        <v>61</v>
      </c>
      <c r="C371" s="1">
        <v>1038.3</v>
      </c>
      <c r="D371" s="1"/>
      <c r="E371" s="1"/>
      <c r="F371" s="1">
        <v>-270.52999999999997</v>
      </c>
      <c r="G371" s="1"/>
      <c r="H371" s="1"/>
    </row>
    <row r="372" spans="1:8" x14ac:dyDescent="0.25">
      <c r="A372" s="1">
        <v>7</v>
      </c>
      <c r="B372" s="1">
        <v>84</v>
      </c>
      <c r="C372" s="1">
        <v>659.21090000000004</v>
      </c>
      <c r="D372" s="1">
        <v>-0.59252000000000005</v>
      </c>
      <c r="E372" s="1">
        <v>4.5160199999999998E-2</v>
      </c>
      <c r="F372" s="1">
        <v>151.31</v>
      </c>
      <c r="G372" s="1">
        <v>-3.00895</v>
      </c>
      <c r="H372" s="1">
        <v>1.9813999999999999E-3</v>
      </c>
    </row>
    <row r="373" spans="1:8" x14ac:dyDescent="0.25">
      <c r="A373" s="1">
        <v>7</v>
      </c>
      <c r="B373" s="1">
        <v>85</v>
      </c>
      <c r="C373" s="1">
        <v>2770.8510000000001</v>
      </c>
      <c r="D373" s="1">
        <v>-2.0094400000000001</v>
      </c>
      <c r="E373" s="1"/>
      <c r="F373" s="1">
        <v>1996.7239999999999</v>
      </c>
      <c r="G373" s="1">
        <v>-5.4744799999999998</v>
      </c>
      <c r="H373" s="1"/>
    </row>
    <row r="374" spans="1:8" x14ac:dyDescent="0.25">
      <c r="A374" s="1">
        <v>7</v>
      </c>
      <c r="B374" s="1">
        <v>89</v>
      </c>
      <c r="C374" s="1">
        <v>2707.1610000000001</v>
      </c>
      <c r="D374" s="1">
        <v>-2.5112399999999999</v>
      </c>
      <c r="E374" s="1">
        <v>-2.2558000000000001E-3</v>
      </c>
      <c r="F374" s="1">
        <v>-399.1902</v>
      </c>
      <c r="G374" s="1">
        <v>0.16195000000000001</v>
      </c>
      <c r="H374" s="1">
        <v>-6.7584999999999998E-3</v>
      </c>
    </row>
    <row r="375" spans="1:8" x14ac:dyDescent="0.25">
      <c r="A375" s="1">
        <v>7</v>
      </c>
      <c r="B375" s="1">
        <v>90</v>
      </c>
      <c r="C375" s="1">
        <v>-1616.174</v>
      </c>
      <c r="D375" s="1">
        <v>5.3230500000000003</v>
      </c>
      <c r="E375" s="1"/>
      <c r="F375" s="1">
        <v>275.74790000000002</v>
      </c>
      <c r="G375" s="1">
        <v>-1.9705699999999999</v>
      </c>
      <c r="H375" s="1"/>
    </row>
    <row r="376" spans="1:8" x14ac:dyDescent="0.25">
      <c r="A376" s="1">
        <v>7</v>
      </c>
      <c r="B376" s="1">
        <v>91</v>
      </c>
      <c r="C376" s="1">
        <v>318.21280000000002</v>
      </c>
      <c r="D376" s="1">
        <v>-1.4237599999999999</v>
      </c>
      <c r="E376" s="1"/>
      <c r="F376" s="1">
        <v>385.0068</v>
      </c>
      <c r="G376" s="1">
        <v>-2.4900099999999998</v>
      </c>
      <c r="H376" s="1"/>
    </row>
    <row r="377" spans="1:8" x14ac:dyDescent="0.25">
      <c r="A377" s="1">
        <v>7</v>
      </c>
      <c r="B377" s="1">
        <v>93</v>
      </c>
      <c r="C377" s="1">
        <v>4878.28</v>
      </c>
      <c r="D377" s="1">
        <v>-6.3875799999999998</v>
      </c>
      <c r="E377" s="1"/>
      <c r="F377" s="1">
        <v>-444.61500000000001</v>
      </c>
      <c r="G377" s="1">
        <v>-0.77648300000000003</v>
      </c>
      <c r="H377" s="1"/>
    </row>
    <row r="378" spans="1:8" x14ac:dyDescent="0.25">
      <c r="A378" s="1">
        <v>7</v>
      </c>
      <c r="B378" s="1">
        <v>98</v>
      </c>
      <c r="C378" s="1">
        <v>206.26410000000001</v>
      </c>
      <c r="D378" s="1">
        <v>-2.5725899999999999</v>
      </c>
      <c r="E378" s="1">
        <v>3.2526E-3</v>
      </c>
      <c r="F378" s="1">
        <v>-371.20310000000001</v>
      </c>
      <c r="G378" s="1">
        <v>0.99046000000000001</v>
      </c>
      <c r="H378" s="1">
        <v>-8.0699999999999999E-4</v>
      </c>
    </row>
    <row r="379" spans="1:8" x14ac:dyDescent="0.25">
      <c r="A379" s="1">
        <v>8</v>
      </c>
      <c r="B379" s="1">
        <v>9</v>
      </c>
      <c r="C379" s="1">
        <v>-145.19999999999999</v>
      </c>
      <c r="D379" s="1">
        <v>-0.73799999999999999</v>
      </c>
      <c r="E379" s="1"/>
      <c r="F379" s="1">
        <v>-666.8</v>
      </c>
      <c r="G379" s="1">
        <v>1.9179999999999999</v>
      </c>
      <c r="H379" s="1"/>
    </row>
    <row r="380" spans="1:8" x14ac:dyDescent="0.25">
      <c r="A380" s="1">
        <v>8</v>
      </c>
      <c r="B380" s="1">
        <v>10</v>
      </c>
      <c r="C380" s="1">
        <v>5.6040000000000001</v>
      </c>
      <c r="D380" s="1"/>
      <c r="E380" s="1"/>
      <c r="F380" s="1">
        <v>-410.21</v>
      </c>
      <c r="G380" s="1"/>
      <c r="H380" s="1"/>
    </row>
    <row r="381" spans="1:8" x14ac:dyDescent="0.25">
      <c r="A381" s="1">
        <v>8</v>
      </c>
      <c r="B381" s="1">
        <v>11</v>
      </c>
      <c r="C381" s="1">
        <v>-212.9</v>
      </c>
      <c r="D381" s="1"/>
      <c r="E381" s="1"/>
      <c r="F381" s="1">
        <v>-224.4</v>
      </c>
      <c r="G381" s="1"/>
      <c r="H381" s="1"/>
    </row>
    <row r="382" spans="1:8" x14ac:dyDescent="0.25">
      <c r="A382" s="1">
        <v>8</v>
      </c>
      <c r="B382" s="1">
        <v>13</v>
      </c>
      <c r="C382" s="1">
        <v>-329.3</v>
      </c>
      <c r="D382" s="1"/>
      <c r="E382" s="1"/>
      <c r="F382" s="1">
        <v>-80.58</v>
      </c>
      <c r="G382" s="1"/>
      <c r="H382" s="1"/>
    </row>
    <row r="383" spans="1:8" x14ac:dyDescent="0.25">
      <c r="A383" s="1">
        <v>8</v>
      </c>
      <c r="B383" s="1">
        <v>17</v>
      </c>
      <c r="C383" s="1">
        <v>542</v>
      </c>
      <c r="D383" s="1">
        <v>-6.7919999999999998</v>
      </c>
      <c r="E383" s="1">
        <v>1.6549999999999999E-2</v>
      </c>
      <c r="F383" s="1">
        <v>-131.1</v>
      </c>
      <c r="G383" s="1">
        <v>-0.93989999999999996</v>
      </c>
      <c r="H383" s="1">
        <v>4.6900000000000002E-4</v>
      </c>
    </row>
    <row r="384" spans="1:8" x14ac:dyDescent="0.25">
      <c r="A384" s="1">
        <v>8</v>
      </c>
      <c r="B384" s="1">
        <v>18</v>
      </c>
      <c r="C384" s="1">
        <v>-4080.9</v>
      </c>
      <c r="D384" s="1">
        <v>12.859</v>
      </c>
      <c r="E384" s="1">
        <v>-1.01E-2</v>
      </c>
      <c r="F384" s="1">
        <v>-41.594000000000001</v>
      </c>
      <c r="G384" s="1">
        <v>-3.5886999999999998</v>
      </c>
      <c r="H384" s="1">
        <v>4.0000000000000001E-3</v>
      </c>
    </row>
    <row r="385" spans="1:8" x14ac:dyDescent="0.25">
      <c r="A385" s="1">
        <v>8</v>
      </c>
      <c r="B385" s="1">
        <v>20</v>
      </c>
      <c r="C385" s="1">
        <v>401.88</v>
      </c>
      <c r="D385" s="1"/>
      <c r="E385" s="1"/>
      <c r="F385" s="1">
        <v>281.08</v>
      </c>
      <c r="G385" s="1"/>
      <c r="H385" s="1"/>
    </row>
    <row r="386" spans="1:8" x14ac:dyDescent="0.25">
      <c r="A386" s="1">
        <v>8</v>
      </c>
      <c r="B386" s="1">
        <v>24</v>
      </c>
      <c r="C386" s="1">
        <v>2356</v>
      </c>
      <c r="D386" s="1">
        <v>-3.347</v>
      </c>
      <c r="E386" s="1"/>
      <c r="F386" s="1">
        <v>2157</v>
      </c>
      <c r="G386" s="1">
        <v>-3.718</v>
      </c>
      <c r="H386" s="1"/>
    </row>
    <row r="387" spans="1:8" x14ac:dyDescent="0.25">
      <c r="A387" s="1">
        <v>8</v>
      </c>
      <c r="B387" s="1">
        <v>25</v>
      </c>
      <c r="C387" s="1">
        <v>555.5</v>
      </c>
      <c r="D387" s="1"/>
      <c r="E387" s="1"/>
      <c r="F387" s="1">
        <v>1554</v>
      </c>
      <c r="G387" s="1"/>
      <c r="H387" s="1"/>
    </row>
    <row r="388" spans="1:8" x14ac:dyDescent="0.25">
      <c r="A388" s="1">
        <v>8</v>
      </c>
      <c r="B388" s="1">
        <v>31</v>
      </c>
      <c r="C388" s="1">
        <v>-309</v>
      </c>
      <c r="D388" s="1"/>
      <c r="E388" s="1"/>
      <c r="F388" s="1">
        <v>191.7</v>
      </c>
      <c r="G388" s="1"/>
      <c r="H388" s="1"/>
    </row>
    <row r="389" spans="1:8" x14ac:dyDescent="0.25">
      <c r="A389" s="1">
        <v>8</v>
      </c>
      <c r="B389" s="1">
        <v>42</v>
      </c>
      <c r="C389" s="1">
        <v>391.2</v>
      </c>
      <c r="D389" s="1">
        <v>-0.87990000000000002</v>
      </c>
      <c r="E389" s="1"/>
      <c r="F389" s="1">
        <v>3630</v>
      </c>
      <c r="G389" s="1">
        <v>-6.23</v>
      </c>
      <c r="H389" s="1"/>
    </row>
    <row r="390" spans="1:8" x14ac:dyDescent="0.25">
      <c r="A390" s="1">
        <v>8</v>
      </c>
      <c r="B390" s="1">
        <v>52</v>
      </c>
      <c r="C390" s="1">
        <v>4911.3999999999996</v>
      </c>
      <c r="D390" s="1">
        <v>9.8500999999999994</v>
      </c>
      <c r="E390" s="1"/>
      <c r="F390" s="1">
        <v>2332.5</v>
      </c>
      <c r="G390" s="1">
        <v>-4.0831999999999997</v>
      </c>
      <c r="H390" s="1"/>
    </row>
    <row r="391" spans="1:8" x14ac:dyDescent="0.25">
      <c r="A391" s="1">
        <v>9</v>
      </c>
      <c r="B391" s="1">
        <v>10</v>
      </c>
      <c r="C391" s="1">
        <v>197.6</v>
      </c>
      <c r="D391" s="1"/>
      <c r="E391" s="1"/>
      <c r="F391" s="1">
        <v>-93.079989999999995</v>
      </c>
      <c r="G391" s="1"/>
      <c r="H391" s="1"/>
    </row>
    <row r="392" spans="1:8" x14ac:dyDescent="0.25">
      <c r="A392" s="1">
        <v>9</v>
      </c>
      <c r="B392" s="1">
        <v>11</v>
      </c>
      <c r="C392" s="1">
        <v>-16.486000000000001</v>
      </c>
      <c r="D392" s="1">
        <v>-0.27923999999999999</v>
      </c>
      <c r="E392" s="1"/>
      <c r="F392" s="1">
        <v>33.414999999999999</v>
      </c>
      <c r="G392" s="1">
        <v>0.21912999999999999</v>
      </c>
      <c r="H392" s="1"/>
    </row>
    <row r="393" spans="1:8" x14ac:dyDescent="0.25">
      <c r="A393" s="1">
        <v>9</v>
      </c>
      <c r="B393" s="1">
        <v>12</v>
      </c>
      <c r="C393" s="1">
        <v>-83.57</v>
      </c>
      <c r="D393" s="1"/>
      <c r="E393" s="1"/>
      <c r="F393" s="1">
        <v>101.3</v>
      </c>
      <c r="G393" s="1"/>
      <c r="H393" s="1"/>
    </row>
    <row r="394" spans="1:8" x14ac:dyDescent="0.25">
      <c r="A394" s="1">
        <v>9</v>
      </c>
      <c r="B394" s="1">
        <v>13</v>
      </c>
      <c r="C394" s="1">
        <v>3645</v>
      </c>
      <c r="D394" s="1">
        <v>-26.91</v>
      </c>
      <c r="E394" s="1">
        <v>4.7570000000000001E-2</v>
      </c>
      <c r="F394" s="1">
        <v>695.8</v>
      </c>
      <c r="G394" s="1">
        <v>-0.96189999999999998</v>
      </c>
      <c r="H394" s="1">
        <v>-2.4620000000000002E-3</v>
      </c>
    </row>
    <row r="395" spans="1:8" x14ac:dyDescent="0.25">
      <c r="A395" s="1">
        <v>9</v>
      </c>
      <c r="B395" s="1">
        <v>15</v>
      </c>
      <c r="C395" s="1">
        <v>-47.97</v>
      </c>
      <c r="D395" s="1"/>
      <c r="E395" s="1"/>
      <c r="F395" s="1">
        <v>119.5</v>
      </c>
      <c r="G395" s="1"/>
      <c r="H395" s="1"/>
    </row>
    <row r="396" spans="1:8" x14ac:dyDescent="0.25">
      <c r="A396" s="1">
        <v>9</v>
      </c>
      <c r="B396" s="1">
        <v>16</v>
      </c>
      <c r="C396" s="1">
        <v>-389.6</v>
      </c>
      <c r="D396" s="1">
        <v>0.19439999999999999</v>
      </c>
      <c r="E396" s="1">
        <v>1.8630000000000001E-3</v>
      </c>
      <c r="F396" s="1">
        <v>2831</v>
      </c>
      <c r="G396" s="1">
        <v>-13.01</v>
      </c>
      <c r="H396" s="1">
        <v>1.558E-2</v>
      </c>
    </row>
    <row r="397" spans="1:8" x14ac:dyDescent="0.25">
      <c r="A397" s="1">
        <v>9</v>
      </c>
      <c r="B397" s="1">
        <v>17</v>
      </c>
      <c r="C397" s="1">
        <v>1732</v>
      </c>
      <c r="D397" s="1">
        <v>-9.896001</v>
      </c>
      <c r="E397" s="1">
        <v>1.41E-2</v>
      </c>
      <c r="F397" s="1">
        <v>1460</v>
      </c>
      <c r="G397" s="1">
        <v>-13.73</v>
      </c>
      <c r="H397" s="1">
        <v>2.9170000000000001E-2</v>
      </c>
    </row>
    <row r="398" spans="1:8" x14ac:dyDescent="0.25">
      <c r="A398" s="1">
        <v>9</v>
      </c>
      <c r="B398" s="1">
        <v>18</v>
      </c>
      <c r="C398" s="1">
        <v>-1908.7</v>
      </c>
      <c r="D398" s="1">
        <v>4.1056999999999997</v>
      </c>
      <c r="E398" s="1"/>
      <c r="F398" s="1">
        <v>307.16000000000003</v>
      </c>
      <c r="G398" s="1">
        <v>-0.81610000000000005</v>
      </c>
      <c r="H398" s="1"/>
    </row>
    <row r="399" spans="1:8" x14ac:dyDescent="0.25">
      <c r="A399" s="1">
        <v>9</v>
      </c>
      <c r="B399" s="1">
        <v>19</v>
      </c>
      <c r="C399" s="1">
        <v>-191</v>
      </c>
      <c r="D399" s="1">
        <v>0.6835</v>
      </c>
      <c r="E399" s="1"/>
      <c r="F399" s="1">
        <v>79.08</v>
      </c>
      <c r="G399" s="1">
        <v>-0.38080000000000003</v>
      </c>
      <c r="H399" s="1"/>
    </row>
    <row r="400" spans="1:8" x14ac:dyDescent="0.25">
      <c r="A400" s="1">
        <v>9</v>
      </c>
      <c r="B400" s="1">
        <v>20</v>
      </c>
      <c r="C400" s="1">
        <v>-109.51</v>
      </c>
      <c r="D400" s="1">
        <v>0.96887999999999996</v>
      </c>
      <c r="E400" s="1"/>
      <c r="F400" s="1">
        <v>178.22</v>
      </c>
      <c r="G400" s="1">
        <v>-0.91676000000000002</v>
      </c>
      <c r="H400" s="1"/>
    </row>
    <row r="401" spans="1:8" x14ac:dyDescent="0.25">
      <c r="A401" s="1">
        <v>9</v>
      </c>
      <c r="B401" s="1">
        <v>21</v>
      </c>
      <c r="C401" s="1">
        <v>-99.976010000000002</v>
      </c>
      <c r="D401" s="1"/>
      <c r="E401" s="1"/>
      <c r="F401" s="1">
        <v>55.27</v>
      </c>
      <c r="G401" s="1"/>
      <c r="H401" s="1"/>
    </row>
    <row r="402" spans="1:8" x14ac:dyDescent="0.25">
      <c r="A402" s="1">
        <v>9</v>
      </c>
      <c r="B402" s="1">
        <v>22</v>
      </c>
      <c r="C402" s="1">
        <v>-18.695</v>
      </c>
      <c r="D402" s="1">
        <v>-0.52605999999999997</v>
      </c>
      <c r="E402" s="1"/>
      <c r="F402" s="1">
        <v>-218.94</v>
      </c>
      <c r="G402" s="1">
        <v>1.0749</v>
      </c>
      <c r="H402" s="1"/>
    </row>
    <row r="403" spans="1:8" x14ac:dyDescent="0.25">
      <c r="A403" s="1">
        <v>9</v>
      </c>
      <c r="B403" s="1">
        <v>23</v>
      </c>
      <c r="C403" s="1">
        <v>810.17</v>
      </c>
      <c r="D403" s="1">
        <v>-3.2208999999999999</v>
      </c>
      <c r="E403" s="1">
        <v>2.1443E-3</v>
      </c>
      <c r="F403" s="1">
        <v>-48.640999999999998</v>
      </c>
      <c r="G403" s="1">
        <v>-0.79498000000000002</v>
      </c>
      <c r="H403" s="1">
        <v>3.7128999999999999E-3</v>
      </c>
    </row>
    <row r="404" spans="1:8" x14ac:dyDescent="0.25">
      <c r="A404" s="1">
        <v>9</v>
      </c>
      <c r="B404" s="1">
        <v>24</v>
      </c>
      <c r="C404" s="1">
        <v>-208.71</v>
      </c>
      <c r="D404" s="1">
        <v>0.82930000000000004</v>
      </c>
      <c r="E404" s="1">
        <v>-1.4E-3</v>
      </c>
      <c r="F404" s="1">
        <v>155.72999999999999</v>
      </c>
      <c r="G404" s="1">
        <v>1.4412</v>
      </c>
      <c r="H404" s="1">
        <v>-2.5000000000000001E-3</v>
      </c>
    </row>
    <row r="405" spans="1:8" x14ac:dyDescent="0.25">
      <c r="A405" s="1">
        <v>9</v>
      </c>
      <c r="B405" s="1">
        <v>25</v>
      </c>
      <c r="C405" s="1">
        <v>1297</v>
      </c>
      <c r="D405" s="1">
        <v>-1.365</v>
      </c>
      <c r="E405" s="1">
        <v>-2.2530000000000001E-2</v>
      </c>
      <c r="F405" s="1">
        <v>1375</v>
      </c>
      <c r="G405" s="1">
        <v>2.4990000000000001</v>
      </c>
      <c r="H405" s="1">
        <v>6.3090000000000004E-3</v>
      </c>
    </row>
    <row r="406" spans="1:8" x14ac:dyDescent="0.25">
      <c r="A406" s="1">
        <v>9</v>
      </c>
      <c r="B406" s="1">
        <v>26</v>
      </c>
      <c r="C406" s="1">
        <v>-35.89</v>
      </c>
      <c r="D406" s="1">
        <v>-0.1009</v>
      </c>
      <c r="E406" s="1"/>
      <c r="F406" s="1">
        <v>-32.6</v>
      </c>
      <c r="G406" s="1">
        <v>8.4699999999999998E-2</v>
      </c>
      <c r="H406" s="1"/>
    </row>
    <row r="407" spans="1:8" x14ac:dyDescent="0.25">
      <c r="A407" s="1">
        <v>9</v>
      </c>
      <c r="B407" s="1">
        <v>27</v>
      </c>
      <c r="C407" s="1">
        <v>-169.6</v>
      </c>
      <c r="D407" s="1">
        <v>2.9860000000000002</v>
      </c>
      <c r="E407" s="1"/>
      <c r="F407" s="1">
        <v>-328.1</v>
      </c>
      <c r="G407" s="1">
        <v>0.30449999999999999</v>
      </c>
      <c r="H407" s="1"/>
    </row>
    <row r="408" spans="1:8" x14ac:dyDescent="0.25">
      <c r="A408" s="1">
        <v>9</v>
      </c>
      <c r="B408" s="1">
        <v>28</v>
      </c>
      <c r="C408" s="1">
        <v>419.9</v>
      </c>
      <c r="D408" s="1">
        <v>9.7720000000000001E-2</v>
      </c>
      <c r="E408" s="1"/>
      <c r="F408" s="1">
        <v>315.3</v>
      </c>
      <c r="G408" s="1">
        <v>-0.56169999999999998</v>
      </c>
      <c r="H408" s="1"/>
    </row>
    <row r="409" spans="1:8" x14ac:dyDescent="0.25">
      <c r="A409" s="1">
        <v>9</v>
      </c>
      <c r="B409" s="1">
        <v>29</v>
      </c>
      <c r="C409" s="1">
        <v>2.714</v>
      </c>
      <c r="D409" s="1"/>
      <c r="E409" s="1"/>
      <c r="F409" s="1">
        <v>64.41</v>
      </c>
      <c r="G409" s="1"/>
      <c r="H409" s="1"/>
    </row>
    <row r="410" spans="1:8" x14ac:dyDescent="0.25">
      <c r="A410" s="1">
        <v>9</v>
      </c>
      <c r="B410" s="1">
        <v>30</v>
      </c>
      <c r="C410" s="1">
        <v>-986</v>
      </c>
      <c r="D410" s="1">
        <v>3.847</v>
      </c>
      <c r="E410" s="1"/>
      <c r="F410" s="1">
        <v>277</v>
      </c>
      <c r="G410" s="1">
        <v>-1.357</v>
      </c>
      <c r="H410" s="1"/>
    </row>
    <row r="411" spans="1:8" x14ac:dyDescent="0.25">
      <c r="A411" s="1">
        <v>9</v>
      </c>
      <c r="B411" s="1">
        <v>31</v>
      </c>
      <c r="C411" s="1">
        <v>478.5</v>
      </c>
      <c r="D411" s="1">
        <v>-1.1479999999999999</v>
      </c>
      <c r="E411" s="1"/>
      <c r="F411" s="1">
        <v>-72.58</v>
      </c>
      <c r="G411" s="1">
        <v>0.4909</v>
      </c>
      <c r="H411" s="1"/>
    </row>
    <row r="412" spans="1:8" x14ac:dyDescent="0.25">
      <c r="A412" s="1">
        <v>9</v>
      </c>
      <c r="B412" s="1">
        <v>32</v>
      </c>
      <c r="C412" s="1">
        <v>346.6</v>
      </c>
      <c r="D412" s="1">
        <v>-0.70169999999999999</v>
      </c>
      <c r="E412" s="1"/>
      <c r="F412" s="1">
        <v>-182</v>
      </c>
      <c r="G412" s="1">
        <v>0.79049999999999998</v>
      </c>
      <c r="H412" s="1"/>
    </row>
    <row r="413" spans="1:8" x14ac:dyDescent="0.25">
      <c r="A413" s="1">
        <v>9</v>
      </c>
      <c r="B413" s="1">
        <v>33</v>
      </c>
      <c r="C413" s="1">
        <v>-717.76</v>
      </c>
      <c r="D413" s="1">
        <v>2.9430999999999998</v>
      </c>
      <c r="E413" s="1"/>
      <c r="F413" s="1">
        <v>319.69</v>
      </c>
      <c r="G413" s="1">
        <v>-1.4361999999999999</v>
      </c>
      <c r="H413" s="1"/>
    </row>
    <row r="414" spans="1:8" x14ac:dyDescent="0.25">
      <c r="A414" s="1">
        <v>9</v>
      </c>
      <c r="B414" s="1">
        <v>34</v>
      </c>
      <c r="C414" s="1">
        <v>-62.43</v>
      </c>
      <c r="D414" s="1">
        <v>-0.89770000000000005</v>
      </c>
      <c r="E414" s="1"/>
      <c r="F414" s="1">
        <v>-481.2</v>
      </c>
      <c r="G414" s="1">
        <v>9.6039999999999992</v>
      </c>
      <c r="H414" s="1"/>
    </row>
    <row r="415" spans="1:8" x14ac:dyDescent="0.25">
      <c r="A415" s="1">
        <v>9</v>
      </c>
      <c r="B415" s="1">
        <v>35</v>
      </c>
      <c r="C415" s="1">
        <v>-76.87</v>
      </c>
      <c r="D415" s="1">
        <v>0.53720000000000001</v>
      </c>
      <c r="E415" s="1"/>
      <c r="F415" s="1">
        <v>38.06</v>
      </c>
      <c r="G415" s="1">
        <v>-0.51890000000000003</v>
      </c>
      <c r="H415" s="1"/>
    </row>
    <row r="416" spans="1:8" x14ac:dyDescent="0.25">
      <c r="A416" s="1">
        <v>9</v>
      </c>
      <c r="B416" s="1">
        <v>37</v>
      </c>
      <c r="C416" s="1">
        <v>64.010000000000005</v>
      </c>
      <c r="D416" s="1">
        <v>-1.077</v>
      </c>
      <c r="E416" s="1"/>
      <c r="F416" s="1">
        <v>-153.4</v>
      </c>
      <c r="G416" s="1">
        <v>3.1429999999999998</v>
      </c>
      <c r="H416" s="1"/>
    </row>
    <row r="417" spans="1:8" x14ac:dyDescent="0.25">
      <c r="A417" s="1">
        <v>9</v>
      </c>
      <c r="B417" s="1">
        <v>39</v>
      </c>
      <c r="C417" s="1">
        <v>80.792010000000005</v>
      </c>
      <c r="D417" s="1">
        <v>-3.702</v>
      </c>
      <c r="E417" s="1">
        <v>1.1586000000000001E-2</v>
      </c>
      <c r="F417" s="1">
        <v>1955.5</v>
      </c>
      <c r="G417" s="1">
        <v>-10</v>
      </c>
      <c r="H417" s="1">
        <v>1.1386E-2</v>
      </c>
    </row>
    <row r="418" spans="1:8" x14ac:dyDescent="0.25">
      <c r="A418" s="1">
        <v>9</v>
      </c>
      <c r="B418" s="1">
        <v>41</v>
      </c>
      <c r="C418" s="1">
        <v>64.209999999999994</v>
      </c>
      <c r="D418" s="1"/>
      <c r="E418" s="1"/>
      <c r="F418" s="1">
        <v>-148.30000000000001</v>
      </c>
      <c r="G418" s="1"/>
      <c r="H418" s="1"/>
    </row>
    <row r="419" spans="1:8" x14ac:dyDescent="0.25">
      <c r="A419" s="1">
        <v>9</v>
      </c>
      <c r="B419" s="1">
        <v>42</v>
      </c>
      <c r="C419" s="1">
        <v>437.73899999999998</v>
      </c>
      <c r="D419" s="1">
        <v>-2.7982999999999998</v>
      </c>
      <c r="E419" s="1">
        <v>3.64E-3</v>
      </c>
      <c r="F419" s="1">
        <v>364.423</v>
      </c>
      <c r="G419" s="1">
        <v>2.1021999999999998</v>
      </c>
      <c r="H419" s="1">
        <v>-4.653E-3</v>
      </c>
    </row>
    <row r="420" spans="1:8" x14ac:dyDescent="0.25">
      <c r="A420" s="1">
        <v>9</v>
      </c>
      <c r="B420" s="1">
        <v>43</v>
      </c>
      <c r="C420" s="1">
        <v>-62.856999999999999</v>
      </c>
      <c r="D420" s="1">
        <v>0.2898</v>
      </c>
      <c r="E420" s="1"/>
      <c r="F420" s="1">
        <v>80.037999999999997</v>
      </c>
      <c r="G420" s="1">
        <v>-0.10124</v>
      </c>
      <c r="H420" s="1"/>
    </row>
    <row r="421" spans="1:8" x14ac:dyDescent="0.25">
      <c r="A421" s="1">
        <v>9</v>
      </c>
      <c r="B421" s="1">
        <v>45</v>
      </c>
      <c r="C421" s="1">
        <v>-497.98</v>
      </c>
      <c r="D421" s="1">
        <v>0.79715000000000003</v>
      </c>
      <c r="E421" s="1">
        <v>2.9817E-4</v>
      </c>
      <c r="F421" s="1">
        <v>945.14</v>
      </c>
      <c r="G421" s="1">
        <v>-3.8168000000000002</v>
      </c>
      <c r="H421" s="1">
        <v>4.5351000000000002E-3</v>
      </c>
    </row>
    <row r="422" spans="1:8" x14ac:dyDescent="0.25">
      <c r="A422" s="1">
        <v>9</v>
      </c>
      <c r="B422" s="1">
        <v>47</v>
      </c>
      <c r="C422" s="1">
        <v>502.1</v>
      </c>
      <c r="D422" s="1">
        <v>0.34010000000000001</v>
      </c>
      <c r="E422" s="1"/>
      <c r="F422" s="1">
        <v>141.01</v>
      </c>
      <c r="G422" s="1">
        <v>-0.9829</v>
      </c>
      <c r="H422" s="1"/>
    </row>
    <row r="423" spans="1:8" x14ac:dyDescent="0.25">
      <c r="A423" s="1">
        <v>9</v>
      </c>
      <c r="B423" s="1">
        <v>48</v>
      </c>
      <c r="C423" s="1">
        <v>37.369999999999997</v>
      </c>
      <c r="D423" s="1"/>
      <c r="E423" s="1"/>
      <c r="F423" s="1">
        <v>-116.4</v>
      </c>
      <c r="G423" s="1"/>
      <c r="H423" s="1"/>
    </row>
    <row r="424" spans="1:8" x14ac:dyDescent="0.25">
      <c r="A424" s="1">
        <v>9</v>
      </c>
      <c r="B424" s="1">
        <v>49</v>
      </c>
      <c r="C424" s="1">
        <v>410.65499999999997</v>
      </c>
      <c r="D424" s="1">
        <v>-1.1055999999999999</v>
      </c>
      <c r="E424" s="1"/>
      <c r="F424" s="1">
        <v>-201.10499999999999</v>
      </c>
      <c r="G424" s="1">
        <v>0.71230000000000004</v>
      </c>
      <c r="H424" s="1"/>
    </row>
    <row r="425" spans="1:8" x14ac:dyDescent="0.25">
      <c r="A425" s="1">
        <v>9</v>
      </c>
      <c r="B425" s="1">
        <v>52</v>
      </c>
      <c r="C425" s="1">
        <v>-153.69999999999999</v>
      </c>
      <c r="D425" s="1">
        <v>0.24199999999999999</v>
      </c>
      <c r="E425" s="1"/>
      <c r="F425" s="1">
        <v>2311.5</v>
      </c>
      <c r="G425" s="1">
        <v>-6.6054000000000004</v>
      </c>
      <c r="H425" s="1"/>
    </row>
    <row r="426" spans="1:8" x14ac:dyDescent="0.25">
      <c r="A426" s="1">
        <v>9</v>
      </c>
      <c r="B426" s="1">
        <v>84</v>
      </c>
      <c r="C426" s="1">
        <v>173.4451</v>
      </c>
      <c r="D426" s="1">
        <v>-5.5269500000000003</v>
      </c>
      <c r="E426" s="1">
        <v>1.6097899999999998E-2</v>
      </c>
      <c r="F426" s="1">
        <v>958.37260000000003</v>
      </c>
      <c r="G426" s="1">
        <v>-4.7301200000000003</v>
      </c>
      <c r="H426" s="1">
        <v>4.7161E-3</v>
      </c>
    </row>
    <row r="427" spans="1:8" x14ac:dyDescent="0.25">
      <c r="A427" s="1">
        <v>9</v>
      </c>
      <c r="B427" s="1">
        <v>85</v>
      </c>
      <c r="C427" s="1">
        <v>824.12350000000004</v>
      </c>
      <c r="D427" s="1">
        <v>-2.88368</v>
      </c>
      <c r="E427" s="1">
        <v>4.1568999999999998E-3</v>
      </c>
      <c r="F427" s="1">
        <v>670.00229999999999</v>
      </c>
      <c r="G427" s="1">
        <v>-5.0523300000000004</v>
      </c>
      <c r="H427" s="1">
        <v>7.4865000000000001E-3</v>
      </c>
    </row>
    <row r="428" spans="1:8" x14ac:dyDescent="0.25">
      <c r="A428" s="1">
        <v>9</v>
      </c>
      <c r="B428" s="1">
        <v>87</v>
      </c>
      <c r="C428" s="1">
        <v>99.550399999999996</v>
      </c>
      <c r="D428" s="1">
        <v>0.45574999999999999</v>
      </c>
      <c r="E428" s="1"/>
      <c r="F428" s="1">
        <v>-1504.191</v>
      </c>
      <c r="G428" s="1">
        <v>4.6305800000000001</v>
      </c>
      <c r="H428" s="1"/>
    </row>
    <row r="429" spans="1:8" x14ac:dyDescent="0.25">
      <c r="A429" s="1">
        <v>9</v>
      </c>
      <c r="B429" s="1">
        <v>89</v>
      </c>
      <c r="C429" s="1">
        <v>147.25280000000001</v>
      </c>
      <c r="D429" s="1">
        <v>-2.7444799999999998</v>
      </c>
      <c r="E429" s="1"/>
      <c r="F429" s="1">
        <v>177.82320000000001</v>
      </c>
      <c r="G429" s="1">
        <v>-2.2499799999999999</v>
      </c>
      <c r="H429" s="1"/>
    </row>
    <row r="430" spans="1:8" x14ac:dyDescent="0.25">
      <c r="A430" s="1">
        <v>9</v>
      </c>
      <c r="B430" s="1">
        <v>90</v>
      </c>
      <c r="C430" s="1">
        <v>331.15179999999998</v>
      </c>
      <c r="D430" s="1">
        <v>-1.1142099999999999</v>
      </c>
      <c r="E430" s="1"/>
      <c r="F430" s="1">
        <v>-30.954999999999998</v>
      </c>
      <c r="G430" s="1">
        <v>-0.71243999999999996</v>
      </c>
      <c r="H430" s="1"/>
    </row>
    <row r="431" spans="1:8" x14ac:dyDescent="0.25">
      <c r="A431" s="1">
        <v>9</v>
      </c>
      <c r="B431" s="1">
        <v>91</v>
      </c>
      <c r="C431" s="1">
        <v>571.65660000000003</v>
      </c>
      <c r="D431" s="1">
        <v>-4.4397500000000001</v>
      </c>
      <c r="E431" s="1"/>
      <c r="F431" s="1">
        <v>-1449.5730000000001</v>
      </c>
      <c r="G431" s="1">
        <v>4.4455400000000003</v>
      </c>
      <c r="H431" s="1"/>
    </row>
    <row r="432" spans="1:8" x14ac:dyDescent="0.25">
      <c r="A432" s="1">
        <v>9</v>
      </c>
      <c r="B432" s="1">
        <v>98</v>
      </c>
      <c r="C432" s="1">
        <v>519.4855</v>
      </c>
      <c r="D432" s="1">
        <v>-5.4672999999999998</v>
      </c>
      <c r="E432" s="1">
        <v>6.8390999999999999E-3</v>
      </c>
      <c r="F432" s="1">
        <v>3306.3649999999998</v>
      </c>
      <c r="G432" s="1">
        <v>0.15196000000000001</v>
      </c>
      <c r="H432" s="1">
        <v>-8.2640999999999999E-3</v>
      </c>
    </row>
    <row r="433" spans="1:8" x14ac:dyDescent="0.25">
      <c r="A433" s="1">
        <v>10</v>
      </c>
      <c r="B433" s="1">
        <v>11</v>
      </c>
      <c r="C433" s="1">
        <v>-208.4</v>
      </c>
      <c r="D433" s="1"/>
      <c r="E433" s="1"/>
      <c r="F433" s="1">
        <v>389.7</v>
      </c>
      <c r="G433" s="1"/>
      <c r="H433" s="1"/>
    </row>
    <row r="434" spans="1:8" x14ac:dyDescent="0.25">
      <c r="A434" s="1">
        <v>10</v>
      </c>
      <c r="B434" s="1">
        <v>12</v>
      </c>
      <c r="C434" s="1">
        <v>-160.69999999999999</v>
      </c>
      <c r="D434" s="1"/>
      <c r="E434" s="1"/>
      <c r="F434" s="1">
        <v>226.6</v>
      </c>
      <c r="G434" s="1"/>
      <c r="H434" s="1"/>
    </row>
    <row r="435" spans="1:8" x14ac:dyDescent="0.25">
      <c r="A435" s="1">
        <v>10</v>
      </c>
      <c r="B435" s="1">
        <v>13</v>
      </c>
      <c r="C435" s="1">
        <v>209</v>
      </c>
      <c r="D435" s="1">
        <v>-0.62409999999999999</v>
      </c>
      <c r="E435" s="1"/>
      <c r="F435" s="1">
        <v>235.7</v>
      </c>
      <c r="G435" s="1">
        <v>0.13139999999999999</v>
      </c>
      <c r="H435" s="1"/>
    </row>
    <row r="436" spans="1:8" x14ac:dyDescent="0.25">
      <c r="A436" s="1">
        <v>10</v>
      </c>
      <c r="B436" s="1">
        <v>20</v>
      </c>
      <c r="C436" s="1">
        <v>435.64</v>
      </c>
      <c r="D436" s="1"/>
      <c r="E436" s="1"/>
      <c r="F436" s="1">
        <v>-188</v>
      </c>
      <c r="G436" s="1"/>
      <c r="H436" s="1"/>
    </row>
    <row r="437" spans="1:8" x14ac:dyDescent="0.25">
      <c r="A437" s="1">
        <v>10</v>
      </c>
      <c r="B437" s="1">
        <v>21</v>
      </c>
      <c r="C437" s="1">
        <v>985.7</v>
      </c>
      <c r="D437" s="1">
        <v>-2.9860000000000002</v>
      </c>
      <c r="E437" s="1"/>
      <c r="F437" s="1">
        <v>-888.3</v>
      </c>
      <c r="G437" s="1">
        <v>3.4260000000000002</v>
      </c>
      <c r="H437" s="1"/>
    </row>
    <row r="438" spans="1:8" x14ac:dyDescent="0.25">
      <c r="A438" s="1">
        <v>10</v>
      </c>
      <c r="B438" s="1">
        <v>22</v>
      </c>
      <c r="C438" s="1">
        <v>-41.536999999999999</v>
      </c>
      <c r="D438" s="1"/>
      <c r="E438" s="1"/>
      <c r="F438" s="1">
        <v>354.71</v>
      </c>
      <c r="G438" s="1"/>
      <c r="H438" s="1"/>
    </row>
    <row r="439" spans="1:8" x14ac:dyDescent="0.25">
      <c r="A439" s="1">
        <v>10</v>
      </c>
      <c r="B439" s="1">
        <v>29</v>
      </c>
      <c r="C439" s="1">
        <v>-373.7</v>
      </c>
      <c r="D439" s="1"/>
      <c r="E439" s="1"/>
      <c r="F439" s="1">
        <v>-397.5</v>
      </c>
      <c r="G439" s="1"/>
      <c r="H439" s="1"/>
    </row>
    <row r="440" spans="1:8" x14ac:dyDescent="0.25">
      <c r="A440" s="1">
        <v>10</v>
      </c>
      <c r="B440" s="1">
        <v>30</v>
      </c>
      <c r="C440" s="1">
        <v>-742.7</v>
      </c>
      <c r="D440" s="1"/>
      <c r="E440" s="1"/>
      <c r="F440" s="1">
        <v>-214.8</v>
      </c>
      <c r="G440" s="1"/>
      <c r="H440" s="1"/>
    </row>
    <row r="441" spans="1:8" x14ac:dyDescent="0.25">
      <c r="A441" s="1">
        <v>10</v>
      </c>
      <c r="B441" s="1">
        <v>32</v>
      </c>
      <c r="C441" s="1">
        <v>114.3</v>
      </c>
      <c r="D441" s="1"/>
      <c r="E441" s="1"/>
      <c r="F441" s="1">
        <v>293.5</v>
      </c>
      <c r="G441" s="1"/>
      <c r="H441" s="1"/>
    </row>
    <row r="442" spans="1:8" x14ac:dyDescent="0.25">
      <c r="A442" s="1">
        <v>10</v>
      </c>
      <c r="B442" s="1">
        <v>34</v>
      </c>
      <c r="C442" s="1">
        <v>236.6</v>
      </c>
      <c r="D442" s="1"/>
      <c r="E442" s="1"/>
      <c r="F442" s="1">
        <v>-93.066000000000003</v>
      </c>
      <c r="G442" s="1"/>
      <c r="H442" s="1"/>
    </row>
    <row r="443" spans="1:8" x14ac:dyDescent="0.25">
      <c r="A443" s="1">
        <v>10</v>
      </c>
      <c r="B443" s="1">
        <v>37</v>
      </c>
      <c r="C443" s="1">
        <v>-43.56</v>
      </c>
      <c r="D443" s="1"/>
      <c r="E443" s="1"/>
      <c r="F443" s="1">
        <v>945.6</v>
      </c>
      <c r="G443" s="1"/>
      <c r="H443" s="1"/>
    </row>
    <row r="444" spans="1:8" x14ac:dyDescent="0.25">
      <c r="A444" s="1">
        <v>10</v>
      </c>
      <c r="B444" s="1">
        <v>39</v>
      </c>
      <c r="C444" s="1">
        <v>2371</v>
      </c>
      <c r="D444" s="1"/>
      <c r="E444" s="1"/>
      <c r="F444" s="1">
        <v>-225.3</v>
      </c>
      <c r="G444" s="1"/>
      <c r="H444" s="1"/>
    </row>
    <row r="445" spans="1:8" x14ac:dyDescent="0.25">
      <c r="A445" s="1">
        <v>10</v>
      </c>
      <c r="B445" s="1">
        <v>42</v>
      </c>
      <c r="C445" s="1">
        <v>716.7</v>
      </c>
      <c r="D445" s="1">
        <v>-1.516</v>
      </c>
      <c r="E445" s="1"/>
      <c r="F445" s="1">
        <v>1161</v>
      </c>
      <c r="G445" s="1">
        <v>-0.57240000000000002</v>
      </c>
      <c r="H445" s="1"/>
    </row>
    <row r="446" spans="1:8" x14ac:dyDescent="0.25">
      <c r="A446" s="1">
        <v>11</v>
      </c>
      <c r="B446" s="1">
        <v>12</v>
      </c>
      <c r="C446" s="1">
        <v>342.4</v>
      </c>
      <c r="D446" s="1"/>
      <c r="E446" s="1"/>
      <c r="F446" s="1">
        <v>-251.7</v>
      </c>
      <c r="G446" s="1"/>
      <c r="H446" s="1"/>
    </row>
    <row r="447" spans="1:8" x14ac:dyDescent="0.25">
      <c r="A447" s="1">
        <v>11</v>
      </c>
      <c r="B447" s="1">
        <v>13</v>
      </c>
      <c r="C447" s="1">
        <v>195.3</v>
      </c>
      <c r="D447" s="1">
        <v>-9.75</v>
      </c>
      <c r="E447" s="1">
        <v>4.0509999999999997E-2</v>
      </c>
      <c r="F447" s="1">
        <v>824.2</v>
      </c>
      <c r="G447" s="1">
        <v>-6.0090000000000003</v>
      </c>
      <c r="H447" s="1">
        <v>8.2710000000000006E-3</v>
      </c>
    </row>
    <row r="448" spans="1:8" x14ac:dyDescent="0.25">
      <c r="A448" s="1">
        <v>11</v>
      </c>
      <c r="B448" s="1">
        <v>15</v>
      </c>
      <c r="C448" s="1">
        <v>3168</v>
      </c>
      <c r="D448" s="1">
        <v>-24.07</v>
      </c>
      <c r="E448" s="1">
        <v>4.3029999999999999E-2</v>
      </c>
      <c r="F448" s="1">
        <v>3329</v>
      </c>
      <c r="G448" s="1">
        <v>-13.78</v>
      </c>
      <c r="H448" s="1">
        <v>1.193E-2</v>
      </c>
    </row>
    <row r="449" spans="1:8" x14ac:dyDescent="0.25">
      <c r="A449" s="1">
        <v>11</v>
      </c>
      <c r="B449" s="1">
        <v>16</v>
      </c>
      <c r="C449" s="1">
        <v>152.80000000000001</v>
      </c>
      <c r="D449" s="1">
        <v>-1.099</v>
      </c>
      <c r="E449" s="1"/>
      <c r="F449" s="1">
        <v>160.80000000000001</v>
      </c>
      <c r="G449" s="1">
        <v>0.87190000000000001</v>
      </c>
      <c r="H449" s="1"/>
    </row>
    <row r="450" spans="1:8" x14ac:dyDescent="0.25">
      <c r="A450" s="1">
        <v>11</v>
      </c>
      <c r="B450" s="1">
        <v>17</v>
      </c>
      <c r="C450" s="1">
        <v>-1355</v>
      </c>
      <c r="D450" s="1">
        <v>7.683001</v>
      </c>
      <c r="E450" s="1">
        <v>-1.0120000000000001E-2</v>
      </c>
      <c r="F450" s="1">
        <v>3499</v>
      </c>
      <c r="G450" s="1">
        <v>-22.96</v>
      </c>
      <c r="H450" s="1">
        <v>3.5430000000000003E-2</v>
      </c>
    </row>
    <row r="451" spans="1:8" x14ac:dyDescent="0.25">
      <c r="A451" s="1">
        <v>11</v>
      </c>
      <c r="B451" s="1">
        <v>18</v>
      </c>
      <c r="C451" s="1">
        <v>87.6</v>
      </c>
      <c r="D451" s="1">
        <v>1.4109</v>
      </c>
      <c r="E451" s="1"/>
      <c r="F451" s="1">
        <v>45.308999999999997</v>
      </c>
      <c r="G451" s="1">
        <v>-1.4280999999999999</v>
      </c>
      <c r="H451" s="1"/>
    </row>
    <row r="452" spans="1:8" x14ac:dyDescent="0.25">
      <c r="A452" s="1">
        <v>11</v>
      </c>
      <c r="B452" s="1">
        <v>19</v>
      </c>
      <c r="C452" s="1">
        <v>-193.23</v>
      </c>
      <c r="D452" s="1">
        <v>0.43006</v>
      </c>
      <c r="E452" s="1"/>
      <c r="F452" s="1">
        <v>139.55000000000001</v>
      </c>
      <c r="G452" s="1">
        <v>-0.43664999999999998</v>
      </c>
      <c r="H452" s="1"/>
    </row>
    <row r="453" spans="1:8" x14ac:dyDescent="0.25">
      <c r="A453" s="1">
        <v>11</v>
      </c>
      <c r="B453" s="1">
        <v>20</v>
      </c>
      <c r="C453" s="1">
        <v>62.030999999999999</v>
      </c>
      <c r="D453" s="1">
        <v>1.0567</v>
      </c>
      <c r="E453" s="1"/>
      <c r="F453" s="1">
        <v>59.594000000000001</v>
      </c>
      <c r="G453" s="1">
        <v>-0.71197999999999995</v>
      </c>
      <c r="H453" s="1"/>
    </row>
    <row r="454" spans="1:8" x14ac:dyDescent="0.25">
      <c r="A454" s="1">
        <v>11</v>
      </c>
      <c r="B454" s="1">
        <v>21</v>
      </c>
      <c r="C454" s="1">
        <v>-49.338999999999999</v>
      </c>
      <c r="D454" s="1"/>
      <c r="E454" s="1"/>
      <c r="F454" s="1">
        <v>48.851999999999997</v>
      </c>
      <c r="G454" s="1"/>
      <c r="H454" s="1"/>
    </row>
    <row r="455" spans="1:8" x14ac:dyDescent="0.25">
      <c r="A455" s="1">
        <v>11</v>
      </c>
      <c r="B455" s="1">
        <v>22</v>
      </c>
      <c r="C455" s="1">
        <v>168.17</v>
      </c>
      <c r="D455" s="1">
        <v>-1.0536000000000001</v>
      </c>
      <c r="E455" s="1"/>
      <c r="F455" s="1">
        <v>-461.35</v>
      </c>
      <c r="G455" s="1">
        <v>1.8569</v>
      </c>
      <c r="H455" s="1"/>
    </row>
    <row r="456" spans="1:8" x14ac:dyDescent="0.25">
      <c r="A456" s="1">
        <v>11</v>
      </c>
      <c r="B456" s="1">
        <v>24</v>
      </c>
      <c r="C456" s="1">
        <v>-5.71</v>
      </c>
      <c r="D456" s="1">
        <v>-0.27239999999999998</v>
      </c>
      <c r="E456" s="1"/>
      <c r="F456" s="1">
        <v>223.4</v>
      </c>
      <c r="G456" s="1">
        <v>0.1237</v>
      </c>
      <c r="H456" s="1"/>
    </row>
    <row r="457" spans="1:8" x14ac:dyDescent="0.25">
      <c r="A457" s="1">
        <v>11</v>
      </c>
      <c r="B457" s="1">
        <v>25</v>
      </c>
      <c r="C457" s="1">
        <v>3351</v>
      </c>
      <c r="D457" s="1">
        <v>-14.54</v>
      </c>
      <c r="E457" s="1"/>
      <c r="F457" s="1">
        <v>-788.6</v>
      </c>
      <c r="G457" s="1">
        <v>1.6930000000000001</v>
      </c>
      <c r="H457" s="1"/>
    </row>
    <row r="458" spans="1:8" x14ac:dyDescent="0.25">
      <c r="A458" s="1">
        <v>11</v>
      </c>
      <c r="B458" s="1">
        <v>26</v>
      </c>
      <c r="C458" s="1">
        <v>9.2219999999999995</v>
      </c>
      <c r="D458" s="1">
        <v>-0.32919999999999999</v>
      </c>
      <c r="E458" s="1"/>
      <c r="F458" s="1">
        <v>-50.36</v>
      </c>
      <c r="G458" s="1">
        <v>2.4479999999999998E-2</v>
      </c>
      <c r="H458" s="1"/>
    </row>
    <row r="459" spans="1:8" x14ac:dyDescent="0.25">
      <c r="A459" s="1">
        <v>11</v>
      </c>
      <c r="B459" s="1">
        <v>28</v>
      </c>
      <c r="C459" s="1">
        <v>861.1</v>
      </c>
      <c r="D459" s="1">
        <v>-1.6930000000000001</v>
      </c>
      <c r="E459" s="1"/>
      <c r="F459" s="1">
        <v>280</v>
      </c>
      <c r="G459" s="1">
        <v>-0.94910000000000005</v>
      </c>
      <c r="H459" s="1"/>
    </row>
    <row r="460" spans="1:8" x14ac:dyDescent="0.25">
      <c r="A460" s="1">
        <v>11</v>
      </c>
      <c r="B460" s="1">
        <v>30</v>
      </c>
      <c r="C460" s="1">
        <v>80.689989999999995</v>
      </c>
      <c r="D460" s="1"/>
      <c r="E460" s="1"/>
      <c r="F460" s="1">
        <v>-136.30000000000001</v>
      </c>
      <c r="G460" s="1"/>
      <c r="H460" s="1"/>
    </row>
    <row r="461" spans="1:8" x14ac:dyDescent="0.25">
      <c r="A461" s="1">
        <v>11</v>
      </c>
      <c r="B461" s="1">
        <v>31</v>
      </c>
      <c r="C461" s="1">
        <v>-72.069999999999993</v>
      </c>
      <c r="D461" s="1"/>
      <c r="E461" s="1"/>
      <c r="F461" s="1">
        <v>69.25</v>
      </c>
      <c r="G461" s="1"/>
      <c r="H461" s="1"/>
    </row>
    <row r="462" spans="1:8" x14ac:dyDescent="0.25">
      <c r="A462" s="1">
        <v>11</v>
      </c>
      <c r="B462" s="1">
        <v>32</v>
      </c>
      <c r="C462" s="1">
        <v>82.96</v>
      </c>
      <c r="D462" s="1"/>
      <c r="E462" s="1"/>
      <c r="F462" s="1">
        <v>11.62</v>
      </c>
      <c r="G462" s="1"/>
      <c r="H462" s="1"/>
    </row>
    <row r="463" spans="1:8" x14ac:dyDescent="0.25">
      <c r="A463" s="1">
        <v>11</v>
      </c>
      <c r="B463" s="1">
        <v>33</v>
      </c>
      <c r="C463" s="1">
        <v>-386.3</v>
      </c>
      <c r="D463" s="1">
        <v>1.8919999999999999</v>
      </c>
      <c r="E463" s="1"/>
      <c r="F463" s="1">
        <v>248.3</v>
      </c>
      <c r="G463" s="1">
        <v>-1.198</v>
      </c>
      <c r="H463" s="1"/>
    </row>
    <row r="464" spans="1:8" x14ac:dyDescent="0.25">
      <c r="A464" s="1">
        <v>11</v>
      </c>
      <c r="B464" s="1">
        <v>35</v>
      </c>
      <c r="C464" s="1">
        <v>296.8</v>
      </c>
      <c r="D464" s="1">
        <v>-1.264</v>
      </c>
      <c r="E464" s="1"/>
      <c r="F464" s="1">
        <v>-337.1</v>
      </c>
      <c r="G464" s="1">
        <v>0.88429999999999997</v>
      </c>
      <c r="H464" s="1"/>
    </row>
    <row r="465" spans="1:8" x14ac:dyDescent="0.25">
      <c r="A465" s="1">
        <v>11</v>
      </c>
      <c r="B465" s="1">
        <v>36</v>
      </c>
      <c r="C465" s="1">
        <v>-92.12</v>
      </c>
      <c r="D465" s="1">
        <v>0.90310000000000001</v>
      </c>
      <c r="E465" s="1"/>
      <c r="F465" s="1">
        <v>503.5</v>
      </c>
      <c r="G465" s="1">
        <v>-1.792</v>
      </c>
      <c r="H465" s="1"/>
    </row>
    <row r="466" spans="1:8" x14ac:dyDescent="0.25">
      <c r="A466" s="1">
        <v>11</v>
      </c>
      <c r="B466" s="1">
        <v>37</v>
      </c>
      <c r="C466" s="1">
        <v>-201.4</v>
      </c>
      <c r="D466" s="1">
        <v>0.54869999999999997</v>
      </c>
      <c r="E466" s="1"/>
      <c r="F466" s="1">
        <v>-320</v>
      </c>
      <c r="G466" s="1">
        <v>1.052</v>
      </c>
      <c r="H466" s="1"/>
    </row>
    <row r="467" spans="1:8" x14ac:dyDescent="0.25">
      <c r="A467" s="1">
        <v>11</v>
      </c>
      <c r="B467" s="1">
        <v>39</v>
      </c>
      <c r="C467" s="1">
        <v>96.77</v>
      </c>
      <c r="D467" s="1">
        <v>0.48270000000000002</v>
      </c>
      <c r="E467" s="1"/>
      <c r="F467" s="1">
        <v>16.690000000000001</v>
      </c>
      <c r="G467" s="1">
        <v>-0.59660000000000002</v>
      </c>
      <c r="H467" s="1"/>
    </row>
    <row r="468" spans="1:8" x14ac:dyDescent="0.25">
      <c r="A468" s="1">
        <v>11</v>
      </c>
      <c r="B468" s="1">
        <v>41</v>
      </c>
      <c r="C468" s="1">
        <v>-338.8</v>
      </c>
      <c r="D468" s="1">
        <v>1.837</v>
      </c>
      <c r="E468" s="1"/>
      <c r="F468" s="1">
        <v>3.9239999999999999</v>
      </c>
      <c r="G468" s="1">
        <v>-1.1739999999999999</v>
      </c>
      <c r="H468" s="1"/>
    </row>
    <row r="469" spans="1:8" x14ac:dyDescent="0.25">
      <c r="A469" s="1">
        <v>11</v>
      </c>
      <c r="B469" s="1">
        <v>42</v>
      </c>
      <c r="C469" s="1">
        <v>374.1</v>
      </c>
      <c r="D469" s="1">
        <v>-1.976</v>
      </c>
      <c r="E469" s="1">
        <v>1.6819999999999999E-3</v>
      </c>
      <c r="F469" s="1">
        <v>460.8</v>
      </c>
      <c r="G469" s="1">
        <v>-6.2059999999999997E-2</v>
      </c>
      <c r="H469" s="2">
        <v>4.1E-5</v>
      </c>
    </row>
    <row r="470" spans="1:8" x14ac:dyDescent="0.25">
      <c r="A470" s="1">
        <v>11</v>
      </c>
      <c r="B470" s="1">
        <v>43</v>
      </c>
      <c r="C470" s="1">
        <v>-28.231000000000002</v>
      </c>
      <c r="D470" s="1"/>
      <c r="E470" s="1"/>
      <c r="F470" s="1">
        <v>36.948</v>
      </c>
      <c r="G470" s="1"/>
      <c r="H470" s="1"/>
    </row>
    <row r="471" spans="1:8" x14ac:dyDescent="0.25">
      <c r="A471" s="1">
        <v>11</v>
      </c>
      <c r="B471" s="1">
        <v>44</v>
      </c>
      <c r="C471" s="1">
        <v>745.4</v>
      </c>
      <c r="D471" s="1"/>
      <c r="E471" s="1"/>
      <c r="F471" s="1">
        <v>-447.04</v>
      </c>
      <c r="G471" s="1"/>
      <c r="H471" s="1"/>
    </row>
    <row r="472" spans="1:8" x14ac:dyDescent="0.25">
      <c r="A472" s="1">
        <v>11</v>
      </c>
      <c r="B472" s="1">
        <v>45</v>
      </c>
      <c r="C472" s="1">
        <v>-579.11</v>
      </c>
      <c r="D472" s="1">
        <v>0.94550000000000001</v>
      </c>
      <c r="E472" s="1"/>
      <c r="F472" s="1">
        <v>966.35</v>
      </c>
      <c r="G472" s="1">
        <v>-2.1861000000000002</v>
      </c>
      <c r="H472" s="1"/>
    </row>
    <row r="473" spans="1:8" x14ac:dyDescent="0.25">
      <c r="A473" s="1">
        <v>11</v>
      </c>
      <c r="B473" s="1">
        <v>47</v>
      </c>
      <c r="C473" s="1">
        <v>758.13</v>
      </c>
      <c r="D473" s="1">
        <v>-0.25929999999999997</v>
      </c>
      <c r="E473" s="1"/>
      <c r="F473" s="1">
        <v>32.71</v>
      </c>
      <c r="G473" s="1">
        <v>-0.86409999999999998</v>
      </c>
      <c r="H473" s="1"/>
    </row>
    <row r="474" spans="1:8" x14ac:dyDescent="0.25">
      <c r="A474" s="1">
        <v>11</v>
      </c>
      <c r="B474" s="1">
        <v>48</v>
      </c>
      <c r="C474" s="1">
        <v>611.47</v>
      </c>
      <c r="D474" s="1">
        <v>-2.4782999999999999</v>
      </c>
      <c r="E474" s="1"/>
      <c r="F474" s="1">
        <v>-1031.78</v>
      </c>
      <c r="G474" s="1">
        <v>3.9906000000000001</v>
      </c>
      <c r="H474" s="1"/>
    </row>
    <row r="475" spans="1:8" x14ac:dyDescent="0.25">
      <c r="A475" s="1">
        <v>11</v>
      </c>
      <c r="B475" s="1">
        <v>49</v>
      </c>
      <c r="C475" s="1">
        <v>2973.58</v>
      </c>
      <c r="D475" s="1">
        <v>-5.4555499999999997</v>
      </c>
      <c r="E475" s="1"/>
      <c r="F475" s="1">
        <v>81.638400000000004</v>
      </c>
      <c r="G475" s="1">
        <v>-1.3110999999999999</v>
      </c>
      <c r="H475" s="1"/>
    </row>
    <row r="476" spans="1:8" x14ac:dyDescent="0.25">
      <c r="A476" s="1">
        <v>11</v>
      </c>
      <c r="B476" s="1">
        <v>56</v>
      </c>
      <c r="C476" s="1">
        <v>-1336.2</v>
      </c>
      <c r="D476" s="1">
        <v>6.7742000000000004</v>
      </c>
      <c r="E476" s="1">
        <v>-8.2000000000000007E-3</v>
      </c>
      <c r="F476" s="1">
        <v>1915.2</v>
      </c>
      <c r="G476" s="1">
        <v>-9.9993999999999996</v>
      </c>
      <c r="H476" s="1">
        <v>1.26E-2</v>
      </c>
    </row>
    <row r="477" spans="1:8" x14ac:dyDescent="0.25">
      <c r="A477" s="1">
        <v>11</v>
      </c>
      <c r="B477" s="1">
        <v>61</v>
      </c>
      <c r="C477" s="1">
        <v>-1366.59</v>
      </c>
      <c r="D477" s="1">
        <v>5.9067299999999996</v>
      </c>
      <c r="E477" s="1">
        <v>-7.3249999999999999E-3</v>
      </c>
      <c r="F477" s="1">
        <v>2622.04</v>
      </c>
      <c r="G477" s="1">
        <v>-11.7013</v>
      </c>
      <c r="H477" s="1">
        <v>1.3472E-2</v>
      </c>
    </row>
    <row r="478" spans="1:8" x14ac:dyDescent="0.25">
      <c r="A478" s="1">
        <v>12</v>
      </c>
      <c r="B478" s="1">
        <v>18</v>
      </c>
      <c r="C478" s="1">
        <v>-9.2978000000000005</v>
      </c>
      <c r="D478" s="1"/>
      <c r="E478" s="1"/>
      <c r="F478" s="1">
        <v>-123.73</v>
      </c>
      <c r="G478" s="1"/>
      <c r="H478" s="1"/>
    </row>
    <row r="479" spans="1:8" x14ac:dyDescent="0.25">
      <c r="A479" s="1">
        <v>12</v>
      </c>
      <c r="B479" s="1">
        <v>19</v>
      </c>
      <c r="C479" s="1">
        <v>92.21</v>
      </c>
      <c r="D479" s="1"/>
      <c r="E479" s="1"/>
      <c r="F479" s="1">
        <v>-33.64</v>
      </c>
      <c r="G479" s="1"/>
      <c r="H479" s="1"/>
    </row>
    <row r="480" spans="1:8" x14ac:dyDescent="0.25">
      <c r="A480" s="1">
        <v>12</v>
      </c>
      <c r="B480" s="1">
        <v>24</v>
      </c>
      <c r="C480" s="1">
        <v>-142.19999999999999</v>
      </c>
      <c r="D480" s="1">
        <v>0.57199999999999995</v>
      </c>
      <c r="E480" s="1"/>
      <c r="F480" s="1">
        <v>465.8</v>
      </c>
      <c r="G480" s="1">
        <v>-0.77300009999999997</v>
      </c>
      <c r="H480" s="1"/>
    </row>
    <row r="481" spans="1:8" x14ac:dyDescent="0.25">
      <c r="A481" s="1">
        <v>12</v>
      </c>
      <c r="B481" s="1">
        <v>25</v>
      </c>
      <c r="C481" s="1">
        <v>1894</v>
      </c>
      <c r="D481" s="1"/>
      <c r="E481" s="1"/>
      <c r="F481" s="1">
        <v>18.79</v>
      </c>
      <c r="G481" s="1"/>
      <c r="H481" s="1"/>
    </row>
    <row r="482" spans="1:8" x14ac:dyDescent="0.25">
      <c r="A482" s="1">
        <v>12</v>
      </c>
      <c r="B482" s="1">
        <v>29</v>
      </c>
      <c r="C482" s="1">
        <v>161.80000000000001</v>
      </c>
      <c r="D482" s="1"/>
      <c r="E482" s="1"/>
      <c r="F482" s="1">
        <v>13.97</v>
      </c>
      <c r="G482" s="1"/>
      <c r="H482" s="1"/>
    </row>
    <row r="483" spans="1:8" x14ac:dyDescent="0.25">
      <c r="A483" s="1">
        <v>12</v>
      </c>
      <c r="B483" s="1">
        <v>37</v>
      </c>
      <c r="C483" s="1">
        <v>745.4</v>
      </c>
      <c r="D483" s="1">
        <v>-0.622</v>
      </c>
      <c r="E483" s="1"/>
      <c r="F483" s="1">
        <v>-479.1</v>
      </c>
      <c r="G483" s="1">
        <v>0.80310000000000004</v>
      </c>
      <c r="H483" s="1"/>
    </row>
    <row r="484" spans="1:8" x14ac:dyDescent="0.25">
      <c r="A484" s="1">
        <v>12</v>
      </c>
      <c r="B484" s="1">
        <v>39</v>
      </c>
      <c r="C484" s="1">
        <v>580.29999999999995</v>
      </c>
      <c r="D484" s="1"/>
      <c r="E484" s="1"/>
      <c r="F484" s="1">
        <v>-285.5</v>
      </c>
      <c r="G484" s="1"/>
      <c r="H484" s="1"/>
    </row>
    <row r="485" spans="1:8" x14ac:dyDescent="0.25">
      <c r="A485" s="1">
        <v>12</v>
      </c>
      <c r="B485" s="1">
        <v>42</v>
      </c>
      <c r="C485" s="1">
        <v>227.6</v>
      </c>
      <c r="D485" s="1">
        <v>-0.7762</v>
      </c>
      <c r="E485" s="1"/>
      <c r="F485" s="1">
        <v>509</v>
      </c>
      <c r="G485" s="1">
        <v>-0.2248</v>
      </c>
      <c r="H485" s="1"/>
    </row>
    <row r="486" spans="1:8" x14ac:dyDescent="0.25">
      <c r="A486" s="1">
        <v>12</v>
      </c>
      <c r="B486" s="1">
        <v>44</v>
      </c>
      <c r="C486" s="1">
        <v>489.15</v>
      </c>
      <c r="D486" s="1"/>
      <c r="E486" s="1"/>
      <c r="F486" s="1">
        <v>-441.01</v>
      </c>
      <c r="G486" s="1"/>
      <c r="H486" s="1"/>
    </row>
    <row r="487" spans="1:8" x14ac:dyDescent="0.25">
      <c r="A487" s="1">
        <v>12</v>
      </c>
      <c r="B487" s="1">
        <v>45</v>
      </c>
      <c r="C487" s="1">
        <v>260.64</v>
      </c>
      <c r="D487" s="1">
        <v>-1.2867999999999999</v>
      </c>
      <c r="E487" s="1"/>
      <c r="F487" s="1">
        <v>-597.09</v>
      </c>
      <c r="G487" s="1">
        <v>2.5295000000000001</v>
      </c>
      <c r="H487" s="1"/>
    </row>
    <row r="488" spans="1:8" x14ac:dyDescent="0.25">
      <c r="A488" s="1">
        <v>13</v>
      </c>
      <c r="B488" s="1">
        <v>18</v>
      </c>
      <c r="C488" s="1">
        <v>-199.94</v>
      </c>
      <c r="D488" s="1">
        <v>-6.9866999999999999</v>
      </c>
      <c r="E488" s="1">
        <v>1.9300000000000001E-2</v>
      </c>
      <c r="F488" s="1">
        <v>-430.49</v>
      </c>
      <c r="G488" s="1">
        <v>-0.72799999999999998</v>
      </c>
      <c r="H488" s="1">
        <v>4.0000000000000001E-3</v>
      </c>
    </row>
    <row r="489" spans="1:8" x14ac:dyDescent="0.25">
      <c r="A489" s="1">
        <v>13</v>
      </c>
      <c r="B489" s="1">
        <v>19</v>
      </c>
      <c r="C489" s="1">
        <v>1987</v>
      </c>
      <c r="D489" s="1">
        <v>-8.0220000000000002</v>
      </c>
      <c r="E489" s="1">
        <v>1.065E-2</v>
      </c>
      <c r="F489" s="1">
        <v>-588.79999999999995</v>
      </c>
      <c r="G489" s="1">
        <v>1.4810000000000001</v>
      </c>
      <c r="H489" s="1">
        <v>-2.6359999999999999E-3</v>
      </c>
    </row>
    <row r="490" spans="1:8" x14ac:dyDescent="0.25">
      <c r="A490" s="1">
        <v>13</v>
      </c>
      <c r="B490" s="1">
        <v>20</v>
      </c>
      <c r="C490" s="1">
        <v>521.48</v>
      </c>
      <c r="D490" s="1"/>
      <c r="E490" s="1"/>
      <c r="F490" s="1">
        <v>-310.82</v>
      </c>
      <c r="G490" s="1"/>
      <c r="H490" s="1"/>
    </row>
    <row r="491" spans="1:8" x14ac:dyDescent="0.25">
      <c r="A491" s="1">
        <v>13</v>
      </c>
      <c r="B491" s="1">
        <v>21</v>
      </c>
      <c r="C491" s="1">
        <v>-208.6</v>
      </c>
      <c r="D491" s="1">
        <v>-0.2571</v>
      </c>
      <c r="E491" s="1">
        <v>2.418E-3</v>
      </c>
      <c r="F491" s="1">
        <v>872</v>
      </c>
      <c r="G491" s="1">
        <v>-2.9390000000000001</v>
      </c>
      <c r="H491" s="1">
        <v>1.2689999999999999E-3</v>
      </c>
    </row>
    <row r="492" spans="1:8" x14ac:dyDescent="0.25">
      <c r="A492" s="1">
        <v>13</v>
      </c>
      <c r="B492" s="1">
        <v>22</v>
      </c>
      <c r="C492" s="1">
        <v>492.9</v>
      </c>
      <c r="D492" s="1">
        <v>-6.4749999999999996</v>
      </c>
      <c r="E492" s="1">
        <v>1.806E-2</v>
      </c>
      <c r="F492" s="1">
        <v>215.3</v>
      </c>
      <c r="G492" s="1">
        <v>-2.4820000000000002</v>
      </c>
      <c r="H492" s="1">
        <v>2.745E-3</v>
      </c>
    </row>
    <row r="493" spans="1:8" x14ac:dyDescent="0.25">
      <c r="A493" s="1">
        <v>13</v>
      </c>
      <c r="B493" s="1">
        <v>23</v>
      </c>
      <c r="C493" s="1">
        <v>-607.35</v>
      </c>
      <c r="D493" s="1">
        <v>2.3466999999999998</v>
      </c>
      <c r="E493" s="1"/>
      <c r="F493" s="1">
        <v>97.128010000000003</v>
      </c>
      <c r="G493" s="1">
        <v>-0.64385999999999999</v>
      </c>
      <c r="H493" s="1"/>
    </row>
    <row r="494" spans="1:8" x14ac:dyDescent="0.25">
      <c r="A494" s="1">
        <v>13</v>
      </c>
      <c r="B494" s="1">
        <v>24</v>
      </c>
      <c r="C494" s="1">
        <v>-425.4</v>
      </c>
      <c r="D494" s="1">
        <v>0.95140000000000002</v>
      </c>
      <c r="E494" s="1"/>
      <c r="F494" s="1">
        <v>641.20000000000005</v>
      </c>
      <c r="G494" s="1">
        <v>-1.486</v>
      </c>
      <c r="H494" s="1"/>
    </row>
    <row r="495" spans="1:8" x14ac:dyDescent="0.25">
      <c r="A495" s="1">
        <v>13</v>
      </c>
      <c r="B495" s="1">
        <v>25</v>
      </c>
      <c r="C495" s="1">
        <v>974</v>
      </c>
      <c r="D495" s="1">
        <v>-1.3680000000000001</v>
      </c>
      <c r="E495" s="1">
        <v>-1.983E-2</v>
      </c>
      <c r="F495" s="1">
        <v>381.1</v>
      </c>
      <c r="G495" s="1">
        <v>-5.6820000000000004</v>
      </c>
      <c r="H495" s="1">
        <v>1.6750000000000001E-2</v>
      </c>
    </row>
    <row r="496" spans="1:8" x14ac:dyDescent="0.25">
      <c r="A496" s="1">
        <v>13</v>
      </c>
      <c r="B496" s="1">
        <v>26</v>
      </c>
      <c r="C496" s="1">
        <v>-305.10000000000002</v>
      </c>
      <c r="D496" s="1">
        <v>0.70630000000000004</v>
      </c>
      <c r="E496" s="1"/>
      <c r="F496" s="1">
        <v>319.60000000000002</v>
      </c>
      <c r="G496" s="1">
        <v>-1.3680000000000001</v>
      </c>
      <c r="H496" s="1"/>
    </row>
    <row r="497" spans="1:8" x14ac:dyDescent="0.25">
      <c r="A497" s="1">
        <v>13</v>
      </c>
      <c r="B497" s="1">
        <v>28</v>
      </c>
      <c r="C497" s="1">
        <v>35.020000000000003</v>
      </c>
      <c r="D497" s="1">
        <v>1.702</v>
      </c>
      <c r="E497" s="1"/>
      <c r="F497" s="1">
        <v>198.5</v>
      </c>
      <c r="G497" s="1">
        <v>-1.4339999999999999</v>
      </c>
      <c r="H497" s="1"/>
    </row>
    <row r="498" spans="1:8" x14ac:dyDescent="0.25">
      <c r="A498" s="1">
        <v>13</v>
      </c>
      <c r="B498" s="1">
        <v>29</v>
      </c>
      <c r="C498" s="1">
        <v>102.6</v>
      </c>
      <c r="D498" s="1"/>
      <c r="E498" s="1"/>
      <c r="F498" s="1">
        <v>-210.1</v>
      </c>
      <c r="G498" s="1"/>
      <c r="H498" s="1"/>
    </row>
    <row r="499" spans="1:8" x14ac:dyDescent="0.25">
      <c r="A499" s="1">
        <v>13</v>
      </c>
      <c r="B499" s="1">
        <v>30</v>
      </c>
      <c r="C499" s="1">
        <v>513.70000000000005</v>
      </c>
      <c r="D499" s="1"/>
      <c r="E499" s="1"/>
      <c r="F499" s="1">
        <v>-299.60000000000002</v>
      </c>
      <c r="G499" s="1"/>
      <c r="H499" s="1"/>
    </row>
    <row r="500" spans="1:8" x14ac:dyDescent="0.25">
      <c r="A500" s="1">
        <v>13</v>
      </c>
      <c r="B500" s="1">
        <v>32</v>
      </c>
      <c r="C500" s="1">
        <v>-104.8</v>
      </c>
      <c r="D500" s="1"/>
      <c r="E500" s="1"/>
      <c r="F500" s="1">
        <v>464</v>
      </c>
      <c r="G500" s="1"/>
      <c r="H500" s="1"/>
    </row>
    <row r="501" spans="1:8" x14ac:dyDescent="0.25">
      <c r="A501" s="1">
        <v>13</v>
      </c>
      <c r="B501" s="1">
        <v>34</v>
      </c>
      <c r="C501" s="1">
        <v>-137.87</v>
      </c>
      <c r="D501" s="1"/>
      <c r="E501" s="1"/>
      <c r="F501" s="1">
        <v>169.27</v>
      </c>
      <c r="G501" s="1"/>
      <c r="H501" s="1"/>
    </row>
    <row r="502" spans="1:8" x14ac:dyDescent="0.25">
      <c r="A502" s="1">
        <v>13</v>
      </c>
      <c r="B502" s="1">
        <v>37</v>
      </c>
      <c r="C502" s="1">
        <v>-422.7</v>
      </c>
      <c r="D502" s="1">
        <v>2.23</v>
      </c>
      <c r="E502" s="1"/>
      <c r="F502" s="1">
        <v>-326.39999999999998</v>
      </c>
      <c r="G502" s="1">
        <v>0.24</v>
      </c>
      <c r="H502" s="1"/>
    </row>
    <row r="503" spans="1:8" x14ac:dyDescent="0.25">
      <c r="A503" s="1">
        <v>13</v>
      </c>
      <c r="B503" s="1">
        <v>38</v>
      </c>
      <c r="C503" s="1">
        <v>155.69999999999999</v>
      </c>
      <c r="D503" s="1">
        <v>-1.5780000000000001</v>
      </c>
      <c r="E503" s="1"/>
      <c r="F503" s="1">
        <v>-528.79999999999995</v>
      </c>
      <c r="G503" s="1">
        <v>2.8220000000000001</v>
      </c>
      <c r="H503" s="1"/>
    </row>
    <row r="504" spans="1:8" x14ac:dyDescent="0.25">
      <c r="A504" s="1">
        <v>13</v>
      </c>
      <c r="B504" s="1">
        <v>42</v>
      </c>
      <c r="C504" s="1">
        <v>397</v>
      </c>
      <c r="D504" s="1">
        <v>-1.379</v>
      </c>
      <c r="E504" s="1"/>
      <c r="F504" s="1">
        <v>-214.1</v>
      </c>
      <c r="G504" s="1">
        <v>1.1339999999999999</v>
      </c>
      <c r="H504" s="1"/>
    </row>
    <row r="505" spans="1:8" x14ac:dyDescent="0.25">
      <c r="A505" s="1">
        <v>13</v>
      </c>
      <c r="B505" s="1">
        <v>43</v>
      </c>
      <c r="C505" s="1">
        <v>-124.33</v>
      </c>
      <c r="D505" s="1">
        <v>-0.29398000000000002</v>
      </c>
      <c r="E505" s="1"/>
      <c r="F505" s="1">
        <v>561.14</v>
      </c>
      <c r="G505" s="1">
        <v>-0.70579999999999998</v>
      </c>
      <c r="H505" s="1"/>
    </row>
    <row r="506" spans="1:8" x14ac:dyDescent="0.25">
      <c r="A506" s="1">
        <v>13</v>
      </c>
      <c r="B506" s="1">
        <v>44</v>
      </c>
      <c r="C506" s="1">
        <v>-454.92</v>
      </c>
      <c r="D506" s="1"/>
      <c r="E506" s="1"/>
      <c r="F506" s="1">
        <v>310.75</v>
      </c>
      <c r="G506" s="1"/>
      <c r="H506" s="1"/>
    </row>
    <row r="507" spans="1:8" x14ac:dyDescent="0.25">
      <c r="A507" s="1">
        <v>13</v>
      </c>
      <c r="B507" s="1">
        <v>45</v>
      </c>
      <c r="C507" s="1">
        <v>-515.92999999999995</v>
      </c>
      <c r="D507" s="1">
        <v>0.38350000000000001</v>
      </c>
      <c r="E507" s="1"/>
      <c r="F507" s="1">
        <v>1368</v>
      </c>
      <c r="G507" s="1">
        <v>-2.6254</v>
      </c>
      <c r="H507" s="1"/>
    </row>
    <row r="508" spans="1:8" x14ac:dyDescent="0.25">
      <c r="A508" s="1">
        <v>13</v>
      </c>
      <c r="B508" s="1">
        <v>48</v>
      </c>
      <c r="C508" s="1">
        <v>1321.52</v>
      </c>
      <c r="D508" s="1"/>
      <c r="E508" s="1"/>
      <c r="F508" s="1">
        <v>-361.25</v>
      </c>
      <c r="G508" s="1"/>
      <c r="H508" s="1"/>
    </row>
    <row r="509" spans="1:8" x14ac:dyDescent="0.25">
      <c r="A509" s="1">
        <v>13</v>
      </c>
      <c r="B509" s="1">
        <v>49</v>
      </c>
      <c r="C509" s="1">
        <v>3858.07</v>
      </c>
      <c r="D509" s="1">
        <v>-9.2780009999999997</v>
      </c>
      <c r="E509" s="2">
        <v>6.9999999999999999E-6</v>
      </c>
      <c r="F509" s="1">
        <v>-224.78200000000001</v>
      </c>
      <c r="G509" s="1">
        <v>-0.410609</v>
      </c>
      <c r="H509" s="2">
        <v>-3.9999999999999998E-6</v>
      </c>
    </row>
    <row r="510" spans="1:8" x14ac:dyDescent="0.25">
      <c r="A510" s="1">
        <v>13</v>
      </c>
      <c r="B510" s="1">
        <v>56</v>
      </c>
      <c r="C510" s="1">
        <v>-209.209</v>
      </c>
      <c r="D510" s="1">
        <v>-0.47042299999999998</v>
      </c>
      <c r="E510" s="1">
        <v>6.9179999999999997E-3</v>
      </c>
      <c r="F510" s="1">
        <v>1163.9100000000001</v>
      </c>
      <c r="G510" s="1">
        <v>-7.1332000000000004</v>
      </c>
      <c r="H510" s="1">
        <v>8.3899999999999999E-3</v>
      </c>
    </row>
    <row r="511" spans="1:8" x14ac:dyDescent="0.25">
      <c r="A511" s="1">
        <v>13</v>
      </c>
      <c r="B511" s="1">
        <v>93</v>
      </c>
      <c r="C511" s="1">
        <v>-584.72799999999995</v>
      </c>
      <c r="D511" s="1"/>
      <c r="E511" s="1"/>
      <c r="F511" s="1">
        <v>178.501</v>
      </c>
      <c r="G511" s="1"/>
      <c r="H511" s="1"/>
    </row>
    <row r="512" spans="1:8" x14ac:dyDescent="0.25">
      <c r="A512" s="1">
        <v>14</v>
      </c>
      <c r="B512" s="1">
        <v>15</v>
      </c>
      <c r="C512" s="1">
        <v>1517</v>
      </c>
      <c r="D512" s="1">
        <v>-12.72</v>
      </c>
      <c r="E512" s="1">
        <v>2.5569999999999999E-2</v>
      </c>
      <c r="F512" s="1">
        <v>-1074</v>
      </c>
      <c r="G512" s="1">
        <v>9</v>
      </c>
      <c r="H512" s="1">
        <v>-1.7950000000000001E-2</v>
      </c>
    </row>
    <row r="513" spans="1:8" x14ac:dyDescent="0.25">
      <c r="A513" s="1">
        <v>14</v>
      </c>
      <c r="B513" s="1">
        <v>16</v>
      </c>
      <c r="C513" s="1">
        <v>-472.4</v>
      </c>
      <c r="D513" s="1">
        <v>-0.2051</v>
      </c>
      <c r="E513" s="1">
        <v>1.0580000000000001E-2</v>
      </c>
      <c r="F513" s="1">
        <v>836.6</v>
      </c>
      <c r="G513" s="1">
        <v>-5.2080000000000002</v>
      </c>
      <c r="H513" s="1">
        <v>4.8009999999999997E-3</v>
      </c>
    </row>
    <row r="514" spans="1:8" x14ac:dyDescent="0.25">
      <c r="A514" s="1">
        <v>14</v>
      </c>
      <c r="B514" s="1">
        <v>19</v>
      </c>
      <c r="C514" s="1">
        <v>-412.38</v>
      </c>
      <c r="D514" s="1">
        <v>-0.49092000000000002</v>
      </c>
      <c r="E514" s="1">
        <v>6.2553000000000001E-3</v>
      </c>
      <c r="F514" s="1">
        <v>2412.1999999999998</v>
      </c>
      <c r="G514" s="1">
        <v>-10.494999999999999</v>
      </c>
      <c r="H514" s="1">
        <v>9.7411000000000008E-3</v>
      </c>
    </row>
    <row r="515" spans="1:8" x14ac:dyDescent="0.25">
      <c r="A515" s="1">
        <v>14</v>
      </c>
      <c r="B515" s="1">
        <v>24</v>
      </c>
      <c r="C515" s="1">
        <v>-65.760000000000005</v>
      </c>
      <c r="D515" s="1">
        <v>-0.31480000000000002</v>
      </c>
      <c r="E515" s="1"/>
      <c r="F515" s="1">
        <v>333.9</v>
      </c>
      <c r="G515" s="1">
        <v>-0.14149999999999999</v>
      </c>
      <c r="H515" s="1"/>
    </row>
    <row r="516" spans="1:8" x14ac:dyDescent="0.25">
      <c r="A516" s="1">
        <v>14</v>
      </c>
      <c r="B516" s="1">
        <v>25</v>
      </c>
      <c r="C516" s="1">
        <v>2553</v>
      </c>
      <c r="D516" s="1">
        <v>-11.9</v>
      </c>
      <c r="E516" s="1"/>
      <c r="F516" s="1">
        <v>3873</v>
      </c>
      <c r="G516" s="1">
        <v>-9.3150010000000005</v>
      </c>
      <c r="H516" s="1"/>
    </row>
    <row r="517" spans="1:8" x14ac:dyDescent="0.25">
      <c r="A517" s="1">
        <v>14</v>
      </c>
      <c r="B517" s="1">
        <v>29</v>
      </c>
      <c r="C517" s="1">
        <v>-205.1</v>
      </c>
      <c r="D517" s="1"/>
      <c r="E517" s="1"/>
      <c r="F517" s="1">
        <v>244.4</v>
      </c>
      <c r="G517" s="1"/>
      <c r="H517" s="1"/>
    </row>
    <row r="518" spans="1:8" x14ac:dyDescent="0.25">
      <c r="A518" s="1">
        <v>14</v>
      </c>
      <c r="B518" s="1">
        <v>39</v>
      </c>
      <c r="C518" s="1">
        <v>162.13999999999999</v>
      </c>
      <c r="D518" s="1"/>
      <c r="E518" s="1"/>
      <c r="F518" s="1">
        <v>-112.76</v>
      </c>
      <c r="G518" s="1"/>
      <c r="H518" s="1"/>
    </row>
    <row r="519" spans="1:8" x14ac:dyDescent="0.25">
      <c r="A519" s="1">
        <v>14</v>
      </c>
      <c r="B519" s="1">
        <v>42</v>
      </c>
      <c r="C519" s="1">
        <v>124.3</v>
      </c>
      <c r="D519" s="1">
        <v>-1.147</v>
      </c>
      <c r="E519" s="1"/>
      <c r="F519" s="1">
        <v>621.9</v>
      </c>
      <c r="G519" s="1">
        <v>0.25800000000000001</v>
      </c>
      <c r="H519" s="1"/>
    </row>
    <row r="520" spans="1:8" x14ac:dyDescent="0.25">
      <c r="A520" s="1">
        <v>14</v>
      </c>
      <c r="B520" s="1">
        <v>43</v>
      </c>
      <c r="C520" s="1">
        <v>-143.07</v>
      </c>
      <c r="D520" s="1"/>
      <c r="E520" s="1"/>
      <c r="F520" s="1">
        <v>182.58</v>
      </c>
      <c r="G520" s="1"/>
      <c r="H520" s="1"/>
    </row>
    <row r="521" spans="1:8" x14ac:dyDescent="0.25">
      <c r="A521" s="1">
        <v>14</v>
      </c>
      <c r="B521" s="1">
        <v>47</v>
      </c>
      <c r="C521" s="1">
        <v>413.11</v>
      </c>
      <c r="D521" s="1"/>
      <c r="E521" s="1"/>
      <c r="F521" s="1">
        <v>-293.93</v>
      </c>
      <c r="G521" s="1"/>
      <c r="H521" s="1"/>
    </row>
    <row r="522" spans="1:8" x14ac:dyDescent="0.25">
      <c r="A522" s="1">
        <v>14</v>
      </c>
      <c r="B522" s="1">
        <v>56</v>
      </c>
      <c r="C522" s="1">
        <v>190.88200000000001</v>
      </c>
      <c r="D522" s="1"/>
      <c r="E522" s="1"/>
      <c r="F522" s="1">
        <v>14.912699999999999</v>
      </c>
      <c r="G522" s="1"/>
      <c r="H522" s="1"/>
    </row>
    <row r="523" spans="1:8" x14ac:dyDescent="0.25">
      <c r="A523" s="1">
        <v>15</v>
      </c>
      <c r="B523" s="1">
        <v>16</v>
      </c>
      <c r="C523" s="1">
        <v>402.6</v>
      </c>
      <c r="D523" s="1">
        <v>-1.6140000000000001</v>
      </c>
      <c r="E523" s="1"/>
      <c r="F523" s="1">
        <v>-639.9</v>
      </c>
      <c r="G523" s="1">
        <v>2.5609999999999999</v>
      </c>
      <c r="H523" s="1"/>
    </row>
    <row r="524" spans="1:8" x14ac:dyDescent="0.25">
      <c r="A524" s="1">
        <v>15</v>
      </c>
      <c r="B524" s="1">
        <v>19</v>
      </c>
      <c r="C524" s="1">
        <v>242.2</v>
      </c>
      <c r="D524" s="1"/>
      <c r="E524" s="1"/>
      <c r="F524" s="1">
        <v>-131.9</v>
      </c>
      <c r="G524" s="1"/>
      <c r="H524" s="1"/>
    </row>
    <row r="525" spans="1:8" x14ac:dyDescent="0.25">
      <c r="A525" s="1">
        <v>15</v>
      </c>
      <c r="B525" s="1">
        <v>24</v>
      </c>
      <c r="C525" s="1">
        <v>-3.28</v>
      </c>
      <c r="D525" s="1"/>
      <c r="E525" s="1"/>
      <c r="F525" s="1">
        <v>43.83</v>
      </c>
      <c r="G525" s="1"/>
      <c r="H525" s="1"/>
    </row>
    <row r="526" spans="1:8" x14ac:dyDescent="0.25">
      <c r="A526" s="1">
        <v>15</v>
      </c>
      <c r="B526" s="1">
        <v>25</v>
      </c>
      <c r="C526" s="1">
        <v>3888</v>
      </c>
      <c r="D526" s="1">
        <v>-16.260000000000002</v>
      </c>
      <c r="E526" s="1"/>
      <c r="F526" s="1">
        <v>-868.8</v>
      </c>
      <c r="G526" s="1">
        <v>2.948</v>
      </c>
      <c r="H526" s="1"/>
    </row>
    <row r="527" spans="1:8" x14ac:dyDescent="0.25">
      <c r="A527" s="1">
        <v>15</v>
      </c>
      <c r="B527" s="1">
        <v>38</v>
      </c>
      <c r="C527" s="1">
        <v>-330.2</v>
      </c>
      <c r="D527" s="1"/>
      <c r="E527" s="1"/>
      <c r="F527" s="1">
        <v>904.1</v>
      </c>
      <c r="G527" s="1"/>
      <c r="H527" s="1"/>
    </row>
    <row r="528" spans="1:8" x14ac:dyDescent="0.25">
      <c r="A528" s="1">
        <v>15</v>
      </c>
      <c r="B528" s="1">
        <v>39</v>
      </c>
      <c r="C528" s="1">
        <v>-88.49</v>
      </c>
      <c r="D528" s="1"/>
      <c r="E528" s="1"/>
      <c r="F528" s="1">
        <v>-230.55</v>
      </c>
      <c r="G528" s="1"/>
      <c r="H528" s="1"/>
    </row>
    <row r="529" spans="1:8" x14ac:dyDescent="0.25">
      <c r="A529" s="1">
        <v>15</v>
      </c>
      <c r="B529" s="1">
        <v>42</v>
      </c>
      <c r="C529" s="1">
        <v>-131.9</v>
      </c>
      <c r="D529" s="1">
        <v>-7.3689999999999997E-3</v>
      </c>
      <c r="E529" s="1"/>
      <c r="F529" s="1">
        <v>1248</v>
      </c>
      <c r="G529" s="1">
        <v>-2.79</v>
      </c>
      <c r="H529" s="1"/>
    </row>
    <row r="530" spans="1:8" x14ac:dyDescent="0.25">
      <c r="A530" s="1">
        <v>15</v>
      </c>
      <c r="B530" s="1">
        <v>43</v>
      </c>
      <c r="C530" s="1">
        <v>-186.98</v>
      </c>
      <c r="D530" s="1"/>
      <c r="E530" s="1"/>
      <c r="F530" s="1">
        <v>295.07</v>
      </c>
      <c r="G530" s="1"/>
      <c r="H530" s="1"/>
    </row>
    <row r="531" spans="1:8" x14ac:dyDescent="0.25">
      <c r="A531" s="1">
        <v>15</v>
      </c>
      <c r="B531" s="1">
        <v>47</v>
      </c>
      <c r="C531" s="1">
        <v>444.67</v>
      </c>
      <c r="D531" s="1">
        <v>0.83509999999999995</v>
      </c>
      <c r="E531" s="1"/>
      <c r="F531" s="1">
        <v>-196.23</v>
      </c>
      <c r="G531" s="1">
        <v>-5.11E-2</v>
      </c>
      <c r="H531" s="1"/>
    </row>
    <row r="532" spans="1:8" x14ac:dyDescent="0.25">
      <c r="A532" s="1">
        <v>15</v>
      </c>
      <c r="B532" s="1">
        <v>56</v>
      </c>
      <c r="C532" s="1">
        <v>1178.79</v>
      </c>
      <c r="D532" s="1">
        <v>-9.9991099999999999</v>
      </c>
      <c r="E532" s="1">
        <v>2.0757999999999999E-2</v>
      </c>
      <c r="F532" s="1">
        <v>1667.89</v>
      </c>
      <c r="G532" s="1">
        <v>-7.58704</v>
      </c>
      <c r="H532" s="1">
        <v>8.0059999999999992E-3</v>
      </c>
    </row>
    <row r="533" spans="1:8" x14ac:dyDescent="0.25">
      <c r="A533" s="1">
        <v>16</v>
      </c>
      <c r="B533" s="1">
        <v>22</v>
      </c>
      <c r="C533" s="1">
        <v>-473</v>
      </c>
      <c r="D533" s="1">
        <v>0.88829999999999998</v>
      </c>
      <c r="E533" s="1"/>
      <c r="F533" s="1">
        <v>406.8</v>
      </c>
      <c r="G533" s="1">
        <v>-1.524</v>
      </c>
      <c r="H533" s="1"/>
    </row>
    <row r="534" spans="1:8" x14ac:dyDescent="0.25">
      <c r="A534" s="1">
        <v>16</v>
      </c>
      <c r="B534" s="1">
        <v>24</v>
      </c>
      <c r="C534" s="1">
        <v>215.9</v>
      </c>
      <c r="D534" s="1">
        <v>-1.399</v>
      </c>
      <c r="E534" s="1"/>
      <c r="F534" s="1">
        <v>-825.9</v>
      </c>
      <c r="G534" s="1">
        <v>3.15</v>
      </c>
      <c r="H534" s="1"/>
    </row>
    <row r="535" spans="1:8" x14ac:dyDescent="0.25">
      <c r="A535" s="1">
        <v>16</v>
      </c>
      <c r="B535" s="1">
        <v>25</v>
      </c>
      <c r="C535" s="1">
        <v>1622</v>
      </c>
      <c r="D535" s="1">
        <v>-4.8120000000000003</v>
      </c>
      <c r="E535" s="1">
        <v>-1.856E-2</v>
      </c>
      <c r="F535" s="1">
        <v>-94.87</v>
      </c>
      <c r="G535" s="1">
        <v>-9.6120000000000001</v>
      </c>
      <c r="H535" s="1">
        <v>3.7220000000000003E-2</v>
      </c>
    </row>
    <row r="536" spans="1:8" x14ac:dyDescent="0.25">
      <c r="A536" s="1">
        <v>16</v>
      </c>
      <c r="B536" s="1">
        <v>38</v>
      </c>
      <c r="C536" s="1">
        <v>-7.5320010000000002</v>
      </c>
      <c r="D536" s="1">
        <v>-0.80769999999999997</v>
      </c>
      <c r="E536" s="1"/>
      <c r="F536" s="1">
        <v>35.159999999999997</v>
      </c>
      <c r="G536" s="1">
        <v>9.7229990000000002E-2</v>
      </c>
      <c r="H536" s="1"/>
    </row>
    <row r="537" spans="1:8" x14ac:dyDescent="0.25">
      <c r="A537" s="1">
        <v>16</v>
      </c>
      <c r="B537" s="1">
        <v>39</v>
      </c>
      <c r="C537" s="1">
        <v>965</v>
      </c>
      <c r="D537" s="1"/>
      <c r="E537" s="1"/>
      <c r="F537" s="1">
        <v>-311.89999999999998</v>
      </c>
      <c r="G537" s="1"/>
      <c r="H537" s="1"/>
    </row>
    <row r="538" spans="1:8" x14ac:dyDescent="0.25">
      <c r="A538" s="1">
        <v>16</v>
      </c>
      <c r="B538" s="1">
        <v>42</v>
      </c>
      <c r="C538" s="1">
        <v>324.14999999999998</v>
      </c>
      <c r="D538" s="1">
        <v>-1.4263999999999999</v>
      </c>
      <c r="E538" s="1"/>
      <c r="F538" s="1">
        <v>-198.32</v>
      </c>
      <c r="G538" s="1">
        <v>1.452</v>
      </c>
      <c r="H538" s="1"/>
    </row>
    <row r="539" spans="1:8" x14ac:dyDescent="0.25">
      <c r="A539" s="1">
        <v>16</v>
      </c>
      <c r="B539" s="1">
        <v>45</v>
      </c>
      <c r="C539" s="1">
        <v>-420.24</v>
      </c>
      <c r="D539" s="1">
        <v>0.26315</v>
      </c>
      <c r="E539" s="1"/>
      <c r="F539" s="1">
        <v>-1035.8</v>
      </c>
      <c r="G539" s="1">
        <v>3.0779999999999998</v>
      </c>
      <c r="H539" s="1"/>
    </row>
    <row r="540" spans="1:8" x14ac:dyDescent="0.25">
      <c r="A540" s="1">
        <v>16</v>
      </c>
      <c r="B540" s="1">
        <v>47</v>
      </c>
      <c r="C540" s="1">
        <v>-729.5</v>
      </c>
      <c r="D540" s="1">
        <v>6.2811000000000003</v>
      </c>
      <c r="E540" s="1"/>
      <c r="F540" s="1">
        <v>-66.61</v>
      </c>
      <c r="G540" s="1">
        <v>-0.69599999999999995</v>
      </c>
      <c r="H540" s="1"/>
    </row>
    <row r="541" spans="1:8" x14ac:dyDescent="0.25">
      <c r="A541" s="1">
        <v>16</v>
      </c>
      <c r="B541" s="1">
        <v>48</v>
      </c>
      <c r="C541" s="1">
        <v>2111.2399999999998</v>
      </c>
      <c r="D541" s="1"/>
      <c r="E541" s="1"/>
      <c r="F541" s="1">
        <v>-235.61</v>
      </c>
      <c r="G541" s="1"/>
      <c r="H541" s="1"/>
    </row>
    <row r="542" spans="1:8" x14ac:dyDescent="0.25">
      <c r="A542" s="1">
        <v>16</v>
      </c>
      <c r="B542" s="1">
        <v>56</v>
      </c>
      <c r="C542" s="1">
        <v>2662.02</v>
      </c>
      <c r="D542" s="1">
        <v>-13.9855</v>
      </c>
      <c r="E542" s="1">
        <v>1.7738E-2</v>
      </c>
      <c r="F542" s="1">
        <v>-1780.41</v>
      </c>
      <c r="G542" s="1">
        <v>5.7197500000000003</v>
      </c>
      <c r="H542" s="1">
        <v>-1.65E-3</v>
      </c>
    </row>
    <row r="543" spans="1:8" x14ac:dyDescent="0.25">
      <c r="A543" s="1">
        <v>17</v>
      </c>
      <c r="B543" s="1">
        <v>18</v>
      </c>
      <c r="C543" s="1">
        <v>74.284999999999997</v>
      </c>
      <c r="D543" s="1">
        <v>14.613</v>
      </c>
      <c r="E543" s="1">
        <v>-2.8299999999999999E-2</v>
      </c>
      <c r="F543" s="1">
        <v>-558.39</v>
      </c>
      <c r="G543" s="1">
        <v>1.2436</v>
      </c>
      <c r="H543" s="1">
        <v>-6.9999999999999999E-4</v>
      </c>
    </row>
    <row r="544" spans="1:8" x14ac:dyDescent="0.25">
      <c r="A544" s="1">
        <v>17</v>
      </c>
      <c r="B544" s="1">
        <v>19</v>
      </c>
      <c r="C544" s="1">
        <v>393.9</v>
      </c>
      <c r="D544" s="1">
        <v>-4.7030000000000003</v>
      </c>
      <c r="E544" s="1">
        <v>9.0030000000000006E-3</v>
      </c>
      <c r="F544" s="1">
        <v>2987</v>
      </c>
      <c r="G544" s="1">
        <v>-9.3360000000000003</v>
      </c>
      <c r="H544" s="1">
        <v>7.1469999999999997E-3</v>
      </c>
    </row>
    <row r="545" spans="1:8" x14ac:dyDescent="0.25">
      <c r="A545" s="1">
        <v>17</v>
      </c>
      <c r="B545" s="1">
        <v>21</v>
      </c>
      <c r="C545" s="1">
        <v>582.1</v>
      </c>
      <c r="D545" s="1">
        <v>-2.33</v>
      </c>
      <c r="E545" s="1">
        <v>3.77E-4</v>
      </c>
      <c r="F545" s="1">
        <v>-338</v>
      </c>
      <c r="G545" s="1">
        <v>3.3719999999999999</v>
      </c>
      <c r="H545" s="1">
        <v>-3.676E-3</v>
      </c>
    </row>
    <row r="546" spans="1:8" x14ac:dyDescent="0.25">
      <c r="A546" s="1">
        <v>17</v>
      </c>
      <c r="B546" s="1">
        <v>24</v>
      </c>
      <c r="C546" s="1">
        <v>3986</v>
      </c>
      <c r="D546" s="1">
        <v>-16.149999999999999</v>
      </c>
      <c r="E546" s="1">
        <v>1.635E-2</v>
      </c>
      <c r="F546" s="1">
        <v>2626</v>
      </c>
      <c r="G546" s="1">
        <v>-10.59</v>
      </c>
      <c r="H546" s="1">
        <v>1.4659999999999999E-2</v>
      </c>
    </row>
    <row r="547" spans="1:8" x14ac:dyDescent="0.25">
      <c r="A547" s="1">
        <v>17</v>
      </c>
      <c r="B547" s="1">
        <v>25</v>
      </c>
      <c r="C547" s="1">
        <v>3709.2</v>
      </c>
      <c r="D547" s="1"/>
      <c r="E547" s="1"/>
      <c r="F547" s="1">
        <v>1583.8</v>
      </c>
      <c r="G547" s="1"/>
      <c r="H547" s="1"/>
    </row>
    <row r="548" spans="1:8" x14ac:dyDescent="0.25">
      <c r="A548" s="1">
        <v>17</v>
      </c>
      <c r="B548" s="1">
        <v>27</v>
      </c>
      <c r="C548" s="1">
        <v>3770</v>
      </c>
      <c r="D548" s="1">
        <v>1.6859999999999999</v>
      </c>
      <c r="E548" s="1"/>
      <c r="F548" s="1">
        <v>1.655</v>
      </c>
      <c r="G548" s="1">
        <v>-1.1639999999999999</v>
      </c>
      <c r="H548" s="1"/>
    </row>
    <row r="549" spans="1:8" x14ac:dyDescent="0.25">
      <c r="A549" s="1">
        <v>17</v>
      </c>
      <c r="B549" s="1">
        <v>31</v>
      </c>
      <c r="C549" s="1">
        <v>1268</v>
      </c>
      <c r="D549" s="1">
        <v>-3.0419999999999998</v>
      </c>
      <c r="E549" s="1"/>
      <c r="F549" s="1">
        <v>-818.8</v>
      </c>
      <c r="G549" s="1">
        <v>3.2290000000000001</v>
      </c>
      <c r="H549" s="1"/>
    </row>
    <row r="550" spans="1:8" x14ac:dyDescent="0.25">
      <c r="A550" s="1">
        <v>17</v>
      </c>
      <c r="B550" s="1">
        <v>39</v>
      </c>
      <c r="C550" s="1">
        <v>-391.9</v>
      </c>
      <c r="D550" s="1"/>
      <c r="E550" s="1"/>
      <c r="F550" s="1">
        <v>650.70000000000005</v>
      </c>
      <c r="G550" s="1"/>
      <c r="H550" s="1"/>
    </row>
    <row r="551" spans="1:8" x14ac:dyDescent="0.25">
      <c r="A551" s="1">
        <v>17</v>
      </c>
      <c r="B551" s="1">
        <v>42</v>
      </c>
      <c r="C551" s="1">
        <v>1371</v>
      </c>
      <c r="D551" s="1">
        <v>-3.323</v>
      </c>
      <c r="E551" s="1"/>
      <c r="F551" s="1">
        <v>1091</v>
      </c>
      <c r="G551" s="1">
        <v>-0.26569999999999999</v>
      </c>
      <c r="H551" s="1"/>
    </row>
    <row r="552" spans="1:8" x14ac:dyDescent="0.25">
      <c r="A552" s="1">
        <v>17</v>
      </c>
      <c r="B552" s="1">
        <v>47</v>
      </c>
      <c r="C552" s="1">
        <v>1271.42</v>
      </c>
      <c r="D552" s="1">
        <v>-6.4372999999999996</v>
      </c>
      <c r="E552" s="1">
        <v>6.4510000000000001E-3</v>
      </c>
      <c r="F552" s="1">
        <v>-2476.1799999999998</v>
      </c>
      <c r="G552" s="1">
        <v>10.9894</v>
      </c>
      <c r="H552" s="1">
        <v>-9.6170000000000005E-3</v>
      </c>
    </row>
    <row r="553" spans="1:8" x14ac:dyDescent="0.25">
      <c r="A553" s="1">
        <v>18</v>
      </c>
      <c r="B553" s="1">
        <v>19</v>
      </c>
      <c r="C553" s="1">
        <v>746.12</v>
      </c>
      <c r="D553" s="1">
        <v>-2.1937000000000002</v>
      </c>
      <c r="E553" s="1"/>
      <c r="F553" s="1">
        <v>-2307.8000000000002</v>
      </c>
      <c r="G553" s="1">
        <v>5.8186</v>
      </c>
      <c r="H553" s="1"/>
    </row>
    <row r="554" spans="1:8" x14ac:dyDescent="0.25">
      <c r="A554" s="1">
        <v>18</v>
      </c>
      <c r="B554" s="1">
        <v>20</v>
      </c>
      <c r="C554" s="1">
        <v>-451.49</v>
      </c>
      <c r="D554" s="1">
        <v>-0.40310000000000001</v>
      </c>
      <c r="E554" s="1"/>
      <c r="F554" s="1">
        <v>-2617.6999999999998</v>
      </c>
      <c r="G554" s="1">
        <v>4.6139999999999999</v>
      </c>
      <c r="H554" s="1"/>
    </row>
    <row r="555" spans="1:8" x14ac:dyDescent="0.25">
      <c r="A555" s="1">
        <v>18</v>
      </c>
      <c r="B555" s="1">
        <v>21</v>
      </c>
      <c r="C555" s="1">
        <v>-67.105999999999995</v>
      </c>
      <c r="D555" s="1">
        <v>-0.49330000000000002</v>
      </c>
      <c r="E555" s="1"/>
      <c r="F555" s="1">
        <v>-1592.8</v>
      </c>
      <c r="G555" s="1">
        <v>2.8397000000000001</v>
      </c>
      <c r="H555" s="1"/>
    </row>
    <row r="556" spans="1:8" x14ac:dyDescent="0.25">
      <c r="A556" s="1">
        <v>18</v>
      </c>
      <c r="B556" s="1">
        <v>22</v>
      </c>
      <c r="C556" s="1">
        <v>-978.25</v>
      </c>
      <c r="D556" s="1">
        <v>2.1884000000000001</v>
      </c>
      <c r="E556" s="1"/>
      <c r="F556" s="1">
        <v>946.79</v>
      </c>
      <c r="G556" s="1">
        <v>-4.9885999999999999</v>
      </c>
      <c r="H556" s="1"/>
    </row>
    <row r="557" spans="1:8" x14ac:dyDescent="0.25">
      <c r="A557" s="1">
        <v>18</v>
      </c>
      <c r="B557" s="1">
        <v>24</v>
      </c>
      <c r="C557" s="1">
        <v>229.66</v>
      </c>
      <c r="D557" s="1">
        <v>-1.5004999999999999</v>
      </c>
      <c r="E557" s="1"/>
      <c r="F557" s="1">
        <v>-2111</v>
      </c>
      <c r="G557" s="1">
        <v>6.3624999999999998</v>
      </c>
      <c r="H557" s="1"/>
    </row>
    <row r="558" spans="1:8" x14ac:dyDescent="0.25">
      <c r="A558" s="1">
        <v>18</v>
      </c>
      <c r="B558" s="1">
        <v>33</v>
      </c>
      <c r="C558" s="1">
        <v>-713.65</v>
      </c>
      <c r="D558" s="1">
        <v>1.9191</v>
      </c>
      <c r="E558" s="1"/>
      <c r="F558" s="1">
        <v>-763.19</v>
      </c>
      <c r="G558" s="1">
        <v>0.60299999999999998</v>
      </c>
      <c r="H558" s="1"/>
    </row>
    <row r="559" spans="1:8" x14ac:dyDescent="0.25">
      <c r="A559" s="1">
        <v>18</v>
      </c>
      <c r="B559" s="1">
        <v>38</v>
      </c>
      <c r="C559" s="1">
        <v>197.95</v>
      </c>
      <c r="D559" s="1">
        <v>-0.33160000000000001</v>
      </c>
      <c r="E559" s="1">
        <v>-4.0000000000000002E-4</v>
      </c>
      <c r="F559" s="1">
        <v>-1052.5</v>
      </c>
      <c r="G559" s="1">
        <v>1.6854</v>
      </c>
      <c r="H559" s="1">
        <v>2.7000000000000001E-3</v>
      </c>
    </row>
    <row r="560" spans="1:8" x14ac:dyDescent="0.25">
      <c r="A560" s="1">
        <v>18</v>
      </c>
      <c r="B560" s="1">
        <v>42</v>
      </c>
      <c r="C560" s="1">
        <v>268.23</v>
      </c>
      <c r="D560" s="1">
        <v>-1.4137</v>
      </c>
      <c r="E560" s="1"/>
      <c r="F560" s="1">
        <v>-5894.1</v>
      </c>
      <c r="G560" s="1">
        <v>13.087999999999999</v>
      </c>
      <c r="H560" s="1"/>
    </row>
    <row r="561" spans="1:8" x14ac:dyDescent="0.25">
      <c r="A561" s="1">
        <v>18</v>
      </c>
      <c r="B561" s="1">
        <v>43</v>
      </c>
      <c r="C561" s="1">
        <v>-250.25</v>
      </c>
      <c r="D561" s="1">
        <v>0.38109999999999999</v>
      </c>
      <c r="E561" s="1"/>
      <c r="F561" s="1">
        <v>-1269.7</v>
      </c>
      <c r="G561" s="1">
        <v>2.6335000000000002</v>
      </c>
      <c r="H561" s="1"/>
    </row>
    <row r="562" spans="1:8" x14ac:dyDescent="0.25">
      <c r="A562" s="1">
        <v>18</v>
      </c>
      <c r="B562" s="1">
        <v>45</v>
      </c>
      <c r="C562" s="1">
        <v>-516.30999999999995</v>
      </c>
      <c r="D562" s="1">
        <v>1.6942999999999999</v>
      </c>
      <c r="E562" s="1"/>
      <c r="F562" s="1">
        <v>-1646.8</v>
      </c>
      <c r="G562" s="1">
        <v>2.7237</v>
      </c>
      <c r="H562" s="1"/>
    </row>
    <row r="563" spans="1:8" x14ac:dyDescent="0.25">
      <c r="A563" s="1">
        <v>18</v>
      </c>
      <c r="B563" s="1">
        <v>47</v>
      </c>
      <c r="C563" s="1">
        <v>489.93</v>
      </c>
      <c r="D563" s="1">
        <v>-0.55910000000000004</v>
      </c>
      <c r="E563" s="1">
        <v>-1.0200000000000001E-3</v>
      </c>
      <c r="F563" s="1">
        <v>-2250.64</v>
      </c>
      <c r="G563" s="1">
        <v>5.4638</v>
      </c>
      <c r="H563" s="1">
        <v>-1.4999999999999999E-4</v>
      </c>
    </row>
    <row r="564" spans="1:8" x14ac:dyDescent="0.25">
      <c r="A564" s="1">
        <v>18</v>
      </c>
      <c r="B564" s="1">
        <v>52</v>
      </c>
      <c r="C564" s="1">
        <v>-674</v>
      </c>
      <c r="D564" s="1">
        <v>1.8854</v>
      </c>
      <c r="E564" s="1"/>
      <c r="F564" s="1">
        <v>4998.6000000000004</v>
      </c>
      <c r="G564" s="1">
        <v>1.1961999999999999</v>
      </c>
      <c r="H564" s="1"/>
    </row>
    <row r="565" spans="1:8" x14ac:dyDescent="0.25">
      <c r="A565" s="1">
        <v>19</v>
      </c>
      <c r="B565" s="1">
        <v>21</v>
      </c>
      <c r="C565" s="1">
        <v>176.5</v>
      </c>
      <c r="D565" s="1">
        <v>-1.2370000000000001</v>
      </c>
      <c r="E565" s="1"/>
      <c r="F565" s="1">
        <v>-368.7</v>
      </c>
      <c r="G565" s="1">
        <v>1.992</v>
      </c>
      <c r="H565" s="1"/>
    </row>
    <row r="566" spans="1:8" x14ac:dyDescent="0.25">
      <c r="A566" s="1">
        <v>19</v>
      </c>
      <c r="B566" s="1">
        <v>22</v>
      </c>
      <c r="C566" s="1">
        <v>-78.959999999999994</v>
      </c>
      <c r="D566" s="1"/>
      <c r="E566" s="1"/>
      <c r="F566" s="1">
        <v>14.76</v>
      </c>
      <c r="G566" s="1"/>
      <c r="H566" s="1"/>
    </row>
    <row r="567" spans="1:8" x14ac:dyDescent="0.25">
      <c r="A567" s="1">
        <v>19</v>
      </c>
      <c r="B567" s="1">
        <v>24</v>
      </c>
      <c r="C567" s="1">
        <v>65.819999999999993</v>
      </c>
      <c r="D567" s="1">
        <v>-0.62649999999999995</v>
      </c>
      <c r="E567" s="1"/>
      <c r="F567" s="1">
        <v>357.6</v>
      </c>
      <c r="G567" s="1">
        <v>0.76759999999999995</v>
      </c>
      <c r="H567" s="1"/>
    </row>
    <row r="568" spans="1:8" x14ac:dyDescent="0.25">
      <c r="A568" s="1">
        <v>19</v>
      </c>
      <c r="B568" s="1">
        <v>25</v>
      </c>
      <c r="C568" s="1">
        <v>1283</v>
      </c>
      <c r="D568" s="1">
        <v>3.3610000000000002</v>
      </c>
      <c r="E568" s="1">
        <v>-2.9780000000000001E-2</v>
      </c>
      <c r="F568" s="1">
        <v>2331</v>
      </c>
      <c r="G568" s="1">
        <v>-9.2380010000000006</v>
      </c>
      <c r="H568" s="1">
        <v>1.158E-2</v>
      </c>
    </row>
    <row r="569" spans="1:8" x14ac:dyDescent="0.25">
      <c r="A569" s="1">
        <v>19</v>
      </c>
      <c r="B569" s="1">
        <v>26</v>
      </c>
      <c r="C569" s="1">
        <v>117.53</v>
      </c>
      <c r="D569" s="1">
        <v>-0.44691999999999998</v>
      </c>
      <c r="E569" s="1"/>
      <c r="F569" s="1">
        <v>-128.21</v>
      </c>
      <c r="G569" s="1">
        <v>0.50348999999999999</v>
      </c>
      <c r="H569" s="1"/>
    </row>
    <row r="570" spans="1:8" x14ac:dyDescent="0.25">
      <c r="A570" s="1">
        <v>19</v>
      </c>
      <c r="B570" s="1">
        <v>28</v>
      </c>
      <c r="C570" s="1">
        <v>468.8</v>
      </c>
      <c r="D570" s="1"/>
      <c r="E570" s="1"/>
      <c r="F570" s="1">
        <v>434.8</v>
      </c>
      <c r="G570" s="1"/>
      <c r="H570" s="1"/>
    </row>
    <row r="571" spans="1:8" x14ac:dyDescent="0.25">
      <c r="A571" s="1">
        <v>19</v>
      </c>
      <c r="B571" s="1">
        <v>29</v>
      </c>
      <c r="C571" s="1">
        <v>-18.8</v>
      </c>
      <c r="D571" s="1">
        <v>-0.36520000000000002</v>
      </c>
      <c r="E571" s="1"/>
      <c r="F571" s="1">
        <v>41.54</v>
      </c>
      <c r="G571" s="1">
        <v>0.64600000000000002</v>
      </c>
      <c r="H571" s="1"/>
    </row>
    <row r="572" spans="1:8" x14ac:dyDescent="0.25">
      <c r="A572" s="1">
        <v>19</v>
      </c>
      <c r="B572" s="1">
        <v>31</v>
      </c>
      <c r="C572" s="1">
        <v>506.6</v>
      </c>
      <c r="D572" s="1">
        <v>-1.2629999999999999</v>
      </c>
      <c r="E572" s="1"/>
      <c r="F572" s="1">
        <v>11.72</v>
      </c>
      <c r="G572" s="1">
        <v>0.70040000000000002</v>
      </c>
      <c r="H572" s="1"/>
    </row>
    <row r="573" spans="1:8" x14ac:dyDescent="0.25">
      <c r="A573" s="1">
        <v>19</v>
      </c>
      <c r="B573" s="1">
        <v>33</v>
      </c>
      <c r="C573" s="1">
        <v>-211.2</v>
      </c>
      <c r="D573" s="1"/>
      <c r="E573" s="1"/>
      <c r="F573" s="1">
        <v>362.6</v>
      </c>
      <c r="G573" s="1"/>
      <c r="H573" s="1"/>
    </row>
    <row r="574" spans="1:8" x14ac:dyDescent="0.25">
      <c r="A574" s="1">
        <v>19</v>
      </c>
      <c r="B574" s="1">
        <v>34</v>
      </c>
      <c r="C574" s="1">
        <v>11.65</v>
      </c>
      <c r="D574" s="1">
        <v>-1.2290000000000001</v>
      </c>
      <c r="E574" s="1"/>
      <c r="F574" s="1">
        <v>-1428</v>
      </c>
      <c r="G574" s="1">
        <v>7.6980000000000004</v>
      </c>
      <c r="H574" s="1"/>
    </row>
    <row r="575" spans="1:8" x14ac:dyDescent="0.25">
      <c r="A575" s="1">
        <v>19</v>
      </c>
      <c r="B575" s="1">
        <v>36</v>
      </c>
      <c r="C575" s="1">
        <v>267.10000000000002</v>
      </c>
      <c r="D575" s="1"/>
      <c r="E575" s="1"/>
      <c r="F575" s="1">
        <v>-144.69999999999999</v>
      </c>
      <c r="G575" s="1"/>
      <c r="H575" s="1"/>
    </row>
    <row r="576" spans="1:8" x14ac:dyDescent="0.25">
      <c r="A576" s="1">
        <v>19</v>
      </c>
      <c r="B576" s="1">
        <v>37</v>
      </c>
      <c r="C576" s="1">
        <v>61.96</v>
      </c>
      <c r="D576" s="1">
        <v>-0.41610000000000003</v>
      </c>
      <c r="E576" s="1"/>
      <c r="F576" s="1">
        <v>-19.100000000000001</v>
      </c>
      <c r="G576" s="1">
        <v>1.1950000000000001</v>
      </c>
      <c r="H576" s="1"/>
    </row>
    <row r="577" spans="1:8" x14ac:dyDescent="0.25">
      <c r="A577" s="1">
        <v>19</v>
      </c>
      <c r="B577" s="1">
        <v>39</v>
      </c>
      <c r="C577" s="1">
        <v>57.08</v>
      </c>
      <c r="D577" s="1">
        <v>-0.74170000000000003</v>
      </c>
      <c r="E577" s="1"/>
      <c r="F577" s="1">
        <v>-160.47999999999999</v>
      </c>
      <c r="G577" s="1">
        <v>1.0644</v>
      </c>
      <c r="H577" s="1"/>
    </row>
    <row r="578" spans="1:8" x14ac:dyDescent="0.25">
      <c r="A578" s="1">
        <v>19</v>
      </c>
      <c r="B578" s="1">
        <v>41</v>
      </c>
      <c r="C578" s="1">
        <v>-75.67</v>
      </c>
      <c r="D578" s="1"/>
      <c r="E578" s="1"/>
      <c r="F578" s="1">
        <v>26.8</v>
      </c>
      <c r="G578" s="1"/>
      <c r="H578" s="1"/>
    </row>
    <row r="579" spans="1:8" x14ac:dyDescent="0.25">
      <c r="A579" s="1">
        <v>19</v>
      </c>
      <c r="B579" s="1">
        <v>42</v>
      </c>
      <c r="C579" s="1">
        <v>256.2</v>
      </c>
      <c r="D579" s="1">
        <v>-1.526</v>
      </c>
      <c r="E579" s="1">
        <v>1.1180000000000001E-3</v>
      </c>
      <c r="F579" s="1">
        <v>1336</v>
      </c>
      <c r="G579" s="1">
        <v>-3.395</v>
      </c>
      <c r="H579" s="1">
        <v>4.5859999999999998E-3</v>
      </c>
    </row>
    <row r="580" spans="1:8" x14ac:dyDescent="0.25">
      <c r="A580" s="1">
        <v>19</v>
      </c>
      <c r="B580" s="1">
        <v>43</v>
      </c>
      <c r="C580" s="1">
        <v>-28.652999999999999</v>
      </c>
      <c r="D580" s="1">
        <v>-0.48152</v>
      </c>
      <c r="E580" s="1"/>
      <c r="F580" s="1">
        <v>56.753999999999998</v>
      </c>
      <c r="G580" s="1">
        <v>0.89781</v>
      </c>
      <c r="H580" s="1"/>
    </row>
    <row r="581" spans="1:8" x14ac:dyDescent="0.25">
      <c r="A581" s="1">
        <v>19</v>
      </c>
      <c r="B581" s="1">
        <v>45</v>
      </c>
      <c r="C581" s="1">
        <v>237.42</v>
      </c>
      <c r="D581" s="1">
        <v>-1.2927999999999999</v>
      </c>
      <c r="E581" s="1"/>
      <c r="F581" s="1">
        <v>-642.44000000000005</v>
      </c>
      <c r="G581" s="1">
        <v>2.8574000000000002</v>
      </c>
      <c r="H581" s="1"/>
    </row>
    <row r="582" spans="1:8" x14ac:dyDescent="0.25">
      <c r="A582" s="1">
        <v>19</v>
      </c>
      <c r="B582" s="1">
        <v>49</v>
      </c>
      <c r="C582" s="1">
        <v>297.64600000000002</v>
      </c>
      <c r="D582" s="1">
        <v>-0.66205999999999998</v>
      </c>
      <c r="E582" s="1"/>
      <c r="F582" s="1">
        <v>-116.794</v>
      </c>
      <c r="G582" s="1">
        <v>0.54754000000000003</v>
      </c>
      <c r="H582" s="1"/>
    </row>
    <row r="583" spans="1:8" x14ac:dyDescent="0.25">
      <c r="A583" s="1">
        <v>19</v>
      </c>
      <c r="B583" s="1">
        <v>56</v>
      </c>
      <c r="C583" s="1">
        <v>-50.844299999999997</v>
      </c>
      <c r="D583" s="1">
        <v>-2.5287E-2</v>
      </c>
      <c r="E583" s="1"/>
      <c r="F583" s="1">
        <v>180.81299999999999</v>
      </c>
      <c r="G583" s="1">
        <v>-6.4123100000000002E-2</v>
      </c>
      <c r="H583" s="1"/>
    </row>
    <row r="584" spans="1:8" x14ac:dyDescent="0.25">
      <c r="A584" s="1">
        <v>20</v>
      </c>
      <c r="B584" s="1">
        <v>21</v>
      </c>
      <c r="C584" s="1">
        <v>27.617999999999999</v>
      </c>
      <c r="D584" s="1"/>
      <c r="E584" s="1"/>
      <c r="F584" s="1">
        <v>702.4</v>
      </c>
      <c r="G584" s="1"/>
      <c r="H584" s="1"/>
    </row>
    <row r="585" spans="1:8" x14ac:dyDescent="0.25">
      <c r="A585" s="1">
        <v>20</v>
      </c>
      <c r="B585" s="1">
        <v>22</v>
      </c>
      <c r="C585" s="1">
        <v>94.605999999999995</v>
      </c>
      <c r="D585" s="1"/>
      <c r="E585" s="1"/>
      <c r="F585" s="1">
        <v>425.97</v>
      </c>
      <c r="G585" s="1"/>
      <c r="H585" s="1"/>
    </row>
    <row r="586" spans="1:8" x14ac:dyDescent="0.25">
      <c r="A586" s="1">
        <v>20</v>
      </c>
      <c r="B586" s="1">
        <v>24</v>
      </c>
      <c r="C586" s="1">
        <v>701.95</v>
      </c>
      <c r="D586" s="1">
        <v>-1.7576000000000001</v>
      </c>
      <c r="E586" s="1"/>
      <c r="F586" s="1">
        <v>213.34</v>
      </c>
      <c r="G586" s="1">
        <v>2.1861000000000002</v>
      </c>
      <c r="H586" s="1"/>
    </row>
    <row r="587" spans="1:8" x14ac:dyDescent="0.25">
      <c r="A587" s="1">
        <v>20</v>
      </c>
      <c r="B587" s="1">
        <v>25</v>
      </c>
      <c r="C587" s="1">
        <v>-1398.7</v>
      </c>
      <c r="D587" s="1"/>
      <c r="E587" s="1"/>
      <c r="F587" s="1">
        <v>1000</v>
      </c>
      <c r="G587" s="1"/>
      <c r="H587" s="1"/>
    </row>
    <row r="588" spans="1:8" x14ac:dyDescent="0.25">
      <c r="A588" s="1">
        <v>20</v>
      </c>
      <c r="B588" s="1">
        <v>32</v>
      </c>
      <c r="C588" s="1">
        <v>146.06</v>
      </c>
      <c r="D588" s="1"/>
      <c r="E588" s="1"/>
      <c r="F588" s="1">
        <v>780.71</v>
      </c>
      <c r="G588" s="1"/>
      <c r="H588" s="1"/>
    </row>
    <row r="589" spans="1:8" x14ac:dyDescent="0.25">
      <c r="A589" s="1">
        <v>20</v>
      </c>
      <c r="B589" s="1">
        <v>33</v>
      </c>
      <c r="C589" s="1">
        <v>-18.327999999999999</v>
      </c>
      <c r="D589" s="1"/>
      <c r="E589" s="1"/>
      <c r="F589" s="1">
        <v>753.21</v>
      </c>
      <c r="G589" s="1"/>
      <c r="H589" s="1"/>
    </row>
    <row r="590" spans="1:8" x14ac:dyDescent="0.25">
      <c r="A590" s="1">
        <v>20</v>
      </c>
      <c r="B590" s="1">
        <v>37</v>
      </c>
      <c r="C590" s="1">
        <v>-447.95</v>
      </c>
      <c r="D590" s="1">
        <v>1.5141</v>
      </c>
      <c r="E590" s="1"/>
      <c r="F590" s="1">
        <v>283.64</v>
      </c>
      <c r="G590" s="1">
        <v>1.5490999999999999</v>
      </c>
      <c r="H590" s="1"/>
    </row>
    <row r="591" spans="1:8" x14ac:dyDescent="0.25">
      <c r="A591" s="1">
        <v>20</v>
      </c>
      <c r="B591" s="1">
        <v>39</v>
      </c>
      <c r="C591" s="1">
        <v>-421.21</v>
      </c>
      <c r="D591" s="1"/>
      <c r="E591" s="1"/>
      <c r="F591" s="1">
        <v>93.772999999999996</v>
      </c>
      <c r="G591" s="1"/>
      <c r="H591" s="1"/>
    </row>
    <row r="592" spans="1:8" x14ac:dyDescent="0.25">
      <c r="A592" s="1">
        <v>20</v>
      </c>
      <c r="B592" s="1">
        <v>41</v>
      </c>
      <c r="C592" s="1">
        <v>-271.17599999999999</v>
      </c>
      <c r="D592" s="1">
        <v>1.4107000000000001</v>
      </c>
      <c r="E592" s="1"/>
      <c r="F592" s="1">
        <v>218.97399999999999</v>
      </c>
      <c r="G592" s="1">
        <v>-0.80610000000000004</v>
      </c>
      <c r="H592" s="1"/>
    </row>
    <row r="593" spans="1:8" x14ac:dyDescent="0.25">
      <c r="A593" s="1">
        <v>20</v>
      </c>
      <c r="B593" s="1">
        <v>42</v>
      </c>
      <c r="C593" s="1">
        <v>1060</v>
      </c>
      <c r="D593" s="1">
        <v>-2.8220000000000001</v>
      </c>
      <c r="E593" s="1"/>
      <c r="F593" s="1">
        <v>578.29999999999995</v>
      </c>
      <c r="G593" s="1">
        <v>1.4930000000000001</v>
      </c>
      <c r="H593" s="1"/>
    </row>
    <row r="594" spans="1:8" x14ac:dyDescent="0.25">
      <c r="A594" s="1">
        <v>20</v>
      </c>
      <c r="B594" s="1">
        <v>43</v>
      </c>
      <c r="C594" s="1">
        <v>720.45</v>
      </c>
      <c r="D594" s="1">
        <v>-1.5186999999999999</v>
      </c>
      <c r="E594" s="1"/>
      <c r="F594" s="1">
        <v>-140.77000000000001</v>
      </c>
      <c r="G594" s="1">
        <v>0.309</v>
      </c>
      <c r="H594" s="1"/>
    </row>
    <row r="595" spans="1:8" x14ac:dyDescent="0.25">
      <c r="A595" s="1">
        <v>20</v>
      </c>
      <c r="B595" s="1">
        <v>44</v>
      </c>
      <c r="C595" s="1">
        <v>-65.631</v>
      </c>
      <c r="D595" s="1"/>
      <c r="E595" s="1"/>
      <c r="F595" s="1">
        <v>-14.016</v>
      </c>
      <c r="G595" s="1"/>
      <c r="H595" s="1"/>
    </row>
    <row r="596" spans="1:8" x14ac:dyDescent="0.25">
      <c r="A596" s="1">
        <v>20</v>
      </c>
      <c r="B596" s="1">
        <v>45</v>
      </c>
      <c r="C596" s="1">
        <v>508.72</v>
      </c>
      <c r="D596" s="1">
        <v>-1.4005000000000001</v>
      </c>
      <c r="E596" s="1"/>
      <c r="F596" s="1">
        <v>-386.93</v>
      </c>
      <c r="G596" s="1">
        <v>2.3961000000000001</v>
      </c>
      <c r="H596" s="1"/>
    </row>
    <row r="597" spans="1:8" x14ac:dyDescent="0.25">
      <c r="A597" s="1">
        <v>20</v>
      </c>
      <c r="B597" s="1">
        <v>47</v>
      </c>
      <c r="C597" s="1">
        <v>-369.31</v>
      </c>
      <c r="D597" s="1"/>
      <c r="E597" s="1"/>
      <c r="F597" s="1">
        <v>-0.28999999999999998</v>
      </c>
      <c r="G597" s="1"/>
      <c r="H597" s="1"/>
    </row>
    <row r="598" spans="1:8" x14ac:dyDescent="0.25">
      <c r="A598" s="1">
        <v>20</v>
      </c>
      <c r="B598" s="1">
        <v>48</v>
      </c>
      <c r="C598" s="1">
        <v>-400.86</v>
      </c>
      <c r="D598" s="1"/>
      <c r="E598" s="1"/>
      <c r="F598" s="1">
        <v>-244.69</v>
      </c>
      <c r="G598" s="1"/>
      <c r="H598" s="1"/>
    </row>
    <row r="599" spans="1:8" x14ac:dyDescent="0.25">
      <c r="A599" s="1">
        <v>21</v>
      </c>
      <c r="B599" s="1">
        <v>22</v>
      </c>
      <c r="C599" s="1">
        <v>70.790000000000006</v>
      </c>
      <c r="D599" s="1"/>
      <c r="E599" s="1"/>
      <c r="F599" s="1">
        <v>-66.209999999999994</v>
      </c>
      <c r="G599" s="1"/>
      <c r="H599" s="1"/>
    </row>
    <row r="600" spans="1:8" x14ac:dyDescent="0.25">
      <c r="A600" s="1">
        <v>21</v>
      </c>
      <c r="B600" s="1">
        <v>23</v>
      </c>
      <c r="C600" s="1">
        <v>592.4</v>
      </c>
      <c r="D600" s="1">
        <v>-4.2458999999999998</v>
      </c>
      <c r="E600" s="1">
        <v>6.9046000000000003E-3</v>
      </c>
      <c r="F600" s="1">
        <v>603.29</v>
      </c>
      <c r="G600" s="1">
        <v>-3.9769999999999999</v>
      </c>
      <c r="H600" s="1">
        <v>6.2484000000000003E-3</v>
      </c>
    </row>
    <row r="601" spans="1:8" x14ac:dyDescent="0.25">
      <c r="A601" s="1">
        <v>21</v>
      </c>
      <c r="B601" s="1">
        <v>24</v>
      </c>
      <c r="C601" s="1">
        <v>16.34</v>
      </c>
      <c r="D601" s="1">
        <v>7.2870000000000004E-2</v>
      </c>
      <c r="E601" s="1"/>
      <c r="F601" s="1">
        <v>95.05</v>
      </c>
      <c r="G601" s="1">
        <v>-0.23480000000000001</v>
      </c>
      <c r="H601" s="1"/>
    </row>
    <row r="602" spans="1:8" x14ac:dyDescent="0.25">
      <c r="A602" s="1">
        <v>21</v>
      </c>
      <c r="B602" s="1">
        <v>25</v>
      </c>
      <c r="C602" s="1">
        <v>3985</v>
      </c>
      <c r="D602" s="1">
        <v>-15.7</v>
      </c>
      <c r="E602" s="1"/>
      <c r="F602" s="1">
        <v>15.62</v>
      </c>
      <c r="G602" s="1">
        <v>-1.099</v>
      </c>
      <c r="H602" s="1"/>
    </row>
    <row r="603" spans="1:8" x14ac:dyDescent="0.25">
      <c r="A603" s="1">
        <v>21</v>
      </c>
      <c r="B603" s="1">
        <v>26</v>
      </c>
      <c r="C603" s="1">
        <v>24.44</v>
      </c>
      <c r="D603" s="1">
        <v>-0.4713</v>
      </c>
      <c r="E603" s="1"/>
      <c r="F603" s="1">
        <v>142.1</v>
      </c>
      <c r="G603" s="1">
        <v>-0.153</v>
      </c>
      <c r="H603" s="1"/>
    </row>
    <row r="604" spans="1:8" x14ac:dyDescent="0.25">
      <c r="A604" s="1">
        <v>21</v>
      </c>
      <c r="B604" s="1">
        <v>27</v>
      </c>
      <c r="C604" s="1">
        <v>1248</v>
      </c>
      <c r="D604" s="1">
        <v>-2.04</v>
      </c>
      <c r="E604" s="1"/>
      <c r="F604" s="1">
        <v>1295</v>
      </c>
      <c r="G604" s="1">
        <v>-4.2240000000000002</v>
      </c>
      <c r="H604" s="1"/>
    </row>
    <row r="605" spans="1:8" x14ac:dyDescent="0.25">
      <c r="A605" s="1">
        <v>21</v>
      </c>
      <c r="B605" s="1">
        <v>28</v>
      </c>
      <c r="C605" s="1">
        <v>295.89999999999998</v>
      </c>
      <c r="D605" s="1"/>
      <c r="E605" s="1"/>
      <c r="F605" s="1">
        <v>-137.69999999999999</v>
      </c>
      <c r="G605" s="1"/>
      <c r="H605" s="1"/>
    </row>
    <row r="606" spans="1:8" x14ac:dyDescent="0.25">
      <c r="A606" s="1">
        <v>21</v>
      </c>
      <c r="B606" s="1">
        <v>30</v>
      </c>
      <c r="C606" s="1">
        <v>666</v>
      </c>
      <c r="D606" s="1"/>
      <c r="E606" s="1"/>
      <c r="F606" s="1">
        <v>-390.6</v>
      </c>
      <c r="G606" s="1"/>
      <c r="H606" s="1"/>
    </row>
    <row r="607" spans="1:8" x14ac:dyDescent="0.25">
      <c r="A607" s="1">
        <v>21</v>
      </c>
      <c r="B607" s="1">
        <v>33</v>
      </c>
      <c r="C607" s="1">
        <v>128.80000000000001</v>
      </c>
      <c r="D607" s="1">
        <v>-0.2077</v>
      </c>
      <c r="E607" s="1"/>
      <c r="F607" s="1">
        <v>-92.68</v>
      </c>
      <c r="G607" s="1">
        <v>-1.307E-2</v>
      </c>
      <c r="H607" s="1"/>
    </row>
    <row r="608" spans="1:8" x14ac:dyDescent="0.25">
      <c r="A608" s="1">
        <v>21</v>
      </c>
      <c r="B608" s="1">
        <v>37</v>
      </c>
      <c r="C608" s="1">
        <v>280</v>
      </c>
      <c r="D608" s="1"/>
      <c r="E608" s="1"/>
      <c r="F608" s="1">
        <v>-207.3</v>
      </c>
      <c r="G608" s="1"/>
      <c r="H608" s="1"/>
    </row>
    <row r="609" spans="1:8" x14ac:dyDescent="0.25">
      <c r="A609" s="1">
        <v>21</v>
      </c>
      <c r="B609" s="1">
        <v>39</v>
      </c>
      <c r="C609" s="1">
        <v>-70.45</v>
      </c>
      <c r="D609" s="1"/>
      <c r="E609" s="1"/>
      <c r="F609" s="1">
        <v>-59.29</v>
      </c>
      <c r="G609" s="1"/>
      <c r="H609" s="1"/>
    </row>
    <row r="610" spans="1:8" x14ac:dyDescent="0.25">
      <c r="A610" s="1">
        <v>21</v>
      </c>
      <c r="B610" s="1">
        <v>42</v>
      </c>
      <c r="C610" s="1">
        <v>-31.42</v>
      </c>
      <c r="D610" s="1">
        <v>-0.248</v>
      </c>
      <c r="E610" s="1"/>
      <c r="F610" s="1">
        <v>370.6</v>
      </c>
      <c r="G610" s="1">
        <v>-0.32200000000000001</v>
      </c>
      <c r="H610" s="1"/>
    </row>
    <row r="611" spans="1:8" x14ac:dyDescent="0.25">
      <c r="A611" s="1">
        <v>21</v>
      </c>
      <c r="B611" s="1">
        <v>43</v>
      </c>
      <c r="C611" s="1">
        <v>-325.77</v>
      </c>
      <c r="D611" s="1">
        <v>2.0411999999999999</v>
      </c>
      <c r="E611" s="1"/>
      <c r="F611" s="1">
        <v>70.075000000000003</v>
      </c>
      <c r="G611" s="1">
        <v>-1.149</v>
      </c>
      <c r="H611" s="1"/>
    </row>
    <row r="612" spans="1:8" x14ac:dyDescent="0.25">
      <c r="A612" s="1">
        <v>21</v>
      </c>
      <c r="B612" s="1">
        <v>44</v>
      </c>
      <c r="C612" s="1">
        <v>530.29999999999995</v>
      </c>
      <c r="D612" s="1"/>
      <c r="E612" s="1"/>
      <c r="F612" s="1">
        <v>17.052</v>
      </c>
      <c r="G612" s="1"/>
      <c r="H612" s="1"/>
    </row>
    <row r="613" spans="1:8" x14ac:dyDescent="0.25">
      <c r="A613" s="1">
        <v>21</v>
      </c>
      <c r="B613" s="1">
        <v>45</v>
      </c>
      <c r="C613" s="1">
        <v>207.12</v>
      </c>
      <c r="D613" s="1">
        <v>-0.43963999999999998</v>
      </c>
      <c r="E613" s="1"/>
      <c r="F613" s="1">
        <v>-175.29</v>
      </c>
      <c r="G613" s="1">
        <v>0.32745000000000002</v>
      </c>
      <c r="H613" s="1"/>
    </row>
    <row r="614" spans="1:8" x14ac:dyDescent="0.25">
      <c r="A614" s="1">
        <v>21</v>
      </c>
      <c r="B614" s="1">
        <v>49</v>
      </c>
      <c r="C614" s="1">
        <v>955.82809999999995</v>
      </c>
      <c r="D614" s="1">
        <v>-1.0001199999999999</v>
      </c>
      <c r="E614" s="1"/>
      <c r="F614" s="1">
        <v>-151.036</v>
      </c>
      <c r="G614" s="1">
        <v>-0.45882400000000001</v>
      </c>
      <c r="H614" s="1"/>
    </row>
    <row r="615" spans="1:8" x14ac:dyDescent="0.25">
      <c r="A615" s="1">
        <v>21</v>
      </c>
      <c r="B615" s="1">
        <v>56</v>
      </c>
      <c r="C615" s="1">
        <v>842.48599999999999</v>
      </c>
      <c r="D615" s="1">
        <v>-1.8433999999999999</v>
      </c>
      <c r="E615" s="1"/>
      <c r="F615" s="1">
        <v>-313.202</v>
      </c>
      <c r="G615" s="1">
        <v>0.41389999999999999</v>
      </c>
      <c r="H615" s="1"/>
    </row>
    <row r="616" spans="1:8" x14ac:dyDescent="0.25">
      <c r="A616" s="1">
        <v>22</v>
      </c>
      <c r="B616" s="1">
        <v>23</v>
      </c>
      <c r="C616" s="1">
        <v>187.43</v>
      </c>
      <c r="D616" s="1">
        <v>-3.4460000000000002</v>
      </c>
      <c r="E616" s="1">
        <v>6.7178999999999997E-3</v>
      </c>
      <c r="F616" s="1">
        <v>1468.9</v>
      </c>
      <c r="G616" s="1">
        <v>-5</v>
      </c>
      <c r="H616" s="1">
        <v>3.7009999999999999E-3</v>
      </c>
    </row>
    <row r="617" spans="1:8" x14ac:dyDescent="0.25">
      <c r="A617" s="1">
        <v>22</v>
      </c>
      <c r="B617" s="1">
        <v>24</v>
      </c>
      <c r="C617" s="1">
        <v>46.29</v>
      </c>
      <c r="D617" s="1">
        <v>-0.21149999999999999</v>
      </c>
      <c r="E617" s="1"/>
      <c r="F617" s="1">
        <v>46.03</v>
      </c>
      <c r="G617" s="1">
        <v>5.3879999999999997E-2</v>
      </c>
      <c r="H617" s="1"/>
    </row>
    <row r="618" spans="1:8" x14ac:dyDescent="0.25">
      <c r="A618" s="1">
        <v>22</v>
      </c>
      <c r="B618" s="1">
        <v>25</v>
      </c>
      <c r="C618" s="1">
        <v>3353</v>
      </c>
      <c r="D618" s="1">
        <v>-14.2</v>
      </c>
      <c r="E618" s="1"/>
      <c r="F618" s="1">
        <v>368.6</v>
      </c>
      <c r="G618" s="1">
        <v>-1.748</v>
      </c>
      <c r="H618" s="1"/>
    </row>
    <row r="619" spans="1:8" x14ac:dyDescent="0.25">
      <c r="A619" s="1">
        <v>22</v>
      </c>
      <c r="B619" s="1">
        <v>26</v>
      </c>
      <c r="C619" s="1">
        <v>822.4</v>
      </c>
      <c r="D619" s="1">
        <v>-2.0499999999999998</v>
      </c>
      <c r="E619" s="1"/>
      <c r="F619" s="1">
        <v>-423.1</v>
      </c>
      <c r="G619" s="1">
        <v>0.81540000000000001</v>
      </c>
      <c r="H619" s="1"/>
    </row>
    <row r="620" spans="1:8" x14ac:dyDescent="0.25">
      <c r="A620" s="1">
        <v>22</v>
      </c>
      <c r="B620" s="1">
        <v>30</v>
      </c>
      <c r="C620" s="1">
        <v>-174.6</v>
      </c>
      <c r="D620" s="1"/>
      <c r="E620" s="1"/>
      <c r="F620" s="1">
        <v>106.3</v>
      </c>
      <c r="G620" s="1"/>
      <c r="H620" s="1"/>
    </row>
    <row r="621" spans="1:8" x14ac:dyDescent="0.25">
      <c r="A621" s="1">
        <v>22</v>
      </c>
      <c r="B621" s="1">
        <v>32</v>
      </c>
      <c r="C621" s="1">
        <v>132.69999999999999</v>
      </c>
      <c r="D621" s="1">
        <v>-0.1183</v>
      </c>
      <c r="E621" s="1"/>
      <c r="F621" s="1">
        <v>-23.81</v>
      </c>
      <c r="G621" s="1">
        <v>-9.2039990000000002E-2</v>
      </c>
      <c r="H621" s="1"/>
    </row>
    <row r="622" spans="1:8" x14ac:dyDescent="0.25">
      <c r="A622" s="1">
        <v>22</v>
      </c>
      <c r="B622" s="1">
        <v>33</v>
      </c>
      <c r="C622" s="1">
        <v>-139.6</v>
      </c>
      <c r="D622" s="1">
        <v>1.022</v>
      </c>
      <c r="E622" s="1"/>
      <c r="F622" s="1">
        <v>96.4</v>
      </c>
      <c r="G622" s="1">
        <v>-0.77600000000000002</v>
      </c>
      <c r="H622" s="1"/>
    </row>
    <row r="623" spans="1:8" x14ac:dyDescent="0.25">
      <c r="A623" s="1">
        <v>22</v>
      </c>
      <c r="B623" s="1">
        <v>35</v>
      </c>
      <c r="C623" s="1">
        <v>-178.3</v>
      </c>
      <c r="D623" s="1">
        <v>0.74260000000000004</v>
      </c>
      <c r="E623" s="1"/>
      <c r="F623" s="1">
        <v>-39.450000000000003</v>
      </c>
      <c r="G623" s="1">
        <v>-0.85560000000000003</v>
      </c>
      <c r="H623" s="1"/>
    </row>
    <row r="624" spans="1:8" x14ac:dyDescent="0.25">
      <c r="A624" s="1">
        <v>22</v>
      </c>
      <c r="B624" s="1">
        <v>37</v>
      </c>
      <c r="C624" s="1">
        <v>160.69999999999999</v>
      </c>
      <c r="D624" s="1"/>
      <c r="E624" s="1"/>
      <c r="F624" s="1">
        <v>-135.9</v>
      </c>
      <c r="G624" s="1"/>
      <c r="H624" s="1"/>
    </row>
    <row r="625" spans="1:8" x14ac:dyDescent="0.25">
      <c r="A625" s="1">
        <v>22</v>
      </c>
      <c r="B625" s="1">
        <v>39</v>
      </c>
      <c r="C625" s="1">
        <v>-147.63999999999999</v>
      </c>
      <c r="D625" s="1"/>
      <c r="E625" s="1"/>
      <c r="F625" s="1">
        <v>75.45</v>
      </c>
      <c r="G625" s="1"/>
      <c r="H625" s="1"/>
    </row>
    <row r="626" spans="1:8" x14ac:dyDescent="0.25">
      <c r="A626" s="1">
        <v>22</v>
      </c>
      <c r="B626" s="1">
        <v>42</v>
      </c>
      <c r="C626" s="1">
        <v>10.7</v>
      </c>
      <c r="D626" s="1">
        <v>-0.2702</v>
      </c>
      <c r="E626" s="1"/>
      <c r="F626" s="1">
        <v>224.4</v>
      </c>
      <c r="G626" s="1">
        <v>-0.1399</v>
      </c>
      <c r="H626" s="1"/>
    </row>
    <row r="627" spans="1:8" x14ac:dyDescent="0.25">
      <c r="A627" s="1">
        <v>22</v>
      </c>
      <c r="B627" s="1">
        <v>43</v>
      </c>
      <c r="C627" s="1">
        <v>108.83</v>
      </c>
      <c r="D627" s="1">
        <v>-0.86058999999999997</v>
      </c>
      <c r="E627" s="1"/>
      <c r="F627" s="1">
        <v>-358.57</v>
      </c>
      <c r="G627" s="1">
        <v>1.3307</v>
      </c>
      <c r="H627" s="1"/>
    </row>
    <row r="628" spans="1:8" x14ac:dyDescent="0.25">
      <c r="A628" s="1">
        <v>22</v>
      </c>
      <c r="B628" s="1">
        <v>45</v>
      </c>
      <c r="C628" s="1">
        <v>7.3663999999999996</v>
      </c>
      <c r="D628" s="1">
        <v>0.40455999999999998</v>
      </c>
      <c r="E628" s="1"/>
      <c r="F628" s="1">
        <v>-1.6640999999999999</v>
      </c>
      <c r="G628" s="1">
        <v>-0.37824999999999998</v>
      </c>
      <c r="H628" s="1"/>
    </row>
    <row r="629" spans="1:8" x14ac:dyDescent="0.25">
      <c r="A629" s="1">
        <v>22</v>
      </c>
      <c r="B629" s="1">
        <v>48</v>
      </c>
      <c r="C629" s="1">
        <v>102.8</v>
      </c>
      <c r="D629" s="1">
        <v>-8.7900000000000006E-2</v>
      </c>
      <c r="E629" s="1"/>
      <c r="F629" s="1">
        <v>-446.86</v>
      </c>
      <c r="G629" s="1">
        <v>0.42759999999999998</v>
      </c>
      <c r="H629" s="1"/>
    </row>
    <row r="630" spans="1:8" x14ac:dyDescent="0.25">
      <c r="A630" s="1">
        <v>22</v>
      </c>
      <c r="B630" s="1">
        <v>49</v>
      </c>
      <c r="C630" s="1">
        <v>-1017.26</v>
      </c>
      <c r="D630" s="1">
        <v>3.0909</v>
      </c>
      <c r="E630" s="1"/>
      <c r="F630" s="1">
        <v>894.50900000000001</v>
      </c>
      <c r="G630" s="1">
        <v>-2.9316399999999998</v>
      </c>
      <c r="H630" s="1"/>
    </row>
    <row r="631" spans="1:8" x14ac:dyDescent="0.25">
      <c r="A631" s="1">
        <v>22</v>
      </c>
      <c r="B631" s="1">
        <v>56</v>
      </c>
      <c r="C631" s="1">
        <v>262.13799999999998</v>
      </c>
      <c r="D631" s="1"/>
      <c r="E631" s="1"/>
      <c r="F631" s="1">
        <v>-229.08099999999999</v>
      </c>
      <c r="G631" s="1"/>
      <c r="H631" s="1"/>
    </row>
    <row r="632" spans="1:8" x14ac:dyDescent="0.25">
      <c r="A632" s="1">
        <v>23</v>
      </c>
      <c r="B632" s="1">
        <v>24</v>
      </c>
      <c r="C632" s="1">
        <v>-323.17</v>
      </c>
      <c r="D632" s="1">
        <v>1.1973</v>
      </c>
      <c r="E632" s="1"/>
      <c r="F632" s="1">
        <v>350.92</v>
      </c>
      <c r="G632" s="1">
        <v>-1.3455999999999999</v>
      </c>
      <c r="H632" s="1"/>
    </row>
    <row r="633" spans="1:8" x14ac:dyDescent="0.25">
      <c r="A633" s="1">
        <v>23</v>
      </c>
      <c r="B633" s="1">
        <v>33</v>
      </c>
      <c r="C633" s="1">
        <v>599.82000000000005</v>
      </c>
      <c r="D633" s="1"/>
      <c r="E633" s="1"/>
      <c r="F633" s="1">
        <v>-364.76</v>
      </c>
      <c r="G633" s="1"/>
      <c r="H633" s="1"/>
    </row>
    <row r="634" spans="1:8" x14ac:dyDescent="0.25">
      <c r="A634" s="1">
        <v>23</v>
      </c>
      <c r="B634" s="1">
        <v>37</v>
      </c>
      <c r="C634" s="1">
        <v>325.81</v>
      </c>
      <c r="D634" s="1"/>
      <c r="E634" s="1"/>
      <c r="F634" s="1">
        <v>-199.87</v>
      </c>
      <c r="G634" s="1"/>
      <c r="H634" s="1"/>
    </row>
    <row r="635" spans="1:8" x14ac:dyDescent="0.25">
      <c r="A635" s="1">
        <v>23</v>
      </c>
      <c r="B635" s="1">
        <v>42</v>
      </c>
      <c r="C635" s="1">
        <v>289.08</v>
      </c>
      <c r="D635" s="1">
        <v>-0.58520000000000005</v>
      </c>
      <c r="E635" s="1"/>
      <c r="F635" s="1">
        <v>-69.601010000000002</v>
      </c>
      <c r="G635" s="1">
        <v>-0.4274</v>
      </c>
      <c r="H635" s="1"/>
    </row>
    <row r="636" spans="1:8" x14ac:dyDescent="0.25">
      <c r="A636" s="1">
        <v>23</v>
      </c>
      <c r="B636" s="1">
        <v>56</v>
      </c>
      <c r="C636" s="1">
        <v>401.69799999999998</v>
      </c>
      <c r="D636" s="1"/>
      <c r="E636" s="1"/>
      <c r="F636" s="1">
        <v>157.63399999999999</v>
      </c>
      <c r="G636" s="1"/>
      <c r="H636" s="1"/>
    </row>
    <row r="637" spans="1:8" x14ac:dyDescent="0.25">
      <c r="A637" s="1">
        <v>24</v>
      </c>
      <c r="B637" s="1">
        <v>25</v>
      </c>
      <c r="C637" s="1">
        <v>-131.80000000000001</v>
      </c>
      <c r="D637" s="1">
        <v>9.8019999999999996</v>
      </c>
      <c r="E637" s="1">
        <v>-3.5819999999999998E-2</v>
      </c>
      <c r="F637" s="1">
        <v>972.1</v>
      </c>
      <c r="G637" s="1">
        <v>-6.82</v>
      </c>
      <c r="H637" s="1">
        <v>9.2189999999999998E-3</v>
      </c>
    </row>
    <row r="638" spans="1:8" x14ac:dyDescent="0.25">
      <c r="A638" s="1">
        <v>24</v>
      </c>
      <c r="B638" s="1">
        <v>26</v>
      </c>
      <c r="C638" s="1">
        <v>441.5</v>
      </c>
      <c r="D638" s="1">
        <v>-0.5353</v>
      </c>
      <c r="E638" s="1"/>
      <c r="F638" s="1">
        <v>-65.739999999999995</v>
      </c>
      <c r="G638" s="1">
        <v>9.6699999999999994E-2</v>
      </c>
      <c r="H638" s="1"/>
    </row>
    <row r="639" spans="1:8" x14ac:dyDescent="0.25">
      <c r="A639" s="1">
        <v>24</v>
      </c>
      <c r="B639" s="1">
        <v>27</v>
      </c>
      <c r="C639" s="1">
        <v>3286</v>
      </c>
      <c r="D639" s="1"/>
      <c r="E639" s="1"/>
      <c r="F639" s="1">
        <v>167.5</v>
      </c>
      <c r="G639" s="1"/>
      <c r="H639" s="1"/>
    </row>
    <row r="640" spans="1:8" x14ac:dyDescent="0.25">
      <c r="A640" s="1">
        <v>24</v>
      </c>
      <c r="B640" s="1">
        <v>28</v>
      </c>
      <c r="C640" s="1">
        <v>9.3620000000000001</v>
      </c>
      <c r="D640" s="1">
        <v>1.0329999999999999</v>
      </c>
      <c r="E640" s="1"/>
      <c r="F640" s="1">
        <v>52.01</v>
      </c>
      <c r="G640" s="1">
        <v>-0.90949999999999998</v>
      </c>
      <c r="H640" s="1"/>
    </row>
    <row r="641" spans="1:8" x14ac:dyDescent="0.25">
      <c r="A641" s="1">
        <v>24</v>
      </c>
      <c r="B641" s="1">
        <v>30</v>
      </c>
      <c r="C641" s="1">
        <v>750.2</v>
      </c>
      <c r="D641" s="1">
        <v>0.8165</v>
      </c>
      <c r="E641" s="1"/>
      <c r="F641" s="1">
        <v>100.5</v>
      </c>
      <c r="G641" s="1">
        <v>-0.82689999999999997</v>
      </c>
      <c r="H641" s="1"/>
    </row>
    <row r="642" spans="1:8" x14ac:dyDescent="0.25">
      <c r="A642" s="1">
        <v>24</v>
      </c>
      <c r="B642" s="1">
        <v>32</v>
      </c>
      <c r="C642" s="1">
        <v>49.51</v>
      </c>
      <c r="D642" s="1">
        <v>0.68289999999999995</v>
      </c>
      <c r="E642" s="1"/>
      <c r="F642" s="1">
        <v>186.4</v>
      </c>
      <c r="G642" s="1">
        <v>-0.72940000000000005</v>
      </c>
      <c r="H642" s="1"/>
    </row>
    <row r="643" spans="1:8" x14ac:dyDescent="0.25">
      <c r="A643" s="1">
        <v>24</v>
      </c>
      <c r="B643" s="1">
        <v>33</v>
      </c>
      <c r="C643" s="1">
        <v>203.2</v>
      </c>
      <c r="D643" s="1">
        <v>-1.3280000000000001</v>
      </c>
      <c r="E643" s="1"/>
      <c r="F643" s="1">
        <v>-1360</v>
      </c>
      <c r="G643" s="1">
        <v>7.4020000000000001</v>
      </c>
      <c r="H643" s="1"/>
    </row>
    <row r="644" spans="1:8" x14ac:dyDescent="0.25">
      <c r="A644" s="1">
        <v>24</v>
      </c>
      <c r="B644" s="1">
        <v>35</v>
      </c>
      <c r="C644" s="1">
        <v>325.2</v>
      </c>
      <c r="D644" s="1">
        <v>0.4405</v>
      </c>
      <c r="E644" s="1"/>
      <c r="F644" s="1">
        <v>-60.89</v>
      </c>
      <c r="G644" s="1">
        <v>-0.6321</v>
      </c>
      <c r="H644" s="1"/>
    </row>
    <row r="645" spans="1:8" x14ac:dyDescent="0.25">
      <c r="A645" s="1">
        <v>24</v>
      </c>
      <c r="B645" s="1">
        <v>36</v>
      </c>
      <c r="C645" s="1">
        <v>902</v>
      </c>
      <c r="D645" s="1"/>
      <c r="E645" s="1"/>
      <c r="F645" s="1">
        <v>-194.9</v>
      </c>
      <c r="G645" s="1"/>
      <c r="H645" s="1"/>
    </row>
    <row r="646" spans="1:8" x14ac:dyDescent="0.25">
      <c r="A646" s="1">
        <v>24</v>
      </c>
      <c r="B646" s="1">
        <v>37</v>
      </c>
      <c r="C646" s="1">
        <v>220.6</v>
      </c>
      <c r="D646" s="1">
        <v>0.37559999999999999</v>
      </c>
      <c r="E646" s="1"/>
      <c r="F646" s="1">
        <v>-134.4</v>
      </c>
      <c r="G646" s="1">
        <v>-0.3226</v>
      </c>
      <c r="H646" s="1"/>
    </row>
    <row r="647" spans="1:8" x14ac:dyDescent="0.25">
      <c r="A647" s="1">
        <v>24</v>
      </c>
      <c r="B647" s="1">
        <v>38</v>
      </c>
      <c r="C647" s="1">
        <v>197.4</v>
      </c>
      <c r="D647" s="1">
        <v>-0.48580000000000001</v>
      </c>
      <c r="E647" s="1"/>
      <c r="F647" s="1">
        <v>-98.98</v>
      </c>
      <c r="G647" s="1">
        <v>-2.128E-2</v>
      </c>
      <c r="H647" s="1"/>
    </row>
    <row r="648" spans="1:8" x14ac:dyDescent="0.25">
      <c r="A648" s="1">
        <v>24</v>
      </c>
      <c r="B648" s="1">
        <v>39</v>
      </c>
      <c r="C648" s="1">
        <v>512.70000000000005</v>
      </c>
      <c r="D648" s="1">
        <v>2.7019999999999999E-2</v>
      </c>
      <c r="E648" s="1"/>
      <c r="F648" s="1">
        <v>-168.4</v>
      </c>
      <c r="G648" s="1">
        <v>-0.123</v>
      </c>
      <c r="H648" s="1"/>
    </row>
    <row r="649" spans="1:8" x14ac:dyDescent="0.25">
      <c r="A649" s="1">
        <v>24</v>
      </c>
      <c r="B649" s="1">
        <v>42</v>
      </c>
      <c r="C649" s="1">
        <v>-37.183</v>
      </c>
      <c r="D649" s="1">
        <v>-4.7827000000000001E-2</v>
      </c>
      <c r="E649" s="1"/>
      <c r="F649" s="1">
        <v>60.78</v>
      </c>
      <c r="G649" s="1">
        <v>2.4261999999999999E-2</v>
      </c>
      <c r="H649" s="1"/>
    </row>
    <row r="650" spans="1:8" x14ac:dyDescent="0.25">
      <c r="A650" s="1">
        <v>24</v>
      </c>
      <c r="B650" s="1">
        <v>43</v>
      </c>
      <c r="C650" s="1">
        <v>190.45</v>
      </c>
      <c r="D650" s="1">
        <v>1.2716E-2</v>
      </c>
      <c r="E650" s="1"/>
      <c r="F650" s="1">
        <v>-131.87</v>
      </c>
      <c r="G650" s="1">
        <v>-1.4204E-2</v>
      </c>
      <c r="H650" s="1"/>
    </row>
    <row r="651" spans="1:8" x14ac:dyDescent="0.25">
      <c r="A651" s="1">
        <v>24</v>
      </c>
      <c r="B651" s="1">
        <v>45</v>
      </c>
      <c r="C651" s="1">
        <v>22.779</v>
      </c>
      <c r="D651" s="1">
        <v>4.2145000000000002E-2</v>
      </c>
      <c r="E651" s="1"/>
      <c r="F651" s="1">
        <v>14.946999999999999</v>
      </c>
      <c r="G651" s="1">
        <v>-0.11086</v>
      </c>
      <c r="H651" s="1"/>
    </row>
    <row r="652" spans="1:8" x14ac:dyDescent="0.25">
      <c r="A652" s="1">
        <v>24</v>
      </c>
      <c r="B652" s="1">
        <v>49</v>
      </c>
      <c r="C652" s="1">
        <v>516.96600000000001</v>
      </c>
      <c r="D652" s="1">
        <v>0.19470999999999999</v>
      </c>
      <c r="E652" s="1">
        <v>1.8550000000000001E-3</v>
      </c>
      <c r="F652" s="1">
        <v>-198.67699999999999</v>
      </c>
      <c r="G652" s="1">
        <v>0.43508400000000003</v>
      </c>
      <c r="H652" s="1">
        <v>-1.271E-3</v>
      </c>
    </row>
    <row r="653" spans="1:8" x14ac:dyDescent="0.25">
      <c r="A653" s="1">
        <v>24</v>
      </c>
      <c r="B653" s="1">
        <v>52</v>
      </c>
      <c r="C653" s="1">
        <v>1366.3</v>
      </c>
      <c r="D653" s="1">
        <v>-3.8384999999999998</v>
      </c>
      <c r="E653" s="1"/>
      <c r="F653" s="1">
        <v>-580.46</v>
      </c>
      <c r="G653" s="1">
        <v>1.1653</v>
      </c>
      <c r="H653" s="1"/>
    </row>
    <row r="654" spans="1:8" x14ac:dyDescent="0.25">
      <c r="A654" s="1">
        <v>24</v>
      </c>
      <c r="B654" s="1">
        <v>56</v>
      </c>
      <c r="C654" s="1">
        <v>120.59</v>
      </c>
      <c r="D654" s="1">
        <v>1.2816000000000001</v>
      </c>
      <c r="E654" s="1"/>
      <c r="F654" s="1">
        <v>261.14999999999998</v>
      </c>
      <c r="G654" s="1">
        <v>-0.88149999999999995</v>
      </c>
      <c r="H654" s="1"/>
    </row>
    <row r="655" spans="1:8" x14ac:dyDescent="0.25">
      <c r="A655" s="1">
        <v>25</v>
      </c>
      <c r="B655" s="1">
        <v>26</v>
      </c>
      <c r="C655" s="1">
        <v>3986</v>
      </c>
      <c r="D655" s="1">
        <v>25</v>
      </c>
      <c r="E655" s="1"/>
      <c r="F655" s="1">
        <v>3638</v>
      </c>
      <c r="G655" s="1">
        <v>-14.25</v>
      </c>
      <c r="H655" s="1"/>
    </row>
    <row r="656" spans="1:8" x14ac:dyDescent="0.25">
      <c r="A656" s="1">
        <v>25</v>
      </c>
      <c r="B656" s="1">
        <v>27</v>
      </c>
      <c r="C656" s="1">
        <v>-184.5</v>
      </c>
      <c r="D656" s="1">
        <v>2.2806000000000002</v>
      </c>
      <c r="E656" s="1"/>
      <c r="F656" s="1">
        <v>2926.02</v>
      </c>
      <c r="G656" s="1">
        <v>-1.8141</v>
      </c>
      <c r="H656" s="1"/>
    </row>
    <row r="657" spans="1:8" x14ac:dyDescent="0.25">
      <c r="A657" s="1">
        <v>25</v>
      </c>
      <c r="B657" s="1">
        <v>33</v>
      </c>
      <c r="C657" s="1">
        <v>-69.88</v>
      </c>
      <c r="D657" s="1"/>
      <c r="E657" s="1"/>
      <c r="F657" s="1">
        <v>981.5</v>
      </c>
      <c r="G657" s="1"/>
      <c r="H657" s="1"/>
    </row>
    <row r="658" spans="1:8" x14ac:dyDescent="0.25">
      <c r="A658" s="1">
        <v>25</v>
      </c>
      <c r="B658" s="1">
        <v>39</v>
      </c>
      <c r="C658" s="1">
        <v>-12.71</v>
      </c>
      <c r="D658" s="1">
        <v>-0.4758</v>
      </c>
      <c r="E658" s="1"/>
      <c r="F658" s="1">
        <v>472.49</v>
      </c>
      <c r="G658" s="1">
        <v>-0.55030000000000001</v>
      </c>
      <c r="H658" s="1"/>
    </row>
    <row r="659" spans="1:8" x14ac:dyDescent="0.25">
      <c r="A659" s="1">
        <v>25</v>
      </c>
      <c r="B659" s="1">
        <v>42</v>
      </c>
      <c r="C659" s="1">
        <v>207.16</v>
      </c>
      <c r="D659" s="1">
        <v>-1.2205999999999999</v>
      </c>
      <c r="E659" s="1"/>
      <c r="F659" s="1">
        <v>223.78200000000001</v>
      </c>
      <c r="G659" s="1">
        <v>-0.58260000000000001</v>
      </c>
      <c r="H659" s="1"/>
    </row>
    <row r="660" spans="1:8" x14ac:dyDescent="0.25">
      <c r="A660" s="1">
        <v>25</v>
      </c>
      <c r="B660" s="1">
        <v>43</v>
      </c>
      <c r="C660" s="1">
        <v>96.855000000000004</v>
      </c>
      <c r="D660" s="1">
        <v>-1.2992999999999999</v>
      </c>
      <c r="E660" s="1"/>
      <c r="F660" s="1">
        <v>2991.9</v>
      </c>
      <c r="G660" s="1">
        <v>-9.3958999999999993</v>
      </c>
      <c r="H660" s="1"/>
    </row>
    <row r="661" spans="1:8" x14ac:dyDescent="0.25">
      <c r="A661" s="1">
        <v>25</v>
      </c>
      <c r="B661" s="1">
        <v>45</v>
      </c>
      <c r="C661" s="1">
        <v>-27.161000000000001</v>
      </c>
      <c r="D661" s="1">
        <v>0.61099999999999999</v>
      </c>
      <c r="E661" s="1"/>
      <c r="F661" s="1">
        <v>4235.3</v>
      </c>
      <c r="G661" s="1">
        <v>-16.954000000000001</v>
      </c>
      <c r="H661" s="1"/>
    </row>
    <row r="662" spans="1:8" x14ac:dyDescent="0.25">
      <c r="A662" s="1">
        <v>25</v>
      </c>
      <c r="B662" s="1">
        <v>49</v>
      </c>
      <c r="C662" s="1">
        <v>593.20299999999997</v>
      </c>
      <c r="D662" s="1">
        <v>-0.79039999999999999</v>
      </c>
      <c r="E662" s="1"/>
      <c r="F662" s="1">
        <v>88.322010000000006</v>
      </c>
      <c r="G662" s="1">
        <v>0.1605</v>
      </c>
      <c r="H662" s="1"/>
    </row>
    <row r="663" spans="1:8" x14ac:dyDescent="0.25">
      <c r="A663" s="1">
        <v>26</v>
      </c>
      <c r="B663" s="1">
        <v>27</v>
      </c>
      <c r="C663" s="1">
        <v>85.6</v>
      </c>
      <c r="D663" s="1"/>
      <c r="E663" s="1"/>
      <c r="F663" s="1">
        <v>986</v>
      </c>
      <c r="G663" s="1"/>
      <c r="H663" s="1"/>
    </row>
    <row r="664" spans="1:8" x14ac:dyDescent="0.25">
      <c r="A664" s="1">
        <v>26</v>
      </c>
      <c r="B664" s="1">
        <v>28</v>
      </c>
      <c r="C664" s="1">
        <v>68.87</v>
      </c>
      <c r="D664" s="1">
        <v>3.2170000000000001</v>
      </c>
      <c r="E664" s="1"/>
      <c r="F664" s="1">
        <v>655.7</v>
      </c>
      <c r="G664" s="1">
        <v>-2.2029999999999998</v>
      </c>
      <c r="H664" s="1"/>
    </row>
    <row r="665" spans="1:8" x14ac:dyDescent="0.25">
      <c r="A665" s="1">
        <v>26</v>
      </c>
      <c r="B665" s="1">
        <v>32</v>
      </c>
      <c r="C665" s="1">
        <v>643.79999999999995</v>
      </c>
      <c r="D665" s="1">
        <v>-0.73760000000000003</v>
      </c>
      <c r="E665" s="1"/>
      <c r="F665" s="1">
        <v>17.809999999999999</v>
      </c>
      <c r="G665" s="1">
        <v>-0.22450000000000001</v>
      </c>
      <c r="H665" s="1"/>
    </row>
    <row r="666" spans="1:8" x14ac:dyDescent="0.25">
      <c r="A666" s="1">
        <v>26</v>
      </c>
      <c r="B666" s="1">
        <v>33</v>
      </c>
      <c r="C666" s="1">
        <v>9.2579999999999991</v>
      </c>
      <c r="D666" s="1">
        <v>-0.1079</v>
      </c>
      <c r="E666" s="1"/>
      <c r="F666" s="1">
        <v>121.4</v>
      </c>
      <c r="G666" s="1">
        <v>5.3969999999999997E-2</v>
      </c>
      <c r="H666" s="1"/>
    </row>
    <row r="667" spans="1:8" x14ac:dyDescent="0.25">
      <c r="A667" s="1">
        <v>26</v>
      </c>
      <c r="B667" s="1">
        <v>34</v>
      </c>
      <c r="C667" s="1">
        <v>-70.239999999999995</v>
      </c>
      <c r="D667" s="1"/>
      <c r="E667" s="1"/>
      <c r="F667" s="1">
        <v>132.19999999999999</v>
      </c>
      <c r="G667" s="1"/>
      <c r="H667" s="1"/>
    </row>
    <row r="668" spans="1:8" x14ac:dyDescent="0.25">
      <c r="A668" s="1">
        <v>26</v>
      </c>
      <c r="B668" s="1">
        <v>37</v>
      </c>
      <c r="C668" s="1">
        <v>159</v>
      </c>
      <c r="D668" s="1"/>
      <c r="E668" s="1"/>
      <c r="F668" s="1">
        <v>108.4</v>
      </c>
      <c r="G668" s="1"/>
      <c r="H668" s="1"/>
    </row>
    <row r="669" spans="1:8" x14ac:dyDescent="0.25">
      <c r="A669" s="1">
        <v>26</v>
      </c>
      <c r="B669" s="1">
        <v>39</v>
      </c>
      <c r="C669" s="1">
        <v>606.9</v>
      </c>
      <c r="D669" s="1"/>
      <c r="E669" s="1"/>
      <c r="F669" s="1">
        <v>-340.9</v>
      </c>
      <c r="G669" s="1"/>
      <c r="H669" s="1"/>
    </row>
    <row r="670" spans="1:8" x14ac:dyDescent="0.25">
      <c r="A670" s="1">
        <v>26</v>
      </c>
      <c r="B670" s="1">
        <v>42</v>
      </c>
      <c r="C670" s="1">
        <v>119.3</v>
      </c>
      <c r="D670" s="1">
        <v>-0.56910000000000005</v>
      </c>
      <c r="E670" s="1"/>
      <c r="F670" s="1">
        <v>522.9</v>
      </c>
      <c r="G670" s="1">
        <v>-0.2485</v>
      </c>
      <c r="H670" s="1"/>
    </row>
    <row r="671" spans="1:8" x14ac:dyDescent="0.25">
      <c r="A671" s="1">
        <v>26</v>
      </c>
      <c r="B671" s="1">
        <v>43</v>
      </c>
      <c r="C671" s="1">
        <v>53.75</v>
      </c>
      <c r="D671" s="1"/>
      <c r="E671" s="1"/>
      <c r="F671" s="1">
        <v>-47.088999999999999</v>
      </c>
      <c r="G671" s="1"/>
      <c r="H671" s="1"/>
    </row>
    <row r="672" spans="1:8" x14ac:dyDescent="0.25">
      <c r="A672" s="1">
        <v>26</v>
      </c>
      <c r="B672" s="1">
        <v>52</v>
      </c>
      <c r="C672" s="1">
        <v>324.62</v>
      </c>
      <c r="D672" s="1">
        <v>-1.1828000000000001</v>
      </c>
      <c r="E672" s="1"/>
      <c r="F672" s="1">
        <v>11.442</v>
      </c>
      <c r="G672" s="1">
        <v>0.78659999999999997</v>
      </c>
      <c r="H672" s="1"/>
    </row>
    <row r="673" spans="1:8" x14ac:dyDescent="0.25">
      <c r="A673" s="1">
        <v>27</v>
      </c>
      <c r="B673" s="1">
        <v>33</v>
      </c>
      <c r="C673" s="1">
        <v>505.4</v>
      </c>
      <c r="D673" s="1"/>
      <c r="E673" s="1"/>
      <c r="F673" s="1">
        <v>81.445009999999996</v>
      </c>
      <c r="G673" s="1"/>
      <c r="H673" s="1"/>
    </row>
    <row r="674" spans="1:8" x14ac:dyDescent="0.25">
      <c r="A674" s="1">
        <v>27</v>
      </c>
      <c r="B674" s="1">
        <v>42</v>
      </c>
      <c r="C674" s="1">
        <v>2004</v>
      </c>
      <c r="D674" s="1">
        <v>-4.5</v>
      </c>
      <c r="E674" s="1"/>
      <c r="F674" s="1">
        <v>2600</v>
      </c>
      <c r="G674" s="1">
        <v>-4.8</v>
      </c>
      <c r="H674" s="1"/>
    </row>
    <row r="675" spans="1:8" x14ac:dyDescent="0.25">
      <c r="A675" s="1">
        <v>28</v>
      </c>
      <c r="B675" s="1">
        <v>32</v>
      </c>
      <c r="C675" s="1">
        <v>212.4</v>
      </c>
      <c r="D675" s="1">
        <v>-0.36919999999999997</v>
      </c>
      <c r="E675" s="1"/>
      <c r="F675" s="1">
        <v>200.6</v>
      </c>
      <c r="G675" s="1">
        <v>-0.22800000000000001</v>
      </c>
      <c r="H675" s="1"/>
    </row>
    <row r="676" spans="1:8" x14ac:dyDescent="0.25">
      <c r="A676" s="1">
        <v>28</v>
      </c>
      <c r="B676" s="1">
        <v>37</v>
      </c>
      <c r="C676" s="1">
        <v>-93.31</v>
      </c>
      <c r="D676" s="1">
        <v>-0.12859999999999999</v>
      </c>
      <c r="E676" s="1"/>
      <c r="F676" s="1">
        <v>319.39999999999998</v>
      </c>
      <c r="G676" s="1">
        <v>3.4189999999999998E-2</v>
      </c>
      <c r="H676" s="1"/>
    </row>
    <row r="677" spans="1:8" x14ac:dyDescent="0.25">
      <c r="A677" s="1">
        <v>28</v>
      </c>
      <c r="B677" s="1">
        <v>42</v>
      </c>
      <c r="C677" s="1">
        <v>29.45</v>
      </c>
      <c r="D677" s="1">
        <v>-0.9194</v>
      </c>
      <c r="E677" s="1"/>
      <c r="F677" s="1">
        <v>92.4</v>
      </c>
      <c r="G677" s="1">
        <v>1.1910000000000001</v>
      </c>
      <c r="H677" s="1"/>
    </row>
    <row r="678" spans="1:8" x14ac:dyDescent="0.25">
      <c r="A678" s="1">
        <v>28</v>
      </c>
      <c r="B678" s="1">
        <v>43</v>
      </c>
      <c r="C678" s="1">
        <v>166.56</v>
      </c>
      <c r="D678" s="1">
        <v>-1.0407</v>
      </c>
      <c r="E678" s="1"/>
      <c r="F678" s="1">
        <v>1.0902000000000001</v>
      </c>
      <c r="G678" s="1">
        <v>1.5927</v>
      </c>
      <c r="H678" s="1"/>
    </row>
    <row r="679" spans="1:8" x14ac:dyDescent="0.25">
      <c r="A679" s="1">
        <v>28</v>
      </c>
      <c r="B679" s="1">
        <v>45</v>
      </c>
      <c r="C679" s="1">
        <v>89.744</v>
      </c>
      <c r="D679" s="1">
        <v>-1.0122</v>
      </c>
      <c r="E679" s="1"/>
      <c r="F679" s="1">
        <v>40.987000000000002</v>
      </c>
      <c r="G679" s="1">
        <v>1.1526000000000001</v>
      </c>
      <c r="H679" s="1"/>
    </row>
    <row r="680" spans="1:8" x14ac:dyDescent="0.25">
      <c r="A680" s="1">
        <v>29</v>
      </c>
      <c r="B680" s="1">
        <v>35</v>
      </c>
      <c r="C680" s="1">
        <v>467.1</v>
      </c>
      <c r="D680" s="1"/>
      <c r="E680" s="1"/>
      <c r="F680" s="1">
        <v>-360</v>
      </c>
      <c r="G680" s="1"/>
      <c r="H680" s="1"/>
    </row>
    <row r="681" spans="1:8" x14ac:dyDescent="0.25">
      <c r="A681" s="1">
        <v>29</v>
      </c>
      <c r="B681" s="1">
        <v>39</v>
      </c>
      <c r="C681" s="1">
        <v>356.6</v>
      </c>
      <c r="D681" s="1"/>
      <c r="E681" s="1"/>
      <c r="F681" s="1">
        <v>-247.6</v>
      </c>
      <c r="G681" s="1"/>
      <c r="H681" s="1"/>
    </row>
    <row r="682" spans="1:8" x14ac:dyDescent="0.25">
      <c r="A682" s="1">
        <v>29</v>
      </c>
      <c r="B682" s="1">
        <v>42</v>
      </c>
      <c r="C682" s="1">
        <v>-7.4649999999999999</v>
      </c>
      <c r="D682" s="1">
        <v>-0.41510000000000002</v>
      </c>
      <c r="E682" s="1"/>
      <c r="F682" s="1">
        <v>439.73</v>
      </c>
      <c r="G682" s="1">
        <v>-0.26190000000000002</v>
      </c>
      <c r="H682" s="1"/>
    </row>
    <row r="683" spans="1:8" x14ac:dyDescent="0.25">
      <c r="A683" s="1">
        <v>30</v>
      </c>
      <c r="B683" s="1">
        <v>37</v>
      </c>
      <c r="C683" s="1">
        <v>-277.60000000000002</v>
      </c>
      <c r="D683" s="1"/>
      <c r="E683" s="1"/>
      <c r="F683" s="1">
        <v>1168</v>
      </c>
      <c r="G683" s="1"/>
      <c r="H683" s="1"/>
    </row>
    <row r="684" spans="1:8" x14ac:dyDescent="0.25">
      <c r="A684" s="1">
        <v>30</v>
      </c>
      <c r="B684" s="1">
        <v>42</v>
      </c>
      <c r="C684" s="1">
        <v>96.59</v>
      </c>
      <c r="D684" s="1">
        <v>-0.76910000000000001</v>
      </c>
      <c r="E684" s="1"/>
      <c r="F684" s="1">
        <v>846.7</v>
      </c>
      <c r="G684" s="1">
        <v>0.2545</v>
      </c>
      <c r="H684" s="1"/>
    </row>
    <row r="685" spans="1:8" x14ac:dyDescent="0.25">
      <c r="A685" s="1">
        <v>30</v>
      </c>
      <c r="B685" s="1">
        <v>44</v>
      </c>
      <c r="C685" s="1">
        <v>778.78</v>
      </c>
      <c r="D685" s="1"/>
      <c r="E685" s="1"/>
      <c r="F685" s="1">
        <v>-384.29</v>
      </c>
      <c r="G685" s="1"/>
      <c r="H685" s="1"/>
    </row>
    <row r="686" spans="1:8" x14ac:dyDescent="0.25">
      <c r="A686" s="1">
        <v>31</v>
      </c>
      <c r="B686" s="1">
        <v>35</v>
      </c>
      <c r="C686" s="1">
        <v>-228.4</v>
      </c>
      <c r="D686" s="1"/>
      <c r="E686" s="1"/>
      <c r="F686" s="1">
        <v>-47.81</v>
      </c>
      <c r="G686" s="1"/>
      <c r="H686" s="1"/>
    </row>
    <row r="687" spans="1:8" x14ac:dyDescent="0.25">
      <c r="A687" s="1">
        <v>31</v>
      </c>
      <c r="B687" s="1">
        <v>39</v>
      </c>
      <c r="C687" s="1">
        <v>373.8</v>
      </c>
      <c r="D687" s="1"/>
      <c r="E687" s="1"/>
      <c r="F687" s="1">
        <v>-231.6</v>
      </c>
      <c r="G687" s="1"/>
      <c r="H687" s="1"/>
    </row>
    <row r="688" spans="1:8" x14ac:dyDescent="0.25">
      <c r="A688" s="1">
        <v>31</v>
      </c>
      <c r="B688" s="1">
        <v>47</v>
      </c>
      <c r="C688" s="1">
        <v>-210.34</v>
      </c>
      <c r="D688" s="1">
        <v>0.9103</v>
      </c>
      <c r="E688" s="1"/>
      <c r="F688" s="1">
        <v>106.79</v>
      </c>
      <c r="G688" s="1">
        <v>-0.95369990000000004</v>
      </c>
      <c r="H688" s="1"/>
    </row>
    <row r="689" spans="1:8" x14ac:dyDescent="0.25">
      <c r="A689" s="1">
        <v>32</v>
      </c>
      <c r="B689" s="1">
        <v>33</v>
      </c>
      <c r="C689" s="1">
        <v>-536.20000000000005</v>
      </c>
      <c r="D689" s="1">
        <v>1.9950000000000001</v>
      </c>
      <c r="E689" s="1"/>
      <c r="F689" s="1">
        <v>558</v>
      </c>
      <c r="G689" s="1">
        <v>-1.9239999999999999</v>
      </c>
      <c r="H689" s="1"/>
    </row>
    <row r="690" spans="1:8" x14ac:dyDescent="0.25">
      <c r="A690" s="1">
        <v>32</v>
      </c>
      <c r="B690" s="1">
        <v>45</v>
      </c>
      <c r="C690" s="1">
        <v>-47.771999999999998</v>
      </c>
      <c r="D690" s="1">
        <v>-9.2010000000000008E-3</v>
      </c>
      <c r="E690" s="1"/>
      <c r="F690" s="1">
        <v>92.429000000000002</v>
      </c>
      <c r="G690" s="1">
        <v>0.17437</v>
      </c>
      <c r="H690" s="1"/>
    </row>
    <row r="691" spans="1:8" x14ac:dyDescent="0.25">
      <c r="A691" s="1">
        <v>33</v>
      </c>
      <c r="B691" s="1">
        <v>35</v>
      </c>
      <c r="C691" s="1">
        <v>-83.7</v>
      </c>
      <c r="D691" s="1">
        <v>0.14360000000000001</v>
      </c>
      <c r="E691" s="1"/>
      <c r="F691" s="1">
        <v>-116.7</v>
      </c>
      <c r="G691" s="1">
        <v>-6.7750000000000005E-2</v>
      </c>
      <c r="H691" s="1"/>
    </row>
    <row r="692" spans="1:8" x14ac:dyDescent="0.25">
      <c r="A692" s="1">
        <v>33</v>
      </c>
      <c r="B692" s="1">
        <v>41</v>
      </c>
      <c r="C692" s="1">
        <v>-378.1</v>
      </c>
      <c r="D692" s="1">
        <v>2.56</v>
      </c>
      <c r="E692" s="1"/>
      <c r="F692" s="1">
        <v>13.78</v>
      </c>
      <c r="G692" s="1">
        <v>-0.93600000000000005</v>
      </c>
      <c r="H692" s="1"/>
    </row>
    <row r="693" spans="1:8" x14ac:dyDescent="0.25">
      <c r="A693" s="1">
        <v>33</v>
      </c>
      <c r="B693" s="1">
        <v>42</v>
      </c>
      <c r="C693" s="1">
        <v>-122.5</v>
      </c>
      <c r="D693" s="1">
        <v>9.1300000000000006E-2</v>
      </c>
      <c r="E693" s="1"/>
      <c r="F693" s="1">
        <v>476.9</v>
      </c>
      <c r="G693" s="1">
        <v>-0.61</v>
      </c>
      <c r="H693" s="1"/>
    </row>
    <row r="694" spans="1:8" x14ac:dyDescent="0.25">
      <c r="A694" s="1">
        <v>33</v>
      </c>
      <c r="B694" s="1">
        <v>43</v>
      </c>
      <c r="C694" s="1">
        <v>-186.4</v>
      </c>
      <c r="D694" s="1"/>
      <c r="E694" s="1"/>
      <c r="F694" s="1">
        <v>265.42</v>
      </c>
      <c r="G694" s="1"/>
      <c r="H694" s="1"/>
    </row>
    <row r="695" spans="1:8" x14ac:dyDescent="0.25">
      <c r="A695" s="1">
        <v>33</v>
      </c>
      <c r="B695" s="1">
        <v>56</v>
      </c>
      <c r="C695" s="1">
        <v>2459.0100000000002</v>
      </c>
      <c r="D695" s="1"/>
      <c r="E695" s="1"/>
      <c r="F695" s="1">
        <v>-271.226</v>
      </c>
      <c r="G695" s="1"/>
      <c r="H695" s="1"/>
    </row>
    <row r="696" spans="1:8" x14ac:dyDescent="0.25">
      <c r="A696" s="1">
        <v>34</v>
      </c>
      <c r="B696" s="1">
        <v>39</v>
      </c>
      <c r="C696" s="1">
        <v>1025</v>
      </c>
      <c r="D696" s="1"/>
      <c r="E696" s="1"/>
      <c r="F696" s="1">
        <v>-416.5</v>
      </c>
      <c r="G696" s="1"/>
      <c r="H696" s="1"/>
    </row>
    <row r="697" spans="1:8" x14ac:dyDescent="0.25">
      <c r="A697" s="1">
        <v>35</v>
      </c>
      <c r="B697" s="1">
        <v>39</v>
      </c>
      <c r="C697" s="1">
        <v>-133.35</v>
      </c>
      <c r="D697" s="1">
        <v>0.1022</v>
      </c>
      <c r="E697" s="1"/>
      <c r="F697" s="1">
        <v>221.74</v>
      </c>
      <c r="G697" s="1">
        <v>-0.50209999999999999</v>
      </c>
      <c r="H697" s="1"/>
    </row>
    <row r="698" spans="1:8" x14ac:dyDescent="0.25">
      <c r="A698" s="1">
        <v>35</v>
      </c>
      <c r="B698" s="1">
        <v>45</v>
      </c>
      <c r="C698" s="1">
        <v>-322.45999999999998</v>
      </c>
      <c r="D698" s="1">
        <v>-2.0827999999999999E-2</v>
      </c>
      <c r="E698" s="1"/>
      <c r="F698" s="1">
        <v>67.069000000000003</v>
      </c>
      <c r="G698" s="1">
        <v>0.23965</v>
      </c>
      <c r="H698" s="1"/>
    </row>
    <row r="699" spans="1:8" x14ac:dyDescent="0.25">
      <c r="A699" s="1">
        <v>35</v>
      </c>
      <c r="B699" s="1">
        <v>49</v>
      </c>
      <c r="C699" s="1">
        <v>-3.4470800000000001</v>
      </c>
      <c r="D699" s="1"/>
      <c r="E699" s="1"/>
      <c r="F699" s="1">
        <v>-72.16901</v>
      </c>
      <c r="G699" s="1"/>
      <c r="H699" s="1"/>
    </row>
    <row r="700" spans="1:8" x14ac:dyDescent="0.25">
      <c r="A700" s="1">
        <v>36</v>
      </c>
      <c r="B700" s="1">
        <v>37</v>
      </c>
      <c r="C700" s="1">
        <v>-74.88</v>
      </c>
      <c r="D700" s="1"/>
      <c r="E700" s="1"/>
      <c r="F700" s="1">
        <v>1004</v>
      </c>
      <c r="G700" s="1"/>
      <c r="H700" s="1"/>
    </row>
    <row r="701" spans="1:8" x14ac:dyDescent="0.25">
      <c r="A701" s="1">
        <v>36</v>
      </c>
      <c r="B701" s="1">
        <v>39</v>
      </c>
      <c r="C701" s="1">
        <v>-110.34</v>
      </c>
      <c r="D701" s="1"/>
      <c r="E701" s="1"/>
      <c r="F701" s="1">
        <v>97.36</v>
      </c>
      <c r="G701" s="1"/>
      <c r="H701" s="1"/>
    </row>
    <row r="702" spans="1:8" x14ac:dyDescent="0.25">
      <c r="A702" s="1">
        <v>37</v>
      </c>
      <c r="B702" s="1">
        <v>39</v>
      </c>
      <c r="C702" s="1">
        <v>967.74</v>
      </c>
      <c r="D702" s="1"/>
      <c r="E702" s="1"/>
      <c r="F702" s="1">
        <v>-306.22000000000003</v>
      </c>
      <c r="G702" s="1"/>
      <c r="H702" s="1"/>
    </row>
    <row r="703" spans="1:8" x14ac:dyDescent="0.25">
      <c r="A703" s="1">
        <v>37</v>
      </c>
      <c r="B703" s="1">
        <v>41</v>
      </c>
      <c r="C703" s="1">
        <v>-211.1</v>
      </c>
      <c r="D703" s="1"/>
      <c r="E703" s="1"/>
      <c r="F703" s="1">
        <v>516.5</v>
      </c>
      <c r="G703" s="1"/>
      <c r="H703" s="1"/>
    </row>
    <row r="704" spans="1:8" x14ac:dyDescent="0.25">
      <c r="A704" s="1">
        <v>37</v>
      </c>
      <c r="B704" s="1">
        <v>42</v>
      </c>
      <c r="C704" s="1">
        <v>-24.82</v>
      </c>
      <c r="D704" s="1">
        <v>-0.53239999999999998</v>
      </c>
      <c r="E704" s="1"/>
      <c r="F704" s="1">
        <v>81.56</v>
      </c>
      <c r="G704" s="1">
        <v>0.72929999999999995</v>
      </c>
      <c r="H704" s="1"/>
    </row>
    <row r="705" spans="1:8" x14ac:dyDescent="0.25">
      <c r="A705" s="1">
        <v>37</v>
      </c>
      <c r="B705" s="1">
        <v>43</v>
      </c>
      <c r="C705" s="1">
        <v>321.62</v>
      </c>
      <c r="D705" s="1">
        <v>-4.9962999999999997</v>
      </c>
      <c r="E705" s="1">
        <v>1.3871E-2</v>
      </c>
      <c r="F705" s="1">
        <v>713.9</v>
      </c>
      <c r="G705" s="1">
        <v>-2.7759</v>
      </c>
      <c r="H705" s="1">
        <v>9.1721999999999995E-4</v>
      </c>
    </row>
    <row r="706" spans="1:8" x14ac:dyDescent="0.25">
      <c r="A706" s="1">
        <v>37</v>
      </c>
      <c r="B706" s="1">
        <v>45</v>
      </c>
      <c r="C706" s="1">
        <v>185.82</v>
      </c>
      <c r="D706" s="1"/>
      <c r="E706" s="1"/>
      <c r="F706" s="1">
        <v>-139</v>
      </c>
      <c r="G706" s="1"/>
      <c r="H706" s="1"/>
    </row>
    <row r="707" spans="1:8" x14ac:dyDescent="0.25">
      <c r="A707" s="1">
        <v>38</v>
      </c>
      <c r="B707" s="1">
        <v>39</v>
      </c>
      <c r="C707" s="1">
        <v>190.06</v>
      </c>
      <c r="D707" s="1"/>
      <c r="E707" s="1"/>
      <c r="F707" s="1">
        <v>-229.97</v>
      </c>
      <c r="G707" s="1"/>
      <c r="H707" s="1"/>
    </row>
    <row r="708" spans="1:8" x14ac:dyDescent="0.25">
      <c r="A708" s="1">
        <v>38</v>
      </c>
      <c r="B708" s="1">
        <v>40</v>
      </c>
      <c r="C708" s="1">
        <v>-57.38</v>
      </c>
      <c r="D708" s="1"/>
      <c r="E708" s="1"/>
      <c r="F708" s="1">
        <v>110.4</v>
      </c>
      <c r="G708" s="1"/>
      <c r="H708" s="1"/>
    </row>
    <row r="709" spans="1:8" x14ac:dyDescent="0.25">
      <c r="A709" s="1">
        <v>38</v>
      </c>
      <c r="B709" s="1">
        <v>42</v>
      </c>
      <c r="C709" s="1">
        <v>112.7</v>
      </c>
      <c r="D709" s="1">
        <v>-0.4103</v>
      </c>
      <c r="E709" s="1"/>
      <c r="F709" s="1">
        <v>21.04</v>
      </c>
      <c r="G709" s="1">
        <v>-0.1288</v>
      </c>
      <c r="H709" s="1"/>
    </row>
    <row r="710" spans="1:8" x14ac:dyDescent="0.25">
      <c r="A710" s="1">
        <v>38</v>
      </c>
      <c r="B710" s="1">
        <v>43</v>
      </c>
      <c r="C710" s="1">
        <v>-22.571999999999999</v>
      </c>
      <c r="D710" s="1"/>
      <c r="E710" s="1"/>
      <c r="F710" s="1">
        <v>-7.56</v>
      </c>
      <c r="G710" s="1"/>
      <c r="H710" s="1"/>
    </row>
    <row r="711" spans="1:8" x14ac:dyDescent="0.25">
      <c r="A711" s="1">
        <v>39</v>
      </c>
      <c r="B711" s="1">
        <v>42</v>
      </c>
      <c r="C711" s="1">
        <v>141.19999999999999</v>
      </c>
      <c r="D711" s="1">
        <v>-0.87829999999999997</v>
      </c>
      <c r="E711" s="1"/>
      <c r="F711" s="1">
        <v>666.5</v>
      </c>
      <c r="G711" s="1">
        <v>-0.1555</v>
      </c>
      <c r="H711" s="1"/>
    </row>
    <row r="712" spans="1:8" x14ac:dyDescent="0.25">
      <c r="A712" s="1">
        <v>39</v>
      </c>
      <c r="B712" s="1">
        <v>43</v>
      </c>
      <c r="C712" s="1">
        <v>53.871000000000002</v>
      </c>
      <c r="D712" s="1">
        <v>-0.67747000000000002</v>
      </c>
      <c r="E712" s="1"/>
      <c r="F712" s="1">
        <v>-54.26</v>
      </c>
      <c r="G712" s="1">
        <v>1.0611999999999999</v>
      </c>
      <c r="H712" s="1"/>
    </row>
    <row r="713" spans="1:8" x14ac:dyDescent="0.25">
      <c r="A713" s="1">
        <v>39</v>
      </c>
      <c r="B713" s="1">
        <v>44</v>
      </c>
      <c r="C713" s="1">
        <v>-310.13</v>
      </c>
      <c r="D713" s="1"/>
      <c r="E713" s="1"/>
      <c r="F713" s="1">
        <v>-367.48</v>
      </c>
      <c r="G713" s="1"/>
      <c r="H713" s="1"/>
    </row>
    <row r="714" spans="1:8" x14ac:dyDescent="0.25">
      <c r="A714" s="1">
        <v>39</v>
      </c>
      <c r="B714" s="1">
        <v>49</v>
      </c>
      <c r="C714" s="1">
        <v>-18.376799999999999</v>
      </c>
      <c r="D714" s="1">
        <v>-0.45026100000000002</v>
      </c>
      <c r="E714" s="1"/>
      <c r="F714" s="1">
        <v>-2.2758400000000001</v>
      </c>
      <c r="G714" s="1">
        <v>0.601128</v>
      </c>
      <c r="H714" s="1"/>
    </row>
    <row r="715" spans="1:8" x14ac:dyDescent="0.25">
      <c r="A715" s="1">
        <v>40</v>
      </c>
      <c r="B715" s="1">
        <v>42</v>
      </c>
      <c r="C715" s="1">
        <v>165.6</v>
      </c>
      <c r="D715" s="1"/>
      <c r="E715" s="1"/>
      <c r="F715" s="1">
        <v>-109</v>
      </c>
      <c r="G715" s="1"/>
      <c r="H715" s="1"/>
    </row>
    <row r="716" spans="1:8" x14ac:dyDescent="0.25">
      <c r="A716" s="1">
        <v>41</v>
      </c>
      <c r="B716" s="1">
        <v>42</v>
      </c>
      <c r="C716" s="1">
        <v>683.3</v>
      </c>
      <c r="D716" s="1">
        <v>6.3209999999999997</v>
      </c>
      <c r="E716" s="1"/>
      <c r="F716" s="1">
        <v>865</v>
      </c>
      <c r="G716" s="1">
        <v>-2.89</v>
      </c>
      <c r="H716" s="1"/>
    </row>
    <row r="717" spans="1:8" x14ac:dyDescent="0.25">
      <c r="A717" s="1">
        <v>42</v>
      </c>
      <c r="B717" s="1">
        <v>43</v>
      </c>
      <c r="C717" s="1">
        <v>242.49</v>
      </c>
      <c r="D717" s="1">
        <v>-3.8323000000000003E-2</v>
      </c>
      <c r="E717" s="1"/>
      <c r="F717" s="1">
        <v>20.834</v>
      </c>
      <c r="G717" s="1">
        <v>-0.34717999999999999</v>
      </c>
      <c r="H717" s="1"/>
    </row>
    <row r="718" spans="1:8" x14ac:dyDescent="0.25">
      <c r="A718" s="1">
        <v>42</v>
      </c>
      <c r="B718" s="1">
        <v>45</v>
      </c>
      <c r="C718" s="1">
        <v>183.79</v>
      </c>
      <c r="D718" s="1">
        <v>-0.15182000000000001</v>
      </c>
      <c r="E718" s="1"/>
      <c r="F718" s="1">
        <v>-61.921999999999997</v>
      </c>
      <c r="G718" s="1">
        <v>-5.9442000000000002E-2</v>
      </c>
      <c r="H718" s="1"/>
    </row>
    <row r="719" spans="1:8" x14ac:dyDescent="0.25">
      <c r="A719" s="1">
        <v>42</v>
      </c>
      <c r="B719" s="1">
        <v>46</v>
      </c>
      <c r="C719" s="1">
        <v>298.45999999999998</v>
      </c>
      <c r="D719" s="1">
        <v>-0.68230000000000002</v>
      </c>
      <c r="E719" s="1"/>
      <c r="F719" s="1">
        <v>499.59</v>
      </c>
      <c r="G719" s="1">
        <v>-0.81579999999999997</v>
      </c>
      <c r="H719" s="1"/>
    </row>
    <row r="720" spans="1:8" x14ac:dyDescent="0.25">
      <c r="A720" s="1">
        <v>42</v>
      </c>
      <c r="B720" s="1">
        <v>47</v>
      </c>
      <c r="C720" s="1">
        <v>2187.67</v>
      </c>
      <c r="D720" s="1">
        <v>-1.0569999999999999</v>
      </c>
      <c r="E720" s="1"/>
      <c r="F720" s="1">
        <v>165.66</v>
      </c>
      <c r="G720" s="1">
        <v>-0.91510000000000002</v>
      </c>
      <c r="H720" s="1"/>
    </row>
    <row r="721" spans="1:8" x14ac:dyDescent="0.25">
      <c r="A721" s="1">
        <v>42</v>
      </c>
      <c r="B721" s="1">
        <v>48</v>
      </c>
      <c r="C721" s="1">
        <v>499.19</v>
      </c>
      <c r="D721" s="1">
        <v>0.5131</v>
      </c>
      <c r="E721" s="1"/>
      <c r="F721" s="1">
        <v>148.66</v>
      </c>
      <c r="G721" s="1">
        <v>-1.0327999999999999</v>
      </c>
      <c r="H721" s="1"/>
    </row>
    <row r="722" spans="1:8" x14ac:dyDescent="0.25">
      <c r="A722" s="1">
        <v>42</v>
      </c>
      <c r="B722" s="1">
        <v>49</v>
      </c>
      <c r="C722" s="1">
        <v>-49.685099999999998</v>
      </c>
      <c r="D722" s="1">
        <v>3.86633</v>
      </c>
      <c r="E722" s="1"/>
      <c r="F722" s="1">
        <v>159.179</v>
      </c>
      <c r="G722" s="1">
        <v>-1.1147899999999999</v>
      </c>
      <c r="H722" s="1"/>
    </row>
    <row r="723" spans="1:8" x14ac:dyDescent="0.25">
      <c r="A723" s="1">
        <v>42</v>
      </c>
      <c r="B723" s="1">
        <v>52</v>
      </c>
      <c r="C723" s="1">
        <v>313.43</v>
      </c>
      <c r="D723" s="1">
        <v>9.11E-2</v>
      </c>
      <c r="E723" s="1"/>
      <c r="F723" s="1">
        <v>-30.564</v>
      </c>
      <c r="G723" s="1">
        <v>-0.2455</v>
      </c>
      <c r="H723" s="1"/>
    </row>
    <row r="724" spans="1:8" x14ac:dyDescent="0.25">
      <c r="A724" s="1">
        <v>42</v>
      </c>
      <c r="B724" s="1">
        <v>55</v>
      </c>
      <c r="C724" s="1">
        <v>373.49</v>
      </c>
      <c r="D724" s="1">
        <v>6.4699999999999994E-2</v>
      </c>
      <c r="E724" s="1"/>
      <c r="F724" s="1">
        <v>75.45</v>
      </c>
      <c r="G724" s="1">
        <v>-0.65720000000000001</v>
      </c>
      <c r="H724" s="1"/>
    </row>
    <row r="725" spans="1:8" x14ac:dyDescent="0.25">
      <c r="A725" s="1">
        <v>42</v>
      </c>
      <c r="B725" s="1">
        <v>56</v>
      </c>
      <c r="C725" s="1">
        <v>-581.16</v>
      </c>
      <c r="D725" s="1">
        <v>4.1193999999999997</v>
      </c>
      <c r="E725" s="1"/>
      <c r="F725" s="1">
        <v>660.47</v>
      </c>
      <c r="G725" s="1">
        <v>-2.0131999999999999</v>
      </c>
      <c r="H725" s="1"/>
    </row>
    <row r="726" spans="1:8" x14ac:dyDescent="0.25">
      <c r="A726" s="1">
        <v>42</v>
      </c>
      <c r="B726" s="1">
        <v>61</v>
      </c>
      <c r="C726" s="1">
        <v>509.274</v>
      </c>
      <c r="D726" s="1">
        <v>-0.53374500000000002</v>
      </c>
      <c r="E726" s="1"/>
      <c r="F726" s="1">
        <v>-108.172</v>
      </c>
      <c r="G726" s="1">
        <v>-0.13253899999999999</v>
      </c>
      <c r="H726" s="1"/>
    </row>
    <row r="727" spans="1:8" x14ac:dyDescent="0.25">
      <c r="A727" s="1">
        <v>42</v>
      </c>
      <c r="B727" s="1">
        <v>84</v>
      </c>
      <c r="C727" s="1">
        <v>-883.93020000000001</v>
      </c>
      <c r="D727" s="1">
        <v>4.0286999999999997</v>
      </c>
      <c r="E727" s="1"/>
      <c r="F727" s="1">
        <v>360.08080000000001</v>
      </c>
      <c r="G727" s="1">
        <v>-1.3721099999999999</v>
      </c>
      <c r="H727" s="1"/>
    </row>
    <row r="728" spans="1:8" x14ac:dyDescent="0.25">
      <c r="A728" s="1">
        <v>42</v>
      </c>
      <c r="B728" s="1">
        <v>85</v>
      </c>
      <c r="C728" s="1">
        <v>493.7747</v>
      </c>
      <c r="D728" s="1">
        <v>-4.1077899999999996</v>
      </c>
      <c r="E728" s="1">
        <v>1.1921299999999999E-2</v>
      </c>
      <c r="F728" s="1">
        <v>986.95910000000003</v>
      </c>
      <c r="G728" s="1">
        <v>-2.8500299999999998</v>
      </c>
      <c r="H728" s="1">
        <v>1.8563E-3</v>
      </c>
    </row>
    <row r="729" spans="1:8" x14ac:dyDescent="0.25">
      <c r="A729" s="1">
        <v>42</v>
      </c>
      <c r="B729" s="1">
        <v>87</v>
      </c>
      <c r="C729" s="1">
        <v>-501.66950000000003</v>
      </c>
      <c r="D729" s="1">
        <v>1.6261000000000001</v>
      </c>
      <c r="E729" s="1"/>
      <c r="F729" s="1">
        <v>-935.60609999999997</v>
      </c>
      <c r="G729" s="1">
        <v>4.6740300000000001</v>
      </c>
      <c r="H729" s="1"/>
    </row>
    <row r="730" spans="1:8" x14ac:dyDescent="0.25">
      <c r="A730" s="1">
        <v>42</v>
      </c>
      <c r="B730" s="1">
        <v>89</v>
      </c>
      <c r="C730" s="1">
        <v>-381.96359999999999</v>
      </c>
      <c r="D730" s="1">
        <v>-3.0057700000000001</v>
      </c>
      <c r="E730" s="1">
        <v>7.6135999999999999E-3</v>
      </c>
      <c r="F730" s="1">
        <v>2358.5129999999999</v>
      </c>
      <c r="G730" s="1">
        <v>-1.3092200000000001</v>
      </c>
      <c r="H730" s="1">
        <v>1.37839E-2</v>
      </c>
    </row>
    <row r="731" spans="1:8" x14ac:dyDescent="0.25">
      <c r="A731" s="1">
        <v>42</v>
      </c>
      <c r="B731" s="1">
        <v>90</v>
      </c>
      <c r="C731" s="1">
        <v>-1078.4949999999999</v>
      </c>
      <c r="D731" s="1">
        <v>3.6515399999999998</v>
      </c>
      <c r="E731" s="1"/>
      <c r="F731" s="1">
        <v>1039.7529999999999</v>
      </c>
      <c r="G731" s="1">
        <v>-3.5154299999999998</v>
      </c>
      <c r="H731" s="1"/>
    </row>
    <row r="732" spans="1:8" x14ac:dyDescent="0.25">
      <c r="A732" s="1">
        <v>42</v>
      </c>
      <c r="B732" s="1">
        <v>91</v>
      </c>
      <c r="C732" s="1">
        <v>1654.6420000000001</v>
      </c>
      <c r="D732" s="1">
        <v>-4.2483700000000004</v>
      </c>
      <c r="E732" s="1"/>
      <c r="F732" s="1">
        <v>-171.23490000000001</v>
      </c>
      <c r="G732" s="1">
        <v>0.62134999999999996</v>
      </c>
      <c r="H732" s="1"/>
    </row>
    <row r="733" spans="1:8" x14ac:dyDescent="0.25">
      <c r="A733" s="1">
        <v>42</v>
      </c>
      <c r="B733" s="1">
        <v>93</v>
      </c>
      <c r="C733" s="1">
        <v>246.34800000000001</v>
      </c>
      <c r="D733" s="1">
        <v>-1.9006000000000001</v>
      </c>
      <c r="E733" s="1"/>
      <c r="F733" s="1">
        <v>1120.8900000000001</v>
      </c>
      <c r="G733" s="1">
        <v>-3.1027999999999998</v>
      </c>
      <c r="H733" s="1"/>
    </row>
    <row r="734" spans="1:8" x14ac:dyDescent="0.25">
      <c r="A734" s="1">
        <v>42</v>
      </c>
      <c r="B734" s="1">
        <v>98</v>
      </c>
      <c r="C734" s="1">
        <v>449.51420000000002</v>
      </c>
      <c r="D734" s="1">
        <v>2.1726999999999999</v>
      </c>
      <c r="E734" s="1">
        <v>3.60498E-2</v>
      </c>
      <c r="F734" s="1">
        <v>4258.2719999999999</v>
      </c>
      <c r="G734" s="1">
        <v>0.34026000000000001</v>
      </c>
      <c r="H734" s="1">
        <v>-2.9654E-2</v>
      </c>
    </row>
    <row r="735" spans="1:8" x14ac:dyDescent="0.25">
      <c r="A735" s="1">
        <v>43</v>
      </c>
      <c r="B735" s="1">
        <v>45</v>
      </c>
      <c r="C735" s="1">
        <v>-523.96</v>
      </c>
      <c r="D735" s="1">
        <v>0.4945</v>
      </c>
      <c r="E735" s="1"/>
      <c r="F735" s="1">
        <v>1414</v>
      </c>
      <c r="G735" s="1">
        <v>-2.8776000000000002</v>
      </c>
      <c r="H735" s="1"/>
    </row>
    <row r="736" spans="1:8" x14ac:dyDescent="0.25">
      <c r="A736" s="1">
        <v>43</v>
      </c>
      <c r="B736" s="1">
        <v>56</v>
      </c>
      <c r="C736" s="1">
        <v>19.221</v>
      </c>
      <c r="D736" s="1">
        <v>0.44130000000000003</v>
      </c>
      <c r="E736" s="1"/>
      <c r="F736" s="1">
        <v>117.208</v>
      </c>
      <c r="G736" s="1">
        <v>-0.39460000000000001</v>
      </c>
      <c r="H736" s="1"/>
    </row>
    <row r="737" spans="1:8" x14ac:dyDescent="0.25">
      <c r="A737" s="1">
        <v>43</v>
      </c>
      <c r="B737" s="1">
        <v>84</v>
      </c>
      <c r="C737" s="1">
        <v>-617.04309999999998</v>
      </c>
      <c r="D737" s="1">
        <v>2.4018099999999998</v>
      </c>
      <c r="E737" s="1"/>
      <c r="F737" s="1">
        <v>-323.68329999999997</v>
      </c>
      <c r="G737" s="1">
        <v>-0.13058</v>
      </c>
      <c r="H737" s="1"/>
    </row>
    <row r="738" spans="1:8" x14ac:dyDescent="0.25">
      <c r="A738" s="1">
        <v>43</v>
      </c>
      <c r="B738" s="1">
        <v>85</v>
      </c>
      <c r="C738" s="1">
        <v>826.08889999999997</v>
      </c>
      <c r="D738" s="1">
        <v>-0.93908000000000003</v>
      </c>
      <c r="E738" s="1"/>
      <c r="F738" s="1">
        <v>-450.76749999999998</v>
      </c>
      <c r="G738" s="1">
        <v>0.94786000000000004</v>
      </c>
      <c r="H738" s="1"/>
    </row>
    <row r="739" spans="1:8" x14ac:dyDescent="0.25">
      <c r="A739" s="1">
        <v>43</v>
      </c>
      <c r="B739" s="1">
        <v>89</v>
      </c>
      <c r="C739" s="1">
        <v>580.10450000000003</v>
      </c>
      <c r="D739" s="1">
        <v>-2.2442700000000002</v>
      </c>
      <c r="E739" s="1">
        <v>-8.0097999999999992E-3</v>
      </c>
      <c r="F739" s="1">
        <v>4927.3069999999998</v>
      </c>
      <c r="G739" s="1">
        <v>-0.63510999999999995</v>
      </c>
      <c r="H739" s="1">
        <v>-3.5173799999999998E-2</v>
      </c>
    </row>
    <row r="740" spans="1:8" x14ac:dyDescent="0.25">
      <c r="A740" s="1">
        <v>43</v>
      </c>
      <c r="B740" s="1">
        <v>90</v>
      </c>
      <c r="C740" s="1">
        <v>277.99740000000003</v>
      </c>
      <c r="D740" s="1">
        <v>0.25973000000000002</v>
      </c>
      <c r="E740" s="1"/>
      <c r="F740" s="1">
        <v>122.98609999999999</v>
      </c>
      <c r="G740" s="1">
        <v>-1.9646399999999999</v>
      </c>
      <c r="H740" s="1"/>
    </row>
    <row r="741" spans="1:8" x14ac:dyDescent="0.25">
      <c r="A741" s="1">
        <v>43</v>
      </c>
      <c r="B741" s="1">
        <v>91</v>
      </c>
      <c r="C741" s="1">
        <v>-312.4461</v>
      </c>
      <c r="D741" s="1">
        <v>1.1259999999999999</v>
      </c>
      <c r="E741" s="1"/>
      <c r="F741" s="1">
        <v>186.73509999999999</v>
      </c>
      <c r="G741" s="1">
        <v>-0.97860000000000003</v>
      </c>
      <c r="H741" s="1"/>
    </row>
    <row r="742" spans="1:8" x14ac:dyDescent="0.25">
      <c r="A742" s="1">
        <v>45</v>
      </c>
      <c r="B742" s="1">
        <v>56</v>
      </c>
      <c r="C742" s="1">
        <v>184.792</v>
      </c>
      <c r="D742" s="1"/>
      <c r="E742" s="1"/>
      <c r="F742" s="1">
        <v>-76.138199999999998</v>
      </c>
      <c r="G742" s="1"/>
      <c r="H742" s="1"/>
    </row>
    <row r="743" spans="1:8" x14ac:dyDescent="0.25">
      <c r="A743" s="1">
        <v>46</v>
      </c>
      <c r="B743" s="1">
        <v>52</v>
      </c>
      <c r="C743" s="1">
        <v>-1423.7</v>
      </c>
      <c r="D743" s="1">
        <v>3.9161999999999999</v>
      </c>
      <c r="E743" s="1"/>
      <c r="F743" s="1">
        <v>1738.5</v>
      </c>
      <c r="G743" s="1">
        <v>-3.9729000000000001</v>
      </c>
      <c r="H743" s="1"/>
    </row>
    <row r="744" spans="1:8" x14ac:dyDescent="0.25">
      <c r="A744" s="1">
        <v>47</v>
      </c>
      <c r="B744" s="1">
        <v>48</v>
      </c>
      <c r="C744" s="1">
        <v>-91.65</v>
      </c>
      <c r="D744" s="1">
        <v>-0.34110000000000001</v>
      </c>
      <c r="E744" s="1"/>
      <c r="F744" s="1">
        <v>117.57</v>
      </c>
      <c r="G744" s="1">
        <v>0.71140000000000003</v>
      </c>
      <c r="H744" s="1"/>
    </row>
    <row r="745" spans="1:8" x14ac:dyDescent="0.25">
      <c r="A745" s="1">
        <v>47</v>
      </c>
      <c r="B745" s="1">
        <v>49</v>
      </c>
      <c r="C745" s="1">
        <v>-188.91300000000001</v>
      </c>
      <c r="D745" s="1"/>
      <c r="E745" s="1"/>
      <c r="F745" s="1">
        <v>308.23500000000001</v>
      </c>
      <c r="G745" s="1"/>
      <c r="H745" s="1"/>
    </row>
    <row r="746" spans="1:8" x14ac:dyDescent="0.25">
      <c r="A746" s="1">
        <v>53</v>
      </c>
      <c r="B746" s="1">
        <v>56</v>
      </c>
      <c r="C746" s="1">
        <v>912.21609999999998</v>
      </c>
      <c r="D746" s="1">
        <v>-2.0231400000000002</v>
      </c>
      <c r="E746" s="1"/>
      <c r="F746" s="1">
        <v>-604.89700000000005</v>
      </c>
      <c r="G746" s="1">
        <v>1.04748</v>
      </c>
      <c r="H746" s="1"/>
    </row>
    <row r="747" spans="1:8" x14ac:dyDescent="0.25">
      <c r="A747" s="1">
        <v>55</v>
      </c>
      <c r="B747" s="1">
        <v>56</v>
      </c>
      <c r="C747" s="1">
        <v>-9.6321100000000008</v>
      </c>
      <c r="D747" s="1">
        <v>0.55540299999999998</v>
      </c>
      <c r="E747" s="2">
        <v>-6.4999999999999994E-5</v>
      </c>
      <c r="F747" s="1">
        <v>125.526</v>
      </c>
      <c r="G747" s="1">
        <v>0.28922599999999998</v>
      </c>
      <c r="H747" s="1">
        <v>-9.6900000000000003E-4</v>
      </c>
    </row>
    <row r="748" spans="1:8" x14ac:dyDescent="0.25">
      <c r="A748" s="1">
        <v>56</v>
      </c>
      <c r="B748" s="1">
        <v>61</v>
      </c>
      <c r="C748" s="1">
        <v>200.04</v>
      </c>
      <c r="D748" s="1">
        <v>0.19789999999999999</v>
      </c>
      <c r="E748" s="1">
        <v>-1.6000000000000001E-3</v>
      </c>
      <c r="F748" s="1">
        <v>742.31</v>
      </c>
      <c r="G748" s="1">
        <v>-4.1234000000000002</v>
      </c>
      <c r="H748" s="1">
        <v>7.7999999999999996E-3</v>
      </c>
    </row>
    <row r="749" spans="1:8" x14ac:dyDescent="0.25">
      <c r="A749" s="1">
        <v>84</v>
      </c>
      <c r="B749" s="1">
        <v>85</v>
      </c>
      <c r="C749" s="1">
        <v>-103.0519</v>
      </c>
      <c r="D749" s="1">
        <v>-1.42845</v>
      </c>
      <c r="E749" s="1">
        <v>9.4424000000000001E-3</v>
      </c>
      <c r="F749" s="1">
        <v>283.16730000000001</v>
      </c>
      <c r="G749" s="1">
        <v>-5.1458599999999999</v>
      </c>
      <c r="H749" s="1">
        <v>2.0800599999999999E-2</v>
      </c>
    </row>
    <row r="750" spans="1:8" x14ac:dyDescent="0.25">
      <c r="A750" s="1">
        <v>84</v>
      </c>
      <c r="B750" s="1">
        <v>89</v>
      </c>
      <c r="C750" s="1">
        <v>-107.37350000000001</v>
      </c>
      <c r="D750" s="1">
        <v>-3.90856</v>
      </c>
      <c r="E750" s="1">
        <v>5.5369999999999996E-4</v>
      </c>
      <c r="F750" s="1">
        <v>1094.895</v>
      </c>
      <c r="G750" s="1">
        <v>-4.10982</v>
      </c>
      <c r="H750" s="2">
        <v>2.6299999999999999E-5</v>
      </c>
    </row>
    <row r="751" spans="1:8" x14ac:dyDescent="0.25">
      <c r="A751" s="1">
        <v>84</v>
      </c>
      <c r="B751" s="1">
        <v>91</v>
      </c>
      <c r="C751" s="1">
        <v>133.39519999999999</v>
      </c>
      <c r="D751" s="1">
        <v>-2.6480600000000001</v>
      </c>
      <c r="E751" s="1">
        <v>-2.5991E-3</v>
      </c>
      <c r="F751" s="1">
        <v>-591.03679999999997</v>
      </c>
      <c r="G751" s="1">
        <v>0.45605000000000001</v>
      </c>
      <c r="H751" s="1">
        <v>-3.5024000000000001E-3</v>
      </c>
    </row>
    <row r="752" spans="1:8" x14ac:dyDescent="0.25">
      <c r="A752" s="1">
        <v>84</v>
      </c>
      <c r="B752" s="1">
        <v>98</v>
      </c>
      <c r="C752" s="1">
        <v>-113.0145</v>
      </c>
      <c r="D752" s="1">
        <v>-1.4837800000000001</v>
      </c>
      <c r="E752" s="1"/>
      <c r="F752" s="1">
        <v>-35.932000000000002</v>
      </c>
      <c r="G752" s="1">
        <v>-1.52136</v>
      </c>
      <c r="H752" s="1"/>
    </row>
    <row r="753" spans="1:8" x14ac:dyDescent="0.25">
      <c r="A753" s="1">
        <v>84</v>
      </c>
      <c r="B753" s="1">
        <v>99</v>
      </c>
      <c r="C753" s="1">
        <v>4542.1270000000004</v>
      </c>
      <c r="D753" s="1">
        <v>0.85206999999999999</v>
      </c>
      <c r="E753" s="1">
        <v>-5.18203E-2</v>
      </c>
      <c r="F753" s="1">
        <v>-4116.3329999999996</v>
      </c>
      <c r="G753" s="1">
        <v>-1.7139500000000001</v>
      </c>
      <c r="H753" s="1">
        <v>-7.3933000000000002E-3</v>
      </c>
    </row>
    <row r="754" spans="1:8" x14ac:dyDescent="0.25">
      <c r="A754" s="1">
        <v>85</v>
      </c>
      <c r="B754" s="1">
        <v>87</v>
      </c>
      <c r="C754" s="1">
        <v>-1403.31</v>
      </c>
      <c r="D754" s="1">
        <v>-4.02583</v>
      </c>
      <c r="E754" s="1">
        <v>3.8246099999999998E-2</v>
      </c>
      <c r="F754" s="1">
        <v>-516.84299999999996</v>
      </c>
      <c r="G754" s="1">
        <v>-3.5941000000000001</v>
      </c>
      <c r="H754" s="1">
        <v>1.60959E-2</v>
      </c>
    </row>
    <row r="755" spans="1:8" x14ac:dyDescent="0.25">
      <c r="A755" s="1">
        <v>85</v>
      </c>
      <c r="B755" s="1">
        <v>90</v>
      </c>
      <c r="C755" s="1">
        <v>855.71439999999996</v>
      </c>
      <c r="D755" s="1">
        <v>-1.1402099999999999</v>
      </c>
      <c r="E755" s="1"/>
      <c r="F755" s="1">
        <v>-254.69890000000001</v>
      </c>
      <c r="G755" s="1">
        <v>-0.46518999999999999</v>
      </c>
      <c r="H755" s="1"/>
    </row>
    <row r="756" spans="1:8" x14ac:dyDescent="0.25">
      <c r="A756" s="1">
        <v>87</v>
      </c>
      <c r="B756" s="1">
        <v>91</v>
      </c>
      <c r="C756" s="1">
        <v>-1138.0340000000001</v>
      </c>
      <c r="D756" s="1">
        <v>0.70013000000000003</v>
      </c>
      <c r="E756" s="1"/>
      <c r="F756" s="1">
        <v>1824.8409999999999</v>
      </c>
      <c r="G756" s="1">
        <v>-4.2694799999999997</v>
      </c>
      <c r="H756" s="1"/>
    </row>
    <row r="757" spans="1:8" x14ac:dyDescent="0.25">
      <c r="A757" s="1">
        <v>89</v>
      </c>
      <c r="B757" s="1">
        <v>90</v>
      </c>
      <c r="C757" s="1">
        <v>-1679.9770000000001</v>
      </c>
      <c r="D757" s="1">
        <v>4.4083699999999997</v>
      </c>
      <c r="E757" s="1">
        <v>-9.2341999999999997E-3</v>
      </c>
      <c r="F757" s="1">
        <v>4209.4799999999996</v>
      </c>
      <c r="G757" s="1">
        <v>-0.75036000000000003</v>
      </c>
      <c r="H757" s="1">
        <v>-3.5667200000000003E-2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04EBD-7A40-4155-AFF0-9E0B63DFFB59}">
  <dimension ref="A1:D103"/>
  <sheetViews>
    <sheetView workbookViewId="0">
      <selection activeCell="E4" sqref="E4"/>
    </sheetView>
  </sheetViews>
  <sheetFormatPr defaultRowHeight="15" x14ac:dyDescent="0.25"/>
  <sheetData>
    <row r="1" spans="1:4" x14ac:dyDescent="0.25">
      <c r="A1" t="str">
        <f>calculationgroups!H1</f>
        <v>FunctionalGroup</v>
      </c>
      <c r="B1" t="str">
        <f>calculationgroups!I1</f>
        <v>Chain Length</v>
      </c>
      <c r="C1" t="str">
        <f>calculationgroups!J1</f>
        <v>r</v>
      </c>
      <c r="D1" t="str">
        <f>calculationgroups!K1</f>
        <v>q</v>
      </c>
    </row>
    <row r="2" spans="1:4" x14ac:dyDescent="0.25">
      <c r="A2" t="str">
        <f>calculationgroups!H3</f>
        <v xml:space="preserve">Alkane </v>
      </c>
      <c r="B2">
        <f>calculationgroups!I3</f>
        <v>1</v>
      </c>
      <c r="C2">
        <f>calculationgroups!J3</f>
        <v>0.63249999999999995</v>
      </c>
      <c r="D2">
        <f>calculationgroups!K3</f>
        <v>1.0608</v>
      </c>
    </row>
    <row r="3" spans="1:4" x14ac:dyDescent="0.25">
      <c r="A3" t="str">
        <f>calculationgroups!H4</f>
        <v xml:space="preserve">Alkane </v>
      </c>
      <c r="B3">
        <f>calculationgroups!I4</f>
        <v>2</v>
      </c>
      <c r="C3">
        <f>calculationgroups!J4</f>
        <v>1.2649999999999999</v>
      </c>
      <c r="D3">
        <f>calculationgroups!K4</f>
        <v>2.1215999999999999</v>
      </c>
    </row>
    <row r="4" spans="1:4" x14ac:dyDescent="0.25">
      <c r="A4" t="str">
        <f>calculationgroups!H5</f>
        <v>Alkane</v>
      </c>
      <c r="B4">
        <f>calculationgroups!I5</f>
        <v>3</v>
      </c>
      <c r="C4">
        <f>calculationgroups!J5</f>
        <v>1.8975</v>
      </c>
      <c r="D4">
        <f>calculationgroups!K5</f>
        <v>2.8296999999999999</v>
      </c>
    </row>
    <row r="5" spans="1:4" x14ac:dyDescent="0.25">
      <c r="A5" t="str">
        <f>calculationgroups!H6</f>
        <v>Alkane</v>
      </c>
      <c r="B5">
        <f>calculationgroups!I6</f>
        <v>4</v>
      </c>
      <c r="C5">
        <f>calculationgroups!J6</f>
        <v>2.5299999999999998</v>
      </c>
      <c r="D5">
        <f>calculationgroups!K6</f>
        <v>3.5377999999999998</v>
      </c>
    </row>
    <row r="6" spans="1:4" x14ac:dyDescent="0.25">
      <c r="A6" t="str">
        <f>calculationgroups!H7</f>
        <v>Alkane</v>
      </c>
      <c r="B6">
        <f>calculationgroups!I7</f>
        <v>5</v>
      </c>
      <c r="C6">
        <f>calculationgroups!J7</f>
        <v>3.1624999999999996</v>
      </c>
      <c r="D6">
        <f>calculationgroups!K7</f>
        <v>4.2458999999999998</v>
      </c>
    </row>
    <row r="7" spans="1:4" x14ac:dyDescent="0.25">
      <c r="A7" t="str">
        <f>calculationgroups!H8</f>
        <v>Alkane</v>
      </c>
      <c r="B7">
        <f>calculationgroups!I8</f>
        <v>6</v>
      </c>
      <c r="C7">
        <f>calculationgroups!J8</f>
        <v>3.7949999999999995</v>
      </c>
      <c r="D7">
        <f>calculationgroups!K8</f>
        <v>4.9539999999999997</v>
      </c>
    </row>
    <row r="8" spans="1:4" x14ac:dyDescent="0.25">
      <c r="A8" t="str">
        <f>calculationgroups!H9</f>
        <v>Alkane</v>
      </c>
      <c r="B8">
        <f>calculationgroups!I9</f>
        <v>7</v>
      </c>
      <c r="C8">
        <f>calculationgroups!J9</f>
        <v>4.4274999999999993</v>
      </c>
      <c r="D8">
        <f>calculationgroups!K9</f>
        <v>5.6620999999999997</v>
      </c>
    </row>
    <row r="9" spans="1:4" x14ac:dyDescent="0.25">
      <c r="A9" t="str">
        <f>calculationgroups!H10</f>
        <v>Alkane</v>
      </c>
      <c r="B9">
        <f>calculationgroups!I10</f>
        <v>8</v>
      </c>
      <c r="C9">
        <f>calculationgroups!J10</f>
        <v>5.0599999999999996</v>
      </c>
      <c r="D9">
        <f>calculationgroups!K10</f>
        <v>6.3701999999999996</v>
      </c>
    </row>
    <row r="10" spans="1:4" x14ac:dyDescent="0.25">
      <c r="A10" t="str">
        <f>calculationgroups!H11</f>
        <v>Alkane</v>
      </c>
      <c r="B10">
        <f>calculationgroups!I11</f>
        <v>9</v>
      </c>
      <c r="C10">
        <f>calculationgroups!J11</f>
        <v>5.6924999999999999</v>
      </c>
      <c r="D10">
        <f>calculationgroups!K11</f>
        <v>7.0782999999999996</v>
      </c>
    </row>
    <row r="11" spans="1:4" x14ac:dyDescent="0.25">
      <c r="A11" t="str">
        <f>calculationgroups!H12</f>
        <v>Alkane</v>
      </c>
      <c r="B11">
        <f>calculationgroups!I12</f>
        <v>10</v>
      </c>
      <c r="C11">
        <f>calculationgroups!J12</f>
        <v>6.3250000000000002</v>
      </c>
      <c r="D11">
        <f>calculationgroups!K12</f>
        <v>7.7863999999999995</v>
      </c>
    </row>
    <row r="12" spans="1:4" x14ac:dyDescent="0.25">
      <c r="A12" t="str">
        <f>calculationgroups!H13</f>
        <v>Alkane</v>
      </c>
      <c r="B12">
        <f>calculationgroups!I13</f>
        <v>12</v>
      </c>
      <c r="C12">
        <f>calculationgroups!J13</f>
        <v>7.59</v>
      </c>
      <c r="D12">
        <f>calculationgroups!K13</f>
        <v>9.2026000000000003</v>
      </c>
    </row>
    <row r="13" spans="1:4" x14ac:dyDescent="0.25">
      <c r="A13" t="str">
        <f>calculationgroups!H14</f>
        <v>Primaryalcohol</v>
      </c>
      <c r="B13">
        <f>calculationgroups!I14</f>
        <v>1</v>
      </c>
      <c r="C13">
        <f>calculationgroups!J14</f>
        <v>0.85850000000000004</v>
      </c>
      <c r="D13">
        <f>calculationgroups!K14</f>
        <v>0.99380000000000002</v>
      </c>
    </row>
    <row r="14" spans="1:4" x14ac:dyDescent="0.25">
      <c r="A14" t="str">
        <f>calculationgroups!H15</f>
        <v>Primaryalcohol</v>
      </c>
      <c r="B14">
        <f>calculationgroups!I15</f>
        <v>2</v>
      </c>
      <c r="C14">
        <f>calculationgroups!J15</f>
        <v>1.8626999999999998</v>
      </c>
      <c r="D14">
        <f>calculationgroups!K15</f>
        <v>1.9535</v>
      </c>
    </row>
    <row r="15" spans="1:4" x14ac:dyDescent="0.25">
      <c r="A15" t="str">
        <f>calculationgroups!H16</f>
        <v>Primaryalcohol</v>
      </c>
      <c r="B15">
        <f>calculationgroups!I16</f>
        <v>3</v>
      </c>
      <c r="C15">
        <f>calculationgroups!J16</f>
        <v>2.4951999999999996</v>
      </c>
      <c r="D15">
        <f>calculationgroups!K16</f>
        <v>2.6616</v>
      </c>
    </row>
    <row r="16" spans="1:4" x14ac:dyDescent="0.25">
      <c r="A16" t="str">
        <f>calculationgroups!H17</f>
        <v>Primaryalcohol</v>
      </c>
      <c r="B16">
        <f>calculationgroups!I17</f>
        <v>4</v>
      </c>
      <c r="C16">
        <f>calculationgroups!J17</f>
        <v>3.1276999999999995</v>
      </c>
      <c r="D16">
        <f>calculationgroups!K17</f>
        <v>3.3696999999999999</v>
      </c>
    </row>
    <row r="17" spans="1:4" x14ac:dyDescent="0.25">
      <c r="A17" t="str">
        <f>calculationgroups!H18</f>
        <v>Primaryalcohol</v>
      </c>
      <c r="B17">
        <f>calculationgroups!I18</f>
        <v>5</v>
      </c>
      <c r="C17">
        <f>calculationgroups!J18</f>
        <v>3.7601999999999993</v>
      </c>
      <c r="D17">
        <f>calculationgroups!K18</f>
        <v>4.0777999999999999</v>
      </c>
    </row>
    <row r="18" spans="1:4" x14ac:dyDescent="0.25">
      <c r="A18" t="str">
        <f>calculationgroups!H19</f>
        <v>Primaryalcohol</v>
      </c>
      <c r="B18">
        <f>calculationgroups!I19</f>
        <v>6</v>
      </c>
      <c r="C18">
        <f>calculationgroups!J19</f>
        <v>4.3926999999999996</v>
      </c>
      <c r="D18">
        <f>calculationgroups!K19</f>
        <v>4.7858999999999998</v>
      </c>
    </row>
    <row r="19" spans="1:4" x14ac:dyDescent="0.25">
      <c r="A19" t="str">
        <f>calculationgroups!H20</f>
        <v>Primaryalcohol</v>
      </c>
      <c r="B19">
        <f>calculationgroups!I20</f>
        <v>7</v>
      </c>
      <c r="C19">
        <f>calculationgroups!J20</f>
        <v>5.0251999999999999</v>
      </c>
      <c r="D19">
        <f>calculationgroups!K20</f>
        <v>5.4939999999999998</v>
      </c>
    </row>
    <row r="20" spans="1:4" x14ac:dyDescent="0.25">
      <c r="A20" t="str">
        <f>calculationgroups!H21</f>
        <v>Primaryalcohol</v>
      </c>
      <c r="B20">
        <f>calculationgroups!I21</f>
        <v>8</v>
      </c>
      <c r="C20">
        <f>calculationgroups!J21</f>
        <v>5.6577000000000002</v>
      </c>
      <c r="D20">
        <f>calculationgroups!K21</f>
        <v>6.2020999999999997</v>
      </c>
    </row>
    <row r="21" spans="1:4" x14ac:dyDescent="0.25">
      <c r="A21" t="str">
        <f>calculationgroups!H22</f>
        <v>Primaryalcohol</v>
      </c>
      <c r="B21">
        <f>calculationgroups!I22</f>
        <v>9</v>
      </c>
      <c r="C21">
        <f>calculationgroups!J22</f>
        <v>6.2902000000000005</v>
      </c>
      <c r="D21">
        <f>calculationgroups!K22</f>
        <v>6.9101999999999997</v>
      </c>
    </row>
    <row r="22" spans="1:4" x14ac:dyDescent="0.25">
      <c r="A22" t="str">
        <f>calculationgroups!H23</f>
        <v>Primaryalcohol</v>
      </c>
      <c r="B22">
        <f>calculationgroups!I23</f>
        <v>10</v>
      </c>
      <c r="C22">
        <f>calculationgroups!J23</f>
        <v>6.9227000000000007</v>
      </c>
      <c r="D22">
        <f>calculationgroups!K23</f>
        <v>7.6182999999999996</v>
      </c>
    </row>
    <row r="23" spans="1:4" x14ac:dyDescent="0.25">
      <c r="A23" t="str">
        <f>calculationgroups!H24</f>
        <v>Cycloalkane</v>
      </c>
      <c r="B23">
        <f>calculationgroups!I24</f>
        <v>5</v>
      </c>
      <c r="C23">
        <f>calculationgroups!J24</f>
        <v>4.55</v>
      </c>
      <c r="D23">
        <f>calculationgroups!K24</f>
        <v>4.1405000000000003</v>
      </c>
    </row>
    <row r="24" spans="1:4" x14ac:dyDescent="0.25">
      <c r="A24" t="str">
        <f>calculationgroups!H25</f>
        <v>Cycloalkane</v>
      </c>
      <c r="B24">
        <f>calculationgroups!I25</f>
        <v>6</v>
      </c>
      <c r="C24">
        <f>calculationgroups!J25</f>
        <v>5.46</v>
      </c>
      <c r="D24">
        <f>calculationgroups!K25</f>
        <v>4.9686000000000003</v>
      </c>
    </row>
    <row r="25" spans="1:4" x14ac:dyDescent="0.25">
      <c r="A25" t="str">
        <f>calculationgroups!H26</f>
        <v>Cycloalkane</v>
      </c>
      <c r="B25">
        <f>calculationgroups!I26</f>
        <v>7</v>
      </c>
      <c r="C25">
        <f>calculationgroups!J26</f>
        <v>6.37</v>
      </c>
      <c r="D25">
        <f>calculationgroups!K26</f>
        <v>5.7967000000000004</v>
      </c>
    </row>
    <row r="26" spans="1:4" x14ac:dyDescent="0.25">
      <c r="A26" t="str">
        <f>calculationgroups!H27</f>
        <v>Cycloalkane</v>
      </c>
      <c r="B26">
        <f>calculationgroups!I27</f>
        <v>8</v>
      </c>
      <c r="C26">
        <f>calculationgroups!J27</f>
        <v>7.28</v>
      </c>
      <c r="D26">
        <f>calculationgroups!K27</f>
        <v>6.6248000000000005</v>
      </c>
    </row>
    <row r="27" spans="1:4" x14ac:dyDescent="0.25">
      <c r="A27" t="str">
        <f>calculationgroups!H28</f>
        <v>Toluene</v>
      </c>
      <c r="B27">
        <f>calculationgroups!I28</f>
        <v>0</v>
      </c>
      <c r="C27">
        <f>calculationgroups!J28</f>
        <v>2.7915000000000001</v>
      </c>
      <c r="D27">
        <f>calculationgroups!K28</f>
        <v>3.1094999999999997</v>
      </c>
    </row>
    <row r="28" spans="1:4" x14ac:dyDescent="0.25">
      <c r="A28" t="str">
        <f>calculationgroups!H29</f>
        <v>Benzene</v>
      </c>
      <c r="B28">
        <f>calculationgroups!I29</f>
        <v>0</v>
      </c>
      <c r="C28">
        <f>calculationgroups!J29</f>
        <v>2.2578</v>
      </c>
      <c r="D28">
        <f>calculationgroups!K29</f>
        <v>2.5926</v>
      </c>
    </row>
    <row r="29" spans="1:4" x14ac:dyDescent="0.25">
      <c r="A29" t="str">
        <f>calculationgroups!H30</f>
        <v>Ketone</v>
      </c>
      <c r="B29">
        <f>calculationgroups!I30</f>
        <v>3</v>
      </c>
      <c r="C29">
        <f>calculationgroups!J30</f>
        <v>2.8649999999999998</v>
      </c>
      <c r="D29">
        <f>calculationgroups!K30</f>
        <v>2.6688999999999998</v>
      </c>
    </row>
    <row r="30" spans="1:4" x14ac:dyDescent="0.25">
      <c r="A30" t="str">
        <f>calculationgroups!H31</f>
        <v>Ketone</v>
      </c>
      <c r="B30">
        <f>calculationgroups!I31</f>
        <v>4</v>
      </c>
      <c r="C30">
        <f>calculationgroups!J31</f>
        <v>3.4974999999999996</v>
      </c>
      <c r="D30">
        <f>calculationgroups!K31</f>
        <v>3.3769999999999998</v>
      </c>
    </row>
    <row r="31" spans="1:4" x14ac:dyDescent="0.25">
      <c r="A31" t="str">
        <f>calculationgroups!H32</f>
        <v>Ketone</v>
      </c>
      <c r="B31">
        <f>calculationgroups!I32</f>
        <v>5</v>
      </c>
      <c r="C31">
        <f>calculationgroups!J32</f>
        <v>4.13</v>
      </c>
      <c r="D31">
        <f>calculationgroups!K32</f>
        <v>4.0850999999999997</v>
      </c>
    </row>
    <row r="32" spans="1:4" x14ac:dyDescent="0.25">
      <c r="A32" t="str">
        <f>calculationgroups!H33</f>
        <v>Ketone</v>
      </c>
      <c r="B32">
        <f>calculationgroups!I33</f>
        <v>6</v>
      </c>
      <c r="C32">
        <f>calculationgroups!J33</f>
        <v>4.7625000000000002</v>
      </c>
      <c r="D32">
        <f>calculationgroups!K33</f>
        <v>4.7931999999999997</v>
      </c>
    </row>
    <row r="33" spans="1:4" x14ac:dyDescent="0.25">
      <c r="A33" t="str">
        <f>calculationgroups!H34</f>
        <v>Ketone</v>
      </c>
      <c r="B33">
        <f>calculationgroups!I34</f>
        <v>7</v>
      </c>
      <c r="C33">
        <f>calculationgroups!J34</f>
        <v>5.3950000000000005</v>
      </c>
      <c r="D33">
        <f>calculationgroups!K34</f>
        <v>5.5012999999999996</v>
      </c>
    </row>
    <row r="34" spans="1:4" x14ac:dyDescent="0.25">
      <c r="A34" t="str">
        <f>calculationgroups!H35</f>
        <v>Ketone</v>
      </c>
      <c r="B34">
        <f>calculationgroups!I35</f>
        <v>8</v>
      </c>
      <c r="C34">
        <f>calculationgroups!J35</f>
        <v>6.0275000000000007</v>
      </c>
      <c r="D34">
        <f>calculationgroups!K35</f>
        <v>6.2093999999999996</v>
      </c>
    </row>
    <row r="35" spans="1:4" x14ac:dyDescent="0.25">
      <c r="A35" t="str">
        <f>calculationgroups!H36</f>
        <v>Acid</v>
      </c>
      <c r="B35">
        <f>calculationgroups!I36</f>
        <v>1</v>
      </c>
      <c r="C35">
        <f>calculationgroups!J36</f>
        <v>0.8</v>
      </c>
      <c r="D35">
        <f>calculationgroups!K36</f>
        <v>1.2742</v>
      </c>
    </row>
    <row r="36" spans="1:4" x14ac:dyDescent="0.25">
      <c r="A36" t="str">
        <f>calculationgroups!H37</f>
        <v>Acid</v>
      </c>
      <c r="B36">
        <f>calculationgroups!I37</f>
        <v>2</v>
      </c>
      <c r="C36">
        <f>calculationgroups!J37</f>
        <v>1.4325000000000001</v>
      </c>
      <c r="D36">
        <f>calculationgroups!K37</f>
        <v>1.9823</v>
      </c>
    </row>
    <row r="37" spans="1:4" x14ac:dyDescent="0.25">
      <c r="A37" t="str">
        <f>calculationgroups!H38</f>
        <v>Acid</v>
      </c>
      <c r="B37">
        <f>calculationgroups!I38</f>
        <v>3</v>
      </c>
      <c r="C37">
        <f>calculationgroups!J38</f>
        <v>2.0649999999999999</v>
      </c>
      <c r="D37">
        <f>calculationgroups!K38</f>
        <v>2.6903999999999999</v>
      </c>
    </row>
    <row r="38" spans="1:4" x14ac:dyDescent="0.25">
      <c r="A38" t="str">
        <f>calculationgroups!H39</f>
        <v>Acid</v>
      </c>
      <c r="B38">
        <f>calculationgroups!I39</f>
        <v>4</v>
      </c>
      <c r="C38">
        <f>calculationgroups!J39</f>
        <v>2.6974999999999998</v>
      </c>
      <c r="D38">
        <f>calculationgroups!K39</f>
        <v>3.3984999999999999</v>
      </c>
    </row>
    <row r="39" spans="1:4" x14ac:dyDescent="0.25">
      <c r="A39" t="str">
        <f>calculationgroups!H40</f>
        <v>Acid</v>
      </c>
      <c r="B39">
        <f>calculationgroups!I40</f>
        <v>5</v>
      </c>
      <c r="C39">
        <f>calculationgroups!J40</f>
        <v>3.3299999999999996</v>
      </c>
      <c r="D39">
        <f>calculationgroups!K40</f>
        <v>4.1066000000000003</v>
      </c>
    </row>
    <row r="40" spans="1:4" x14ac:dyDescent="0.25">
      <c r="A40" t="str">
        <f>calculationgroups!H41</f>
        <v>Acid</v>
      </c>
      <c r="B40">
        <f>calculationgroups!I41</f>
        <v>6</v>
      </c>
      <c r="C40">
        <f>calculationgroups!J41</f>
        <v>3.9624999999999995</v>
      </c>
      <c r="D40">
        <f>calculationgroups!K41</f>
        <v>4.8147000000000002</v>
      </c>
    </row>
    <row r="41" spans="1:4" x14ac:dyDescent="0.25">
      <c r="A41" t="str">
        <f>calculationgroups!H42</f>
        <v>Acid</v>
      </c>
      <c r="B41">
        <f>calculationgroups!I42</f>
        <v>7</v>
      </c>
      <c r="C41">
        <f>calculationgroups!J42</f>
        <v>4.5949999999999998</v>
      </c>
      <c r="D41">
        <f>calculationgroups!K42</f>
        <v>5.5228000000000002</v>
      </c>
    </row>
    <row r="42" spans="1:4" x14ac:dyDescent="0.25">
      <c r="A42" t="str">
        <f>calculationgroups!H43</f>
        <v>Acid</v>
      </c>
      <c r="B42">
        <f>calculationgroups!I43</f>
        <v>8</v>
      </c>
      <c r="C42">
        <f>calculationgroups!J43</f>
        <v>5.2275</v>
      </c>
      <c r="D42">
        <f>calculationgroups!K43</f>
        <v>6.2309000000000001</v>
      </c>
    </row>
    <row r="43" spans="1:4" x14ac:dyDescent="0.25">
      <c r="A43" t="str">
        <f>calculationgroups!H44</f>
        <v>Acid</v>
      </c>
      <c r="B43">
        <f>calculationgroups!I44</f>
        <v>9</v>
      </c>
      <c r="C43">
        <f>calculationgroups!J44</f>
        <v>5.86</v>
      </c>
      <c r="D43">
        <f>calculationgroups!K44</f>
        <v>6.9390000000000001</v>
      </c>
    </row>
    <row r="44" spans="1:4" x14ac:dyDescent="0.25">
      <c r="A44" t="str">
        <f>calculationgroups!H45</f>
        <v>Acid</v>
      </c>
      <c r="B44">
        <f>calculationgroups!I45</f>
        <v>10</v>
      </c>
      <c r="C44">
        <f>calculationgroups!J45</f>
        <v>6.4925000000000006</v>
      </c>
      <c r="D44">
        <f>calculationgroups!K45</f>
        <v>7.6471</v>
      </c>
    </row>
    <row r="45" spans="1:4" x14ac:dyDescent="0.25">
      <c r="A45" t="str">
        <f>calculationgroups!H46</f>
        <v>Aldehyde</v>
      </c>
      <c r="B45">
        <f>calculationgroups!I46</f>
        <v>2</v>
      </c>
      <c r="C45">
        <f>calculationgroups!J46</f>
        <v>1.3498000000000001</v>
      </c>
      <c r="D45">
        <f>calculationgroups!K46</f>
        <v>1.8317999999999999</v>
      </c>
    </row>
    <row r="46" spans="1:4" x14ac:dyDescent="0.25">
      <c r="A46" t="str">
        <f>calculationgroups!H47</f>
        <v>Aldehyde</v>
      </c>
      <c r="B46">
        <f>calculationgroups!I47</f>
        <v>3</v>
      </c>
      <c r="C46">
        <f>calculationgroups!J47</f>
        <v>1.9823</v>
      </c>
      <c r="D46">
        <f>calculationgroups!K47</f>
        <v>2.5398999999999998</v>
      </c>
    </row>
    <row r="47" spans="1:4" x14ac:dyDescent="0.25">
      <c r="A47" t="str">
        <f>calculationgroups!H48</f>
        <v>Aldehyde</v>
      </c>
      <c r="B47">
        <f>calculationgroups!I48</f>
        <v>4</v>
      </c>
      <c r="C47">
        <f>calculationgroups!J48</f>
        <v>2.6147999999999998</v>
      </c>
      <c r="D47">
        <f>calculationgroups!K48</f>
        <v>3.2479999999999998</v>
      </c>
    </row>
    <row r="48" spans="1:4" x14ac:dyDescent="0.25">
      <c r="A48" t="str">
        <f>calculationgroups!H49</f>
        <v>Aldehyde</v>
      </c>
      <c r="B48">
        <f>calculationgroups!I49</f>
        <v>5</v>
      </c>
      <c r="C48">
        <f>calculationgroups!J49</f>
        <v>3.2472999999999996</v>
      </c>
      <c r="D48">
        <f>calculationgroups!K49</f>
        <v>3.9560999999999997</v>
      </c>
    </row>
    <row r="49" spans="1:4" x14ac:dyDescent="0.25">
      <c r="A49" t="str">
        <f>calculationgroups!H50</f>
        <v>Aldehyde</v>
      </c>
      <c r="B49">
        <f>calculationgroups!I50</f>
        <v>6</v>
      </c>
      <c r="C49">
        <f>calculationgroups!J50</f>
        <v>3.8797999999999995</v>
      </c>
      <c r="D49">
        <f>calculationgroups!K50</f>
        <v>4.6641999999999992</v>
      </c>
    </row>
    <row r="50" spans="1:4" x14ac:dyDescent="0.25">
      <c r="A50" t="str">
        <f>calculationgroups!H51</f>
        <v>Aldehyde</v>
      </c>
      <c r="B50">
        <f>calculationgroups!I51</f>
        <v>7</v>
      </c>
      <c r="C50">
        <f>calculationgroups!J51</f>
        <v>4.5122999999999998</v>
      </c>
      <c r="D50">
        <f>calculationgroups!K51</f>
        <v>5.3722999999999992</v>
      </c>
    </row>
    <row r="51" spans="1:4" x14ac:dyDescent="0.25">
      <c r="A51" t="str">
        <f>calculationgroups!H52</f>
        <v>Aldehyde</v>
      </c>
      <c r="B51">
        <f>calculationgroups!I52</f>
        <v>8</v>
      </c>
      <c r="C51">
        <f>calculationgroups!J52</f>
        <v>5.1448</v>
      </c>
      <c r="D51">
        <f>calculationgroups!K52</f>
        <v>6.0803999999999991</v>
      </c>
    </row>
    <row r="52" spans="1:4" x14ac:dyDescent="0.25">
      <c r="A52" t="str">
        <f>calculationgroups!H53</f>
        <v>Aldehyde</v>
      </c>
      <c r="B52">
        <f>calculationgroups!I53</f>
        <v>9</v>
      </c>
      <c r="C52">
        <f>calculationgroups!J53</f>
        <v>5.7773000000000003</v>
      </c>
      <c r="D52">
        <f>calculationgroups!K53</f>
        <v>6.7884999999999991</v>
      </c>
    </row>
    <row r="53" spans="1:4" x14ac:dyDescent="0.25">
      <c r="A53" t="str">
        <f>calculationgroups!H54</f>
        <v>Aldehyde</v>
      </c>
      <c r="B53">
        <f>calculationgroups!I54</f>
        <v>10</v>
      </c>
      <c r="C53">
        <f>calculationgroups!J54</f>
        <v>6.4098000000000006</v>
      </c>
      <c r="D53">
        <f>calculationgroups!K54</f>
        <v>7.496599999999999</v>
      </c>
    </row>
    <row r="54" spans="1:4" x14ac:dyDescent="0.25">
      <c r="A54" t="str">
        <f>calculationgroups!H55</f>
        <v>Ketone3</v>
      </c>
      <c r="B54">
        <f>calculationgroups!I55</f>
        <v>5</v>
      </c>
      <c r="C54">
        <f>calculationgroups!J55</f>
        <v>4.13</v>
      </c>
      <c r="D54">
        <f>calculationgroups!K55</f>
        <v>4.0850999999999997</v>
      </c>
    </row>
    <row r="55" spans="1:4" x14ac:dyDescent="0.25">
      <c r="A55" t="str">
        <f>calculationgroups!H56</f>
        <v>Ketone3</v>
      </c>
      <c r="B55">
        <f>calculationgroups!I56</f>
        <v>6</v>
      </c>
      <c r="C55">
        <f>calculationgroups!J56</f>
        <v>4.7625000000000002</v>
      </c>
      <c r="D55">
        <f>calculationgroups!K56</f>
        <v>4.7931999999999997</v>
      </c>
    </row>
    <row r="56" spans="1:4" x14ac:dyDescent="0.25">
      <c r="A56" t="str">
        <f>calculationgroups!H57</f>
        <v>Ketone3</v>
      </c>
      <c r="B56">
        <f>calculationgroups!I57</f>
        <v>7</v>
      </c>
      <c r="C56">
        <f>calculationgroups!J57</f>
        <v>5.3950000000000005</v>
      </c>
      <c r="D56">
        <f>calculationgroups!K57</f>
        <v>5.5012999999999996</v>
      </c>
    </row>
    <row r="57" spans="1:4" x14ac:dyDescent="0.25">
      <c r="A57" t="str">
        <f>calculationgroups!H58</f>
        <v>Ketone3</v>
      </c>
      <c r="B57">
        <f>calculationgroups!I58</f>
        <v>8</v>
      </c>
      <c r="C57">
        <f>calculationgroups!J58</f>
        <v>6.0275000000000007</v>
      </c>
      <c r="D57">
        <f>calculationgroups!K58</f>
        <v>6.2093999999999996</v>
      </c>
    </row>
    <row r="58" spans="1:4" x14ac:dyDescent="0.25">
      <c r="A58" t="str">
        <f>calculationgroups!H59</f>
        <v>Alkene</v>
      </c>
      <c r="B58">
        <f>calculationgroups!I59</f>
        <v>2</v>
      </c>
      <c r="C58">
        <f>calculationgroups!J59</f>
        <v>1.2831999999999999</v>
      </c>
      <c r="D58">
        <f>calculationgroups!K59</f>
        <v>1.2488999999999999</v>
      </c>
    </row>
    <row r="59" spans="1:4" x14ac:dyDescent="0.25">
      <c r="A59" t="str">
        <f>calculationgroups!H60</f>
        <v>Alkene</v>
      </c>
      <c r="B59">
        <f>calculationgroups!I60</f>
        <v>3</v>
      </c>
      <c r="C59">
        <f>calculationgroups!J60</f>
        <v>1.9156999999999997</v>
      </c>
      <c r="D59">
        <f>calculationgroups!K60</f>
        <v>1.0907</v>
      </c>
    </row>
    <row r="60" spans="1:4" x14ac:dyDescent="0.25">
      <c r="A60" t="str">
        <f>calculationgroups!H61</f>
        <v>Alkene</v>
      </c>
      <c r="B60">
        <f>calculationgroups!I61</f>
        <v>4</v>
      </c>
      <c r="C60">
        <f>calculationgroups!J61</f>
        <v>2.5481999999999996</v>
      </c>
      <c r="D60">
        <f>calculationgroups!K61</f>
        <v>1.7988</v>
      </c>
    </row>
    <row r="61" spans="1:4" x14ac:dyDescent="0.25">
      <c r="A61" t="str">
        <f>calculationgroups!H62</f>
        <v>Alkene</v>
      </c>
      <c r="B61">
        <f>calculationgroups!I62</f>
        <v>5</v>
      </c>
      <c r="C61">
        <f>calculationgroups!J62</f>
        <v>3.1806999999999994</v>
      </c>
      <c r="D61">
        <f>calculationgroups!K62</f>
        <v>2.5068999999999999</v>
      </c>
    </row>
    <row r="62" spans="1:4" x14ac:dyDescent="0.25">
      <c r="A62" t="str">
        <f>calculationgroups!H63</f>
        <v>Alkene</v>
      </c>
      <c r="B62">
        <f>calculationgroups!I63</f>
        <v>6</v>
      </c>
      <c r="C62">
        <f>calculationgroups!J63</f>
        <v>3.8131999999999993</v>
      </c>
      <c r="D62">
        <f>calculationgroups!K63</f>
        <v>3.2149999999999999</v>
      </c>
    </row>
    <row r="63" spans="1:4" x14ac:dyDescent="0.25">
      <c r="A63" t="str">
        <f>calculationgroups!H64</f>
        <v>Alkene</v>
      </c>
      <c r="B63">
        <f>calculationgroups!I64</f>
        <v>7</v>
      </c>
      <c r="C63">
        <f>calculationgroups!J64</f>
        <v>4.4456999999999995</v>
      </c>
      <c r="D63">
        <f>calculationgroups!K64</f>
        <v>3.9230999999999998</v>
      </c>
    </row>
    <row r="64" spans="1:4" x14ac:dyDescent="0.25">
      <c r="A64" t="str">
        <f>calculationgroups!H65</f>
        <v>Alkene</v>
      </c>
      <c r="B64">
        <f>calculationgroups!I65</f>
        <v>8</v>
      </c>
      <c r="C64">
        <f>calculationgroups!J65</f>
        <v>5.0781999999999998</v>
      </c>
      <c r="D64">
        <f>calculationgroups!K65</f>
        <v>4.6311999999999998</v>
      </c>
    </row>
    <row r="65" spans="1:4" x14ac:dyDescent="0.25">
      <c r="A65" t="str">
        <f>calculationgroups!H66</f>
        <v>Alkene</v>
      </c>
      <c r="B65">
        <f>calculationgroups!I66</f>
        <v>9</v>
      </c>
      <c r="C65">
        <f>calculationgroups!J66</f>
        <v>5.7107000000000001</v>
      </c>
      <c r="D65">
        <f>calculationgroups!K66</f>
        <v>5.3392999999999997</v>
      </c>
    </row>
    <row r="66" spans="1:4" x14ac:dyDescent="0.25">
      <c r="A66" t="str">
        <f>calculationgroups!H67</f>
        <v>Alkene</v>
      </c>
      <c r="B66">
        <f>calculationgroups!I67</f>
        <v>10</v>
      </c>
      <c r="C66">
        <f>calculationgroups!J67</f>
        <v>6.3432000000000004</v>
      </c>
      <c r="D66">
        <f>calculationgroups!K67</f>
        <v>6.0473999999999997</v>
      </c>
    </row>
    <row r="67" spans="1:4" x14ac:dyDescent="0.25">
      <c r="A67" t="str">
        <f>calculationgroups!H68</f>
        <v>Aniline</v>
      </c>
      <c r="B67">
        <f>calculationgroups!I68</f>
        <v>0</v>
      </c>
      <c r="C67">
        <f>calculationgroups!J68</f>
        <v>3.5422000000000002</v>
      </c>
      <c r="D67">
        <f>calculationgroups!K68</f>
        <v>3.8508999999999998</v>
      </c>
    </row>
    <row r="68" spans="1:4" x14ac:dyDescent="0.25">
      <c r="A68" t="str">
        <f>calculationgroups!H69</f>
        <v>Benzylamine</v>
      </c>
      <c r="B68">
        <f>calculationgroups!I69</f>
        <v>1</v>
      </c>
      <c r="C68">
        <f>calculationgroups!J69</f>
        <v>4.4522000000000004</v>
      </c>
      <c r="D68">
        <f>calculationgroups!K69</f>
        <v>3.9416999999999995</v>
      </c>
    </row>
    <row r="69" spans="1:4" x14ac:dyDescent="0.25">
      <c r="A69" t="str">
        <f>calculationgroups!H70</f>
        <v>Amine</v>
      </c>
      <c r="B69">
        <f>calculationgroups!I70</f>
        <v>3</v>
      </c>
      <c r="C69">
        <f>calculationgroups!J70</f>
        <v>2.9257</v>
      </c>
      <c r="D69">
        <f>calculationgroups!K70</f>
        <v>2.7538999999999998</v>
      </c>
    </row>
    <row r="70" spans="1:4" x14ac:dyDescent="0.25">
      <c r="A70" t="str">
        <f>calculationgroups!H71</f>
        <v>Amine</v>
      </c>
      <c r="B70">
        <f>calculationgroups!I71</f>
        <v>4</v>
      </c>
      <c r="C70">
        <f>calculationgroups!J71</f>
        <v>3.5581999999999998</v>
      </c>
      <c r="D70">
        <f>calculationgroups!K71</f>
        <v>3.4619999999999997</v>
      </c>
    </row>
    <row r="71" spans="1:4" x14ac:dyDescent="0.25">
      <c r="A71" t="str">
        <f>calculationgroups!H72</f>
        <v>Amine</v>
      </c>
      <c r="B71">
        <f>calculationgroups!I72</f>
        <v>5</v>
      </c>
      <c r="C71">
        <f>calculationgroups!J72</f>
        <v>4.1906999999999996</v>
      </c>
      <c r="D71">
        <f>calculationgroups!K72</f>
        <v>4.1700999999999997</v>
      </c>
    </row>
    <row r="72" spans="1:4" x14ac:dyDescent="0.25">
      <c r="A72" t="str">
        <f>calculationgroups!H73</f>
        <v>Amine</v>
      </c>
      <c r="B72">
        <f>calculationgroups!I73</f>
        <v>6</v>
      </c>
      <c r="C72">
        <f>calculationgroups!J73</f>
        <v>4.8231999999999999</v>
      </c>
      <c r="D72">
        <f>calculationgroups!K73</f>
        <v>4.8781999999999996</v>
      </c>
    </row>
    <row r="73" spans="1:4" x14ac:dyDescent="0.25">
      <c r="A73" t="str">
        <f>calculationgroups!H74</f>
        <v>Amine</v>
      </c>
      <c r="B73">
        <f>calculationgroups!I74</f>
        <v>7</v>
      </c>
      <c r="C73">
        <f>calculationgroups!J74</f>
        <v>5.4557000000000002</v>
      </c>
      <c r="D73">
        <f>calculationgroups!K74</f>
        <v>5.5862999999999996</v>
      </c>
    </row>
    <row r="74" spans="1:4" x14ac:dyDescent="0.25">
      <c r="A74" t="str">
        <f>calculationgroups!H75</f>
        <v>Amine</v>
      </c>
      <c r="B74">
        <f>calculationgroups!I75</f>
        <v>8</v>
      </c>
      <c r="C74">
        <f>calculationgroups!J75</f>
        <v>6.0882000000000005</v>
      </c>
      <c r="D74">
        <f>calculationgroups!K75</f>
        <v>6.2943999999999996</v>
      </c>
    </row>
    <row r="75" spans="1:4" x14ac:dyDescent="0.25">
      <c r="A75" t="str">
        <f>calculationgroups!H76</f>
        <v>Amine</v>
      </c>
      <c r="B75">
        <f>calculationgroups!I76</f>
        <v>9</v>
      </c>
      <c r="C75">
        <f>calculationgroups!J76</f>
        <v>6.7207000000000008</v>
      </c>
      <c r="D75">
        <f>calculationgroups!K76</f>
        <v>7.0024999999999995</v>
      </c>
    </row>
    <row r="76" spans="1:4" x14ac:dyDescent="0.25">
      <c r="A76" t="str">
        <f>calculationgroups!H77</f>
        <v>Amine</v>
      </c>
      <c r="B76">
        <f>calculationgroups!I77</f>
        <v>10</v>
      </c>
      <c r="C76">
        <f>calculationgroups!J77</f>
        <v>7.3532000000000011</v>
      </c>
      <c r="D76">
        <f>calculationgroups!K77</f>
        <v>7.7105999999999995</v>
      </c>
    </row>
    <row r="77" spans="1:4" x14ac:dyDescent="0.25">
      <c r="A77" t="str">
        <f>calculationgroups!H78</f>
        <v>Secondaryalcohol</v>
      </c>
      <c r="B77">
        <f>calculationgroups!I78</f>
        <v>3</v>
      </c>
      <c r="C77">
        <f>calculationgroups!J78</f>
        <v>2.3279999999999998</v>
      </c>
      <c r="D77">
        <f>calculationgroups!K78</f>
        <v>2.9878999999999998</v>
      </c>
    </row>
    <row r="78" spans="1:4" x14ac:dyDescent="0.25">
      <c r="A78" t="str">
        <f>calculationgroups!H79</f>
        <v>Secondaryalcohol</v>
      </c>
      <c r="B78">
        <f>calculationgroups!I79</f>
        <v>4</v>
      </c>
      <c r="C78">
        <f>calculationgroups!J79</f>
        <v>2.9604999999999997</v>
      </c>
      <c r="D78">
        <f>calculationgroups!K79</f>
        <v>3.6959999999999997</v>
      </c>
    </row>
    <row r="79" spans="1:4" x14ac:dyDescent="0.25">
      <c r="A79" t="str">
        <f>calculationgroups!H80</f>
        <v>Secondaryalcohol</v>
      </c>
      <c r="B79">
        <f>calculationgroups!I80</f>
        <v>5</v>
      </c>
      <c r="C79">
        <f>calculationgroups!J80</f>
        <v>3.5929999999999995</v>
      </c>
      <c r="D79">
        <f>calculationgroups!K80</f>
        <v>4.4040999999999997</v>
      </c>
    </row>
    <row r="80" spans="1:4" x14ac:dyDescent="0.25">
      <c r="A80" t="str">
        <f>calculationgroups!H81</f>
        <v>Secondaryalcohol</v>
      </c>
      <c r="B80">
        <f>calculationgroups!I81</f>
        <v>6</v>
      </c>
      <c r="C80">
        <f>calculationgroups!J81</f>
        <v>4.2254999999999994</v>
      </c>
      <c r="D80">
        <f>calculationgroups!K81</f>
        <v>5.1121999999999996</v>
      </c>
    </row>
    <row r="81" spans="1:4" x14ac:dyDescent="0.25">
      <c r="A81" t="str">
        <f>calculationgroups!H82</f>
        <v>Secondaryalcohol</v>
      </c>
      <c r="B81">
        <f>calculationgroups!I82</f>
        <v>7</v>
      </c>
      <c r="C81">
        <f>calculationgroups!J82</f>
        <v>4.8579999999999997</v>
      </c>
      <c r="D81">
        <f>calculationgroups!K82</f>
        <v>5.8202999999999996</v>
      </c>
    </row>
    <row r="82" spans="1:4" x14ac:dyDescent="0.25">
      <c r="A82" t="str">
        <f>calculationgroups!H83</f>
        <v>Secondaryalcohol</v>
      </c>
      <c r="B82">
        <f>calculationgroups!I83</f>
        <v>8</v>
      </c>
      <c r="C82">
        <f>calculationgroups!J83</f>
        <v>5.4904999999999999</v>
      </c>
      <c r="D82">
        <f>calculationgroups!K83</f>
        <v>6.5283999999999995</v>
      </c>
    </row>
    <row r="83" spans="1:4" x14ac:dyDescent="0.25">
      <c r="A83" t="str">
        <f>calculationgroups!H84</f>
        <v>Secondaryalcohol</v>
      </c>
      <c r="B83">
        <f>calculationgroups!I84</f>
        <v>9</v>
      </c>
      <c r="C83">
        <f>calculationgroups!J84</f>
        <v>6.1230000000000002</v>
      </c>
      <c r="D83">
        <f>calculationgroups!K84</f>
        <v>7.2364999999999995</v>
      </c>
    </row>
    <row r="84" spans="1:4" x14ac:dyDescent="0.25">
      <c r="A84" t="str">
        <f>calculationgroups!H85</f>
        <v>Isoalkanol</v>
      </c>
      <c r="B84">
        <f>calculationgroups!I85</f>
        <v>4</v>
      </c>
      <c r="C84">
        <f>calculationgroups!J85</f>
        <v>3.1276999999999999</v>
      </c>
      <c r="D84">
        <f>calculationgroups!K85</f>
        <v>4.0777999999999999</v>
      </c>
    </row>
    <row r="85" spans="1:4" x14ac:dyDescent="0.25">
      <c r="A85" t="str">
        <f>calculationgroups!H86</f>
        <v>Tertiaryalcohol</v>
      </c>
      <c r="B85">
        <f>calculationgroups!I86</f>
        <v>4</v>
      </c>
      <c r="C85">
        <f>calculationgroups!J86</f>
        <v>2.5869999999999997</v>
      </c>
      <c r="D85">
        <f>calculationgroups!K86</f>
        <v>4.0168999999999997</v>
      </c>
    </row>
    <row r="86" spans="1:4" x14ac:dyDescent="0.25">
      <c r="A86" t="str">
        <f>calculationgroups!H87</f>
        <v>Ester1</v>
      </c>
      <c r="B86">
        <f>calculationgroups!I87</f>
        <v>1</v>
      </c>
      <c r="C86">
        <f>calculationgroups!J87</f>
        <v>2.2324999999999999</v>
      </c>
      <c r="D86">
        <f>calculationgroups!K87</f>
        <v>1.9607999999999999</v>
      </c>
    </row>
    <row r="87" spans="1:4" x14ac:dyDescent="0.25">
      <c r="A87" t="str">
        <f>calculationgroups!H88</f>
        <v>Ester1</v>
      </c>
      <c r="B87">
        <f>calculationgroups!I88</f>
        <v>2</v>
      </c>
      <c r="C87">
        <f>calculationgroups!J88</f>
        <v>2.8649999999999998</v>
      </c>
      <c r="D87">
        <f>calculationgroups!K88</f>
        <v>3.0215999999999998</v>
      </c>
    </row>
    <row r="88" spans="1:4" x14ac:dyDescent="0.25">
      <c r="A88" t="str">
        <f>calculationgroups!H89</f>
        <v>Ester1</v>
      </c>
      <c r="B88">
        <f>calculationgroups!I89</f>
        <v>3</v>
      </c>
      <c r="C88">
        <f>calculationgroups!J89</f>
        <v>3.4974999999999996</v>
      </c>
      <c r="D88">
        <f>calculationgroups!K89</f>
        <v>3.7296999999999998</v>
      </c>
    </row>
    <row r="89" spans="1:4" x14ac:dyDescent="0.25">
      <c r="A89" t="str">
        <f>calculationgroups!H90</f>
        <v>Ester1</v>
      </c>
      <c r="B89">
        <f>calculationgroups!I90</f>
        <v>4</v>
      </c>
      <c r="C89">
        <f>calculationgroups!J90</f>
        <v>4.13</v>
      </c>
      <c r="D89">
        <f>calculationgroups!K90</f>
        <v>4.4377999999999993</v>
      </c>
    </row>
    <row r="90" spans="1:4" x14ac:dyDescent="0.25">
      <c r="A90" t="str">
        <f>calculationgroups!H91</f>
        <v>Estercyc</v>
      </c>
      <c r="B90">
        <f>calculationgroups!I91</f>
        <v>1</v>
      </c>
      <c r="C90">
        <f>calculationgroups!J91</f>
        <v>5.0240000000000009</v>
      </c>
      <c r="D90">
        <f>calculationgroups!K91</f>
        <v>4.9174999999999995</v>
      </c>
    </row>
    <row r="91" spans="1:4" x14ac:dyDescent="0.25">
      <c r="A91" t="str">
        <f>calculationgroups!H92</f>
        <v>Estercyc</v>
      </c>
      <c r="B91">
        <f>calculationgroups!I92</f>
        <v>2</v>
      </c>
      <c r="C91">
        <f>calculationgroups!J92</f>
        <v>5.6565000000000012</v>
      </c>
      <c r="D91">
        <f>calculationgroups!K92</f>
        <v>5.6255999999999995</v>
      </c>
    </row>
    <row r="92" spans="1:4" x14ac:dyDescent="0.25">
      <c r="A92" t="str">
        <f>calculationgroups!H93</f>
        <v>Ester2</v>
      </c>
      <c r="B92">
        <f>calculationgroups!I93</f>
        <v>1</v>
      </c>
      <c r="C92">
        <f>calculationgroups!J93</f>
        <v>2.8649999999999998</v>
      </c>
      <c r="D92">
        <f>calculationgroups!K93</f>
        <v>2.6688999999999998</v>
      </c>
    </row>
    <row r="93" spans="1:4" x14ac:dyDescent="0.25">
      <c r="A93" t="str">
        <f>calculationgroups!H94</f>
        <v>Ester2</v>
      </c>
      <c r="B93">
        <f>calculationgroups!I94</f>
        <v>2</v>
      </c>
      <c r="C93">
        <f>calculationgroups!J94</f>
        <v>3.4974999999999996</v>
      </c>
      <c r="D93">
        <f>calculationgroups!K94</f>
        <v>3.7296999999999998</v>
      </c>
    </row>
    <row r="94" spans="1:4" x14ac:dyDescent="0.25">
      <c r="A94" t="str">
        <f>calculationgroups!H95</f>
        <v>Ester2</v>
      </c>
      <c r="B94">
        <f>calculationgroups!I95</f>
        <v>3</v>
      </c>
      <c r="C94">
        <f>calculationgroups!J95</f>
        <v>4.13</v>
      </c>
      <c r="D94">
        <f>calculationgroups!K95</f>
        <v>4.4377999999999993</v>
      </c>
    </row>
    <row r="95" spans="1:4" x14ac:dyDescent="0.25">
      <c r="A95" t="str">
        <f>calculationgroups!H96</f>
        <v>Ester2</v>
      </c>
      <c r="B95">
        <f>calculationgroups!I96</f>
        <v>4</v>
      </c>
      <c r="C95">
        <f>calculationgroups!J96</f>
        <v>4.7625000000000002</v>
      </c>
      <c r="D95">
        <f>calculationgroups!K96</f>
        <v>5.1458999999999993</v>
      </c>
    </row>
    <row r="96" spans="1:4" x14ac:dyDescent="0.25">
      <c r="A96" t="str">
        <f>calculationgroups!H97</f>
        <v>Ester3</v>
      </c>
      <c r="B96">
        <f>calculationgroups!I97</f>
        <v>1</v>
      </c>
      <c r="C96">
        <f>calculationgroups!J97</f>
        <v>3.4974999999999996</v>
      </c>
      <c r="D96">
        <f>calculationgroups!K97</f>
        <v>3.3769999999999998</v>
      </c>
    </row>
    <row r="97" spans="1:4" x14ac:dyDescent="0.25">
      <c r="A97" t="str">
        <f>calculationgroups!H98</f>
        <v>Ester3</v>
      </c>
      <c r="B97">
        <f>calculationgroups!I98</f>
        <v>2</v>
      </c>
      <c r="C97">
        <f>calculationgroups!J98</f>
        <v>4.13</v>
      </c>
      <c r="D97">
        <f>calculationgroups!K98</f>
        <v>4.4377999999999993</v>
      </c>
    </row>
    <row r="98" spans="1:4" x14ac:dyDescent="0.25">
      <c r="A98" t="str">
        <f>calculationgroups!H99</f>
        <v>Ester3</v>
      </c>
      <c r="B98">
        <f>calculationgroups!I99</f>
        <v>3</v>
      </c>
      <c r="C98">
        <f>calculationgroups!J99</f>
        <v>4.7625000000000002</v>
      </c>
      <c r="D98">
        <f>calculationgroups!K99</f>
        <v>5.1458999999999993</v>
      </c>
    </row>
    <row r="99" spans="1:4" x14ac:dyDescent="0.25">
      <c r="A99" t="str">
        <f>calculationgroups!H100</f>
        <v>Ester3</v>
      </c>
      <c r="B99">
        <f>calculationgroups!I100</f>
        <v>4</v>
      </c>
      <c r="C99">
        <f>calculationgroups!J100</f>
        <v>5.3950000000000005</v>
      </c>
      <c r="D99">
        <f>calculationgroups!K100</f>
        <v>5.8539999999999992</v>
      </c>
    </row>
    <row r="100" spans="1:4" x14ac:dyDescent="0.25">
      <c r="A100" t="str">
        <f>calculationgroups!H101</f>
        <v>Ester4</v>
      </c>
      <c r="B100">
        <f>calculationgroups!I101</f>
        <v>1</v>
      </c>
      <c r="C100">
        <f>calculationgroups!J101</f>
        <v>4.13</v>
      </c>
      <c r="D100">
        <f>calculationgroups!K101</f>
        <v>4.0850999999999997</v>
      </c>
    </row>
    <row r="101" spans="1:4" x14ac:dyDescent="0.25">
      <c r="A101" t="str">
        <f>calculationgroups!H102</f>
        <v>Ester4</v>
      </c>
      <c r="B101">
        <f>calculationgroups!I102</f>
        <v>2</v>
      </c>
      <c r="C101">
        <f>calculationgroups!J102</f>
        <v>4.7625000000000002</v>
      </c>
      <c r="D101">
        <f>calculationgroups!K102</f>
        <v>5.1458999999999993</v>
      </c>
    </row>
    <row r="102" spans="1:4" x14ac:dyDescent="0.25">
      <c r="A102" t="str">
        <f>calculationgroups!H103</f>
        <v>Ester4</v>
      </c>
      <c r="B102">
        <f>calculationgroups!I103</f>
        <v>4</v>
      </c>
      <c r="C102">
        <f>calculationgroups!J103</f>
        <v>6.0275000000000007</v>
      </c>
      <c r="D102">
        <f>calculationgroups!K103</f>
        <v>6.5620999999999992</v>
      </c>
    </row>
    <row r="103" spans="1:4" x14ac:dyDescent="0.25">
      <c r="A103" t="str">
        <f>calculationgroups!H104</f>
        <v>Ester5</v>
      </c>
      <c r="B103">
        <f>calculationgroups!I104</f>
        <v>2</v>
      </c>
      <c r="C103">
        <f>calculationgroups!J104</f>
        <v>5.3950000000000005</v>
      </c>
      <c r="D103">
        <f>calculationgroups!K104</f>
        <v>5.8539999999999992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434B-FCE5-46C3-880A-8270F104DE58}">
  <dimension ref="A1:X103"/>
  <sheetViews>
    <sheetView topLeftCell="A46" workbookViewId="0">
      <selection activeCell="W36" sqref="W36"/>
    </sheetView>
  </sheetViews>
  <sheetFormatPr defaultRowHeight="15" x14ac:dyDescent="0.25"/>
  <sheetData>
    <row r="1" spans="1:24" x14ac:dyDescent="0.25">
      <c r="A1" s="8" t="s">
        <v>296</v>
      </c>
      <c r="B1" s="9" t="s">
        <v>295</v>
      </c>
      <c r="C1" s="8">
        <v>1</v>
      </c>
      <c r="D1" s="8">
        <v>2</v>
      </c>
      <c r="E1" s="8">
        <v>3</v>
      </c>
      <c r="F1" s="8">
        <v>70</v>
      </c>
      <c r="G1" s="8">
        <v>6</v>
      </c>
      <c r="H1" s="8">
        <v>20</v>
      </c>
      <c r="I1" s="8">
        <v>18</v>
      </c>
      <c r="J1" s="8">
        <v>19</v>
      </c>
      <c r="K1" s="8">
        <v>77</v>
      </c>
      <c r="L1" s="8">
        <v>9</v>
      </c>
      <c r="M1" s="8">
        <v>11</v>
      </c>
      <c r="N1" s="8">
        <v>12</v>
      </c>
      <c r="O1" s="8">
        <v>14</v>
      </c>
      <c r="P1" s="8">
        <v>15</v>
      </c>
      <c r="Q1" s="8">
        <v>81</v>
      </c>
      <c r="R1" s="8">
        <v>82</v>
      </c>
      <c r="S1" s="8">
        <v>85</v>
      </c>
      <c r="T1" s="8">
        <v>28</v>
      </c>
      <c r="U1" s="8">
        <v>31</v>
      </c>
      <c r="V1" s="8">
        <v>36</v>
      </c>
      <c r="W1" s="8">
        <v>42</v>
      </c>
      <c r="X1" s="8">
        <v>43</v>
      </c>
    </row>
    <row r="2" spans="1:24" x14ac:dyDescent="0.25">
      <c r="A2" t="s">
        <v>279</v>
      </c>
      <c r="B2" s="10">
        <v>1</v>
      </c>
      <c r="C2">
        <v>1</v>
      </c>
    </row>
    <row r="3" spans="1:24" x14ac:dyDescent="0.25">
      <c r="A3" t="s">
        <v>279</v>
      </c>
      <c r="B3" s="10">
        <v>2</v>
      </c>
      <c r="C3">
        <v>2</v>
      </c>
    </row>
    <row r="4" spans="1:24" x14ac:dyDescent="0.25">
      <c r="A4" t="s">
        <v>272</v>
      </c>
      <c r="B4" s="10">
        <v>3</v>
      </c>
      <c r="C4">
        <v>2</v>
      </c>
      <c r="D4">
        <v>1</v>
      </c>
    </row>
    <row r="5" spans="1:24" x14ac:dyDescent="0.25">
      <c r="A5" t="s">
        <v>272</v>
      </c>
      <c r="B5" s="10">
        <v>4</v>
      </c>
      <c r="C5">
        <v>2</v>
      </c>
      <c r="D5">
        <v>2</v>
      </c>
    </row>
    <row r="6" spans="1:24" x14ac:dyDescent="0.25">
      <c r="A6" t="s">
        <v>272</v>
      </c>
      <c r="B6" s="10">
        <v>5</v>
      </c>
      <c r="C6">
        <v>2</v>
      </c>
      <c r="D6">
        <v>3</v>
      </c>
    </row>
    <row r="7" spans="1:24" x14ac:dyDescent="0.25">
      <c r="A7" t="s">
        <v>272</v>
      </c>
      <c r="B7" s="10">
        <v>6</v>
      </c>
      <c r="C7">
        <v>2</v>
      </c>
      <c r="D7">
        <v>4</v>
      </c>
    </row>
    <row r="8" spans="1:24" x14ac:dyDescent="0.25">
      <c r="A8" t="s">
        <v>272</v>
      </c>
      <c r="B8" s="10">
        <v>7</v>
      </c>
      <c r="C8">
        <v>2</v>
      </c>
      <c r="D8">
        <v>5</v>
      </c>
    </row>
    <row r="9" spans="1:24" x14ac:dyDescent="0.25">
      <c r="A9" t="s">
        <v>272</v>
      </c>
      <c r="B9" s="10">
        <v>8</v>
      </c>
      <c r="C9">
        <v>2</v>
      </c>
      <c r="D9">
        <v>6</v>
      </c>
    </row>
    <row r="10" spans="1:24" x14ac:dyDescent="0.25">
      <c r="A10" t="s">
        <v>272</v>
      </c>
      <c r="B10" s="10">
        <v>9</v>
      </c>
      <c r="C10">
        <v>2</v>
      </c>
      <c r="D10">
        <v>7</v>
      </c>
    </row>
    <row r="11" spans="1:24" x14ac:dyDescent="0.25">
      <c r="A11" t="s">
        <v>272</v>
      </c>
      <c r="B11" s="10">
        <v>10</v>
      </c>
      <c r="C11">
        <v>2</v>
      </c>
      <c r="D11">
        <v>8</v>
      </c>
    </row>
    <row r="12" spans="1:24" x14ac:dyDescent="0.25">
      <c r="A12" t="s">
        <v>272</v>
      </c>
      <c r="B12" s="10">
        <v>12</v>
      </c>
      <c r="C12">
        <v>2</v>
      </c>
      <c r="D12">
        <v>10</v>
      </c>
    </row>
    <row r="13" spans="1:24" x14ac:dyDescent="0.25">
      <c r="A13" t="s">
        <v>258</v>
      </c>
      <c r="B13" s="10">
        <v>1</v>
      </c>
      <c r="P13">
        <v>1</v>
      </c>
    </row>
    <row r="14" spans="1:24" x14ac:dyDescent="0.25">
      <c r="A14" t="s">
        <v>258</v>
      </c>
      <c r="B14" s="10">
        <v>2</v>
      </c>
      <c r="C14">
        <v>1</v>
      </c>
      <c r="D14">
        <v>1</v>
      </c>
      <c r="O14">
        <v>1</v>
      </c>
    </row>
    <row r="15" spans="1:24" x14ac:dyDescent="0.25">
      <c r="A15" t="s">
        <v>258</v>
      </c>
      <c r="B15" s="10">
        <v>3</v>
      </c>
      <c r="C15">
        <v>1</v>
      </c>
      <c r="D15">
        <v>2</v>
      </c>
      <c r="O15">
        <v>1</v>
      </c>
    </row>
    <row r="16" spans="1:24" x14ac:dyDescent="0.25">
      <c r="A16" t="s">
        <v>258</v>
      </c>
      <c r="B16" s="10">
        <v>4</v>
      </c>
      <c r="C16">
        <v>1</v>
      </c>
      <c r="D16">
        <v>3</v>
      </c>
      <c r="O16">
        <v>1</v>
      </c>
    </row>
    <row r="17" spans="1:15" x14ac:dyDescent="0.25">
      <c r="A17" t="s">
        <v>258</v>
      </c>
      <c r="B17" s="10">
        <v>5</v>
      </c>
      <c r="C17">
        <v>1</v>
      </c>
      <c r="D17">
        <v>4</v>
      </c>
      <c r="O17">
        <v>1</v>
      </c>
    </row>
    <row r="18" spans="1:15" x14ac:dyDescent="0.25">
      <c r="A18" t="s">
        <v>258</v>
      </c>
      <c r="B18" s="10">
        <v>6</v>
      </c>
      <c r="C18">
        <v>1</v>
      </c>
      <c r="D18">
        <v>5</v>
      </c>
      <c r="O18">
        <v>1</v>
      </c>
    </row>
    <row r="19" spans="1:15" x14ac:dyDescent="0.25">
      <c r="A19" t="s">
        <v>258</v>
      </c>
      <c r="B19" s="10">
        <v>7</v>
      </c>
      <c r="C19">
        <v>1</v>
      </c>
      <c r="D19">
        <v>6</v>
      </c>
      <c r="O19">
        <v>1</v>
      </c>
    </row>
    <row r="20" spans="1:15" x14ac:dyDescent="0.25">
      <c r="A20" t="s">
        <v>258</v>
      </c>
      <c r="B20" s="10">
        <v>8</v>
      </c>
      <c r="C20">
        <v>1</v>
      </c>
      <c r="D20">
        <v>7</v>
      </c>
      <c r="O20">
        <v>1</v>
      </c>
    </row>
    <row r="21" spans="1:15" x14ac:dyDescent="0.25">
      <c r="A21" t="s">
        <v>258</v>
      </c>
      <c r="B21" s="10">
        <v>9</v>
      </c>
      <c r="C21">
        <v>1</v>
      </c>
      <c r="D21">
        <v>8</v>
      </c>
      <c r="O21">
        <v>1</v>
      </c>
    </row>
    <row r="22" spans="1:15" x14ac:dyDescent="0.25">
      <c r="A22" t="s">
        <v>258</v>
      </c>
      <c r="B22" s="10">
        <v>10</v>
      </c>
      <c r="C22">
        <v>1</v>
      </c>
      <c r="D22">
        <v>9</v>
      </c>
      <c r="O22">
        <v>1</v>
      </c>
    </row>
    <row r="23" spans="1:15" x14ac:dyDescent="0.25">
      <c r="A23" t="s">
        <v>257</v>
      </c>
      <c r="B23" s="10">
        <v>5</v>
      </c>
      <c r="N23">
        <v>5</v>
      </c>
    </row>
    <row r="24" spans="1:15" x14ac:dyDescent="0.25">
      <c r="A24" t="s">
        <v>257</v>
      </c>
      <c r="B24" s="10">
        <v>6</v>
      </c>
      <c r="N24">
        <v>6</v>
      </c>
    </row>
    <row r="25" spans="1:15" x14ac:dyDescent="0.25">
      <c r="A25" t="s">
        <v>257</v>
      </c>
      <c r="B25" s="10">
        <v>7</v>
      </c>
      <c r="N25">
        <v>7</v>
      </c>
    </row>
    <row r="26" spans="1:15" x14ac:dyDescent="0.25">
      <c r="A26" t="s">
        <v>257</v>
      </c>
      <c r="B26" s="10">
        <v>8</v>
      </c>
      <c r="N26">
        <v>8</v>
      </c>
    </row>
    <row r="27" spans="1:15" x14ac:dyDescent="0.25">
      <c r="A27" t="s">
        <v>256</v>
      </c>
      <c r="B27" s="10">
        <v>0</v>
      </c>
      <c r="L27">
        <v>5</v>
      </c>
      <c r="M27">
        <v>1</v>
      </c>
    </row>
    <row r="28" spans="1:15" x14ac:dyDescent="0.25">
      <c r="A28" t="s">
        <v>255</v>
      </c>
      <c r="B28" s="10">
        <v>0</v>
      </c>
      <c r="L28">
        <v>6</v>
      </c>
    </row>
    <row r="29" spans="1:15" x14ac:dyDescent="0.25">
      <c r="A29" t="s">
        <v>254</v>
      </c>
      <c r="B29" s="10">
        <v>3</v>
      </c>
      <c r="I29">
        <v>1</v>
      </c>
    </row>
    <row r="30" spans="1:15" x14ac:dyDescent="0.25">
      <c r="A30" t="s">
        <v>254</v>
      </c>
      <c r="B30" s="10">
        <v>4</v>
      </c>
      <c r="C30">
        <v>1</v>
      </c>
      <c r="D30">
        <v>1</v>
      </c>
      <c r="J30">
        <v>1</v>
      </c>
    </row>
    <row r="31" spans="1:15" x14ac:dyDescent="0.25">
      <c r="A31" t="s">
        <v>254</v>
      </c>
      <c r="B31" s="10">
        <v>5</v>
      </c>
      <c r="C31">
        <v>1</v>
      </c>
      <c r="D31">
        <v>2</v>
      </c>
      <c r="J31">
        <v>1</v>
      </c>
    </row>
    <row r="32" spans="1:15" x14ac:dyDescent="0.25">
      <c r="A32" t="s">
        <v>254</v>
      </c>
      <c r="B32" s="10">
        <v>6</v>
      </c>
      <c r="C32">
        <v>1</v>
      </c>
      <c r="D32">
        <v>3</v>
      </c>
      <c r="J32">
        <v>1</v>
      </c>
    </row>
    <row r="33" spans="1:24" x14ac:dyDescent="0.25">
      <c r="A33" t="s">
        <v>254</v>
      </c>
      <c r="B33" s="10">
        <v>7</v>
      </c>
      <c r="C33">
        <v>1</v>
      </c>
      <c r="D33">
        <v>4</v>
      </c>
      <c r="J33">
        <v>1</v>
      </c>
    </row>
    <row r="34" spans="1:24" x14ac:dyDescent="0.25">
      <c r="A34" t="s">
        <v>254</v>
      </c>
      <c r="B34" s="10">
        <v>8</v>
      </c>
      <c r="C34">
        <v>1</v>
      </c>
      <c r="D34">
        <v>5</v>
      </c>
      <c r="J34">
        <v>1</v>
      </c>
    </row>
    <row r="35" spans="1:24" x14ac:dyDescent="0.25">
      <c r="A35" t="s">
        <v>253</v>
      </c>
      <c r="B35" s="10">
        <v>1</v>
      </c>
      <c r="X35">
        <v>1</v>
      </c>
    </row>
    <row r="36" spans="1:24" x14ac:dyDescent="0.25">
      <c r="A36" t="s">
        <v>253</v>
      </c>
      <c r="B36" s="10">
        <v>2</v>
      </c>
      <c r="C36">
        <v>1</v>
      </c>
      <c r="W36">
        <v>1</v>
      </c>
    </row>
    <row r="37" spans="1:24" x14ac:dyDescent="0.25">
      <c r="A37" t="s">
        <v>253</v>
      </c>
      <c r="B37" s="10">
        <v>3</v>
      </c>
      <c r="C37">
        <v>1</v>
      </c>
      <c r="D37">
        <v>1</v>
      </c>
      <c r="W37">
        <v>1</v>
      </c>
    </row>
    <row r="38" spans="1:24" x14ac:dyDescent="0.25">
      <c r="A38" t="s">
        <v>253</v>
      </c>
      <c r="B38" s="10">
        <v>4</v>
      </c>
      <c r="C38">
        <v>1</v>
      </c>
      <c r="D38">
        <v>2</v>
      </c>
      <c r="W38">
        <v>1</v>
      </c>
    </row>
    <row r="39" spans="1:24" x14ac:dyDescent="0.25">
      <c r="A39" t="s">
        <v>253</v>
      </c>
      <c r="B39" s="10">
        <v>5</v>
      </c>
      <c r="C39">
        <v>1</v>
      </c>
      <c r="D39">
        <v>3</v>
      </c>
      <c r="W39">
        <v>1</v>
      </c>
    </row>
    <row r="40" spans="1:24" x14ac:dyDescent="0.25">
      <c r="A40" t="s">
        <v>253</v>
      </c>
      <c r="B40" s="10">
        <v>6</v>
      </c>
      <c r="C40">
        <v>1</v>
      </c>
      <c r="D40">
        <v>4</v>
      </c>
      <c r="W40">
        <v>1</v>
      </c>
    </row>
    <row r="41" spans="1:24" x14ac:dyDescent="0.25">
      <c r="A41" t="s">
        <v>253</v>
      </c>
      <c r="B41" s="10">
        <v>7</v>
      </c>
      <c r="C41">
        <v>1</v>
      </c>
      <c r="D41">
        <v>5</v>
      </c>
      <c r="W41">
        <v>1</v>
      </c>
    </row>
    <row r="42" spans="1:24" x14ac:dyDescent="0.25">
      <c r="A42" t="s">
        <v>253</v>
      </c>
      <c r="B42" s="10">
        <v>8</v>
      </c>
      <c r="C42">
        <v>1</v>
      </c>
      <c r="D42">
        <v>6</v>
      </c>
      <c r="W42">
        <v>1</v>
      </c>
    </row>
    <row r="43" spans="1:24" x14ac:dyDescent="0.25">
      <c r="A43" t="s">
        <v>253</v>
      </c>
      <c r="B43" s="10">
        <v>9</v>
      </c>
      <c r="C43">
        <v>1</v>
      </c>
      <c r="D43">
        <v>7</v>
      </c>
      <c r="W43">
        <v>1</v>
      </c>
    </row>
    <row r="44" spans="1:24" x14ac:dyDescent="0.25">
      <c r="A44" t="s">
        <v>253</v>
      </c>
      <c r="B44" s="10">
        <v>10</v>
      </c>
      <c r="C44">
        <v>1</v>
      </c>
      <c r="D44">
        <v>8</v>
      </c>
      <c r="W44">
        <v>1</v>
      </c>
    </row>
    <row r="45" spans="1:24" x14ac:dyDescent="0.25">
      <c r="A45" t="s">
        <v>252</v>
      </c>
      <c r="B45" s="10">
        <v>2</v>
      </c>
      <c r="C45">
        <v>1</v>
      </c>
      <c r="H45">
        <v>1</v>
      </c>
    </row>
    <row r="46" spans="1:24" x14ac:dyDescent="0.25">
      <c r="A46" t="s">
        <v>252</v>
      </c>
      <c r="B46" s="10">
        <v>3</v>
      </c>
      <c r="C46">
        <v>1</v>
      </c>
      <c r="D46">
        <v>1</v>
      </c>
      <c r="H46">
        <v>1</v>
      </c>
    </row>
    <row r="47" spans="1:24" x14ac:dyDescent="0.25">
      <c r="A47" t="s">
        <v>252</v>
      </c>
      <c r="B47" s="10">
        <v>4</v>
      </c>
      <c r="C47">
        <v>1</v>
      </c>
      <c r="D47">
        <v>2</v>
      </c>
      <c r="H47">
        <v>1</v>
      </c>
    </row>
    <row r="48" spans="1:24" x14ac:dyDescent="0.25">
      <c r="A48" t="s">
        <v>252</v>
      </c>
      <c r="B48" s="10">
        <v>5</v>
      </c>
      <c r="C48">
        <v>1</v>
      </c>
      <c r="D48">
        <v>3</v>
      </c>
      <c r="H48">
        <v>1</v>
      </c>
    </row>
    <row r="49" spans="1:11" x14ac:dyDescent="0.25">
      <c r="A49" t="s">
        <v>252</v>
      </c>
      <c r="B49" s="10">
        <v>6</v>
      </c>
      <c r="C49">
        <v>1</v>
      </c>
      <c r="D49">
        <v>4</v>
      </c>
      <c r="H49">
        <v>1</v>
      </c>
    </row>
    <row r="50" spans="1:11" x14ac:dyDescent="0.25">
      <c r="A50" t="s">
        <v>252</v>
      </c>
      <c r="B50" s="10">
        <v>7</v>
      </c>
      <c r="C50">
        <v>1</v>
      </c>
      <c r="D50">
        <v>5</v>
      </c>
      <c r="H50">
        <v>1</v>
      </c>
    </row>
    <row r="51" spans="1:11" x14ac:dyDescent="0.25">
      <c r="A51" t="s">
        <v>252</v>
      </c>
      <c r="B51" s="10">
        <v>8</v>
      </c>
      <c r="C51">
        <v>1</v>
      </c>
      <c r="D51">
        <v>6</v>
      </c>
      <c r="H51">
        <v>1</v>
      </c>
    </row>
    <row r="52" spans="1:11" x14ac:dyDescent="0.25">
      <c r="A52" t="s">
        <v>252</v>
      </c>
      <c r="B52" s="10">
        <v>9</v>
      </c>
      <c r="C52">
        <v>1</v>
      </c>
      <c r="D52">
        <v>7</v>
      </c>
      <c r="H52">
        <v>1</v>
      </c>
    </row>
    <row r="53" spans="1:11" x14ac:dyDescent="0.25">
      <c r="A53" t="s">
        <v>252</v>
      </c>
      <c r="B53" s="10">
        <v>10</v>
      </c>
      <c r="C53">
        <v>1</v>
      </c>
      <c r="D53">
        <v>8</v>
      </c>
      <c r="H53">
        <v>1</v>
      </c>
    </row>
    <row r="54" spans="1:11" x14ac:dyDescent="0.25">
      <c r="A54" t="s">
        <v>251</v>
      </c>
      <c r="B54" s="10">
        <v>5</v>
      </c>
      <c r="C54">
        <v>1</v>
      </c>
      <c r="D54">
        <v>3</v>
      </c>
      <c r="K54">
        <v>1</v>
      </c>
    </row>
    <row r="55" spans="1:11" x14ac:dyDescent="0.25">
      <c r="A55" t="s">
        <v>251</v>
      </c>
      <c r="B55" s="10">
        <v>6</v>
      </c>
      <c r="C55">
        <v>1</v>
      </c>
      <c r="D55">
        <v>4</v>
      </c>
      <c r="K55">
        <v>1</v>
      </c>
    </row>
    <row r="56" spans="1:11" x14ac:dyDescent="0.25">
      <c r="A56" t="s">
        <v>251</v>
      </c>
      <c r="B56" s="10">
        <v>7</v>
      </c>
      <c r="C56">
        <v>1</v>
      </c>
      <c r="D56">
        <v>5</v>
      </c>
      <c r="K56">
        <v>1</v>
      </c>
    </row>
    <row r="57" spans="1:11" x14ac:dyDescent="0.25">
      <c r="A57" t="s">
        <v>251</v>
      </c>
      <c r="B57" s="10">
        <v>8</v>
      </c>
      <c r="C57">
        <v>1</v>
      </c>
      <c r="D57">
        <v>6</v>
      </c>
      <c r="K57">
        <v>1</v>
      </c>
    </row>
    <row r="58" spans="1:11" x14ac:dyDescent="0.25">
      <c r="A58" t="s">
        <v>250</v>
      </c>
      <c r="B58" s="10">
        <v>2</v>
      </c>
      <c r="G58">
        <v>1</v>
      </c>
    </row>
    <row r="59" spans="1:11" x14ac:dyDescent="0.25">
      <c r="A59" t="s">
        <v>250</v>
      </c>
      <c r="B59" s="10">
        <v>3</v>
      </c>
      <c r="D59">
        <v>1</v>
      </c>
      <c r="F59">
        <v>1</v>
      </c>
    </row>
    <row r="60" spans="1:11" x14ac:dyDescent="0.25">
      <c r="A60" t="s">
        <v>250</v>
      </c>
      <c r="B60" s="10">
        <v>4</v>
      </c>
      <c r="D60">
        <v>2</v>
      </c>
      <c r="F60">
        <v>1</v>
      </c>
    </row>
    <row r="61" spans="1:11" x14ac:dyDescent="0.25">
      <c r="A61" t="s">
        <v>250</v>
      </c>
      <c r="B61" s="10">
        <v>5</v>
      </c>
      <c r="D61">
        <v>3</v>
      </c>
      <c r="F61">
        <v>1</v>
      </c>
    </row>
    <row r="62" spans="1:11" x14ac:dyDescent="0.25">
      <c r="A62" t="s">
        <v>250</v>
      </c>
      <c r="B62" s="10">
        <v>6</v>
      </c>
      <c r="D62">
        <v>4</v>
      </c>
      <c r="F62">
        <v>1</v>
      </c>
    </row>
    <row r="63" spans="1:11" x14ac:dyDescent="0.25">
      <c r="A63" t="s">
        <v>250</v>
      </c>
      <c r="B63" s="10">
        <v>7</v>
      </c>
      <c r="D63">
        <v>5</v>
      </c>
      <c r="F63">
        <v>1</v>
      </c>
    </row>
    <row r="64" spans="1:11" x14ac:dyDescent="0.25">
      <c r="A64" t="s">
        <v>250</v>
      </c>
      <c r="B64" s="10">
        <v>8</v>
      </c>
      <c r="D64">
        <v>6</v>
      </c>
      <c r="F64">
        <v>1</v>
      </c>
    </row>
    <row r="65" spans="1:20" x14ac:dyDescent="0.25">
      <c r="A65" t="s">
        <v>250</v>
      </c>
      <c r="B65" s="10">
        <v>9</v>
      </c>
      <c r="D65">
        <v>7</v>
      </c>
      <c r="F65">
        <v>1</v>
      </c>
    </row>
    <row r="66" spans="1:20" x14ac:dyDescent="0.25">
      <c r="A66" t="s">
        <v>250</v>
      </c>
      <c r="B66" s="10">
        <v>10</v>
      </c>
      <c r="D66">
        <v>8</v>
      </c>
      <c r="F66">
        <v>1</v>
      </c>
    </row>
    <row r="67" spans="1:20" x14ac:dyDescent="0.25">
      <c r="A67" t="s">
        <v>249</v>
      </c>
      <c r="B67" s="10">
        <v>0</v>
      </c>
      <c r="L67">
        <v>5</v>
      </c>
      <c r="T67">
        <v>1</v>
      </c>
    </row>
    <row r="68" spans="1:20" x14ac:dyDescent="0.25">
      <c r="A68" t="s">
        <v>248</v>
      </c>
      <c r="B68" s="10">
        <v>1</v>
      </c>
      <c r="L68">
        <v>5</v>
      </c>
      <c r="N68">
        <v>1</v>
      </c>
      <c r="S68">
        <v>1</v>
      </c>
    </row>
    <row r="69" spans="1:20" x14ac:dyDescent="0.25">
      <c r="A69" t="s">
        <v>247</v>
      </c>
      <c r="B69" s="10">
        <v>3</v>
      </c>
      <c r="C69">
        <v>1</v>
      </c>
      <c r="D69">
        <v>1</v>
      </c>
      <c r="S69">
        <v>1</v>
      </c>
    </row>
    <row r="70" spans="1:20" x14ac:dyDescent="0.25">
      <c r="A70" t="s">
        <v>247</v>
      </c>
      <c r="B70" s="10">
        <v>4</v>
      </c>
      <c r="C70">
        <v>1</v>
      </c>
      <c r="D70">
        <v>2</v>
      </c>
      <c r="S70">
        <v>1</v>
      </c>
    </row>
    <row r="71" spans="1:20" x14ac:dyDescent="0.25">
      <c r="A71" t="s">
        <v>247</v>
      </c>
      <c r="B71" s="10">
        <v>5</v>
      </c>
      <c r="C71">
        <v>1</v>
      </c>
      <c r="D71">
        <v>3</v>
      </c>
      <c r="S71">
        <v>1</v>
      </c>
    </row>
    <row r="72" spans="1:20" x14ac:dyDescent="0.25">
      <c r="A72" t="s">
        <v>247</v>
      </c>
      <c r="B72" s="10">
        <v>6</v>
      </c>
      <c r="C72">
        <v>1</v>
      </c>
      <c r="D72">
        <v>4</v>
      </c>
      <c r="S72">
        <v>1</v>
      </c>
    </row>
    <row r="73" spans="1:20" x14ac:dyDescent="0.25">
      <c r="A73" t="s">
        <v>247</v>
      </c>
      <c r="B73" s="10">
        <v>7</v>
      </c>
      <c r="C73">
        <v>1</v>
      </c>
      <c r="D73">
        <v>5</v>
      </c>
      <c r="S73">
        <v>1</v>
      </c>
    </row>
    <row r="74" spans="1:20" x14ac:dyDescent="0.25">
      <c r="A74" t="s">
        <v>247</v>
      </c>
      <c r="B74" s="10">
        <v>8</v>
      </c>
      <c r="C74">
        <v>1</v>
      </c>
      <c r="D74">
        <v>6</v>
      </c>
      <c r="S74">
        <v>1</v>
      </c>
    </row>
    <row r="75" spans="1:20" x14ac:dyDescent="0.25">
      <c r="A75" t="s">
        <v>247</v>
      </c>
      <c r="B75" s="10">
        <v>9</v>
      </c>
      <c r="C75">
        <v>1</v>
      </c>
      <c r="D75">
        <v>7</v>
      </c>
      <c r="S75">
        <v>1</v>
      </c>
    </row>
    <row r="76" spans="1:20" x14ac:dyDescent="0.25">
      <c r="A76" t="s">
        <v>247</v>
      </c>
      <c r="B76" s="10">
        <v>10</v>
      </c>
      <c r="C76">
        <v>1</v>
      </c>
      <c r="D76">
        <v>8</v>
      </c>
      <c r="S76">
        <v>1</v>
      </c>
    </row>
    <row r="77" spans="1:20" x14ac:dyDescent="0.25">
      <c r="A77" t="s">
        <v>246</v>
      </c>
      <c r="B77" s="10">
        <v>3</v>
      </c>
      <c r="C77">
        <v>2</v>
      </c>
      <c r="Q77">
        <v>1</v>
      </c>
    </row>
    <row r="78" spans="1:20" x14ac:dyDescent="0.25">
      <c r="A78" t="s">
        <v>246</v>
      </c>
      <c r="B78" s="10">
        <v>4</v>
      </c>
      <c r="C78">
        <v>2</v>
      </c>
      <c r="D78">
        <v>1</v>
      </c>
      <c r="Q78">
        <v>1</v>
      </c>
    </row>
    <row r="79" spans="1:20" x14ac:dyDescent="0.25">
      <c r="A79" t="s">
        <v>246</v>
      </c>
      <c r="B79" s="10">
        <v>5</v>
      </c>
      <c r="C79">
        <v>2</v>
      </c>
      <c r="D79">
        <v>2</v>
      </c>
      <c r="Q79">
        <v>1</v>
      </c>
    </row>
    <row r="80" spans="1:20" x14ac:dyDescent="0.25">
      <c r="A80" t="s">
        <v>246</v>
      </c>
      <c r="B80" s="10">
        <v>6</v>
      </c>
      <c r="C80">
        <v>2</v>
      </c>
      <c r="D80">
        <v>3</v>
      </c>
      <c r="Q80">
        <v>1</v>
      </c>
    </row>
    <row r="81" spans="1:18" x14ac:dyDescent="0.25">
      <c r="A81" t="s">
        <v>246</v>
      </c>
      <c r="B81" s="10">
        <v>7</v>
      </c>
      <c r="C81">
        <v>2</v>
      </c>
      <c r="D81">
        <v>4</v>
      </c>
      <c r="Q81">
        <v>1</v>
      </c>
    </row>
    <row r="82" spans="1:18" x14ac:dyDescent="0.25">
      <c r="A82" t="s">
        <v>246</v>
      </c>
      <c r="B82" s="10">
        <v>8</v>
      </c>
      <c r="C82">
        <v>2</v>
      </c>
      <c r="D82">
        <v>5</v>
      </c>
      <c r="Q82">
        <v>1</v>
      </c>
    </row>
    <row r="83" spans="1:18" x14ac:dyDescent="0.25">
      <c r="A83" t="s">
        <v>246</v>
      </c>
      <c r="B83" s="10">
        <v>9</v>
      </c>
      <c r="C83">
        <v>2</v>
      </c>
      <c r="D83">
        <v>6</v>
      </c>
      <c r="Q83">
        <v>1</v>
      </c>
    </row>
    <row r="84" spans="1:18" x14ac:dyDescent="0.25">
      <c r="A84" t="s">
        <v>245</v>
      </c>
      <c r="B84" s="10">
        <v>4</v>
      </c>
      <c r="C84">
        <v>2</v>
      </c>
      <c r="D84">
        <v>1</v>
      </c>
      <c r="O84">
        <v>1</v>
      </c>
    </row>
    <row r="85" spans="1:18" x14ac:dyDescent="0.25">
      <c r="A85" t="s">
        <v>244</v>
      </c>
      <c r="B85" s="10">
        <v>4</v>
      </c>
      <c r="C85">
        <v>3</v>
      </c>
      <c r="R85">
        <v>1</v>
      </c>
    </row>
    <row r="86" spans="1:18" x14ac:dyDescent="0.25">
      <c r="A86" t="s">
        <v>243</v>
      </c>
      <c r="B86" s="10">
        <v>1</v>
      </c>
      <c r="C86">
        <v>1</v>
      </c>
      <c r="K86">
        <v>1</v>
      </c>
    </row>
    <row r="87" spans="1:18" x14ac:dyDescent="0.25">
      <c r="A87" t="s">
        <v>243</v>
      </c>
      <c r="B87" s="10">
        <v>2</v>
      </c>
      <c r="C87">
        <v>2</v>
      </c>
      <c r="K87">
        <v>1</v>
      </c>
    </row>
    <row r="88" spans="1:18" x14ac:dyDescent="0.25">
      <c r="A88" t="s">
        <v>243</v>
      </c>
      <c r="B88" s="10">
        <v>3</v>
      </c>
      <c r="C88">
        <v>2</v>
      </c>
      <c r="D88">
        <v>1</v>
      </c>
      <c r="K88">
        <v>1</v>
      </c>
    </row>
    <row r="89" spans="1:18" x14ac:dyDescent="0.25">
      <c r="A89" t="s">
        <v>243</v>
      </c>
      <c r="B89" s="10">
        <v>4</v>
      </c>
      <c r="C89">
        <v>2</v>
      </c>
      <c r="D89">
        <v>2</v>
      </c>
      <c r="K89">
        <v>1</v>
      </c>
    </row>
    <row r="90" spans="1:18" x14ac:dyDescent="0.25">
      <c r="A90" t="s">
        <v>242</v>
      </c>
      <c r="B90" s="10">
        <v>1</v>
      </c>
      <c r="C90">
        <v>1</v>
      </c>
      <c r="K90">
        <v>1</v>
      </c>
      <c r="L90">
        <v>5</v>
      </c>
      <c r="N90">
        <v>1</v>
      </c>
    </row>
    <row r="91" spans="1:18" x14ac:dyDescent="0.25">
      <c r="A91" t="s">
        <v>242</v>
      </c>
      <c r="B91" s="10">
        <v>2</v>
      </c>
      <c r="C91">
        <v>1</v>
      </c>
      <c r="D91">
        <v>1</v>
      </c>
      <c r="K91">
        <v>1</v>
      </c>
      <c r="L91">
        <v>5</v>
      </c>
      <c r="N91">
        <v>1</v>
      </c>
    </row>
    <row r="92" spans="1:18" x14ac:dyDescent="0.25">
      <c r="A92" t="s">
        <v>241</v>
      </c>
      <c r="B92" s="10">
        <v>1</v>
      </c>
      <c r="C92">
        <v>1</v>
      </c>
      <c r="D92">
        <v>1</v>
      </c>
      <c r="K92">
        <v>1</v>
      </c>
    </row>
    <row r="93" spans="1:18" x14ac:dyDescent="0.25">
      <c r="A93" t="s">
        <v>241</v>
      </c>
      <c r="B93" s="10">
        <v>2</v>
      </c>
      <c r="C93">
        <v>2</v>
      </c>
      <c r="D93">
        <v>1</v>
      </c>
      <c r="K93">
        <v>1</v>
      </c>
    </row>
    <row r="94" spans="1:18" x14ac:dyDescent="0.25">
      <c r="A94" t="s">
        <v>241</v>
      </c>
      <c r="B94" s="10">
        <v>3</v>
      </c>
      <c r="C94">
        <v>2</v>
      </c>
      <c r="D94">
        <v>2</v>
      </c>
      <c r="K94">
        <v>1</v>
      </c>
    </row>
    <row r="95" spans="1:18" x14ac:dyDescent="0.25">
      <c r="A95" t="s">
        <v>241</v>
      </c>
      <c r="B95" s="10">
        <v>4</v>
      </c>
      <c r="C95">
        <v>2</v>
      </c>
      <c r="D95">
        <v>3</v>
      </c>
      <c r="K95">
        <v>1</v>
      </c>
    </row>
    <row r="96" spans="1:18" x14ac:dyDescent="0.25">
      <c r="A96" t="s">
        <v>240</v>
      </c>
      <c r="B96" s="10">
        <v>1</v>
      </c>
      <c r="C96">
        <v>2</v>
      </c>
      <c r="D96">
        <v>4</v>
      </c>
      <c r="K96">
        <v>1</v>
      </c>
    </row>
    <row r="97" spans="1:11" x14ac:dyDescent="0.25">
      <c r="A97" t="s">
        <v>240</v>
      </c>
      <c r="B97" s="10">
        <v>2</v>
      </c>
      <c r="C97">
        <v>2</v>
      </c>
      <c r="D97">
        <v>5</v>
      </c>
      <c r="K97">
        <v>1</v>
      </c>
    </row>
    <row r="98" spans="1:11" x14ac:dyDescent="0.25">
      <c r="A98" t="s">
        <v>240</v>
      </c>
      <c r="B98" s="10">
        <v>3</v>
      </c>
      <c r="C98">
        <v>2</v>
      </c>
      <c r="D98">
        <v>6</v>
      </c>
      <c r="K98">
        <v>1</v>
      </c>
    </row>
    <row r="99" spans="1:11" x14ac:dyDescent="0.25">
      <c r="A99" t="s">
        <v>240</v>
      </c>
      <c r="B99" s="10">
        <v>4</v>
      </c>
      <c r="C99">
        <v>2</v>
      </c>
      <c r="D99">
        <v>7</v>
      </c>
      <c r="K99">
        <v>1</v>
      </c>
    </row>
    <row r="100" spans="1:11" x14ac:dyDescent="0.25">
      <c r="A100" t="s">
        <v>239</v>
      </c>
      <c r="B100" s="10">
        <v>1</v>
      </c>
      <c r="C100">
        <v>2</v>
      </c>
      <c r="D100">
        <v>8</v>
      </c>
      <c r="K100">
        <v>1</v>
      </c>
    </row>
    <row r="101" spans="1:11" x14ac:dyDescent="0.25">
      <c r="A101" t="s">
        <v>239</v>
      </c>
      <c r="B101" s="10">
        <v>2</v>
      </c>
      <c r="C101">
        <v>2</v>
      </c>
      <c r="D101">
        <v>9</v>
      </c>
      <c r="K101">
        <v>1</v>
      </c>
    </row>
    <row r="102" spans="1:11" x14ac:dyDescent="0.25">
      <c r="A102" t="s">
        <v>239</v>
      </c>
      <c r="B102" s="10">
        <v>4</v>
      </c>
      <c r="C102">
        <v>2</v>
      </c>
      <c r="D102">
        <v>10</v>
      </c>
      <c r="K102">
        <v>1</v>
      </c>
    </row>
    <row r="103" spans="1:11" x14ac:dyDescent="0.25">
      <c r="A103" t="s">
        <v>238</v>
      </c>
      <c r="B103" s="10">
        <v>2</v>
      </c>
      <c r="C103">
        <v>2</v>
      </c>
      <c r="D103">
        <v>11</v>
      </c>
      <c r="K10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21AB-BAF1-4BFD-A7FA-6CE56F166F76}">
  <dimension ref="A1:C108"/>
  <sheetViews>
    <sheetView tabSelected="1" topLeftCell="A64" workbookViewId="0">
      <selection activeCell="C83" sqref="C83"/>
    </sheetView>
  </sheetViews>
  <sheetFormatPr defaultRowHeight="15" x14ac:dyDescent="0.25"/>
  <cols>
    <col min="3" max="3" width="26" bestFit="1" customWidth="1"/>
  </cols>
  <sheetData>
    <row r="1" spans="1:3" x14ac:dyDescent="0.25">
      <c r="A1" t="s">
        <v>272</v>
      </c>
      <c r="B1">
        <v>1</v>
      </c>
      <c r="C1" s="11" t="s">
        <v>311</v>
      </c>
    </row>
    <row r="2" spans="1:3" x14ac:dyDescent="0.25">
      <c r="A2" t="s">
        <v>272</v>
      </c>
      <c r="B2">
        <v>2</v>
      </c>
      <c r="C2" s="11" t="s">
        <v>355</v>
      </c>
    </row>
    <row r="3" spans="1:3" x14ac:dyDescent="0.25">
      <c r="A3" t="s">
        <v>272</v>
      </c>
      <c r="B3">
        <v>3</v>
      </c>
      <c r="C3" s="11" t="s">
        <v>356</v>
      </c>
    </row>
    <row r="4" spans="1:3" x14ac:dyDescent="0.25">
      <c r="A4" t="s">
        <v>272</v>
      </c>
      <c r="B4">
        <v>4</v>
      </c>
      <c r="C4" s="11" t="s">
        <v>312</v>
      </c>
    </row>
    <row r="5" spans="1:3" x14ac:dyDescent="0.25">
      <c r="A5" t="s">
        <v>272</v>
      </c>
      <c r="B5">
        <v>5</v>
      </c>
      <c r="C5" s="11" t="s">
        <v>357</v>
      </c>
    </row>
    <row r="6" spans="1:3" x14ac:dyDescent="0.25">
      <c r="A6" t="s">
        <v>272</v>
      </c>
      <c r="B6">
        <v>6</v>
      </c>
      <c r="C6" s="11" t="s">
        <v>358</v>
      </c>
    </row>
    <row r="7" spans="1:3" x14ac:dyDescent="0.25">
      <c r="A7" t="s">
        <v>272</v>
      </c>
      <c r="B7">
        <v>7</v>
      </c>
      <c r="C7" s="11" t="s">
        <v>359</v>
      </c>
    </row>
    <row r="8" spans="1:3" x14ac:dyDescent="0.25">
      <c r="A8" t="s">
        <v>272</v>
      </c>
      <c r="B8">
        <v>8</v>
      </c>
      <c r="C8" s="11" t="s">
        <v>360</v>
      </c>
    </row>
    <row r="9" spans="1:3" x14ac:dyDescent="0.25">
      <c r="A9" t="s">
        <v>272</v>
      </c>
      <c r="B9">
        <v>9</v>
      </c>
      <c r="C9" s="11" t="s">
        <v>361</v>
      </c>
    </row>
    <row r="10" spans="1:3" x14ac:dyDescent="0.25">
      <c r="A10" t="s">
        <v>272</v>
      </c>
      <c r="B10">
        <v>10</v>
      </c>
      <c r="C10" s="11" t="s">
        <v>362</v>
      </c>
    </row>
    <row r="11" spans="1:3" x14ac:dyDescent="0.25">
      <c r="A11" t="s">
        <v>272</v>
      </c>
      <c r="B11">
        <v>12</v>
      </c>
      <c r="C11" s="11" t="s">
        <v>313</v>
      </c>
    </row>
    <row r="12" spans="1:3" x14ac:dyDescent="0.25">
      <c r="A12" t="s">
        <v>258</v>
      </c>
      <c r="B12">
        <v>1</v>
      </c>
      <c r="C12" s="11" t="s">
        <v>268</v>
      </c>
    </row>
    <row r="13" spans="1:3" x14ac:dyDescent="0.25">
      <c r="A13" t="s">
        <v>258</v>
      </c>
      <c r="B13">
        <v>2</v>
      </c>
      <c r="C13" s="11" t="s">
        <v>353</v>
      </c>
    </row>
    <row r="14" spans="1:3" x14ac:dyDescent="0.25">
      <c r="A14" t="s">
        <v>258</v>
      </c>
      <c r="B14">
        <v>3</v>
      </c>
      <c r="C14" s="11" t="s">
        <v>314</v>
      </c>
    </row>
    <row r="15" spans="1:3" x14ac:dyDescent="0.25">
      <c r="A15" t="s">
        <v>258</v>
      </c>
      <c r="B15">
        <v>4</v>
      </c>
      <c r="C15" s="11" t="s">
        <v>315</v>
      </c>
    </row>
    <row r="16" spans="1:3" x14ac:dyDescent="0.25">
      <c r="A16" t="s">
        <v>258</v>
      </c>
      <c r="B16">
        <v>5</v>
      </c>
      <c r="C16" s="11" t="s">
        <v>316</v>
      </c>
    </row>
    <row r="17" spans="1:3" x14ac:dyDescent="0.25">
      <c r="A17" t="s">
        <v>258</v>
      </c>
      <c r="B17">
        <v>6</v>
      </c>
      <c r="C17" s="11" t="s">
        <v>317</v>
      </c>
    </row>
    <row r="18" spans="1:3" x14ac:dyDescent="0.25">
      <c r="A18" t="s">
        <v>258</v>
      </c>
      <c r="B18">
        <v>7</v>
      </c>
      <c r="C18" s="11" t="s">
        <v>318</v>
      </c>
    </row>
    <row r="19" spans="1:3" x14ac:dyDescent="0.25">
      <c r="A19" t="s">
        <v>258</v>
      </c>
      <c r="B19">
        <v>8</v>
      </c>
      <c r="C19" s="11" t="s">
        <v>319</v>
      </c>
    </row>
    <row r="20" spans="1:3" x14ac:dyDescent="0.25">
      <c r="A20" t="s">
        <v>258</v>
      </c>
      <c r="B20">
        <v>9</v>
      </c>
      <c r="C20" s="11" t="s">
        <v>320</v>
      </c>
    </row>
    <row r="21" spans="1:3" x14ac:dyDescent="0.25">
      <c r="A21" t="s">
        <v>258</v>
      </c>
      <c r="B21">
        <v>10</v>
      </c>
      <c r="C21" s="11" t="s">
        <v>363</v>
      </c>
    </row>
    <row r="22" spans="1:3" x14ac:dyDescent="0.25">
      <c r="A22" t="s">
        <v>257</v>
      </c>
      <c r="B22">
        <v>5</v>
      </c>
      <c r="C22" s="11" t="s">
        <v>321</v>
      </c>
    </row>
    <row r="23" spans="1:3" x14ac:dyDescent="0.25">
      <c r="A23" t="s">
        <v>257</v>
      </c>
      <c r="B23">
        <v>6</v>
      </c>
      <c r="C23" s="11" t="s">
        <v>364</v>
      </c>
    </row>
    <row r="24" spans="1:3" x14ac:dyDescent="0.25">
      <c r="A24" t="s">
        <v>257</v>
      </c>
      <c r="B24">
        <v>7</v>
      </c>
      <c r="C24" s="11" t="s">
        <v>365</v>
      </c>
    </row>
    <row r="25" spans="1:3" x14ac:dyDescent="0.25">
      <c r="A25" t="s">
        <v>257</v>
      </c>
      <c r="B25">
        <v>8</v>
      </c>
      <c r="C25" s="11" t="s">
        <v>366</v>
      </c>
    </row>
    <row r="26" spans="1:3" x14ac:dyDescent="0.25">
      <c r="A26" t="s">
        <v>256</v>
      </c>
      <c r="B26">
        <v>0</v>
      </c>
      <c r="C26" s="11" t="s">
        <v>274</v>
      </c>
    </row>
    <row r="27" spans="1:3" x14ac:dyDescent="0.25">
      <c r="A27" t="s">
        <v>255</v>
      </c>
      <c r="B27">
        <v>0</v>
      </c>
      <c r="C27" s="11" t="s">
        <v>322</v>
      </c>
    </row>
    <row r="28" spans="1:3" x14ac:dyDescent="0.25">
      <c r="A28" t="s">
        <v>254</v>
      </c>
      <c r="B28">
        <v>3</v>
      </c>
      <c r="C28" s="12" t="s">
        <v>323</v>
      </c>
    </row>
    <row r="29" spans="1:3" x14ac:dyDescent="0.25">
      <c r="A29" t="s">
        <v>254</v>
      </c>
      <c r="B29">
        <v>4</v>
      </c>
      <c r="C29" s="11" t="s">
        <v>324</v>
      </c>
    </row>
    <row r="30" spans="1:3" x14ac:dyDescent="0.25">
      <c r="A30" t="s">
        <v>254</v>
      </c>
      <c r="B30">
        <v>5</v>
      </c>
      <c r="C30" s="11" t="s">
        <v>325</v>
      </c>
    </row>
    <row r="31" spans="1:3" x14ac:dyDescent="0.25">
      <c r="A31" t="s">
        <v>254</v>
      </c>
      <c r="B31">
        <v>6</v>
      </c>
      <c r="C31" s="11" t="s">
        <v>326</v>
      </c>
    </row>
    <row r="32" spans="1:3" x14ac:dyDescent="0.25">
      <c r="A32" t="s">
        <v>254</v>
      </c>
      <c r="B32">
        <v>7</v>
      </c>
      <c r="C32" s="11" t="s">
        <v>367</v>
      </c>
    </row>
    <row r="33" spans="1:3" x14ac:dyDescent="0.25">
      <c r="A33" t="s">
        <v>254</v>
      </c>
      <c r="B33">
        <v>8</v>
      </c>
      <c r="C33" s="11" t="s">
        <v>368</v>
      </c>
    </row>
    <row r="34" spans="1:3" x14ac:dyDescent="0.25">
      <c r="A34" t="s">
        <v>253</v>
      </c>
      <c r="B34">
        <v>1</v>
      </c>
      <c r="C34" s="11" t="s">
        <v>369</v>
      </c>
    </row>
    <row r="35" spans="1:3" x14ac:dyDescent="0.25">
      <c r="A35" t="s">
        <v>253</v>
      </c>
      <c r="B35">
        <v>2</v>
      </c>
      <c r="C35" s="11" t="s">
        <v>370</v>
      </c>
    </row>
    <row r="36" spans="1:3" x14ac:dyDescent="0.25">
      <c r="A36" t="s">
        <v>253</v>
      </c>
      <c r="B36">
        <v>3</v>
      </c>
      <c r="C36" s="11" t="s">
        <v>371</v>
      </c>
    </row>
    <row r="37" spans="1:3" x14ac:dyDescent="0.25">
      <c r="A37" t="s">
        <v>253</v>
      </c>
      <c r="B37">
        <v>4</v>
      </c>
      <c r="C37" s="11" t="s">
        <v>372</v>
      </c>
    </row>
    <row r="38" spans="1:3" x14ac:dyDescent="0.25">
      <c r="A38" t="s">
        <v>253</v>
      </c>
      <c r="B38">
        <v>5</v>
      </c>
      <c r="C38" s="11" t="s">
        <v>373</v>
      </c>
    </row>
    <row r="39" spans="1:3" x14ac:dyDescent="0.25">
      <c r="A39" t="s">
        <v>253</v>
      </c>
      <c r="B39">
        <v>6</v>
      </c>
      <c r="C39" s="11" t="s">
        <v>374</v>
      </c>
    </row>
    <row r="40" spans="1:3" x14ac:dyDescent="0.25">
      <c r="A40" t="s">
        <v>253</v>
      </c>
      <c r="B40">
        <v>7</v>
      </c>
      <c r="C40" s="11" t="s">
        <v>375</v>
      </c>
    </row>
    <row r="41" spans="1:3" x14ac:dyDescent="0.25">
      <c r="A41" t="s">
        <v>253</v>
      </c>
      <c r="B41">
        <v>8</v>
      </c>
      <c r="C41" s="11" t="s">
        <v>376</v>
      </c>
    </row>
    <row r="42" spans="1:3" x14ac:dyDescent="0.25">
      <c r="A42" t="s">
        <v>253</v>
      </c>
      <c r="B42">
        <v>9</v>
      </c>
      <c r="C42" s="11" t="s">
        <v>377</v>
      </c>
    </row>
    <row r="43" spans="1:3" x14ac:dyDescent="0.25">
      <c r="A43" t="s">
        <v>253</v>
      </c>
      <c r="B43">
        <v>10</v>
      </c>
      <c r="C43" s="11" t="s">
        <v>378</v>
      </c>
    </row>
    <row r="44" spans="1:3" x14ac:dyDescent="0.25">
      <c r="A44" t="s">
        <v>252</v>
      </c>
      <c r="B44">
        <v>2</v>
      </c>
      <c r="C44" s="11" t="s">
        <v>327</v>
      </c>
    </row>
    <row r="45" spans="1:3" x14ac:dyDescent="0.25">
      <c r="A45" t="s">
        <v>252</v>
      </c>
      <c r="B45">
        <v>3</v>
      </c>
      <c r="C45" s="11" t="s">
        <v>379</v>
      </c>
    </row>
    <row r="46" spans="1:3" x14ac:dyDescent="0.25">
      <c r="A46" t="s">
        <v>252</v>
      </c>
      <c r="B46">
        <v>4</v>
      </c>
      <c r="C46" s="11" t="s">
        <v>380</v>
      </c>
    </row>
    <row r="47" spans="1:3" x14ac:dyDescent="0.25">
      <c r="A47" t="s">
        <v>252</v>
      </c>
      <c r="B47">
        <v>5</v>
      </c>
      <c r="C47" s="11" t="s">
        <v>381</v>
      </c>
    </row>
    <row r="48" spans="1:3" x14ac:dyDescent="0.25">
      <c r="A48" t="s">
        <v>252</v>
      </c>
      <c r="B48">
        <v>6</v>
      </c>
      <c r="C48" s="11" t="s">
        <v>382</v>
      </c>
    </row>
    <row r="49" spans="1:3" x14ac:dyDescent="0.25">
      <c r="A49" t="s">
        <v>252</v>
      </c>
      <c r="B49">
        <v>7</v>
      </c>
      <c r="C49" s="13" t="s">
        <v>328</v>
      </c>
    </row>
    <row r="50" spans="1:3" x14ac:dyDescent="0.25">
      <c r="A50" t="s">
        <v>252</v>
      </c>
      <c r="B50">
        <v>8</v>
      </c>
      <c r="C50" s="13" t="s">
        <v>329</v>
      </c>
    </row>
    <row r="51" spans="1:3" x14ac:dyDescent="0.25">
      <c r="A51" t="s">
        <v>252</v>
      </c>
      <c r="B51">
        <v>9</v>
      </c>
      <c r="C51" s="13" t="s">
        <v>330</v>
      </c>
    </row>
    <row r="52" spans="1:3" x14ac:dyDescent="0.25">
      <c r="A52" t="s">
        <v>252</v>
      </c>
      <c r="B52">
        <v>10</v>
      </c>
      <c r="C52" s="13" t="s">
        <v>331</v>
      </c>
    </row>
    <row r="53" spans="1:3" x14ac:dyDescent="0.25">
      <c r="A53" t="s">
        <v>251</v>
      </c>
      <c r="B53">
        <v>5</v>
      </c>
      <c r="C53" s="11" t="s">
        <v>332</v>
      </c>
    </row>
    <row r="54" spans="1:3" x14ac:dyDescent="0.25">
      <c r="A54" t="s">
        <v>251</v>
      </c>
      <c r="B54">
        <v>6</v>
      </c>
      <c r="C54" s="11" t="s">
        <v>383</v>
      </c>
    </row>
    <row r="55" spans="1:3" x14ac:dyDescent="0.25">
      <c r="A55" t="s">
        <v>251</v>
      </c>
      <c r="B55">
        <v>7</v>
      </c>
      <c r="C55" s="11" t="s">
        <v>333</v>
      </c>
    </row>
    <row r="56" spans="1:3" x14ac:dyDescent="0.25">
      <c r="A56" t="s">
        <v>251</v>
      </c>
      <c r="B56">
        <v>8</v>
      </c>
      <c r="C56" s="11" t="s">
        <v>334</v>
      </c>
    </row>
    <row r="57" spans="1:3" x14ac:dyDescent="0.25">
      <c r="A57" t="s">
        <v>250</v>
      </c>
      <c r="B57">
        <v>2</v>
      </c>
      <c r="C57" s="11" t="s">
        <v>293</v>
      </c>
    </row>
    <row r="58" spans="1:3" x14ac:dyDescent="0.25">
      <c r="A58" t="s">
        <v>250</v>
      </c>
      <c r="B58">
        <v>3</v>
      </c>
      <c r="C58" t="s">
        <v>335</v>
      </c>
    </row>
    <row r="59" spans="1:3" x14ac:dyDescent="0.25">
      <c r="A59" t="s">
        <v>250</v>
      </c>
      <c r="B59">
        <v>4</v>
      </c>
      <c r="C59" t="s">
        <v>336</v>
      </c>
    </row>
    <row r="60" spans="1:3" x14ac:dyDescent="0.25">
      <c r="A60" t="s">
        <v>250</v>
      </c>
      <c r="B60">
        <v>5</v>
      </c>
      <c r="C60" s="11" t="s">
        <v>384</v>
      </c>
    </row>
    <row r="61" spans="1:3" x14ac:dyDescent="0.25">
      <c r="A61" t="s">
        <v>250</v>
      </c>
      <c r="B61">
        <v>6</v>
      </c>
      <c r="C61" s="11" t="s">
        <v>385</v>
      </c>
    </row>
    <row r="62" spans="1:3" x14ac:dyDescent="0.25">
      <c r="A62" t="s">
        <v>250</v>
      </c>
      <c r="B62">
        <v>7</v>
      </c>
      <c r="C62" s="11" t="s">
        <v>386</v>
      </c>
    </row>
    <row r="63" spans="1:3" x14ac:dyDescent="0.25">
      <c r="A63" t="s">
        <v>250</v>
      </c>
      <c r="B63">
        <v>8</v>
      </c>
      <c r="C63" s="11" t="s">
        <v>387</v>
      </c>
    </row>
    <row r="64" spans="1:3" x14ac:dyDescent="0.25">
      <c r="A64" t="s">
        <v>250</v>
      </c>
      <c r="B64">
        <v>9</v>
      </c>
      <c r="C64" s="11" t="s">
        <v>337</v>
      </c>
    </row>
    <row r="65" spans="1:3" x14ac:dyDescent="0.25">
      <c r="A65" t="s">
        <v>250</v>
      </c>
      <c r="B65">
        <v>10</v>
      </c>
      <c r="C65" s="11" t="s">
        <v>388</v>
      </c>
    </row>
    <row r="66" spans="1:3" x14ac:dyDescent="0.25">
      <c r="A66" t="s">
        <v>249</v>
      </c>
      <c r="B66">
        <v>0</v>
      </c>
      <c r="C66" s="11" t="s">
        <v>338</v>
      </c>
    </row>
    <row r="67" spans="1:3" x14ac:dyDescent="0.25">
      <c r="A67" t="s">
        <v>248</v>
      </c>
      <c r="B67">
        <v>0</v>
      </c>
      <c r="C67" s="11" t="s">
        <v>339</v>
      </c>
    </row>
    <row r="68" spans="1:3" x14ac:dyDescent="0.25">
      <c r="A68" t="s">
        <v>247</v>
      </c>
      <c r="B68">
        <v>3</v>
      </c>
      <c r="C68" s="11" t="s">
        <v>340</v>
      </c>
    </row>
    <row r="69" spans="1:3" x14ac:dyDescent="0.25">
      <c r="A69" t="s">
        <v>247</v>
      </c>
      <c r="B69">
        <v>4</v>
      </c>
      <c r="C69" s="11" t="s">
        <v>341</v>
      </c>
    </row>
    <row r="70" spans="1:3" x14ac:dyDescent="0.25">
      <c r="A70" t="s">
        <v>247</v>
      </c>
      <c r="B70">
        <v>5</v>
      </c>
      <c r="C70" s="11" t="s">
        <v>342</v>
      </c>
    </row>
    <row r="71" spans="1:3" x14ac:dyDescent="0.25">
      <c r="A71" t="s">
        <v>247</v>
      </c>
      <c r="B71">
        <v>6</v>
      </c>
      <c r="C71" s="11" t="s">
        <v>343</v>
      </c>
    </row>
    <row r="72" spans="1:3" x14ac:dyDescent="0.25">
      <c r="A72" t="s">
        <v>247</v>
      </c>
      <c r="B72">
        <v>7</v>
      </c>
      <c r="C72" s="11" t="s">
        <v>344</v>
      </c>
    </row>
    <row r="73" spans="1:3" x14ac:dyDescent="0.25">
      <c r="A73" t="s">
        <v>247</v>
      </c>
      <c r="B73">
        <v>8</v>
      </c>
      <c r="C73" s="11" t="s">
        <v>345</v>
      </c>
    </row>
    <row r="74" spans="1:3" x14ac:dyDescent="0.25">
      <c r="A74" t="s">
        <v>247</v>
      </c>
      <c r="B74">
        <v>9</v>
      </c>
      <c r="C74" s="11" t="s">
        <v>346</v>
      </c>
    </row>
    <row r="75" spans="1:3" x14ac:dyDescent="0.25">
      <c r="A75" t="s">
        <v>247</v>
      </c>
      <c r="B75">
        <v>10</v>
      </c>
      <c r="C75" s="11" t="s">
        <v>347</v>
      </c>
    </row>
    <row r="76" spans="1:3" x14ac:dyDescent="0.25">
      <c r="A76" t="s">
        <v>246</v>
      </c>
      <c r="B76">
        <v>3</v>
      </c>
      <c r="C76" s="11" t="s">
        <v>348</v>
      </c>
    </row>
    <row r="77" spans="1:3" x14ac:dyDescent="0.25">
      <c r="A77" t="s">
        <v>246</v>
      </c>
      <c r="B77">
        <v>4</v>
      </c>
      <c r="C77" s="11" t="s">
        <v>349</v>
      </c>
    </row>
    <row r="78" spans="1:3" x14ac:dyDescent="0.25">
      <c r="A78" t="s">
        <v>246</v>
      </c>
      <c r="B78">
        <v>5</v>
      </c>
      <c r="C78" s="11" t="s">
        <v>389</v>
      </c>
    </row>
    <row r="79" spans="1:3" x14ac:dyDescent="0.25">
      <c r="A79" t="s">
        <v>246</v>
      </c>
      <c r="B79">
        <v>6</v>
      </c>
      <c r="C79" s="11" t="s">
        <v>390</v>
      </c>
    </row>
    <row r="80" spans="1:3" x14ac:dyDescent="0.25">
      <c r="A80" t="s">
        <v>246</v>
      </c>
      <c r="B80">
        <v>7</v>
      </c>
      <c r="C80" s="13" t="s">
        <v>350</v>
      </c>
    </row>
    <row r="81" spans="1:3" x14ac:dyDescent="0.25">
      <c r="A81" t="s">
        <v>246</v>
      </c>
      <c r="B81">
        <v>8</v>
      </c>
      <c r="C81" s="11" t="s">
        <v>391</v>
      </c>
    </row>
    <row r="82" spans="1:3" x14ac:dyDescent="0.25">
      <c r="A82" t="s">
        <v>246</v>
      </c>
      <c r="B82">
        <v>9</v>
      </c>
      <c r="C82" s="10" t="s">
        <v>351</v>
      </c>
    </row>
    <row r="83" spans="1:3" x14ac:dyDescent="0.25">
      <c r="A83" t="s">
        <v>245</v>
      </c>
      <c r="B83">
        <v>4</v>
      </c>
      <c r="C83" s="11" t="s">
        <v>352</v>
      </c>
    </row>
    <row r="84" spans="1:3" x14ac:dyDescent="0.25">
      <c r="A84" t="s">
        <v>244</v>
      </c>
      <c r="B84">
        <v>4</v>
      </c>
      <c r="C84" s="11" t="s">
        <v>354</v>
      </c>
    </row>
    <row r="85" spans="1:3" x14ac:dyDescent="0.25">
      <c r="A85" t="s">
        <v>243</v>
      </c>
      <c r="B85">
        <v>1</v>
      </c>
      <c r="C85" s="11" t="s">
        <v>392</v>
      </c>
    </row>
    <row r="86" spans="1:3" x14ac:dyDescent="0.25">
      <c r="A86" t="s">
        <v>243</v>
      </c>
      <c r="B86">
        <v>2</v>
      </c>
      <c r="C86" s="11" t="s">
        <v>393</v>
      </c>
    </row>
    <row r="87" spans="1:3" x14ac:dyDescent="0.25">
      <c r="A87" t="s">
        <v>243</v>
      </c>
      <c r="B87">
        <v>3</v>
      </c>
      <c r="C87" s="11" t="s">
        <v>394</v>
      </c>
    </row>
    <row r="88" spans="1:3" x14ac:dyDescent="0.25">
      <c r="A88" t="s">
        <v>243</v>
      </c>
      <c r="B88">
        <v>4</v>
      </c>
      <c r="C88" s="11" t="s">
        <v>395</v>
      </c>
    </row>
    <row r="89" spans="1:3" x14ac:dyDescent="0.25">
      <c r="A89" t="s">
        <v>243</v>
      </c>
      <c r="B89">
        <v>5</v>
      </c>
      <c r="C89" s="11" t="s">
        <v>396</v>
      </c>
    </row>
    <row r="90" spans="1:3" x14ac:dyDescent="0.25">
      <c r="A90" t="s">
        <v>243</v>
      </c>
      <c r="B90">
        <v>6</v>
      </c>
      <c r="C90" s="11" t="s">
        <v>397</v>
      </c>
    </row>
    <row r="91" spans="1:3" x14ac:dyDescent="0.25">
      <c r="A91" t="s">
        <v>242</v>
      </c>
      <c r="B91">
        <v>1</v>
      </c>
      <c r="C91" s="11" t="s">
        <v>398</v>
      </c>
    </row>
    <row r="92" spans="1:3" x14ac:dyDescent="0.25">
      <c r="A92" t="s">
        <v>242</v>
      </c>
      <c r="B92">
        <v>2</v>
      </c>
      <c r="C92" s="11" t="s">
        <v>399</v>
      </c>
    </row>
    <row r="93" spans="1:3" x14ac:dyDescent="0.25">
      <c r="A93" t="s">
        <v>241</v>
      </c>
      <c r="B93">
        <v>1</v>
      </c>
      <c r="C93" s="11" t="s">
        <v>400</v>
      </c>
    </row>
    <row r="94" spans="1:3" x14ac:dyDescent="0.25">
      <c r="A94" t="s">
        <v>241</v>
      </c>
      <c r="B94">
        <v>2</v>
      </c>
      <c r="C94" s="11" t="s">
        <v>401</v>
      </c>
    </row>
    <row r="95" spans="1:3" x14ac:dyDescent="0.25">
      <c r="A95" t="s">
        <v>241</v>
      </c>
      <c r="B95">
        <v>3</v>
      </c>
      <c r="C95" s="11" t="s">
        <v>402</v>
      </c>
    </row>
    <row r="96" spans="1:3" x14ac:dyDescent="0.25">
      <c r="A96" t="s">
        <v>241</v>
      </c>
      <c r="B96">
        <v>4</v>
      </c>
      <c r="C96" s="11" t="s">
        <v>403</v>
      </c>
    </row>
    <row r="97" spans="1:3" x14ac:dyDescent="0.25">
      <c r="A97" t="s">
        <v>241</v>
      </c>
      <c r="B97">
        <v>5</v>
      </c>
      <c r="C97" s="11" t="s">
        <v>404</v>
      </c>
    </row>
    <row r="98" spans="1:3" x14ac:dyDescent="0.25">
      <c r="A98" t="s">
        <v>241</v>
      </c>
      <c r="B98">
        <v>6</v>
      </c>
      <c r="C98" s="11" t="s">
        <v>405</v>
      </c>
    </row>
    <row r="99" spans="1:3" x14ac:dyDescent="0.25">
      <c r="A99" t="s">
        <v>241</v>
      </c>
      <c r="B99">
        <v>7</v>
      </c>
      <c r="C99" s="11" t="s">
        <v>406</v>
      </c>
    </row>
    <row r="100" spans="1:3" x14ac:dyDescent="0.25">
      <c r="A100" t="s">
        <v>241</v>
      </c>
      <c r="B100">
        <v>8</v>
      </c>
      <c r="C100" s="11" t="s">
        <v>407</v>
      </c>
    </row>
    <row r="101" spans="1:3" x14ac:dyDescent="0.25">
      <c r="A101" t="s">
        <v>240</v>
      </c>
      <c r="B101">
        <v>1</v>
      </c>
      <c r="C101" s="11" t="s">
        <v>408</v>
      </c>
    </row>
    <row r="102" spans="1:3" x14ac:dyDescent="0.25">
      <c r="A102" t="s">
        <v>240</v>
      </c>
      <c r="B102">
        <v>2</v>
      </c>
      <c r="C102" s="11" t="s">
        <v>409</v>
      </c>
    </row>
    <row r="103" spans="1:3" x14ac:dyDescent="0.25">
      <c r="A103" t="s">
        <v>240</v>
      </c>
      <c r="B103">
        <v>3</v>
      </c>
      <c r="C103" s="11" t="s">
        <v>410</v>
      </c>
    </row>
    <row r="104" spans="1:3" x14ac:dyDescent="0.25">
      <c r="A104" t="s">
        <v>240</v>
      </c>
      <c r="B104">
        <v>4</v>
      </c>
      <c r="C104" s="11" t="s">
        <v>411</v>
      </c>
    </row>
    <row r="105" spans="1:3" x14ac:dyDescent="0.25">
      <c r="A105" t="s">
        <v>239</v>
      </c>
      <c r="B105">
        <v>1</v>
      </c>
      <c r="C105" s="11" t="s">
        <v>412</v>
      </c>
    </row>
    <row r="106" spans="1:3" x14ac:dyDescent="0.25">
      <c r="A106" t="s">
        <v>239</v>
      </c>
      <c r="B106">
        <v>2</v>
      </c>
      <c r="C106" s="11" t="s">
        <v>413</v>
      </c>
    </row>
    <row r="107" spans="1:3" x14ac:dyDescent="0.25">
      <c r="A107" t="s">
        <v>239</v>
      </c>
      <c r="B107">
        <v>4</v>
      </c>
      <c r="C107" s="11" t="s">
        <v>414</v>
      </c>
    </row>
    <row r="108" spans="1:3" x14ac:dyDescent="0.25">
      <c r="A108" t="s">
        <v>238</v>
      </c>
      <c r="B108">
        <v>2</v>
      </c>
      <c r="C108" s="11" t="s">
        <v>415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ADEE-F516-4621-9B8E-40D905321196}">
  <dimension ref="A1:I15"/>
  <sheetViews>
    <sheetView workbookViewId="0">
      <selection activeCell="B11" sqref="B11"/>
    </sheetView>
  </sheetViews>
  <sheetFormatPr defaultRowHeight="15" x14ac:dyDescent="0.25"/>
  <sheetData>
    <row r="1" spans="1:9" x14ac:dyDescent="0.25">
      <c r="A1" t="s">
        <v>297</v>
      </c>
    </row>
    <row r="3" spans="1:9" x14ac:dyDescent="0.25">
      <c r="A3" t="s">
        <v>298</v>
      </c>
      <c r="B3">
        <v>0.5</v>
      </c>
    </row>
    <row r="4" spans="1:9" x14ac:dyDescent="0.25">
      <c r="A4" t="s">
        <v>299</v>
      </c>
      <c r="B4">
        <v>0.5</v>
      </c>
    </row>
    <row r="6" spans="1:9" x14ac:dyDescent="0.25">
      <c r="A6" t="s">
        <v>300</v>
      </c>
      <c r="B6">
        <v>298.14999999999998</v>
      </c>
    </row>
    <row r="7" spans="1:9" x14ac:dyDescent="0.25">
      <c r="A7" t="s">
        <v>12</v>
      </c>
      <c r="B7">
        <v>8.3140000000000001</v>
      </c>
    </row>
    <row r="8" spans="1:9" x14ac:dyDescent="0.25">
      <c r="A8" t="s">
        <v>302</v>
      </c>
      <c r="F8" t="s">
        <v>306</v>
      </c>
    </row>
    <row r="9" spans="1:9" x14ac:dyDescent="0.25">
      <c r="A9" t="s">
        <v>303</v>
      </c>
      <c r="B9">
        <v>1</v>
      </c>
      <c r="C9">
        <v>2</v>
      </c>
      <c r="D9">
        <v>14</v>
      </c>
      <c r="F9" t="s">
        <v>303</v>
      </c>
      <c r="G9">
        <v>1</v>
      </c>
      <c r="H9">
        <v>2</v>
      </c>
      <c r="I9">
        <v>14</v>
      </c>
    </row>
    <row r="10" spans="1:9" x14ac:dyDescent="0.25">
      <c r="A10" t="s">
        <v>304</v>
      </c>
      <c r="B10">
        <v>2</v>
      </c>
      <c r="C10">
        <v>4</v>
      </c>
      <c r="D10">
        <v>0</v>
      </c>
      <c r="F10" t="s">
        <v>304</v>
      </c>
      <c r="G10">
        <v>1</v>
      </c>
      <c r="H10">
        <v>4</v>
      </c>
      <c r="I10">
        <v>1</v>
      </c>
    </row>
    <row r="11" spans="1:9" x14ac:dyDescent="0.25">
      <c r="A11" t="s">
        <v>13</v>
      </c>
      <c r="F11" t="s">
        <v>305</v>
      </c>
    </row>
    <row r="12" spans="1:9" x14ac:dyDescent="0.25">
      <c r="A12" t="s">
        <v>307</v>
      </c>
      <c r="B12">
        <f>B10*$B$3/(SUM($B$10:$D$10)*$B$3)</f>
        <v>0.33333333333333331</v>
      </c>
      <c r="C12">
        <f>C10*$B$3/(SUM($B$10:$D$10)*$B$3)</f>
        <v>0.66666666666666663</v>
      </c>
      <c r="D12">
        <f>D10*$B$3/(SUM($B$10:$D$10)*$B$3)</f>
        <v>0</v>
      </c>
      <c r="F12" t="s">
        <v>301</v>
      </c>
    </row>
    <row r="13" spans="1:9" x14ac:dyDescent="0.25">
      <c r="A13" t="s">
        <v>308</v>
      </c>
    </row>
    <row r="14" spans="1:9" x14ac:dyDescent="0.25">
      <c r="A14" t="s">
        <v>309</v>
      </c>
    </row>
    <row r="15" spans="1:9" x14ac:dyDescent="0.25">
      <c r="A15" t="s">
        <v>310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E8F6-A81D-492C-93D6-9443BD56C8C3}">
  <dimension ref="A1:F126"/>
  <sheetViews>
    <sheetView workbookViewId="0">
      <selection activeCell="A2" sqref="A2"/>
    </sheetView>
  </sheetViews>
  <sheetFormatPr defaultRowHeight="15" x14ac:dyDescent="0.25"/>
  <sheetData>
    <row r="1" spans="1:6" ht="33.75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 x14ac:dyDescent="0.25">
      <c r="A2" s="1">
        <v>1</v>
      </c>
      <c r="B2" s="1" t="s">
        <v>14</v>
      </c>
      <c r="C2" s="1">
        <v>1</v>
      </c>
      <c r="D2" s="1" t="s">
        <v>15</v>
      </c>
      <c r="E2" s="1">
        <v>0.63249999999999995</v>
      </c>
      <c r="F2" s="1">
        <v>1.0608</v>
      </c>
    </row>
    <row r="3" spans="1:6" x14ac:dyDescent="0.25">
      <c r="A3" s="1">
        <v>2</v>
      </c>
      <c r="B3" s="1" t="s">
        <v>15</v>
      </c>
      <c r="C3" s="1">
        <v>1</v>
      </c>
      <c r="D3" s="1" t="s">
        <v>15</v>
      </c>
      <c r="E3" s="1">
        <v>0.63249999999999995</v>
      </c>
      <c r="F3" s="1">
        <v>0.70809999999999995</v>
      </c>
    </row>
    <row r="4" spans="1:6" x14ac:dyDescent="0.25">
      <c r="A4" s="1">
        <v>3</v>
      </c>
      <c r="B4" s="1" t="s">
        <v>16</v>
      </c>
      <c r="C4" s="1">
        <v>1</v>
      </c>
      <c r="D4" s="1" t="s">
        <v>15</v>
      </c>
      <c r="E4" s="1">
        <v>0.63249999999999995</v>
      </c>
      <c r="F4" s="1">
        <v>0.35539999999999999</v>
      </c>
    </row>
    <row r="5" spans="1:6" x14ac:dyDescent="0.25">
      <c r="A5" s="1">
        <v>4</v>
      </c>
      <c r="B5" s="1" t="s">
        <v>17</v>
      </c>
      <c r="C5" s="1">
        <v>1</v>
      </c>
      <c r="D5" s="1" t="s">
        <v>15</v>
      </c>
      <c r="E5" s="1">
        <v>0.63249999999999995</v>
      </c>
      <c r="F5" s="1">
        <v>0</v>
      </c>
    </row>
    <row r="6" spans="1:6" x14ac:dyDescent="0.25">
      <c r="A6" s="1">
        <v>5</v>
      </c>
      <c r="B6" s="1" t="s">
        <v>18</v>
      </c>
      <c r="C6" s="1">
        <v>2</v>
      </c>
      <c r="D6" s="1" t="s">
        <v>19</v>
      </c>
      <c r="E6" s="1">
        <v>1.2831999999999999</v>
      </c>
      <c r="F6" s="1">
        <v>1.6015999999999999</v>
      </c>
    </row>
    <row r="7" spans="1:6" x14ac:dyDescent="0.25">
      <c r="A7" s="1">
        <v>6</v>
      </c>
      <c r="B7" s="1" t="s">
        <v>20</v>
      </c>
      <c r="C7" s="1">
        <v>2</v>
      </c>
      <c r="D7" s="1" t="s">
        <v>19</v>
      </c>
      <c r="E7" s="1">
        <v>1.2831999999999999</v>
      </c>
      <c r="F7" s="1">
        <v>1.2488999999999999</v>
      </c>
    </row>
    <row r="8" spans="1:6" x14ac:dyDescent="0.25">
      <c r="A8" s="1">
        <v>7</v>
      </c>
      <c r="B8" s="1" t="s">
        <v>21</v>
      </c>
      <c r="C8" s="1">
        <v>2</v>
      </c>
      <c r="D8" s="1" t="s">
        <v>19</v>
      </c>
      <c r="E8" s="1">
        <v>1.2831999999999999</v>
      </c>
      <c r="F8" s="1">
        <v>1.2488999999999999</v>
      </c>
    </row>
    <row r="9" spans="1:6" x14ac:dyDescent="0.25">
      <c r="A9" s="1">
        <v>8</v>
      </c>
      <c r="B9" s="1" t="s">
        <v>22</v>
      </c>
      <c r="C9" s="1">
        <v>2</v>
      </c>
      <c r="D9" s="1" t="s">
        <v>19</v>
      </c>
      <c r="E9" s="1">
        <v>1.2831999999999999</v>
      </c>
      <c r="F9" s="1">
        <v>0.8962</v>
      </c>
    </row>
    <row r="10" spans="1:6" x14ac:dyDescent="0.25">
      <c r="A10" s="1">
        <v>9</v>
      </c>
      <c r="B10" s="1" t="s">
        <v>23</v>
      </c>
      <c r="C10" s="1">
        <v>3</v>
      </c>
      <c r="D10" s="1" t="s">
        <v>23</v>
      </c>
      <c r="E10" s="1">
        <v>0.37630000000000002</v>
      </c>
      <c r="F10" s="1">
        <v>0.43209999999999998</v>
      </c>
    </row>
    <row r="11" spans="1:6" x14ac:dyDescent="0.25">
      <c r="A11" s="1">
        <v>10</v>
      </c>
      <c r="B11" s="1" t="s">
        <v>24</v>
      </c>
      <c r="C11" s="1">
        <v>3</v>
      </c>
      <c r="D11" s="1" t="s">
        <v>23</v>
      </c>
      <c r="E11" s="1">
        <v>0.37630000000000002</v>
      </c>
      <c r="F11" s="1">
        <v>0.21129999999999999</v>
      </c>
    </row>
    <row r="12" spans="1:6" x14ac:dyDescent="0.25">
      <c r="A12" s="1">
        <v>11</v>
      </c>
      <c r="B12" s="1" t="s">
        <v>25</v>
      </c>
      <c r="C12" s="1">
        <v>4</v>
      </c>
      <c r="D12" s="1" t="s">
        <v>26</v>
      </c>
      <c r="E12" s="1">
        <v>0.91</v>
      </c>
      <c r="F12" s="1">
        <v>0.94899999999999995</v>
      </c>
    </row>
    <row r="13" spans="1:6" x14ac:dyDescent="0.25">
      <c r="A13" s="1">
        <v>12</v>
      </c>
      <c r="B13" s="1" t="s">
        <v>26</v>
      </c>
      <c r="C13" s="1">
        <v>4</v>
      </c>
      <c r="D13" s="1" t="s">
        <v>26</v>
      </c>
      <c r="E13" s="1">
        <v>0.91</v>
      </c>
      <c r="F13" s="1">
        <v>0.79620000000000002</v>
      </c>
    </row>
    <row r="14" spans="1:6" x14ac:dyDescent="0.25">
      <c r="A14" s="1">
        <v>13</v>
      </c>
      <c r="B14" s="1" t="s">
        <v>27</v>
      </c>
      <c r="C14" s="1">
        <v>4</v>
      </c>
      <c r="D14" s="1" t="s">
        <v>26</v>
      </c>
      <c r="E14" s="1">
        <v>0.91</v>
      </c>
      <c r="F14" s="1">
        <v>0.37690000000000001</v>
      </c>
    </row>
    <row r="15" spans="1:6" x14ac:dyDescent="0.25">
      <c r="A15" s="1">
        <v>14</v>
      </c>
      <c r="B15" s="1" t="s">
        <v>28</v>
      </c>
      <c r="C15" s="1">
        <v>5</v>
      </c>
      <c r="D15" s="1" t="s">
        <v>29</v>
      </c>
      <c r="E15" s="1">
        <v>1.2302</v>
      </c>
      <c r="F15" s="1">
        <v>0.89270000000000005</v>
      </c>
    </row>
    <row r="16" spans="1:6" x14ac:dyDescent="0.25">
      <c r="A16" s="1">
        <v>15</v>
      </c>
      <c r="B16" s="1" t="s">
        <v>30</v>
      </c>
      <c r="C16" s="1">
        <v>6</v>
      </c>
      <c r="D16" s="1" t="s">
        <v>30</v>
      </c>
      <c r="E16" s="1">
        <v>0.85850000000000004</v>
      </c>
      <c r="F16" s="1">
        <v>0.99380000000000002</v>
      </c>
    </row>
    <row r="17" spans="1:6" x14ac:dyDescent="0.25">
      <c r="A17" s="1">
        <v>16</v>
      </c>
      <c r="B17" s="1" t="s">
        <v>31</v>
      </c>
      <c r="C17" s="1">
        <v>7</v>
      </c>
      <c r="D17" s="1" t="s">
        <v>31</v>
      </c>
      <c r="E17" s="1">
        <v>1.7334000000000001</v>
      </c>
      <c r="F17" s="1">
        <v>2.4561000000000002</v>
      </c>
    </row>
    <row r="18" spans="1:6" x14ac:dyDescent="0.25">
      <c r="A18" s="1">
        <v>17</v>
      </c>
      <c r="B18" s="1" t="s">
        <v>32</v>
      </c>
      <c r="C18" s="1">
        <v>8</v>
      </c>
      <c r="D18" s="1" t="s">
        <v>32</v>
      </c>
      <c r="E18" s="1">
        <v>1.08</v>
      </c>
      <c r="F18" s="1">
        <v>0.97499999999999998</v>
      </c>
    </row>
    <row r="19" spans="1:6" x14ac:dyDescent="0.25">
      <c r="A19" s="1">
        <v>18</v>
      </c>
      <c r="B19" s="1" t="s">
        <v>33</v>
      </c>
      <c r="C19" s="1">
        <v>9</v>
      </c>
      <c r="D19" s="1" t="s">
        <v>34</v>
      </c>
      <c r="E19" s="1">
        <v>1.7048000000000001</v>
      </c>
      <c r="F19" s="1">
        <v>1.67</v>
      </c>
    </row>
    <row r="20" spans="1:6" x14ac:dyDescent="0.25">
      <c r="A20" s="1">
        <v>19</v>
      </c>
      <c r="B20" s="1" t="s">
        <v>34</v>
      </c>
      <c r="C20" s="1">
        <v>9</v>
      </c>
      <c r="D20" s="1" t="s">
        <v>34</v>
      </c>
      <c r="E20" s="1">
        <v>1.7048000000000001</v>
      </c>
      <c r="F20" s="1">
        <v>1.5542</v>
      </c>
    </row>
    <row r="21" spans="1:6" x14ac:dyDescent="0.25">
      <c r="A21" s="1">
        <v>20</v>
      </c>
      <c r="B21" s="1" t="s">
        <v>35</v>
      </c>
      <c r="C21" s="1">
        <v>10</v>
      </c>
      <c r="D21" s="1" t="s">
        <v>35</v>
      </c>
      <c r="E21" s="1">
        <v>0.71730000000000005</v>
      </c>
      <c r="F21" s="1">
        <v>0.77100000000000002</v>
      </c>
    </row>
    <row r="22" spans="1:6" x14ac:dyDescent="0.25">
      <c r="A22" s="1">
        <v>21</v>
      </c>
      <c r="B22" s="1" t="s">
        <v>36</v>
      </c>
      <c r="C22" s="1">
        <v>11</v>
      </c>
      <c r="D22" s="1" t="s">
        <v>37</v>
      </c>
      <c r="E22" s="1">
        <v>1.27</v>
      </c>
      <c r="F22" s="1">
        <v>1.6286</v>
      </c>
    </row>
    <row r="23" spans="1:6" x14ac:dyDescent="0.25">
      <c r="A23" s="1">
        <v>22</v>
      </c>
      <c r="B23" s="1" t="s">
        <v>38</v>
      </c>
      <c r="C23" s="1">
        <v>11</v>
      </c>
      <c r="D23" s="1" t="s">
        <v>37</v>
      </c>
      <c r="E23" s="1">
        <v>1.27</v>
      </c>
      <c r="F23" s="1">
        <v>1.4228000000000001</v>
      </c>
    </row>
    <row r="24" spans="1:6" x14ac:dyDescent="0.25">
      <c r="A24" s="1">
        <v>23</v>
      </c>
      <c r="B24" s="1" t="s">
        <v>39</v>
      </c>
      <c r="C24" s="1">
        <v>12</v>
      </c>
      <c r="D24" s="1" t="s">
        <v>39</v>
      </c>
      <c r="E24" s="1">
        <v>1.9</v>
      </c>
      <c r="F24" s="1">
        <v>1.8</v>
      </c>
    </row>
    <row r="25" spans="1:6" x14ac:dyDescent="0.25">
      <c r="A25" s="1">
        <v>24</v>
      </c>
      <c r="B25" s="1" t="s">
        <v>40</v>
      </c>
      <c r="C25" s="1">
        <v>13</v>
      </c>
      <c r="D25" s="1" t="s">
        <v>41</v>
      </c>
      <c r="E25" s="1">
        <v>1.1434</v>
      </c>
      <c r="F25" s="1">
        <v>1.6022000000000001</v>
      </c>
    </row>
    <row r="26" spans="1:6" x14ac:dyDescent="0.25">
      <c r="A26" s="1">
        <v>25</v>
      </c>
      <c r="B26" s="1" t="s">
        <v>41</v>
      </c>
      <c r="C26" s="1">
        <v>13</v>
      </c>
      <c r="D26" s="1" t="s">
        <v>41</v>
      </c>
      <c r="E26" s="1">
        <v>1.1434</v>
      </c>
      <c r="F26" s="1">
        <v>1.2495000000000001</v>
      </c>
    </row>
    <row r="27" spans="1:6" x14ac:dyDescent="0.25">
      <c r="A27" s="1">
        <v>26</v>
      </c>
      <c r="B27" s="1" t="s">
        <v>35</v>
      </c>
      <c r="C27" s="1">
        <v>13</v>
      </c>
      <c r="D27" s="1" t="s">
        <v>41</v>
      </c>
      <c r="E27" s="1">
        <v>1.1434</v>
      </c>
      <c r="F27" s="1">
        <v>0.89680000000000004</v>
      </c>
    </row>
    <row r="28" spans="1:6" x14ac:dyDescent="0.25">
      <c r="A28" s="1">
        <v>27</v>
      </c>
      <c r="B28" s="1" t="s">
        <v>42</v>
      </c>
      <c r="C28" s="1">
        <v>43</v>
      </c>
      <c r="D28" s="1" t="s">
        <v>43</v>
      </c>
      <c r="E28" s="1">
        <v>1.7022999999999999</v>
      </c>
      <c r="F28" s="1">
        <v>1.8784000000000001</v>
      </c>
    </row>
    <row r="29" spans="1:6" x14ac:dyDescent="0.25">
      <c r="A29" s="1">
        <v>28</v>
      </c>
      <c r="B29" s="1" t="s">
        <v>44</v>
      </c>
      <c r="C29" s="1">
        <v>14</v>
      </c>
      <c r="D29" s="1" t="s">
        <v>45</v>
      </c>
      <c r="E29" s="1">
        <v>1.6607000000000001</v>
      </c>
      <c r="F29" s="1">
        <v>1.6903999999999999</v>
      </c>
    </row>
    <row r="30" spans="1:6" x14ac:dyDescent="0.25">
      <c r="A30" s="1">
        <v>29</v>
      </c>
      <c r="B30" s="1" t="s">
        <v>45</v>
      </c>
      <c r="C30" s="1">
        <v>14</v>
      </c>
      <c r="D30" s="1" t="s">
        <v>45</v>
      </c>
      <c r="E30" s="1">
        <v>1.6607000000000001</v>
      </c>
      <c r="F30" s="1">
        <v>1.3376999999999999</v>
      </c>
    </row>
    <row r="31" spans="1:6" x14ac:dyDescent="0.25">
      <c r="A31" s="1">
        <v>30</v>
      </c>
      <c r="B31" s="1" t="s">
        <v>46</v>
      </c>
      <c r="C31" s="1">
        <v>14</v>
      </c>
      <c r="D31" s="1" t="s">
        <v>45</v>
      </c>
      <c r="E31" s="1">
        <v>1.6607000000000001</v>
      </c>
      <c r="F31" s="1">
        <v>0.98499999999999999</v>
      </c>
    </row>
    <row r="32" spans="1:6" x14ac:dyDescent="0.25">
      <c r="A32" s="1">
        <v>31</v>
      </c>
      <c r="B32" s="1" t="s">
        <v>47</v>
      </c>
      <c r="C32" s="1">
        <v>15</v>
      </c>
      <c r="D32" s="1" t="s">
        <v>48</v>
      </c>
      <c r="E32" s="1">
        <v>1.3680000000000001</v>
      </c>
      <c r="F32" s="1">
        <v>1.4332</v>
      </c>
    </row>
    <row r="33" spans="1:6" x14ac:dyDescent="0.25">
      <c r="A33" s="1">
        <v>32</v>
      </c>
      <c r="B33" s="1" t="s">
        <v>48</v>
      </c>
      <c r="C33" s="1">
        <v>15</v>
      </c>
      <c r="D33" s="1" t="s">
        <v>48</v>
      </c>
      <c r="E33" s="1">
        <v>1.3680000000000001</v>
      </c>
      <c r="F33" s="1">
        <v>1.0805</v>
      </c>
    </row>
    <row r="34" spans="1:6" x14ac:dyDescent="0.25">
      <c r="A34" s="1">
        <v>33</v>
      </c>
      <c r="B34" s="1" t="s">
        <v>49</v>
      </c>
      <c r="C34" s="1">
        <v>15</v>
      </c>
      <c r="D34" s="1" t="s">
        <v>48</v>
      </c>
      <c r="E34" s="1">
        <v>1.3680000000000001</v>
      </c>
      <c r="F34" s="1">
        <v>0.7278</v>
      </c>
    </row>
    <row r="35" spans="1:6" x14ac:dyDescent="0.25">
      <c r="A35" s="1">
        <v>34</v>
      </c>
      <c r="B35" s="1" t="s">
        <v>50</v>
      </c>
      <c r="C35" s="1">
        <v>16</v>
      </c>
      <c r="D35" s="1" t="s">
        <v>51</v>
      </c>
      <c r="E35" s="1">
        <v>1.0746</v>
      </c>
      <c r="F35" s="1">
        <v>1.1759999999999999</v>
      </c>
    </row>
    <row r="36" spans="1:6" x14ac:dyDescent="0.25">
      <c r="A36" s="1">
        <v>35</v>
      </c>
      <c r="B36" s="1" t="s">
        <v>52</v>
      </c>
      <c r="C36" s="1">
        <v>16</v>
      </c>
      <c r="D36" s="1" t="s">
        <v>51</v>
      </c>
      <c r="E36" s="1">
        <v>1.0746</v>
      </c>
      <c r="F36" s="1">
        <v>0.82399999999999995</v>
      </c>
    </row>
    <row r="37" spans="1:6" x14ac:dyDescent="0.25">
      <c r="A37" s="1">
        <v>36</v>
      </c>
      <c r="B37" s="1" t="s">
        <v>53</v>
      </c>
      <c r="C37" s="1">
        <v>17</v>
      </c>
      <c r="D37" s="1" t="s">
        <v>53</v>
      </c>
      <c r="E37" s="1">
        <v>1.1849000000000001</v>
      </c>
      <c r="F37" s="1">
        <v>0.80669999999999997</v>
      </c>
    </row>
    <row r="38" spans="1:6" ht="22.5" x14ac:dyDescent="0.25">
      <c r="A38" s="1">
        <v>37</v>
      </c>
      <c r="B38" s="1" t="s">
        <v>54</v>
      </c>
      <c r="C38" s="1">
        <v>18</v>
      </c>
      <c r="D38" s="1" t="s">
        <v>55</v>
      </c>
      <c r="E38" s="1">
        <v>1.4578</v>
      </c>
      <c r="F38" s="1">
        <v>0.9022</v>
      </c>
    </row>
    <row r="39" spans="1:6" ht="22.5" x14ac:dyDescent="0.25">
      <c r="A39" s="1">
        <v>38</v>
      </c>
      <c r="B39" s="1" t="s">
        <v>56</v>
      </c>
      <c r="C39" s="1">
        <v>18</v>
      </c>
      <c r="D39" s="1" t="s">
        <v>55</v>
      </c>
      <c r="E39" s="1">
        <v>1.2393000000000001</v>
      </c>
      <c r="F39" s="1">
        <v>0.63300000000000001</v>
      </c>
    </row>
    <row r="40" spans="1:6" ht="22.5" x14ac:dyDescent="0.25">
      <c r="A40" s="1">
        <v>39</v>
      </c>
      <c r="B40" s="1" t="s">
        <v>57</v>
      </c>
      <c r="C40" s="1">
        <v>18</v>
      </c>
      <c r="D40" s="1" t="s">
        <v>55</v>
      </c>
      <c r="E40" s="1">
        <v>1.0730999999999999</v>
      </c>
      <c r="F40" s="1">
        <v>0.35299999999999998</v>
      </c>
    </row>
    <row r="41" spans="1:6" x14ac:dyDescent="0.25">
      <c r="A41" s="1">
        <v>40</v>
      </c>
      <c r="B41" s="1" t="s">
        <v>58</v>
      </c>
      <c r="C41" s="1">
        <v>19</v>
      </c>
      <c r="D41" s="1" t="s">
        <v>59</v>
      </c>
      <c r="E41" s="1">
        <v>1.5575000000000001</v>
      </c>
      <c r="F41" s="1">
        <v>1.5193000000000001</v>
      </c>
    </row>
    <row r="42" spans="1:6" x14ac:dyDescent="0.25">
      <c r="A42" s="1">
        <v>41</v>
      </c>
      <c r="B42" s="1" t="s">
        <v>59</v>
      </c>
      <c r="C42" s="1">
        <v>19</v>
      </c>
      <c r="D42" s="1" t="s">
        <v>59</v>
      </c>
      <c r="E42" s="1">
        <v>1.5575000000000001</v>
      </c>
      <c r="F42" s="1">
        <v>1.1666000000000001</v>
      </c>
    </row>
    <row r="43" spans="1:6" x14ac:dyDescent="0.25">
      <c r="A43" s="1">
        <v>42</v>
      </c>
      <c r="B43" s="1" t="s">
        <v>60</v>
      </c>
      <c r="C43" s="1">
        <v>20</v>
      </c>
      <c r="D43" s="1" t="s">
        <v>60</v>
      </c>
      <c r="E43" s="1">
        <v>0.8</v>
      </c>
      <c r="F43" s="1">
        <v>0.92149999999999999</v>
      </c>
    </row>
    <row r="44" spans="1:6" x14ac:dyDescent="0.25">
      <c r="A44" s="1">
        <v>43</v>
      </c>
      <c r="B44" s="1" t="s">
        <v>61</v>
      </c>
      <c r="C44" s="1">
        <v>44</v>
      </c>
      <c r="D44" s="1" t="s">
        <v>61</v>
      </c>
      <c r="E44" s="1">
        <v>0.8</v>
      </c>
      <c r="F44" s="1">
        <v>1.2742</v>
      </c>
    </row>
    <row r="45" spans="1:6" x14ac:dyDescent="0.25">
      <c r="A45" s="1">
        <v>44</v>
      </c>
      <c r="B45" s="1" t="s">
        <v>62</v>
      </c>
      <c r="C45" s="1">
        <v>21</v>
      </c>
      <c r="D45" s="1" t="s">
        <v>63</v>
      </c>
      <c r="E45" s="1">
        <v>0.9919</v>
      </c>
      <c r="F45" s="1">
        <v>1.3653999999999999</v>
      </c>
    </row>
    <row r="46" spans="1:6" x14ac:dyDescent="0.25">
      <c r="A46" s="1">
        <v>45</v>
      </c>
      <c r="B46" s="1" t="s">
        <v>64</v>
      </c>
      <c r="C46" s="1">
        <v>21</v>
      </c>
      <c r="D46" s="1" t="s">
        <v>63</v>
      </c>
      <c r="E46" s="1">
        <v>0.9919</v>
      </c>
      <c r="F46" s="1">
        <v>1.0126999999999999</v>
      </c>
    </row>
    <row r="47" spans="1:6" x14ac:dyDescent="0.25">
      <c r="A47" s="1">
        <v>46</v>
      </c>
      <c r="B47" s="1" t="s">
        <v>63</v>
      </c>
      <c r="C47" s="1">
        <v>21</v>
      </c>
      <c r="D47" s="1" t="s">
        <v>63</v>
      </c>
      <c r="E47" s="1">
        <v>0.9919</v>
      </c>
      <c r="F47" s="1">
        <v>0.66</v>
      </c>
    </row>
    <row r="48" spans="1:6" x14ac:dyDescent="0.25">
      <c r="A48" s="1">
        <v>47</v>
      </c>
      <c r="B48" s="1" t="s">
        <v>65</v>
      </c>
      <c r="C48" s="1">
        <v>22</v>
      </c>
      <c r="D48" s="1" t="s">
        <v>66</v>
      </c>
      <c r="E48" s="1">
        <v>1.8</v>
      </c>
      <c r="F48" s="1">
        <v>2.5</v>
      </c>
    </row>
    <row r="49" spans="1:6" x14ac:dyDescent="0.25">
      <c r="A49" s="1">
        <v>48</v>
      </c>
      <c r="B49" s="1" t="s">
        <v>67</v>
      </c>
      <c r="C49" s="1">
        <v>22</v>
      </c>
      <c r="D49" s="1" t="s">
        <v>66</v>
      </c>
      <c r="E49" s="1">
        <v>1.8</v>
      </c>
      <c r="F49" s="1">
        <v>2.1473</v>
      </c>
    </row>
    <row r="50" spans="1:6" x14ac:dyDescent="0.25">
      <c r="A50" s="1">
        <v>49</v>
      </c>
      <c r="B50" s="1" t="s">
        <v>66</v>
      </c>
      <c r="C50" s="1">
        <v>22</v>
      </c>
      <c r="D50" s="1" t="s">
        <v>66</v>
      </c>
      <c r="E50" s="1">
        <v>1.8</v>
      </c>
      <c r="F50" s="1">
        <v>1.7946</v>
      </c>
    </row>
    <row r="51" spans="1:6" x14ac:dyDescent="0.25">
      <c r="A51" s="1">
        <v>50</v>
      </c>
      <c r="B51" s="1" t="s">
        <v>68</v>
      </c>
      <c r="C51" s="1">
        <v>45</v>
      </c>
      <c r="D51" s="1" t="s">
        <v>68</v>
      </c>
      <c r="E51" s="1">
        <v>2.4500000000000002</v>
      </c>
      <c r="F51" s="1">
        <v>2.8912</v>
      </c>
    </row>
    <row r="52" spans="1:6" x14ac:dyDescent="0.25">
      <c r="A52" s="1">
        <v>51</v>
      </c>
      <c r="B52" s="1" t="s">
        <v>69</v>
      </c>
      <c r="C52" s="1">
        <v>23</v>
      </c>
      <c r="D52" s="1" t="s">
        <v>69</v>
      </c>
      <c r="E52" s="1">
        <v>2.65</v>
      </c>
      <c r="F52" s="1">
        <v>2.3778000000000001</v>
      </c>
    </row>
    <row r="53" spans="1:6" x14ac:dyDescent="0.25">
      <c r="A53" s="1">
        <v>52</v>
      </c>
      <c r="B53" s="1" t="s">
        <v>70</v>
      </c>
      <c r="C53" s="1">
        <v>24</v>
      </c>
      <c r="D53" s="1" t="s">
        <v>70</v>
      </c>
      <c r="E53" s="1">
        <v>2.6179999999999999</v>
      </c>
      <c r="F53" s="1">
        <v>3.1836000000000002</v>
      </c>
    </row>
    <row r="54" spans="1:6" x14ac:dyDescent="0.25">
      <c r="A54" s="1">
        <v>53</v>
      </c>
      <c r="B54" s="1" t="s">
        <v>71</v>
      </c>
      <c r="C54" s="1">
        <v>25</v>
      </c>
      <c r="D54" s="1" t="s">
        <v>71</v>
      </c>
      <c r="E54" s="1">
        <v>0.53649999999999998</v>
      </c>
      <c r="F54" s="1">
        <v>0.31769999999999998</v>
      </c>
    </row>
    <row r="55" spans="1:6" x14ac:dyDescent="0.25">
      <c r="A55" s="1">
        <v>54</v>
      </c>
      <c r="B55" s="1" t="s">
        <v>72</v>
      </c>
      <c r="C55" s="1">
        <v>26</v>
      </c>
      <c r="D55" s="1" t="s">
        <v>73</v>
      </c>
      <c r="E55" s="1">
        <v>2.6440000000000001</v>
      </c>
      <c r="F55" s="1">
        <v>2.5</v>
      </c>
    </row>
    <row r="56" spans="1:6" x14ac:dyDescent="0.25">
      <c r="A56" s="1">
        <v>55</v>
      </c>
      <c r="B56" s="1" t="s">
        <v>74</v>
      </c>
      <c r="C56" s="1">
        <v>26</v>
      </c>
      <c r="D56" s="1" t="s">
        <v>73</v>
      </c>
      <c r="E56" s="1">
        <v>2.5</v>
      </c>
      <c r="F56" s="1">
        <v>2.3039999999999998</v>
      </c>
    </row>
    <row r="57" spans="1:6" x14ac:dyDescent="0.25">
      <c r="A57" s="1">
        <v>56</v>
      </c>
      <c r="B57" s="1" t="s">
        <v>75</v>
      </c>
      <c r="C57" s="1">
        <v>26</v>
      </c>
      <c r="D57" s="1" t="s">
        <v>73</v>
      </c>
      <c r="E57" s="1">
        <v>2.887</v>
      </c>
      <c r="F57" s="1">
        <v>2.2410000000000001</v>
      </c>
    </row>
    <row r="58" spans="1:6" x14ac:dyDescent="0.25">
      <c r="A58" s="1">
        <v>57</v>
      </c>
      <c r="B58" s="1" t="s">
        <v>76</v>
      </c>
      <c r="C58" s="1">
        <v>27</v>
      </c>
      <c r="D58" s="1" t="s">
        <v>76</v>
      </c>
      <c r="E58" s="1">
        <v>0.46560000000000001</v>
      </c>
      <c r="F58" s="1">
        <v>0.3589</v>
      </c>
    </row>
    <row r="59" spans="1:6" x14ac:dyDescent="0.25">
      <c r="A59" s="1">
        <v>58</v>
      </c>
      <c r="B59" s="1" t="s">
        <v>77</v>
      </c>
      <c r="C59" s="1">
        <v>28</v>
      </c>
      <c r="D59" s="1" t="s">
        <v>77</v>
      </c>
      <c r="E59" s="1">
        <v>1.24</v>
      </c>
      <c r="F59" s="1">
        <v>1.0680000000000001</v>
      </c>
    </row>
    <row r="60" spans="1:6" x14ac:dyDescent="0.25">
      <c r="A60" s="1">
        <v>59</v>
      </c>
      <c r="B60" s="1" t="s">
        <v>78</v>
      </c>
      <c r="C60" s="1">
        <v>29</v>
      </c>
      <c r="D60" s="1" t="s">
        <v>78</v>
      </c>
      <c r="E60" s="1">
        <v>1.2889999999999999</v>
      </c>
      <c r="F60" s="1">
        <v>1.762</v>
      </c>
    </row>
    <row r="61" spans="1:6" x14ac:dyDescent="0.25">
      <c r="A61" s="1">
        <v>60</v>
      </c>
      <c r="B61" s="1" t="s">
        <v>79</v>
      </c>
      <c r="C61" s="1">
        <v>29</v>
      </c>
      <c r="D61" s="1" t="s">
        <v>78</v>
      </c>
      <c r="E61" s="1">
        <v>1.5349999999999999</v>
      </c>
      <c r="F61" s="1">
        <v>1.3160000000000001</v>
      </c>
    </row>
    <row r="62" spans="1:6" ht="22.5" x14ac:dyDescent="0.25">
      <c r="A62" s="1">
        <v>61</v>
      </c>
      <c r="B62" s="1" t="s">
        <v>80</v>
      </c>
      <c r="C62" s="1">
        <v>30</v>
      </c>
      <c r="D62" s="1" t="s">
        <v>80</v>
      </c>
      <c r="E62" s="1">
        <v>1.2989999999999999</v>
      </c>
      <c r="F62" s="1">
        <v>1.2889999999999999</v>
      </c>
    </row>
    <row r="63" spans="1:6" x14ac:dyDescent="0.25">
      <c r="A63" s="1">
        <v>62</v>
      </c>
      <c r="B63" s="1" t="s">
        <v>81</v>
      </c>
      <c r="C63" s="1">
        <v>31</v>
      </c>
      <c r="D63" s="1" t="s">
        <v>81</v>
      </c>
      <c r="E63" s="1">
        <v>2.0880000000000001</v>
      </c>
      <c r="F63" s="1">
        <v>2.4</v>
      </c>
    </row>
    <row r="64" spans="1:6" x14ac:dyDescent="0.25">
      <c r="A64" s="1">
        <v>63</v>
      </c>
      <c r="B64" s="1" t="s">
        <v>82</v>
      </c>
      <c r="C64" s="1">
        <v>32</v>
      </c>
      <c r="D64" s="1" t="s">
        <v>82</v>
      </c>
      <c r="E64" s="1">
        <v>1.0760000000000001</v>
      </c>
      <c r="F64" s="1">
        <v>0.91690000000000005</v>
      </c>
    </row>
    <row r="65" spans="1:6" x14ac:dyDescent="0.25">
      <c r="A65" s="1">
        <v>64</v>
      </c>
      <c r="B65" s="1" t="s">
        <v>83</v>
      </c>
      <c r="C65" s="1">
        <v>33</v>
      </c>
      <c r="D65" s="1" t="s">
        <v>83</v>
      </c>
      <c r="E65" s="1">
        <v>1.2090000000000001</v>
      </c>
      <c r="F65" s="1">
        <v>1.4</v>
      </c>
    </row>
    <row r="66" spans="1:6" x14ac:dyDescent="0.25">
      <c r="A66" s="1">
        <v>65</v>
      </c>
      <c r="B66" s="1" t="s">
        <v>84</v>
      </c>
      <c r="C66" s="1">
        <v>34</v>
      </c>
      <c r="D66" s="1" t="s">
        <v>85</v>
      </c>
      <c r="E66" s="1">
        <v>0.9214</v>
      </c>
      <c r="F66" s="1">
        <v>1.3</v>
      </c>
    </row>
    <row r="67" spans="1:6" x14ac:dyDescent="0.25">
      <c r="A67" s="1">
        <v>66</v>
      </c>
      <c r="B67" s="1" t="s">
        <v>85</v>
      </c>
      <c r="C67" s="1">
        <v>34</v>
      </c>
      <c r="D67" s="1" t="s">
        <v>85</v>
      </c>
      <c r="E67" s="1">
        <v>1.3029999999999999</v>
      </c>
      <c r="F67" s="1">
        <v>1.1319999999999999</v>
      </c>
    </row>
    <row r="68" spans="1:6" x14ac:dyDescent="0.25">
      <c r="A68" s="1">
        <v>67</v>
      </c>
      <c r="B68" s="1" t="s">
        <v>86</v>
      </c>
      <c r="C68" s="1">
        <v>35</v>
      </c>
      <c r="D68" s="1" t="s">
        <v>86</v>
      </c>
      <c r="E68" s="1">
        <v>3.6</v>
      </c>
      <c r="F68" s="1">
        <v>2.6920000000000002</v>
      </c>
    </row>
    <row r="69" spans="1:6" x14ac:dyDescent="0.25">
      <c r="A69" s="1">
        <v>68</v>
      </c>
      <c r="B69" s="1" t="s">
        <v>87</v>
      </c>
      <c r="C69" s="1">
        <v>36</v>
      </c>
      <c r="D69" s="1" t="s">
        <v>87</v>
      </c>
      <c r="E69" s="1">
        <v>1</v>
      </c>
      <c r="F69" s="1">
        <v>0.92</v>
      </c>
    </row>
    <row r="70" spans="1:6" ht="22.5" x14ac:dyDescent="0.25">
      <c r="A70" s="1">
        <v>69</v>
      </c>
      <c r="B70" s="1" t="s">
        <v>88</v>
      </c>
      <c r="C70" s="1">
        <v>37</v>
      </c>
      <c r="D70" s="1" t="s">
        <v>89</v>
      </c>
      <c r="E70" s="1">
        <v>0.52290000000000003</v>
      </c>
      <c r="F70" s="1">
        <v>0.73909999999999998</v>
      </c>
    </row>
    <row r="71" spans="1:6" x14ac:dyDescent="0.25">
      <c r="A71" s="1">
        <v>70</v>
      </c>
      <c r="B71" s="1" t="s">
        <v>19</v>
      </c>
      <c r="C71" s="1">
        <v>2</v>
      </c>
      <c r="D71" s="1" t="s">
        <v>19</v>
      </c>
      <c r="E71" s="1">
        <v>1.2831999999999999</v>
      </c>
      <c r="F71" s="1">
        <v>0.4582</v>
      </c>
    </row>
    <row r="72" spans="1:6" x14ac:dyDescent="0.25">
      <c r="A72" s="1">
        <v>71</v>
      </c>
      <c r="B72" s="1" t="s">
        <v>90</v>
      </c>
      <c r="C72" s="1">
        <v>38</v>
      </c>
      <c r="D72" s="1" t="s">
        <v>90</v>
      </c>
      <c r="E72" s="1">
        <v>0.88139999999999996</v>
      </c>
      <c r="F72" s="1">
        <v>0.72689999999999999</v>
      </c>
    </row>
    <row r="73" spans="1:6" x14ac:dyDescent="0.25">
      <c r="A73" s="1">
        <v>72</v>
      </c>
      <c r="B73" s="1" t="s">
        <v>91</v>
      </c>
      <c r="C73" s="1">
        <v>39</v>
      </c>
      <c r="D73" s="1" t="s">
        <v>91</v>
      </c>
      <c r="E73" s="1">
        <v>2</v>
      </c>
      <c r="F73" s="1">
        <v>2.093</v>
      </c>
    </row>
    <row r="74" spans="1:6" x14ac:dyDescent="0.25">
      <c r="A74" s="1">
        <v>73</v>
      </c>
      <c r="B74" s="1" t="s">
        <v>92</v>
      </c>
      <c r="C74" s="1">
        <v>39</v>
      </c>
      <c r="D74" s="1" t="s">
        <v>91</v>
      </c>
      <c r="E74" s="1">
        <v>2.3809999999999998</v>
      </c>
      <c r="F74" s="1">
        <v>1.522</v>
      </c>
    </row>
    <row r="75" spans="1:6" x14ac:dyDescent="0.25">
      <c r="A75" s="1">
        <v>74</v>
      </c>
      <c r="B75" s="1" t="s">
        <v>93</v>
      </c>
      <c r="C75" s="1">
        <v>40</v>
      </c>
      <c r="D75" s="1" t="s">
        <v>94</v>
      </c>
      <c r="E75" s="1">
        <v>1.284</v>
      </c>
      <c r="F75" s="1">
        <v>1.266</v>
      </c>
    </row>
    <row r="76" spans="1:6" x14ac:dyDescent="0.25">
      <c r="A76" s="1">
        <v>75</v>
      </c>
      <c r="B76" s="1" t="s">
        <v>94</v>
      </c>
      <c r="C76" s="1">
        <v>40</v>
      </c>
      <c r="D76" s="1" t="s">
        <v>94</v>
      </c>
      <c r="E76" s="1">
        <v>1.284</v>
      </c>
      <c r="F76" s="1">
        <v>1.0980000000000001</v>
      </c>
    </row>
    <row r="77" spans="1:6" x14ac:dyDescent="0.25">
      <c r="A77" s="1">
        <v>76</v>
      </c>
      <c r="B77" s="1" t="s">
        <v>95</v>
      </c>
      <c r="C77" s="1">
        <v>40</v>
      </c>
      <c r="D77" s="1" t="s">
        <v>94</v>
      </c>
      <c r="E77" s="1">
        <v>0.82150000000000001</v>
      </c>
      <c r="F77" s="1">
        <v>0.51349999999999996</v>
      </c>
    </row>
    <row r="78" spans="1:6" x14ac:dyDescent="0.25">
      <c r="A78" s="1">
        <v>77</v>
      </c>
      <c r="B78" s="1" t="s">
        <v>96</v>
      </c>
      <c r="C78" s="1">
        <v>41</v>
      </c>
      <c r="D78" s="1" t="s">
        <v>96</v>
      </c>
      <c r="E78" s="1">
        <v>1.6</v>
      </c>
      <c r="F78" s="1">
        <v>0.9</v>
      </c>
    </row>
    <row r="79" spans="1:6" x14ac:dyDescent="0.25">
      <c r="A79" s="1">
        <v>78</v>
      </c>
      <c r="B79" s="1" t="s">
        <v>97</v>
      </c>
      <c r="C79" s="1">
        <v>42</v>
      </c>
      <c r="D79" s="1" t="s">
        <v>97</v>
      </c>
      <c r="E79" s="1">
        <v>0.71360000000000001</v>
      </c>
      <c r="F79" s="1">
        <v>0.86350000000000005</v>
      </c>
    </row>
    <row r="80" spans="1:6" x14ac:dyDescent="0.25">
      <c r="A80" s="1">
        <v>79</v>
      </c>
      <c r="B80" s="1" t="s">
        <v>98</v>
      </c>
      <c r="C80" s="1">
        <v>42</v>
      </c>
      <c r="D80" s="1" t="s">
        <v>97</v>
      </c>
      <c r="E80" s="1">
        <v>0.34789999999999999</v>
      </c>
      <c r="F80" s="1">
        <v>0.1071</v>
      </c>
    </row>
    <row r="81" spans="1:6" x14ac:dyDescent="0.25">
      <c r="A81" s="1">
        <v>80</v>
      </c>
      <c r="B81" s="1" t="s">
        <v>99</v>
      </c>
      <c r="C81" s="1">
        <v>42</v>
      </c>
      <c r="D81" s="1" t="s">
        <v>97</v>
      </c>
      <c r="E81" s="1">
        <v>0.34699999999999998</v>
      </c>
      <c r="F81" s="1">
        <v>0</v>
      </c>
    </row>
    <row r="82" spans="1:6" x14ac:dyDescent="0.25">
      <c r="A82" s="1">
        <v>81</v>
      </c>
      <c r="B82" s="1" t="s">
        <v>100</v>
      </c>
      <c r="C82" s="1">
        <v>5</v>
      </c>
      <c r="D82" s="1" t="s">
        <v>29</v>
      </c>
      <c r="E82" s="1">
        <v>1.0629999999999999</v>
      </c>
      <c r="F82" s="1">
        <v>0.86629999999999996</v>
      </c>
    </row>
    <row r="83" spans="1:6" x14ac:dyDescent="0.25">
      <c r="A83" s="1">
        <v>82</v>
      </c>
      <c r="B83" s="1" t="s">
        <v>101</v>
      </c>
      <c r="C83" s="1">
        <v>5</v>
      </c>
      <c r="D83" s="1" t="s">
        <v>29</v>
      </c>
      <c r="E83" s="1">
        <v>0.6895</v>
      </c>
      <c r="F83" s="1">
        <v>0.83450000000000002</v>
      </c>
    </row>
    <row r="84" spans="1:6" x14ac:dyDescent="0.25">
      <c r="A84" s="1">
        <v>83</v>
      </c>
      <c r="B84" s="1" t="s">
        <v>43</v>
      </c>
      <c r="C84" s="1">
        <v>43</v>
      </c>
      <c r="D84" s="1" t="s">
        <v>43</v>
      </c>
      <c r="E84" s="1">
        <v>1.4046000000000001</v>
      </c>
      <c r="F84" s="1">
        <v>1.4</v>
      </c>
    </row>
    <row r="85" spans="1:6" x14ac:dyDescent="0.25">
      <c r="A85" s="1">
        <v>84</v>
      </c>
      <c r="B85" s="1" t="s">
        <v>102</v>
      </c>
      <c r="C85" s="1">
        <v>43</v>
      </c>
      <c r="D85" s="1" t="s">
        <v>43</v>
      </c>
      <c r="E85" s="1">
        <v>1.0412999999999999</v>
      </c>
      <c r="F85" s="1">
        <v>1.0116000000000001</v>
      </c>
    </row>
    <row r="86" spans="1:6" x14ac:dyDescent="0.25">
      <c r="A86" s="1">
        <v>85</v>
      </c>
      <c r="B86" s="1" t="s">
        <v>103</v>
      </c>
      <c r="C86" s="1">
        <v>14</v>
      </c>
      <c r="D86" s="1" t="s">
        <v>45</v>
      </c>
      <c r="E86" s="1">
        <v>1.6607000000000001</v>
      </c>
      <c r="F86" s="1">
        <v>0.98499999999999999</v>
      </c>
    </row>
    <row r="87" spans="1:6" ht="22.5" x14ac:dyDescent="0.25">
      <c r="A87" s="1">
        <v>86</v>
      </c>
      <c r="B87" s="1" t="s">
        <v>104</v>
      </c>
      <c r="C87" s="1">
        <v>46</v>
      </c>
      <c r="D87" s="1" t="s">
        <v>105</v>
      </c>
      <c r="E87" s="1">
        <v>3.9809999999999999</v>
      </c>
      <c r="F87" s="1">
        <v>3.2</v>
      </c>
    </row>
    <row r="88" spans="1:6" ht="22.5" x14ac:dyDescent="0.25">
      <c r="A88" s="1">
        <v>87</v>
      </c>
      <c r="B88" s="1" t="s">
        <v>106</v>
      </c>
      <c r="C88" s="1">
        <v>46</v>
      </c>
      <c r="D88" s="1" t="s">
        <v>105</v>
      </c>
      <c r="E88" s="1">
        <v>3.7543000000000002</v>
      </c>
      <c r="F88" s="1">
        <v>2.8919999999999999</v>
      </c>
    </row>
    <row r="89" spans="1:6" ht="22.5" x14ac:dyDescent="0.25">
      <c r="A89" s="1">
        <v>88</v>
      </c>
      <c r="B89" s="1" t="s">
        <v>107</v>
      </c>
      <c r="C89" s="1">
        <v>46</v>
      </c>
      <c r="D89" s="1" t="s">
        <v>105</v>
      </c>
      <c r="E89" s="1">
        <v>3.5268000000000002</v>
      </c>
      <c r="F89" s="1">
        <v>2.58</v>
      </c>
    </row>
    <row r="90" spans="1:6" ht="22.5" x14ac:dyDescent="0.25">
      <c r="A90" s="1">
        <v>89</v>
      </c>
      <c r="B90" s="1" t="s">
        <v>108</v>
      </c>
      <c r="C90" s="1">
        <v>46</v>
      </c>
      <c r="D90" s="1" t="s">
        <v>105</v>
      </c>
      <c r="E90" s="1">
        <v>3.2993999999999999</v>
      </c>
      <c r="F90" s="1">
        <v>2.3519999999999999</v>
      </c>
    </row>
    <row r="91" spans="1:6" x14ac:dyDescent="0.25">
      <c r="A91" s="1">
        <v>91</v>
      </c>
      <c r="B91" s="1" t="s">
        <v>109</v>
      </c>
      <c r="C91" s="1">
        <v>47</v>
      </c>
      <c r="D91" s="1" t="s">
        <v>110</v>
      </c>
      <c r="E91" s="1">
        <v>1.4515</v>
      </c>
      <c r="F91" s="1">
        <v>1.248</v>
      </c>
    </row>
    <row r="92" spans="1:6" ht="22.5" x14ac:dyDescent="0.25">
      <c r="A92" s="1">
        <v>92</v>
      </c>
      <c r="B92" s="1" t="s">
        <v>111</v>
      </c>
      <c r="C92" s="1">
        <v>47</v>
      </c>
      <c r="D92" s="1" t="s">
        <v>110</v>
      </c>
      <c r="E92" s="1">
        <v>1.5</v>
      </c>
      <c r="F92" s="1">
        <v>1.08</v>
      </c>
    </row>
    <row r="93" spans="1:6" ht="22.5" x14ac:dyDescent="0.25">
      <c r="A93" s="1">
        <v>93</v>
      </c>
      <c r="B93" s="1" t="s">
        <v>112</v>
      </c>
      <c r="C93" s="1">
        <v>49</v>
      </c>
      <c r="D93" s="1" t="s">
        <v>113</v>
      </c>
      <c r="E93" s="1">
        <v>2.4617</v>
      </c>
      <c r="F93" s="1">
        <v>2.1920000000000002</v>
      </c>
    </row>
    <row r="94" spans="1:6" ht="22.5" x14ac:dyDescent="0.25">
      <c r="A94" s="1">
        <v>94</v>
      </c>
      <c r="B94" s="1" t="s">
        <v>114</v>
      </c>
      <c r="C94" s="1">
        <v>49</v>
      </c>
      <c r="D94" s="1" t="s">
        <v>113</v>
      </c>
      <c r="E94" s="1">
        <v>2.4617</v>
      </c>
      <c r="F94" s="1">
        <v>1.8420000000000001</v>
      </c>
    </row>
    <row r="95" spans="1:6" ht="22.5" x14ac:dyDescent="0.25">
      <c r="A95" s="1">
        <v>100</v>
      </c>
      <c r="B95" s="1" t="s">
        <v>115</v>
      </c>
      <c r="C95" s="1">
        <v>47</v>
      </c>
      <c r="D95" s="1" t="s">
        <v>110</v>
      </c>
      <c r="E95" s="1">
        <v>1.5</v>
      </c>
      <c r="F95" s="1">
        <v>1.08</v>
      </c>
    </row>
    <row r="96" spans="1:6" ht="22.5" x14ac:dyDescent="0.25">
      <c r="A96" s="1">
        <v>101</v>
      </c>
      <c r="B96" s="1" t="s">
        <v>116</v>
      </c>
      <c r="C96" s="1">
        <v>48</v>
      </c>
      <c r="D96" s="1" t="s">
        <v>117</v>
      </c>
      <c r="E96" s="1">
        <v>2.4748000000000001</v>
      </c>
      <c r="F96" s="1">
        <v>1.9642999999999999</v>
      </c>
    </row>
    <row r="97" spans="1:6" ht="22.5" x14ac:dyDescent="0.25">
      <c r="A97" s="1">
        <v>102</v>
      </c>
      <c r="B97" s="1" t="s">
        <v>118</v>
      </c>
      <c r="C97" s="1">
        <v>48</v>
      </c>
      <c r="D97" s="1" t="s">
        <v>117</v>
      </c>
      <c r="E97" s="1">
        <v>2.2738999999999998</v>
      </c>
      <c r="F97" s="1">
        <v>1.5753999999999999</v>
      </c>
    </row>
    <row r="98" spans="1:6" ht="22.5" x14ac:dyDescent="0.25">
      <c r="A98" s="1">
        <v>103</v>
      </c>
      <c r="B98" s="1" t="s">
        <v>119</v>
      </c>
      <c r="C98" s="1">
        <v>48</v>
      </c>
      <c r="D98" s="1" t="s">
        <v>117</v>
      </c>
      <c r="E98" s="1">
        <v>2.0767000000000002</v>
      </c>
      <c r="F98" s="1">
        <v>1.1866000000000001</v>
      </c>
    </row>
    <row r="99" spans="1:6" x14ac:dyDescent="0.25">
      <c r="A99" s="1">
        <v>104</v>
      </c>
      <c r="B99" s="1" t="s">
        <v>120</v>
      </c>
      <c r="C99" s="1">
        <v>52</v>
      </c>
      <c r="D99" s="1" t="s">
        <v>121</v>
      </c>
      <c r="E99" s="1">
        <v>1.7943</v>
      </c>
      <c r="F99" s="1">
        <v>1.34</v>
      </c>
    </row>
    <row r="100" spans="1:6" x14ac:dyDescent="0.25">
      <c r="A100" s="1">
        <v>105</v>
      </c>
      <c r="B100" s="1" t="s">
        <v>122</v>
      </c>
      <c r="C100" s="1">
        <v>52</v>
      </c>
      <c r="D100" s="1" t="s">
        <v>121</v>
      </c>
      <c r="E100" s="1">
        <v>1.6282000000000001</v>
      </c>
      <c r="F100" s="1">
        <v>1.06</v>
      </c>
    </row>
    <row r="101" spans="1:6" x14ac:dyDescent="0.25">
      <c r="A101" s="1">
        <v>106</v>
      </c>
      <c r="B101" s="1" t="s">
        <v>123</v>
      </c>
      <c r="C101" s="1">
        <v>52</v>
      </c>
      <c r="D101" s="1" t="s">
        <v>121</v>
      </c>
      <c r="E101" s="1">
        <v>1.4621</v>
      </c>
      <c r="F101" s="1">
        <v>0.78</v>
      </c>
    </row>
    <row r="102" spans="1:6" ht="22.5" x14ac:dyDescent="0.25">
      <c r="A102" s="1">
        <v>107</v>
      </c>
      <c r="B102" s="1" t="s">
        <v>124</v>
      </c>
      <c r="C102" s="1">
        <v>53</v>
      </c>
      <c r="D102" s="1" t="s">
        <v>125</v>
      </c>
      <c r="E102" s="1">
        <v>1.3601000000000001</v>
      </c>
      <c r="F102" s="1">
        <v>1.8030999999999999</v>
      </c>
    </row>
    <row r="103" spans="1:6" ht="22.5" x14ac:dyDescent="0.25">
      <c r="A103" s="1">
        <v>108</v>
      </c>
      <c r="B103" s="1" t="s">
        <v>126</v>
      </c>
      <c r="C103" s="1">
        <v>53</v>
      </c>
      <c r="D103" s="1" t="s">
        <v>125</v>
      </c>
      <c r="E103" s="1">
        <v>0.68300000000000005</v>
      </c>
      <c r="F103" s="1">
        <v>0.34179999999999999</v>
      </c>
    </row>
    <row r="104" spans="1:6" ht="22.5" x14ac:dyDescent="0.25">
      <c r="A104" s="1">
        <v>109</v>
      </c>
      <c r="B104" s="1" t="s">
        <v>127</v>
      </c>
      <c r="C104" s="1">
        <v>53</v>
      </c>
      <c r="D104" s="1" t="s">
        <v>125</v>
      </c>
      <c r="E104" s="1">
        <v>0.91039999999999999</v>
      </c>
      <c r="F104" s="1">
        <v>0.65380000000000005</v>
      </c>
    </row>
    <row r="105" spans="1:6" ht="22.5" x14ac:dyDescent="0.25">
      <c r="A105" s="1">
        <v>110</v>
      </c>
      <c r="B105" s="1" t="s">
        <v>128</v>
      </c>
      <c r="C105" s="1">
        <v>56</v>
      </c>
      <c r="D105" s="1" t="s">
        <v>129</v>
      </c>
      <c r="E105" s="1">
        <v>2.6869999999999998</v>
      </c>
      <c r="F105" s="1">
        <v>2.12</v>
      </c>
    </row>
    <row r="106" spans="1:6" ht="22.5" x14ac:dyDescent="0.25">
      <c r="A106" s="1">
        <v>111</v>
      </c>
      <c r="B106" s="1" t="s">
        <v>130</v>
      </c>
      <c r="C106" s="1">
        <v>56</v>
      </c>
      <c r="D106" s="1" t="s">
        <v>129</v>
      </c>
      <c r="E106" s="1">
        <v>2.46</v>
      </c>
      <c r="F106" s="1">
        <v>1.8080000000000001</v>
      </c>
    </row>
    <row r="107" spans="1:6" ht="22.5" x14ac:dyDescent="0.25">
      <c r="A107" s="1">
        <v>112</v>
      </c>
      <c r="B107" s="1" t="s">
        <v>131</v>
      </c>
      <c r="C107" s="1">
        <v>55</v>
      </c>
      <c r="D107" s="1" t="s">
        <v>132</v>
      </c>
      <c r="E107" s="1">
        <v>2.42</v>
      </c>
      <c r="F107" s="1">
        <v>2.4975999999999998</v>
      </c>
    </row>
    <row r="108" spans="1:6" ht="22.5" x14ac:dyDescent="0.25">
      <c r="A108" s="1">
        <v>113</v>
      </c>
      <c r="B108" s="1" t="s">
        <v>133</v>
      </c>
      <c r="C108" s="1">
        <v>55</v>
      </c>
      <c r="D108" s="1" t="s">
        <v>132</v>
      </c>
      <c r="E108" s="1">
        <v>2.42</v>
      </c>
      <c r="F108" s="1">
        <v>2.0017999999999998</v>
      </c>
    </row>
    <row r="109" spans="1:6" ht="22.5" x14ac:dyDescent="0.25">
      <c r="A109" s="1">
        <v>114</v>
      </c>
      <c r="B109" s="1" t="s">
        <v>134</v>
      </c>
      <c r="C109" s="1">
        <v>55</v>
      </c>
      <c r="D109" s="1" t="s">
        <v>132</v>
      </c>
      <c r="E109" s="1">
        <v>2.42</v>
      </c>
      <c r="F109" s="1">
        <v>2.2496999999999998</v>
      </c>
    </row>
    <row r="110" spans="1:6" ht="22.5" x14ac:dyDescent="0.25">
      <c r="A110" s="1">
        <v>119</v>
      </c>
      <c r="B110" s="1" t="s">
        <v>135</v>
      </c>
      <c r="C110" s="1">
        <v>53</v>
      </c>
      <c r="D110" s="1" t="s">
        <v>125</v>
      </c>
      <c r="E110" s="1">
        <v>1.0629999999999999</v>
      </c>
      <c r="F110" s="1">
        <v>1.123</v>
      </c>
    </row>
    <row r="111" spans="1:6" x14ac:dyDescent="0.25">
      <c r="A111" s="1">
        <v>122</v>
      </c>
      <c r="B111" s="1" t="s">
        <v>136</v>
      </c>
      <c r="C111" s="1">
        <v>61</v>
      </c>
      <c r="D111" s="1" t="s">
        <v>137</v>
      </c>
      <c r="E111" s="1">
        <v>1.613</v>
      </c>
      <c r="F111" s="1">
        <v>1.3680000000000001</v>
      </c>
    </row>
    <row r="112" spans="1:6" x14ac:dyDescent="0.25">
      <c r="A112" s="1">
        <v>123</v>
      </c>
      <c r="B112" s="1" t="s">
        <v>137</v>
      </c>
      <c r="C112" s="1">
        <v>61</v>
      </c>
      <c r="D112" s="1" t="s">
        <v>137</v>
      </c>
      <c r="E112" s="1">
        <v>1.3863000000000001</v>
      </c>
      <c r="F112" s="1">
        <v>1.06</v>
      </c>
    </row>
    <row r="113" spans="1:6" x14ac:dyDescent="0.25">
      <c r="A113" s="1">
        <v>124</v>
      </c>
      <c r="B113" s="1" t="s">
        <v>138</v>
      </c>
      <c r="C113" s="1">
        <v>61</v>
      </c>
      <c r="D113" s="1" t="s">
        <v>137</v>
      </c>
      <c r="E113" s="1">
        <v>1.1589</v>
      </c>
      <c r="F113" s="1">
        <v>0.748</v>
      </c>
    </row>
    <row r="114" spans="1:6" ht="22.5" x14ac:dyDescent="0.25">
      <c r="A114" s="1">
        <v>153</v>
      </c>
      <c r="B114" s="1" t="s">
        <v>139</v>
      </c>
      <c r="C114" s="1">
        <v>53</v>
      </c>
      <c r="D114" s="1" t="s">
        <v>125</v>
      </c>
      <c r="E114" s="1">
        <v>0.91039999999999999</v>
      </c>
      <c r="F114" s="1">
        <v>0.65380000000000005</v>
      </c>
    </row>
    <row r="115" spans="1:6" ht="22.5" x14ac:dyDescent="0.25">
      <c r="A115" s="1">
        <v>178</v>
      </c>
      <c r="B115" s="1" t="s">
        <v>140</v>
      </c>
      <c r="C115" s="1">
        <v>84</v>
      </c>
      <c r="D115" s="1" t="s">
        <v>141</v>
      </c>
      <c r="E115" s="1">
        <v>1.3662000000000001</v>
      </c>
      <c r="F115" s="1">
        <v>0.67969999999999997</v>
      </c>
    </row>
    <row r="116" spans="1:6" x14ac:dyDescent="0.25">
      <c r="A116" s="1">
        <v>179</v>
      </c>
      <c r="B116" s="1" t="s">
        <v>142</v>
      </c>
      <c r="C116" s="1">
        <v>85</v>
      </c>
      <c r="D116" s="1" t="s">
        <v>143</v>
      </c>
      <c r="E116" s="1">
        <v>5.6210000000000004</v>
      </c>
      <c r="F116" s="1">
        <v>5.9462999999999999</v>
      </c>
    </row>
    <row r="117" spans="1:6" ht="22.5" x14ac:dyDescent="0.25">
      <c r="A117" s="1">
        <v>184</v>
      </c>
      <c r="B117" s="1" t="s">
        <v>144</v>
      </c>
      <c r="C117" s="1">
        <v>84</v>
      </c>
      <c r="D117" s="1" t="s">
        <v>141</v>
      </c>
      <c r="E117" s="1">
        <v>1.843</v>
      </c>
      <c r="F117" s="1">
        <v>1.6997</v>
      </c>
    </row>
    <row r="118" spans="1:6" x14ac:dyDescent="0.25">
      <c r="A118" s="1">
        <v>189</v>
      </c>
      <c r="B118" s="1" t="s">
        <v>145</v>
      </c>
      <c r="C118" s="1">
        <v>87</v>
      </c>
      <c r="D118" s="1" t="s">
        <v>146</v>
      </c>
      <c r="E118" s="1">
        <v>2.7867000000000002</v>
      </c>
      <c r="F118" s="1">
        <v>2.7723</v>
      </c>
    </row>
    <row r="119" spans="1:6" x14ac:dyDescent="0.25">
      <c r="A119" s="1">
        <v>195</v>
      </c>
      <c r="B119" s="1" t="s">
        <v>147</v>
      </c>
      <c r="C119" s="1">
        <v>89</v>
      </c>
      <c r="D119" s="1" t="s">
        <v>148</v>
      </c>
      <c r="E119" s="1">
        <v>3.9628000000000001</v>
      </c>
      <c r="F119" s="1">
        <v>0.62139999999999995</v>
      </c>
    </row>
    <row r="120" spans="1:6" x14ac:dyDescent="0.25">
      <c r="A120" s="1">
        <v>196</v>
      </c>
      <c r="B120" s="1" t="s">
        <v>149</v>
      </c>
      <c r="C120" s="1">
        <v>90</v>
      </c>
      <c r="D120" s="1" t="s">
        <v>150</v>
      </c>
      <c r="E120" s="1">
        <v>2.1093999999999999</v>
      </c>
      <c r="F120" s="1">
        <v>2.5106000000000002</v>
      </c>
    </row>
    <row r="121" spans="1:6" x14ac:dyDescent="0.25">
      <c r="A121" s="1">
        <v>197</v>
      </c>
      <c r="B121" s="1" t="s">
        <v>151</v>
      </c>
      <c r="C121" s="1">
        <v>91</v>
      </c>
      <c r="D121" s="1" t="s">
        <v>152</v>
      </c>
      <c r="E121" s="1">
        <v>3.371</v>
      </c>
      <c r="F121" s="1">
        <v>2.0001000000000002</v>
      </c>
    </row>
    <row r="122" spans="1:6" x14ac:dyDescent="0.25">
      <c r="A122" s="1">
        <v>201</v>
      </c>
      <c r="B122" s="1" t="s">
        <v>153</v>
      </c>
      <c r="C122" s="1" t="s">
        <v>154</v>
      </c>
      <c r="D122" s="1" t="s">
        <v>153</v>
      </c>
      <c r="E122" s="1" t="s">
        <v>155</v>
      </c>
      <c r="F122" s="1">
        <v>2.2440000000000002</v>
      </c>
    </row>
    <row r="123" spans="1:6" x14ac:dyDescent="0.25">
      <c r="A123" s="1">
        <v>209</v>
      </c>
      <c r="B123" s="1" t="s">
        <v>156</v>
      </c>
      <c r="C123" s="1">
        <v>98</v>
      </c>
      <c r="D123" s="1" t="s">
        <v>156</v>
      </c>
      <c r="E123" s="1">
        <v>0.99029999999999996</v>
      </c>
      <c r="F123" s="1">
        <v>3.5249000000000001</v>
      </c>
    </row>
    <row r="124" spans="1:6" x14ac:dyDescent="0.25">
      <c r="A124" s="1">
        <v>210</v>
      </c>
      <c r="B124" s="1" t="s">
        <v>157</v>
      </c>
      <c r="C124" s="1">
        <v>98</v>
      </c>
      <c r="D124" s="1" t="s">
        <v>156</v>
      </c>
      <c r="E124" s="1">
        <v>1.5653999999999999</v>
      </c>
      <c r="F124" s="1">
        <v>3.8075999999999999</v>
      </c>
    </row>
    <row r="125" spans="1:6" x14ac:dyDescent="0.25">
      <c r="A125" s="1">
        <v>211</v>
      </c>
      <c r="B125" s="1" t="s">
        <v>158</v>
      </c>
      <c r="C125" s="1">
        <v>99</v>
      </c>
      <c r="D125" s="1" t="s">
        <v>158</v>
      </c>
      <c r="E125" s="1">
        <v>3.8182999999999998</v>
      </c>
      <c r="F125" s="1">
        <v>3.6017999999999999</v>
      </c>
    </row>
    <row r="126" spans="1:6" x14ac:dyDescent="0.25">
      <c r="A126" s="1">
        <v>220</v>
      </c>
      <c r="B126" s="1" t="s">
        <v>159</v>
      </c>
      <c r="C126" s="1">
        <v>90</v>
      </c>
      <c r="D126" s="1" t="s">
        <v>150</v>
      </c>
      <c r="E126" s="1">
        <v>2.4872999999999998</v>
      </c>
      <c r="F126" s="1">
        <v>2.4457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9F3C6-3191-4D3C-96C1-2331E1930E3D}">
  <dimension ref="A1:AE104"/>
  <sheetViews>
    <sheetView topLeftCell="D84" workbookViewId="0">
      <selection activeCell="H3" sqref="H3:I104"/>
    </sheetView>
  </sheetViews>
  <sheetFormatPr defaultRowHeight="15" x14ac:dyDescent="0.25"/>
  <sheetData>
    <row r="1" spans="1:31" x14ac:dyDescent="0.25">
      <c r="A1" t="s">
        <v>287</v>
      </c>
      <c r="B1" t="s">
        <v>288</v>
      </c>
      <c r="C1" t="s">
        <v>286</v>
      </c>
      <c r="D1" t="s">
        <v>285</v>
      </c>
      <c r="E1" t="s">
        <v>12</v>
      </c>
      <c r="F1" t="s">
        <v>13</v>
      </c>
      <c r="H1" t="s">
        <v>284</v>
      </c>
      <c r="I1" t="s">
        <v>283</v>
      </c>
      <c r="J1" t="s">
        <v>282</v>
      </c>
      <c r="K1" t="s">
        <v>281</v>
      </c>
      <c r="L1" t="s">
        <v>294</v>
      </c>
    </row>
    <row r="2" spans="1:31" x14ac:dyDescent="0.25">
      <c r="L2">
        <v>1</v>
      </c>
      <c r="M2">
        <v>2</v>
      </c>
      <c r="N2">
        <v>3</v>
      </c>
      <c r="O2">
        <v>70</v>
      </c>
      <c r="P2">
        <v>6</v>
      </c>
      <c r="Q2">
        <v>20</v>
      </c>
      <c r="R2">
        <v>77</v>
      </c>
      <c r="S2">
        <v>9</v>
      </c>
      <c r="T2">
        <v>11</v>
      </c>
      <c r="U2">
        <v>12</v>
      </c>
      <c r="V2">
        <v>14</v>
      </c>
      <c r="W2">
        <v>15</v>
      </c>
      <c r="X2">
        <v>81</v>
      </c>
      <c r="Y2">
        <v>82</v>
      </c>
      <c r="Z2">
        <v>85</v>
      </c>
      <c r="AA2">
        <v>28</v>
      </c>
      <c r="AB2">
        <v>31</v>
      </c>
      <c r="AC2">
        <v>36</v>
      </c>
      <c r="AD2">
        <v>42</v>
      </c>
      <c r="AE2">
        <v>43</v>
      </c>
    </row>
    <row r="3" spans="1:31" x14ac:dyDescent="0.25">
      <c r="A3">
        <v>1</v>
      </c>
      <c r="B3">
        <v>1</v>
      </c>
      <c r="C3" t="s">
        <v>14</v>
      </c>
      <c r="D3" t="s">
        <v>280</v>
      </c>
      <c r="E3">
        <v>0.63249999999999995</v>
      </c>
      <c r="F3">
        <v>1.0608</v>
      </c>
      <c r="H3" t="s">
        <v>279</v>
      </c>
      <c r="I3">
        <v>1</v>
      </c>
      <c r="J3">
        <f>E3</f>
        <v>0.63249999999999995</v>
      </c>
      <c r="K3">
        <f>F3</f>
        <v>1.0608</v>
      </c>
      <c r="L3">
        <v>1</v>
      </c>
    </row>
    <row r="4" spans="1:31" x14ac:dyDescent="0.25">
      <c r="A4">
        <v>2</v>
      </c>
      <c r="B4">
        <v>1</v>
      </c>
      <c r="C4" t="s">
        <v>15</v>
      </c>
      <c r="D4" t="s">
        <v>278</v>
      </c>
      <c r="E4">
        <v>0.63249999999999995</v>
      </c>
      <c r="F4">
        <v>0.70809999999999995</v>
      </c>
      <c r="H4" t="s">
        <v>279</v>
      </c>
      <c r="I4">
        <v>2</v>
      </c>
      <c r="J4">
        <f>$E$3+$E$3</f>
        <v>1.2649999999999999</v>
      </c>
      <c r="K4">
        <f>$F$3+$F$3</f>
        <v>2.1215999999999999</v>
      </c>
      <c r="L4">
        <v>2</v>
      </c>
    </row>
    <row r="5" spans="1:31" x14ac:dyDescent="0.25">
      <c r="A5">
        <v>3</v>
      </c>
      <c r="B5">
        <v>1</v>
      </c>
      <c r="C5" t="s">
        <v>16</v>
      </c>
      <c r="D5" t="s">
        <v>278</v>
      </c>
      <c r="E5">
        <v>0.63249999999999995</v>
      </c>
      <c r="F5">
        <v>0.35539999999999999</v>
      </c>
      <c r="H5" t="s">
        <v>272</v>
      </c>
      <c r="I5">
        <v>3</v>
      </c>
      <c r="J5">
        <f>$E$3+$E$3+$E$4</f>
        <v>1.8975</v>
      </c>
      <c r="K5">
        <f>$F$3+$F$3+$F$4</f>
        <v>2.8296999999999999</v>
      </c>
      <c r="L5">
        <v>2</v>
      </c>
      <c r="M5">
        <v>1</v>
      </c>
    </row>
    <row r="6" spans="1:31" x14ac:dyDescent="0.25">
      <c r="A6">
        <v>70</v>
      </c>
      <c r="B6">
        <v>2</v>
      </c>
      <c r="C6" t="s">
        <v>19</v>
      </c>
      <c r="D6" t="s">
        <v>292</v>
      </c>
      <c r="E6" s="7">
        <v>1.2831999999999999</v>
      </c>
      <c r="F6" s="7">
        <v>0.4582</v>
      </c>
      <c r="H6" t="s">
        <v>272</v>
      </c>
      <c r="I6">
        <v>4</v>
      </c>
      <c r="J6">
        <f t="shared" ref="J6:J12" si="0">J5+$E$4</f>
        <v>2.5299999999999998</v>
      </c>
      <c r="K6">
        <f t="shared" ref="K6:K12" si="1">K5+$F$4</f>
        <v>3.5377999999999998</v>
      </c>
      <c r="L6">
        <v>2</v>
      </c>
      <c r="M6">
        <v>2</v>
      </c>
    </row>
    <row r="7" spans="1:31" x14ac:dyDescent="0.25">
      <c r="A7">
        <v>6</v>
      </c>
      <c r="B7">
        <v>2</v>
      </c>
      <c r="C7" t="s">
        <v>20</v>
      </c>
      <c r="D7" t="s">
        <v>293</v>
      </c>
      <c r="E7" s="1">
        <v>1.2831999999999999</v>
      </c>
      <c r="F7" s="1">
        <v>1.2488999999999999</v>
      </c>
      <c r="H7" t="s">
        <v>272</v>
      </c>
      <c r="I7">
        <v>5</v>
      </c>
      <c r="J7">
        <f t="shared" si="0"/>
        <v>3.1624999999999996</v>
      </c>
      <c r="K7">
        <f t="shared" si="1"/>
        <v>4.2458999999999998</v>
      </c>
      <c r="L7">
        <v>2</v>
      </c>
      <c r="M7">
        <v>3</v>
      </c>
    </row>
    <row r="8" spans="1:31" x14ac:dyDescent="0.25">
      <c r="A8">
        <v>20</v>
      </c>
      <c r="B8">
        <v>10</v>
      </c>
      <c r="C8" t="s">
        <v>35</v>
      </c>
      <c r="D8" t="s">
        <v>277</v>
      </c>
      <c r="E8" s="7">
        <v>0.71730000000000005</v>
      </c>
      <c r="F8" s="7">
        <v>0.77100000000000002</v>
      </c>
      <c r="H8" t="s">
        <v>272</v>
      </c>
      <c r="I8">
        <v>6</v>
      </c>
      <c r="J8">
        <f t="shared" si="0"/>
        <v>3.7949999999999995</v>
      </c>
      <c r="K8">
        <f t="shared" si="1"/>
        <v>4.9539999999999997</v>
      </c>
      <c r="L8">
        <v>2</v>
      </c>
      <c r="M8">
        <v>4</v>
      </c>
    </row>
    <row r="9" spans="1:31" x14ac:dyDescent="0.25">
      <c r="A9">
        <v>77</v>
      </c>
      <c r="B9">
        <v>41</v>
      </c>
      <c r="C9" t="s">
        <v>96</v>
      </c>
      <c r="D9" t="s">
        <v>276</v>
      </c>
      <c r="E9">
        <v>1.6</v>
      </c>
      <c r="F9">
        <v>0.9</v>
      </c>
      <c r="H9" t="s">
        <v>272</v>
      </c>
      <c r="I9">
        <v>7</v>
      </c>
      <c r="J9">
        <f t="shared" si="0"/>
        <v>4.4274999999999993</v>
      </c>
      <c r="K9">
        <f t="shared" si="1"/>
        <v>5.6620999999999997</v>
      </c>
      <c r="L9">
        <v>2</v>
      </c>
      <c r="M9">
        <v>5</v>
      </c>
    </row>
    <row r="10" spans="1:31" x14ac:dyDescent="0.25">
      <c r="A10">
        <v>9</v>
      </c>
      <c r="B10">
        <v>3</v>
      </c>
      <c r="C10" t="s">
        <v>23</v>
      </c>
      <c r="D10" t="s">
        <v>275</v>
      </c>
      <c r="E10" s="7">
        <v>0.37630000000000002</v>
      </c>
      <c r="F10" s="7">
        <v>0.43209999999999998</v>
      </c>
      <c r="H10" t="s">
        <v>272</v>
      </c>
      <c r="I10">
        <v>8</v>
      </c>
      <c r="J10">
        <f t="shared" si="0"/>
        <v>5.0599999999999996</v>
      </c>
      <c r="K10">
        <f t="shared" si="1"/>
        <v>6.3701999999999996</v>
      </c>
      <c r="L10">
        <v>2</v>
      </c>
      <c r="M10">
        <v>6</v>
      </c>
    </row>
    <row r="11" spans="1:31" x14ac:dyDescent="0.25">
      <c r="A11">
        <v>11</v>
      </c>
      <c r="B11">
        <v>4</v>
      </c>
      <c r="C11" t="s">
        <v>25</v>
      </c>
      <c r="D11" t="s">
        <v>274</v>
      </c>
      <c r="E11" s="7">
        <v>0.91</v>
      </c>
      <c r="F11" s="7">
        <v>0.94899999999999995</v>
      </c>
      <c r="H11" t="s">
        <v>272</v>
      </c>
      <c r="I11">
        <v>9</v>
      </c>
      <c r="J11">
        <f t="shared" si="0"/>
        <v>5.6924999999999999</v>
      </c>
      <c r="K11">
        <f t="shared" si="1"/>
        <v>7.0782999999999996</v>
      </c>
      <c r="L11">
        <v>2</v>
      </c>
      <c r="M11">
        <v>7</v>
      </c>
    </row>
    <row r="12" spans="1:31" x14ac:dyDescent="0.25">
      <c r="A12">
        <v>12</v>
      </c>
      <c r="B12">
        <v>4</v>
      </c>
      <c r="C12" t="s">
        <v>26</v>
      </c>
      <c r="D12" t="s">
        <v>273</v>
      </c>
      <c r="E12" s="7">
        <v>0.91</v>
      </c>
      <c r="F12" s="7">
        <v>0.79620000000000002</v>
      </c>
      <c r="H12" t="s">
        <v>272</v>
      </c>
      <c r="I12">
        <v>10</v>
      </c>
      <c r="J12">
        <f t="shared" si="0"/>
        <v>6.3250000000000002</v>
      </c>
      <c r="K12">
        <f t="shared" si="1"/>
        <v>7.7863999999999995</v>
      </c>
      <c r="L12">
        <v>2</v>
      </c>
      <c r="M12">
        <v>8</v>
      </c>
    </row>
    <row r="13" spans="1:31" x14ac:dyDescent="0.25">
      <c r="A13">
        <v>14</v>
      </c>
      <c r="B13">
        <v>5</v>
      </c>
      <c r="C13" t="s">
        <v>271</v>
      </c>
      <c r="D13" t="s">
        <v>270</v>
      </c>
      <c r="E13" s="7">
        <v>1.2302</v>
      </c>
      <c r="F13" s="7">
        <v>0.89270000000000005</v>
      </c>
      <c r="H13" t="s">
        <v>272</v>
      </c>
      <c r="I13">
        <v>12</v>
      </c>
      <c r="J13">
        <f>J12+2*$E$4</f>
        <v>7.59</v>
      </c>
      <c r="K13">
        <f>K12+2*$F$4</f>
        <v>9.2026000000000003</v>
      </c>
      <c r="L13">
        <v>2</v>
      </c>
      <c r="M13">
        <v>10</v>
      </c>
    </row>
    <row r="14" spans="1:31" x14ac:dyDescent="0.25">
      <c r="A14">
        <v>15</v>
      </c>
      <c r="B14">
        <v>6</v>
      </c>
      <c r="C14" t="s">
        <v>269</v>
      </c>
      <c r="D14" t="s">
        <v>268</v>
      </c>
      <c r="E14">
        <v>0.85850000000000004</v>
      </c>
      <c r="F14">
        <v>0.99380000000000002</v>
      </c>
      <c r="H14" t="s">
        <v>258</v>
      </c>
      <c r="I14">
        <v>1</v>
      </c>
      <c r="J14">
        <f>E14</f>
        <v>0.85850000000000004</v>
      </c>
      <c r="K14">
        <f>F14</f>
        <v>0.99380000000000002</v>
      </c>
      <c r="W14">
        <v>1</v>
      </c>
    </row>
    <row r="15" spans="1:31" x14ac:dyDescent="0.25">
      <c r="A15">
        <v>81</v>
      </c>
      <c r="B15">
        <v>5</v>
      </c>
      <c r="C15" t="s">
        <v>267</v>
      </c>
      <c r="D15" t="s">
        <v>266</v>
      </c>
      <c r="E15">
        <v>1.0629999999999999</v>
      </c>
      <c r="F15">
        <v>0.86629999999999996</v>
      </c>
      <c r="H15" t="s">
        <v>258</v>
      </c>
      <c r="I15">
        <v>2</v>
      </c>
      <c r="J15">
        <f>E13+E3</f>
        <v>1.8626999999999998</v>
      </c>
      <c r="K15">
        <f>F13+F3</f>
        <v>1.9535</v>
      </c>
      <c r="L15">
        <v>1</v>
      </c>
      <c r="V15">
        <v>1</v>
      </c>
    </row>
    <row r="16" spans="1:31" x14ac:dyDescent="0.25">
      <c r="A16">
        <v>82</v>
      </c>
      <c r="B16">
        <v>5</v>
      </c>
      <c r="C16" t="s">
        <v>101</v>
      </c>
      <c r="D16" t="s">
        <v>289</v>
      </c>
      <c r="E16" s="7">
        <v>0.6895</v>
      </c>
      <c r="F16" s="7">
        <v>0.83450000000000002</v>
      </c>
      <c r="H16" t="s">
        <v>258</v>
      </c>
      <c r="I16">
        <v>3</v>
      </c>
      <c r="J16">
        <f t="shared" ref="J16:J23" si="2">J15+$E$4</f>
        <v>2.4951999999999996</v>
      </c>
      <c r="K16">
        <f t="shared" ref="K16:K23" si="3">K15+$F$4</f>
        <v>2.6616</v>
      </c>
      <c r="L16">
        <v>2</v>
      </c>
      <c r="V16">
        <v>1</v>
      </c>
    </row>
    <row r="17" spans="1:22" x14ac:dyDescent="0.25">
      <c r="A17">
        <v>85</v>
      </c>
      <c r="B17">
        <v>14</v>
      </c>
      <c r="C17" t="s">
        <v>103</v>
      </c>
      <c r="D17" t="s">
        <v>265</v>
      </c>
      <c r="E17" s="7">
        <v>1.6607000000000001</v>
      </c>
      <c r="F17" s="7">
        <v>0.98499999999999999</v>
      </c>
      <c r="H17" t="s">
        <v>258</v>
      </c>
      <c r="I17">
        <v>4</v>
      </c>
      <c r="J17">
        <f t="shared" si="2"/>
        <v>3.1276999999999995</v>
      </c>
      <c r="K17">
        <f t="shared" si="3"/>
        <v>3.3696999999999999</v>
      </c>
      <c r="L17">
        <v>3</v>
      </c>
      <c r="V17">
        <v>1</v>
      </c>
    </row>
    <row r="18" spans="1:22" x14ac:dyDescent="0.25">
      <c r="A18">
        <v>28</v>
      </c>
      <c r="B18">
        <v>14</v>
      </c>
      <c r="C18" t="s">
        <v>264</v>
      </c>
      <c r="D18" t="s">
        <v>263</v>
      </c>
      <c r="E18" s="7">
        <v>1.6607000000000001</v>
      </c>
      <c r="F18" s="7">
        <v>1.6903999999999999</v>
      </c>
      <c r="H18" t="s">
        <v>258</v>
      </c>
      <c r="I18">
        <v>5</v>
      </c>
      <c r="J18">
        <f t="shared" si="2"/>
        <v>3.7601999999999993</v>
      </c>
      <c r="K18">
        <f t="shared" si="3"/>
        <v>4.0777999999999999</v>
      </c>
      <c r="L18">
        <v>4</v>
      </c>
      <c r="V18">
        <v>1</v>
      </c>
    </row>
    <row r="19" spans="1:22" x14ac:dyDescent="0.25">
      <c r="A19">
        <v>31</v>
      </c>
      <c r="B19">
        <v>15</v>
      </c>
      <c r="C19" t="s">
        <v>262</v>
      </c>
      <c r="D19" t="s">
        <v>261</v>
      </c>
      <c r="E19" s="7">
        <v>1.3680000000000001</v>
      </c>
      <c r="F19" s="7">
        <v>1.4332</v>
      </c>
      <c r="H19" t="s">
        <v>258</v>
      </c>
      <c r="I19">
        <v>6</v>
      </c>
      <c r="J19">
        <f t="shared" si="2"/>
        <v>4.3926999999999996</v>
      </c>
      <c r="K19">
        <f t="shared" si="3"/>
        <v>4.7858999999999998</v>
      </c>
      <c r="L19">
        <v>5</v>
      </c>
      <c r="V19">
        <v>1</v>
      </c>
    </row>
    <row r="20" spans="1:22" x14ac:dyDescent="0.25">
      <c r="A20">
        <v>36</v>
      </c>
      <c r="B20">
        <v>17</v>
      </c>
      <c r="C20" t="s">
        <v>53</v>
      </c>
      <c r="D20" t="s">
        <v>260</v>
      </c>
      <c r="E20">
        <v>1.1849000000000001</v>
      </c>
      <c r="F20">
        <v>0.80669999999999997</v>
      </c>
      <c r="H20" t="s">
        <v>258</v>
      </c>
      <c r="I20">
        <v>7</v>
      </c>
      <c r="J20">
        <f t="shared" si="2"/>
        <v>5.0251999999999999</v>
      </c>
      <c r="K20">
        <f t="shared" si="3"/>
        <v>5.4939999999999998</v>
      </c>
      <c r="L20">
        <v>6</v>
      </c>
      <c r="V20">
        <v>1</v>
      </c>
    </row>
    <row r="21" spans="1:22" x14ac:dyDescent="0.25">
      <c r="A21">
        <v>42</v>
      </c>
      <c r="B21">
        <v>20</v>
      </c>
      <c r="C21" t="s">
        <v>60</v>
      </c>
      <c r="D21" t="s">
        <v>290</v>
      </c>
      <c r="E21" s="7">
        <v>0.8</v>
      </c>
      <c r="F21" s="7">
        <v>0.92149999999999999</v>
      </c>
      <c r="H21" t="s">
        <v>258</v>
      </c>
      <c r="I21">
        <v>8</v>
      </c>
      <c r="J21">
        <f t="shared" si="2"/>
        <v>5.6577000000000002</v>
      </c>
      <c r="K21">
        <f t="shared" si="3"/>
        <v>6.2020999999999997</v>
      </c>
      <c r="L21">
        <v>7</v>
      </c>
      <c r="V21">
        <v>1</v>
      </c>
    </row>
    <row r="22" spans="1:22" x14ac:dyDescent="0.25">
      <c r="A22">
        <v>43</v>
      </c>
      <c r="B22">
        <v>44</v>
      </c>
      <c r="C22" t="s">
        <v>61</v>
      </c>
      <c r="D22" t="s">
        <v>291</v>
      </c>
      <c r="E22" s="7">
        <v>0.8</v>
      </c>
      <c r="F22" s="7">
        <v>1.2742</v>
      </c>
      <c r="H22" t="s">
        <v>258</v>
      </c>
      <c r="I22">
        <v>9</v>
      </c>
      <c r="J22">
        <f t="shared" si="2"/>
        <v>6.2902000000000005</v>
      </c>
      <c r="K22">
        <f t="shared" si="3"/>
        <v>6.9101999999999997</v>
      </c>
      <c r="L22">
        <v>8</v>
      </c>
      <c r="V22">
        <v>1</v>
      </c>
    </row>
    <row r="23" spans="1:22" x14ac:dyDescent="0.25">
      <c r="H23" t="s">
        <v>258</v>
      </c>
      <c r="I23">
        <v>10</v>
      </c>
      <c r="J23">
        <f t="shared" si="2"/>
        <v>6.9227000000000007</v>
      </c>
      <c r="K23">
        <f t="shared" si="3"/>
        <v>7.6182999999999996</v>
      </c>
      <c r="L23">
        <v>9</v>
      </c>
      <c r="V23">
        <v>1</v>
      </c>
    </row>
    <row r="24" spans="1:22" x14ac:dyDescent="0.25">
      <c r="H24" t="s">
        <v>257</v>
      </c>
      <c r="I24">
        <v>5</v>
      </c>
      <c r="J24">
        <f>I24*$E$12</f>
        <v>4.55</v>
      </c>
      <c r="K24">
        <f>J24*$E$12</f>
        <v>4.1405000000000003</v>
      </c>
      <c r="U24">
        <v>5</v>
      </c>
    </row>
    <row r="25" spans="1:22" x14ac:dyDescent="0.25">
      <c r="H25" t="s">
        <v>257</v>
      </c>
      <c r="I25">
        <v>6</v>
      </c>
      <c r="J25">
        <f t="shared" ref="J25:K25" si="4">I25*$E$12</f>
        <v>5.46</v>
      </c>
      <c r="K25">
        <f t="shared" si="4"/>
        <v>4.9686000000000003</v>
      </c>
      <c r="U25">
        <v>6</v>
      </c>
    </row>
    <row r="26" spans="1:22" x14ac:dyDescent="0.25">
      <c r="H26" t="s">
        <v>257</v>
      </c>
      <c r="I26">
        <v>7</v>
      </c>
      <c r="J26">
        <f t="shared" ref="J26:K26" si="5">I26*$E$12</f>
        <v>6.37</v>
      </c>
      <c r="K26">
        <f t="shared" si="5"/>
        <v>5.7967000000000004</v>
      </c>
      <c r="U26">
        <v>7</v>
      </c>
    </row>
    <row r="27" spans="1:22" x14ac:dyDescent="0.25">
      <c r="C27" t="s">
        <v>259</v>
      </c>
      <c r="H27" t="s">
        <v>257</v>
      </c>
      <c r="I27">
        <v>8</v>
      </c>
      <c r="J27">
        <f>I27*$E$12</f>
        <v>7.28</v>
      </c>
      <c r="K27">
        <f t="shared" ref="K27" si="6">J27*$E$12</f>
        <v>6.6248000000000005</v>
      </c>
      <c r="U27">
        <v>8</v>
      </c>
    </row>
    <row r="28" spans="1:22" x14ac:dyDescent="0.25">
      <c r="H28" t="s">
        <v>256</v>
      </c>
      <c r="I28">
        <v>0</v>
      </c>
      <c r="J28">
        <f>5*E10+E11</f>
        <v>2.7915000000000001</v>
      </c>
      <c r="K28">
        <f>5*F10+F11</f>
        <v>3.1094999999999997</v>
      </c>
      <c r="S28">
        <v>5</v>
      </c>
      <c r="T28">
        <v>1</v>
      </c>
    </row>
    <row r="29" spans="1:22" x14ac:dyDescent="0.25">
      <c r="H29" t="s">
        <v>255</v>
      </c>
      <c r="I29">
        <v>0</v>
      </c>
      <c r="J29">
        <f>6*E10</f>
        <v>2.2578</v>
      </c>
      <c r="K29">
        <f>6*F10</f>
        <v>2.5926</v>
      </c>
      <c r="S29">
        <v>6</v>
      </c>
    </row>
    <row r="30" spans="1:22" x14ac:dyDescent="0.25">
      <c r="H30" t="s">
        <v>254</v>
      </c>
      <c r="I30">
        <v>3</v>
      </c>
      <c r="J30">
        <f>E9+E3+E4</f>
        <v>2.8649999999999998</v>
      </c>
      <c r="K30">
        <f>F9+F3+F4</f>
        <v>2.6688999999999998</v>
      </c>
      <c r="L30">
        <v>1</v>
      </c>
      <c r="M30">
        <v>1</v>
      </c>
      <c r="R30">
        <v>1</v>
      </c>
    </row>
    <row r="31" spans="1:22" x14ac:dyDescent="0.25">
      <c r="H31" t="s">
        <v>254</v>
      </c>
      <c r="I31">
        <v>4</v>
      </c>
      <c r="J31">
        <f>J30+$E$4</f>
        <v>3.4974999999999996</v>
      </c>
      <c r="K31">
        <f>K30+$F$4</f>
        <v>3.3769999999999998</v>
      </c>
      <c r="L31">
        <v>1</v>
      </c>
      <c r="M31">
        <v>2</v>
      </c>
      <c r="R31">
        <v>1</v>
      </c>
    </row>
    <row r="32" spans="1:22" x14ac:dyDescent="0.25">
      <c r="H32" t="s">
        <v>254</v>
      </c>
      <c r="I32">
        <v>5</v>
      </c>
      <c r="J32">
        <f>J31+$E$4</f>
        <v>4.13</v>
      </c>
      <c r="K32">
        <f>K31+$F$4</f>
        <v>4.0850999999999997</v>
      </c>
      <c r="L32">
        <v>1</v>
      </c>
      <c r="M32">
        <v>3</v>
      </c>
      <c r="R32">
        <v>1</v>
      </c>
    </row>
    <row r="33" spans="8:31" x14ac:dyDescent="0.25">
      <c r="H33" t="s">
        <v>254</v>
      </c>
      <c r="I33">
        <v>6</v>
      </c>
      <c r="J33">
        <f>J32+$E$4</f>
        <v>4.7625000000000002</v>
      </c>
      <c r="K33">
        <f>K32+$F$4</f>
        <v>4.7931999999999997</v>
      </c>
      <c r="L33">
        <v>1</v>
      </c>
      <c r="M33">
        <v>4</v>
      </c>
      <c r="R33">
        <v>1</v>
      </c>
    </row>
    <row r="34" spans="8:31" x14ac:dyDescent="0.25">
      <c r="H34" t="s">
        <v>254</v>
      </c>
      <c r="I34">
        <v>7</v>
      </c>
      <c r="J34">
        <f>J33+$E$4</f>
        <v>5.3950000000000005</v>
      </c>
      <c r="K34">
        <f>K33+$F$4</f>
        <v>5.5012999999999996</v>
      </c>
      <c r="L34">
        <v>1</v>
      </c>
      <c r="M34">
        <v>5</v>
      </c>
      <c r="R34">
        <v>1</v>
      </c>
    </row>
    <row r="35" spans="8:31" x14ac:dyDescent="0.25">
      <c r="H35" t="s">
        <v>254</v>
      </c>
      <c r="I35">
        <v>8</v>
      </c>
      <c r="J35">
        <f>J34+$E$4</f>
        <v>6.0275000000000007</v>
      </c>
      <c r="K35">
        <f>K34+$F$4</f>
        <v>6.2093999999999996</v>
      </c>
      <c r="L35">
        <v>1</v>
      </c>
      <c r="M35">
        <v>6</v>
      </c>
      <c r="R35">
        <v>1</v>
      </c>
    </row>
    <row r="36" spans="8:31" x14ac:dyDescent="0.25">
      <c r="H36" t="s">
        <v>253</v>
      </c>
      <c r="I36">
        <v>1</v>
      </c>
      <c r="J36">
        <f>E22</f>
        <v>0.8</v>
      </c>
      <c r="K36">
        <f>F22</f>
        <v>1.2742</v>
      </c>
      <c r="AE36">
        <v>1</v>
      </c>
    </row>
    <row r="37" spans="8:31" x14ac:dyDescent="0.25">
      <c r="H37" t="s">
        <v>253</v>
      </c>
      <c r="I37">
        <v>2</v>
      </c>
      <c r="J37">
        <f>E21+E3</f>
        <v>1.4325000000000001</v>
      </c>
      <c r="K37">
        <f>F21+F3</f>
        <v>1.9823</v>
      </c>
      <c r="L37">
        <v>1</v>
      </c>
      <c r="AD37">
        <v>1</v>
      </c>
    </row>
    <row r="38" spans="8:31" x14ac:dyDescent="0.25">
      <c r="H38" t="s">
        <v>253</v>
      </c>
      <c r="I38">
        <v>3</v>
      </c>
      <c r="J38">
        <f t="shared" ref="J38:J45" si="7">J37+$E$4</f>
        <v>2.0649999999999999</v>
      </c>
      <c r="K38">
        <f t="shared" ref="K38:K45" si="8">K37+$F$4</f>
        <v>2.6903999999999999</v>
      </c>
      <c r="L38">
        <v>1</v>
      </c>
      <c r="M38">
        <v>1</v>
      </c>
      <c r="AD38">
        <v>1</v>
      </c>
    </row>
    <row r="39" spans="8:31" x14ac:dyDescent="0.25">
      <c r="H39" t="s">
        <v>253</v>
      </c>
      <c r="I39">
        <v>4</v>
      </c>
      <c r="J39">
        <f t="shared" si="7"/>
        <v>2.6974999999999998</v>
      </c>
      <c r="K39">
        <f t="shared" si="8"/>
        <v>3.3984999999999999</v>
      </c>
      <c r="L39">
        <v>1</v>
      </c>
      <c r="M39">
        <v>2</v>
      </c>
      <c r="AD39">
        <v>1</v>
      </c>
    </row>
    <row r="40" spans="8:31" x14ac:dyDescent="0.25">
      <c r="H40" t="s">
        <v>253</v>
      </c>
      <c r="I40">
        <v>5</v>
      </c>
      <c r="J40">
        <f t="shared" si="7"/>
        <v>3.3299999999999996</v>
      </c>
      <c r="K40">
        <f t="shared" si="8"/>
        <v>4.1066000000000003</v>
      </c>
      <c r="L40">
        <v>1</v>
      </c>
      <c r="M40">
        <v>3</v>
      </c>
      <c r="AD40">
        <v>1</v>
      </c>
    </row>
    <row r="41" spans="8:31" x14ac:dyDescent="0.25">
      <c r="H41" t="s">
        <v>253</v>
      </c>
      <c r="I41">
        <v>6</v>
      </c>
      <c r="J41">
        <f t="shared" si="7"/>
        <v>3.9624999999999995</v>
      </c>
      <c r="K41">
        <f t="shared" si="8"/>
        <v>4.8147000000000002</v>
      </c>
      <c r="L41">
        <v>1</v>
      </c>
      <c r="M41">
        <v>4</v>
      </c>
      <c r="AD41">
        <v>1</v>
      </c>
    </row>
    <row r="42" spans="8:31" x14ac:dyDescent="0.25">
      <c r="H42" t="s">
        <v>253</v>
      </c>
      <c r="I42">
        <v>7</v>
      </c>
      <c r="J42">
        <f t="shared" si="7"/>
        <v>4.5949999999999998</v>
      </c>
      <c r="K42">
        <f t="shared" si="8"/>
        <v>5.5228000000000002</v>
      </c>
      <c r="L42">
        <v>1</v>
      </c>
      <c r="M42">
        <v>5</v>
      </c>
      <c r="AD42">
        <v>1</v>
      </c>
    </row>
    <row r="43" spans="8:31" x14ac:dyDescent="0.25">
      <c r="H43" t="s">
        <v>253</v>
      </c>
      <c r="I43">
        <v>8</v>
      </c>
      <c r="J43">
        <f t="shared" si="7"/>
        <v>5.2275</v>
      </c>
      <c r="K43">
        <f t="shared" si="8"/>
        <v>6.2309000000000001</v>
      </c>
      <c r="L43">
        <v>1</v>
      </c>
      <c r="M43">
        <v>6</v>
      </c>
      <c r="AD43">
        <v>1</v>
      </c>
    </row>
    <row r="44" spans="8:31" x14ac:dyDescent="0.25">
      <c r="H44" t="s">
        <v>253</v>
      </c>
      <c r="I44">
        <v>9</v>
      </c>
      <c r="J44">
        <f t="shared" si="7"/>
        <v>5.86</v>
      </c>
      <c r="K44">
        <f t="shared" si="8"/>
        <v>6.9390000000000001</v>
      </c>
      <c r="L44">
        <v>1</v>
      </c>
      <c r="M44">
        <v>7</v>
      </c>
      <c r="AD44">
        <v>1</v>
      </c>
    </row>
    <row r="45" spans="8:31" x14ac:dyDescent="0.25">
      <c r="H45" t="s">
        <v>253</v>
      </c>
      <c r="I45">
        <v>10</v>
      </c>
      <c r="J45">
        <f t="shared" si="7"/>
        <v>6.4925000000000006</v>
      </c>
      <c r="K45">
        <f t="shared" si="8"/>
        <v>7.6471</v>
      </c>
      <c r="L45">
        <v>1</v>
      </c>
      <c r="M45">
        <v>8</v>
      </c>
      <c r="AD45">
        <v>1</v>
      </c>
    </row>
    <row r="46" spans="8:31" x14ac:dyDescent="0.25">
      <c r="H46" t="s">
        <v>252</v>
      </c>
      <c r="I46">
        <v>2</v>
      </c>
      <c r="J46">
        <f>E8+E3</f>
        <v>1.3498000000000001</v>
      </c>
      <c r="K46">
        <f>F8+F3</f>
        <v>1.8317999999999999</v>
      </c>
      <c r="L46">
        <v>1</v>
      </c>
      <c r="Q46">
        <v>1</v>
      </c>
    </row>
    <row r="47" spans="8:31" x14ac:dyDescent="0.25">
      <c r="H47" t="s">
        <v>252</v>
      </c>
      <c r="I47">
        <v>3</v>
      </c>
      <c r="J47">
        <f t="shared" ref="J47:J54" si="9">J46+$E$4</f>
        <v>1.9823</v>
      </c>
      <c r="K47">
        <f t="shared" ref="K47:K54" si="10">K46+$F$4</f>
        <v>2.5398999999999998</v>
      </c>
      <c r="L47">
        <v>1</v>
      </c>
      <c r="M47">
        <v>1</v>
      </c>
      <c r="Q47">
        <v>1</v>
      </c>
    </row>
    <row r="48" spans="8:31" x14ac:dyDescent="0.25">
      <c r="H48" t="s">
        <v>252</v>
      </c>
      <c r="I48">
        <v>4</v>
      </c>
      <c r="J48">
        <f t="shared" si="9"/>
        <v>2.6147999999999998</v>
      </c>
      <c r="K48">
        <f t="shared" si="10"/>
        <v>3.2479999999999998</v>
      </c>
      <c r="L48">
        <v>1</v>
      </c>
      <c r="M48">
        <v>2</v>
      </c>
      <c r="Q48">
        <v>1</v>
      </c>
    </row>
    <row r="49" spans="8:18" x14ac:dyDescent="0.25">
      <c r="H49" t="s">
        <v>252</v>
      </c>
      <c r="I49">
        <v>5</v>
      </c>
      <c r="J49">
        <f t="shared" si="9"/>
        <v>3.2472999999999996</v>
      </c>
      <c r="K49">
        <f t="shared" si="10"/>
        <v>3.9560999999999997</v>
      </c>
      <c r="L49">
        <v>1</v>
      </c>
      <c r="M49">
        <v>3</v>
      </c>
      <c r="Q49">
        <v>1</v>
      </c>
    </row>
    <row r="50" spans="8:18" x14ac:dyDescent="0.25">
      <c r="H50" t="s">
        <v>252</v>
      </c>
      <c r="I50">
        <v>6</v>
      </c>
      <c r="J50">
        <f t="shared" si="9"/>
        <v>3.8797999999999995</v>
      </c>
      <c r="K50">
        <f t="shared" si="10"/>
        <v>4.6641999999999992</v>
      </c>
      <c r="L50">
        <v>1</v>
      </c>
      <c r="M50">
        <v>4</v>
      </c>
      <c r="Q50">
        <v>1</v>
      </c>
    </row>
    <row r="51" spans="8:18" x14ac:dyDescent="0.25">
      <c r="H51" t="s">
        <v>252</v>
      </c>
      <c r="I51">
        <v>7</v>
      </c>
      <c r="J51">
        <f t="shared" si="9"/>
        <v>4.5122999999999998</v>
      </c>
      <c r="K51">
        <f t="shared" si="10"/>
        <v>5.3722999999999992</v>
      </c>
      <c r="L51">
        <v>1</v>
      </c>
      <c r="M51">
        <v>5</v>
      </c>
      <c r="Q51">
        <v>1</v>
      </c>
    </row>
    <row r="52" spans="8:18" x14ac:dyDescent="0.25">
      <c r="H52" t="s">
        <v>252</v>
      </c>
      <c r="I52">
        <v>8</v>
      </c>
      <c r="J52">
        <f t="shared" si="9"/>
        <v>5.1448</v>
      </c>
      <c r="K52">
        <f t="shared" si="10"/>
        <v>6.0803999999999991</v>
      </c>
      <c r="L52">
        <v>1</v>
      </c>
      <c r="M52">
        <v>6</v>
      </c>
      <c r="Q52">
        <v>1</v>
      </c>
    </row>
    <row r="53" spans="8:18" x14ac:dyDescent="0.25">
      <c r="H53" t="s">
        <v>252</v>
      </c>
      <c r="I53">
        <v>9</v>
      </c>
      <c r="J53">
        <f t="shared" si="9"/>
        <v>5.7773000000000003</v>
      </c>
      <c r="K53">
        <f t="shared" si="10"/>
        <v>6.7884999999999991</v>
      </c>
      <c r="L53">
        <v>1</v>
      </c>
      <c r="M53">
        <v>7</v>
      </c>
      <c r="Q53">
        <v>1</v>
      </c>
    </row>
    <row r="54" spans="8:18" x14ac:dyDescent="0.25">
      <c r="H54" t="s">
        <v>252</v>
      </c>
      <c r="I54">
        <v>10</v>
      </c>
      <c r="J54">
        <f t="shared" si="9"/>
        <v>6.4098000000000006</v>
      </c>
      <c r="K54">
        <f t="shared" si="10"/>
        <v>7.496599999999999</v>
      </c>
      <c r="L54">
        <v>1</v>
      </c>
      <c r="M54">
        <v>8</v>
      </c>
      <c r="Q54">
        <v>1</v>
      </c>
    </row>
    <row r="55" spans="8:18" x14ac:dyDescent="0.25">
      <c r="H55" t="s">
        <v>251</v>
      </c>
      <c r="I55">
        <v>5</v>
      </c>
      <c r="J55">
        <f t="shared" ref="J55:K58" si="11">J32</f>
        <v>4.13</v>
      </c>
      <c r="K55">
        <f t="shared" si="11"/>
        <v>4.0850999999999997</v>
      </c>
      <c r="L55">
        <v>1</v>
      </c>
      <c r="M55">
        <v>3</v>
      </c>
      <c r="R55">
        <v>1</v>
      </c>
    </row>
    <row r="56" spans="8:18" x14ac:dyDescent="0.25">
      <c r="H56" t="s">
        <v>251</v>
      </c>
      <c r="I56">
        <v>6</v>
      </c>
      <c r="J56">
        <f t="shared" si="11"/>
        <v>4.7625000000000002</v>
      </c>
      <c r="K56">
        <f t="shared" si="11"/>
        <v>4.7931999999999997</v>
      </c>
      <c r="L56">
        <v>1</v>
      </c>
      <c r="M56">
        <v>4</v>
      </c>
      <c r="R56">
        <v>1</v>
      </c>
    </row>
    <row r="57" spans="8:18" x14ac:dyDescent="0.25">
      <c r="H57" t="s">
        <v>251</v>
      </c>
      <c r="I57">
        <v>7</v>
      </c>
      <c r="J57">
        <f t="shared" si="11"/>
        <v>5.3950000000000005</v>
      </c>
      <c r="K57">
        <f t="shared" si="11"/>
        <v>5.5012999999999996</v>
      </c>
      <c r="L57">
        <v>1</v>
      </c>
      <c r="M57">
        <v>5</v>
      </c>
      <c r="R57">
        <v>1</v>
      </c>
    </row>
    <row r="58" spans="8:18" x14ac:dyDescent="0.25">
      <c r="H58" t="s">
        <v>251</v>
      </c>
      <c r="I58">
        <v>8</v>
      </c>
      <c r="J58">
        <f t="shared" si="11"/>
        <v>6.0275000000000007</v>
      </c>
      <c r="K58">
        <f t="shared" si="11"/>
        <v>6.2093999999999996</v>
      </c>
      <c r="L58">
        <v>1</v>
      </c>
      <c r="M58">
        <v>6</v>
      </c>
      <c r="R58">
        <v>1</v>
      </c>
    </row>
    <row r="59" spans="8:18" x14ac:dyDescent="0.25">
      <c r="H59" t="s">
        <v>250</v>
      </c>
      <c r="I59">
        <v>2</v>
      </c>
      <c r="J59">
        <f>E7</f>
        <v>1.2831999999999999</v>
      </c>
      <c r="K59">
        <f>F7</f>
        <v>1.2488999999999999</v>
      </c>
      <c r="P59">
        <v>1</v>
      </c>
    </row>
    <row r="60" spans="8:18" x14ac:dyDescent="0.25">
      <c r="H60" t="s">
        <v>250</v>
      </c>
      <c r="I60">
        <v>3</v>
      </c>
      <c r="J60">
        <f>E6+$E$4</f>
        <v>1.9156999999999997</v>
      </c>
      <c r="K60">
        <f>F6+$E$4</f>
        <v>1.0907</v>
      </c>
      <c r="M60">
        <v>1</v>
      </c>
      <c r="O60">
        <v>1</v>
      </c>
    </row>
    <row r="61" spans="8:18" x14ac:dyDescent="0.25">
      <c r="H61" t="s">
        <v>250</v>
      </c>
      <c r="I61">
        <v>4</v>
      </c>
      <c r="J61">
        <f t="shared" ref="J61:J67" si="12">J60+$E$4</f>
        <v>2.5481999999999996</v>
      </c>
      <c r="K61">
        <f t="shared" ref="K61:K67" si="13">K60+$F$4</f>
        <v>1.7988</v>
      </c>
      <c r="M61">
        <v>2</v>
      </c>
      <c r="O61">
        <v>1</v>
      </c>
    </row>
    <row r="62" spans="8:18" x14ac:dyDescent="0.25">
      <c r="H62" t="s">
        <v>250</v>
      </c>
      <c r="I62">
        <v>5</v>
      </c>
      <c r="J62">
        <f t="shared" si="12"/>
        <v>3.1806999999999994</v>
      </c>
      <c r="K62">
        <f t="shared" si="13"/>
        <v>2.5068999999999999</v>
      </c>
      <c r="M62">
        <v>3</v>
      </c>
      <c r="O62">
        <v>1</v>
      </c>
    </row>
    <row r="63" spans="8:18" x14ac:dyDescent="0.25">
      <c r="H63" t="s">
        <v>250</v>
      </c>
      <c r="I63">
        <v>6</v>
      </c>
      <c r="J63">
        <f t="shared" si="12"/>
        <v>3.8131999999999993</v>
      </c>
      <c r="K63">
        <f t="shared" si="13"/>
        <v>3.2149999999999999</v>
      </c>
      <c r="M63">
        <v>4</v>
      </c>
      <c r="O63">
        <v>1</v>
      </c>
    </row>
    <row r="64" spans="8:18" x14ac:dyDescent="0.25">
      <c r="H64" t="s">
        <v>250</v>
      </c>
      <c r="I64">
        <v>7</v>
      </c>
      <c r="J64">
        <f t="shared" si="12"/>
        <v>4.4456999999999995</v>
      </c>
      <c r="K64">
        <f t="shared" si="13"/>
        <v>3.9230999999999998</v>
      </c>
      <c r="M64">
        <v>5</v>
      </c>
      <c r="O64">
        <v>1</v>
      </c>
    </row>
    <row r="65" spans="8:27" x14ac:dyDescent="0.25">
      <c r="H65" t="s">
        <v>250</v>
      </c>
      <c r="I65">
        <v>8</v>
      </c>
      <c r="J65">
        <f t="shared" si="12"/>
        <v>5.0781999999999998</v>
      </c>
      <c r="K65">
        <f t="shared" si="13"/>
        <v>4.6311999999999998</v>
      </c>
      <c r="M65">
        <v>6</v>
      </c>
      <c r="O65">
        <v>1</v>
      </c>
    </row>
    <row r="66" spans="8:27" x14ac:dyDescent="0.25">
      <c r="H66" t="s">
        <v>250</v>
      </c>
      <c r="I66">
        <v>9</v>
      </c>
      <c r="J66">
        <f t="shared" si="12"/>
        <v>5.7107000000000001</v>
      </c>
      <c r="K66">
        <f t="shared" si="13"/>
        <v>5.3392999999999997</v>
      </c>
      <c r="M66">
        <v>7</v>
      </c>
      <c r="O66">
        <v>1</v>
      </c>
    </row>
    <row r="67" spans="8:27" x14ac:dyDescent="0.25">
      <c r="H67" t="s">
        <v>250</v>
      </c>
      <c r="I67">
        <v>10</v>
      </c>
      <c r="J67">
        <f t="shared" si="12"/>
        <v>6.3432000000000004</v>
      </c>
      <c r="K67">
        <f t="shared" si="13"/>
        <v>6.0473999999999997</v>
      </c>
      <c r="M67">
        <v>8</v>
      </c>
      <c r="O67">
        <v>1</v>
      </c>
    </row>
    <row r="68" spans="8:27" x14ac:dyDescent="0.25">
      <c r="H68" t="s">
        <v>249</v>
      </c>
      <c r="I68">
        <v>0</v>
      </c>
      <c r="J68">
        <f>5*E10+E18</f>
        <v>3.5422000000000002</v>
      </c>
      <c r="K68">
        <f>5*F10+F18</f>
        <v>3.8508999999999998</v>
      </c>
      <c r="S68">
        <v>5</v>
      </c>
      <c r="AA68">
        <v>1</v>
      </c>
    </row>
    <row r="69" spans="8:27" x14ac:dyDescent="0.25">
      <c r="H69" t="s">
        <v>248</v>
      </c>
      <c r="I69">
        <v>1</v>
      </c>
      <c r="J69">
        <f>5*E10+E12+E17</f>
        <v>4.4522000000000004</v>
      </c>
      <c r="K69">
        <f>5*F10+F12+F17</f>
        <v>3.9416999999999995</v>
      </c>
      <c r="S69">
        <v>5</v>
      </c>
      <c r="U69">
        <v>1</v>
      </c>
      <c r="Z69">
        <v>1</v>
      </c>
    </row>
    <row r="70" spans="8:27" x14ac:dyDescent="0.25">
      <c r="H70" t="s">
        <v>247</v>
      </c>
      <c r="I70">
        <v>3</v>
      </c>
      <c r="J70">
        <f>E17+E3+E4</f>
        <v>2.9257</v>
      </c>
      <c r="K70">
        <f>F17+F3+F4</f>
        <v>2.7538999999999998</v>
      </c>
      <c r="L70">
        <v>1</v>
      </c>
      <c r="M70">
        <v>1</v>
      </c>
      <c r="Z70">
        <v>1</v>
      </c>
    </row>
    <row r="71" spans="8:27" x14ac:dyDescent="0.25">
      <c r="H71" t="s">
        <v>247</v>
      </c>
      <c r="I71">
        <v>4</v>
      </c>
      <c r="J71">
        <f t="shared" ref="J71:J77" si="14">J70+$E$4</f>
        <v>3.5581999999999998</v>
      </c>
      <c r="K71">
        <f t="shared" ref="K71:K77" si="15">K70+$F$4</f>
        <v>3.4619999999999997</v>
      </c>
      <c r="L71">
        <v>1</v>
      </c>
      <c r="M71">
        <v>2</v>
      </c>
      <c r="Z71">
        <v>1</v>
      </c>
    </row>
    <row r="72" spans="8:27" x14ac:dyDescent="0.25">
      <c r="H72" t="s">
        <v>247</v>
      </c>
      <c r="I72">
        <v>5</v>
      </c>
      <c r="J72">
        <f t="shared" si="14"/>
        <v>4.1906999999999996</v>
      </c>
      <c r="K72">
        <f t="shared" si="15"/>
        <v>4.1700999999999997</v>
      </c>
      <c r="L72">
        <v>1</v>
      </c>
      <c r="M72">
        <v>3</v>
      </c>
      <c r="Z72">
        <v>1</v>
      </c>
    </row>
    <row r="73" spans="8:27" x14ac:dyDescent="0.25">
      <c r="H73" t="s">
        <v>247</v>
      </c>
      <c r="I73">
        <v>6</v>
      </c>
      <c r="J73">
        <f t="shared" si="14"/>
        <v>4.8231999999999999</v>
      </c>
      <c r="K73">
        <f t="shared" si="15"/>
        <v>4.8781999999999996</v>
      </c>
      <c r="L73">
        <v>1</v>
      </c>
      <c r="M73">
        <v>4</v>
      </c>
      <c r="Z73">
        <v>1</v>
      </c>
    </row>
    <row r="74" spans="8:27" x14ac:dyDescent="0.25">
      <c r="H74" t="s">
        <v>247</v>
      </c>
      <c r="I74">
        <v>7</v>
      </c>
      <c r="J74">
        <f t="shared" si="14"/>
        <v>5.4557000000000002</v>
      </c>
      <c r="K74">
        <f t="shared" si="15"/>
        <v>5.5862999999999996</v>
      </c>
      <c r="L74">
        <v>1</v>
      </c>
      <c r="M74">
        <v>5</v>
      </c>
      <c r="Z74">
        <v>1</v>
      </c>
    </row>
    <row r="75" spans="8:27" x14ac:dyDescent="0.25">
      <c r="H75" t="s">
        <v>247</v>
      </c>
      <c r="I75">
        <v>8</v>
      </c>
      <c r="J75">
        <f t="shared" si="14"/>
        <v>6.0882000000000005</v>
      </c>
      <c r="K75">
        <f t="shared" si="15"/>
        <v>6.2943999999999996</v>
      </c>
      <c r="L75">
        <v>1</v>
      </c>
      <c r="M75">
        <v>6</v>
      </c>
      <c r="Z75">
        <v>1</v>
      </c>
    </row>
    <row r="76" spans="8:27" x14ac:dyDescent="0.25">
      <c r="H76" t="s">
        <v>247</v>
      </c>
      <c r="I76">
        <v>9</v>
      </c>
      <c r="J76">
        <f t="shared" si="14"/>
        <v>6.7207000000000008</v>
      </c>
      <c r="K76">
        <f t="shared" si="15"/>
        <v>7.0024999999999995</v>
      </c>
      <c r="L76">
        <v>1</v>
      </c>
      <c r="M76">
        <v>7</v>
      </c>
      <c r="Z76">
        <v>1</v>
      </c>
    </row>
    <row r="77" spans="8:27" x14ac:dyDescent="0.25">
      <c r="H77" t="s">
        <v>247</v>
      </c>
      <c r="I77">
        <v>10</v>
      </c>
      <c r="J77">
        <f t="shared" si="14"/>
        <v>7.3532000000000011</v>
      </c>
      <c r="K77">
        <f t="shared" si="15"/>
        <v>7.7105999999999995</v>
      </c>
      <c r="L77">
        <v>1</v>
      </c>
      <c r="M77">
        <v>8</v>
      </c>
      <c r="Z77">
        <v>1</v>
      </c>
    </row>
    <row r="78" spans="8:27" x14ac:dyDescent="0.25">
      <c r="H78" t="s">
        <v>246</v>
      </c>
      <c r="I78">
        <v>3</v>
      </c>
      <c r="J78">
        <f>2*E3+E15</f>
        <v>2.3279999999999998</v>
      </c>
      <c r="K78">
        <f>2*F3+F15</f>
        <v>2.9878999999999998</v>
      </c>
      <c r="L78">
        <v>2</v>
      </c>
      <c r="X78">
        <v>1</v>
      </c>
    </row>
    <row r="79" spans="8:27" x14ac:dyDescent="0.25">
      <c r="H79" t="s">
        <v>246</v>
      </c>
      <c r="I79">
        <v>4</v>
      </c>
      <c r="J79">
        <f t="shared" ref="J79:J84" si="16">J78+$E$4</f>
        <v>2.9604999999999997</v>
      </c>
      <c r="K79">
        <f t="shared" ref="K79:K84" si="17">K78+$F$4</f>
        <v>3.6959999999999997</v>
      </c>
      <c r="L79">
        <v>2</v>
      </c>
      <c r="M79">
        <v>1</v>
      </c>
      <c r="X79">
        <v>1</v>
      </c>
    </row>
    <row r="80" spans="8:27" x14ac:dyDescent="0.25">
      <c r="H80" t="s">
        <v>246</v>
      </c>
      <c r="I80">
        <v>5</v>
      </c>
      <c r="J80">
        <f t="shared" si="16"/>
        <v>3.5929999999999995</v>
      </c>
      <c r="K80">
        <f t="shared" si="17"/>
        <v>4.4040999999999997</v>
      </c>
      <c r="L80">
        <v>2</v>
      </c>
      <c r="M80">
        <v>2</v>
      </c>
      <c r="X80">
        <v>1</v>
      </c>
    </row>
    <row r="81" spans="8:25" x14ac:dyDescent="0.25">
      <c r="H81" t="s">
        <v>246</v>
      </c>
      <c r="I81">
        <v>6</v>
      </c>
      <c r="J81">
        <f t="shared" si="16"/>
        <v>4.2254999999999994</v>
      </c>
      <c r="K81">
        <f t="shared" si="17"/>
        <v>5.1121999999999996</v>
      </c>
      <c r="L81">
        <v>2</v>
      </c>
      <c r="M81">
        <v>3</v>
      </c>
      <c r="X81">
        <v>1</v>
      </c>
    </row>
    <row r="82" spans="8:25" x14ac:dyDescent="0.25">
      <c r="H82" t="s">
        <v>246</v>
      </c>
      <c r="I82">
        <v>7</v>
      </c>
      <c r="J82">
        <f t="shared" si="16"/>
        <v>4.8579999999999997</v>
      </c>
      <c r="K82">
        <f t="shared" si="17"/>
        <v>5.8202999999999996</v>
      </c>
      <c r="L82">
        <v>2</v>
      </c>
      <c r="M82">
        <v>4</v>
      </c>
      <c r="X82">
        <v>1</v>
      </c>
    </row>
    <row r="83" spans="8:25" x14ac:dyDescent="0.25">
      <c r="H83" t="s">
        <v>246</v>
      </c>
      <c r="I83">
        <v>8</v>
      </c>
      <c r="J83">
        <f t="shared" si="16"/>
        <v>5.4904999999999999</v>
      </c>
      <c r="K83">
        <f t="shared" si="17"/>
        <v>6.5283999999999995</v>
      </c>
      <c r="L83">
        <v>2</v>
      </c>
      <c r="M83">
        <v>5</v>
      </c>
      <c r="X83">
        <v>1</v>
      </c>
    </row>
    <row r="84" spans="8:25" x14ac:dyDescent="0.25">
      <c r="H84" t="s">
        <v>246</v>
      </c>
      <c r="I84">
        <v>9</v>
      </c>
      <c r="J84">
        <f t="shared" si="16"/>
        <v>6.1230000000000002</v>
      </c>
      <c r="K84">
        <f t="shared" si="17"/>
        <v>7.2364999999999995</v>
      </c>
      <c r="L84">
        <v>2</v>
      </c>
      <c r="M84">
        <v>6</v>
      </c>
      <c r="X84">
        <v>1</v>
      </c>
    </row>
    <row r="85" spans="8:25" x14ac:dyDescent="0.25">
      <c r="H85" t="s">
        <v>245</v>
      </c>
      <c r="I85">
        <v>4</v>
      </c>
      <c r="J85">
        <f>2*E3+E4+E13</f>
        <v>3.1276999999999999</v>
      </c>
      <c r="K85">
        <f>2*F3+F4+F5+F13</f>
        <v>4.0777999999999999</v>
      </c>
      <c r="L85">
        <v>2</v>
      </c>
      <c r="M85">
        <v>1</v>
      </c>
      <c r="V85">
        <v>1</v>
      </c>
    </row>
    <row r="86" spans="8:25" x14ac:dyDescent="0.25">
      <c r="H86" t="s">
        <v>244</v>
      </c>
      <c r="I86">
        <v>4</v>
      </c>
      <c r="J86">
        <f>3*E3+E16</f>
        <v>2.5869999999999997</v>
      </c>
      <c r="K86">
        <f>3*F3+F16</f>
        <v>4.0168999999999997</v>
      </c>
      <c r="L86">
        <v>3</v>
      </c>
      <c r="Y86">
        <v>1</v>
      </c>
    </row>
    <row r="87" spans="8:25" x14ac:dyDescent="0.25">
      <c r="H87" t="s">
        <v>243</v>
      </c>
      <c r="I87">
        <v>1</v>
      </c>
      <c r="J87">
        <f>E3+E9</f>
        <v>2.2324999999999999</v>
      </c>
      <c r="K87">
        <f>F3+F9</f>
        <v>1.9607999999999999</v>
      </c>
      <c r="L87">
        <v>1</v>
      </c>
      <c r="R87">
        <v>1</v>
      </c>
    </row>
    <row r="88" spans="8:25" x14ac:dyDescent="0.25">
      <c r="H88" t="s">
        <v>243</v>
      </c>
      <c r="I88">
        <v>2</v>
      </c>
      <c r="J88">
        <f>J87+E3</f>
        <v>2.8649999999999998</v>
      </c>
      <c r="K88">
        <f>K87+F3</f>
        <v>3.0215999999999998</v>
      </c>
      <c r="L88">
        <v>2</v>
      </c>
      <c r="R88">
        <v>1</v>
      </c>
    </row>
    <row r="89" spans="8:25" x14ac:dyDescent="0.25">
      <c r="H89" t="s">
        <v>243</v>
      </c>
      <c r="I89">
        <v>3</v>
      </c>
      <c r="J89">
        <f>J88+$E$4</f>
        <v>3.4974999999999996</v>
      </c>
      <c r="K89">
        <f>K88+$F$4</f>
        <v>3.7296999999999998</v>
      </c>
      <c r="L89">
        <v>2</v>
      </c>
      <c r="M89">
        <v>1</v>
      </c>
      <c r="R89">
        <v>1</v>
      </c>
    </row>
    <row r="90" spans="8:25" x14ac:dyDescent="0.25">
      <c r="H90" t="s">
        <v>243</v>
      </c>
      <c r="I90">
        <v>4</v>
      </c>
      <c r="J90">
        <f>J89+$E$4</f>
        <v>4.13</v>
      </c>
      <c r="K90">
        <f>K89+$F$4</f>
        <v>4.4377999999999993</v>
      </c>
      <c r="L90">
        <v>2</v>
      </c>
      <c r="M90">
        <v>2</v>
      </c>
      <c r="R90">
        <v>1</v>
      </c>
    </row>
    <row r="91" spans="8:25" x14ac:dyDescent="0.25">
      <c r="H91" t="s">
        <v>242</v>
      </c>
      <c r="I91">
        <v>1</v>
      </c>
      <c r="J91">
        <f>5*E10+E9+E3+E12</f>
        <v>5.0240000000000009</v>
      </c>
      <c r="K91">
        <f>5*F10+F9+F3+F12</f>
        <v>4.9174999999999995</v>
      </c>
      <c r="L91">
        <v>1</v>
      </c>
      <c r="R91">
        <v>1</v>
      </c>
      <c r="S91">
        <v>5</v>
      </c>
      <c r="U91">
        <v>1</v>
      </c>
    </row>
    <row r="92" spans="8:25" x14ac:dyDescent="0.25">
      <c r="H92" t="s">
        <v>242</v>
      </c>
      <c r="I92">
        <v>2</v>
      </c>
      <c r="J92">
        <f>J91+E4</f>
        <v>5.6565000000000012</v>
      </c>
      <c r="K92">
        <f>K91+F4</f>
        <v>5.6255999999999995</v>
      </c>
      <c r="L92">
        <v>1</v>
      </c>
      <c r="M92">
        <v>1</v>
      </c>
      <c r="R92">
        <v>1</v>
      </c>
      <c r="S92">
        <v>5</v>
      </c>
      <c r="U92">
        <v>1</v>
      </c>
    </row>
    <row r="93" spans="8:25" x14ac:dyDescent="0.25">
      <c r="H93" t="s">
        <v>241</v>
      </c>
      <c r="I93">
        <v>1</v>
      </c>
      <c r="J93">
        <f>E9+E3+E4</f>
        <v>2.8649999999999998</v>
      </c>
      <c r="K93">
        <f>F9+F3+F4</f>
        <v>2.6688999999999998</v>
      </c>
      <c r="L93">
        <v>1</v>
      </c>
      <c r="M93">
        <v>1</v>
      </c>
      <c r="R93">
        <v>1</v>
      </c>
    </row>
    <row r="94" spans="8:25" x14ac:dyDescent="0.25">
      <c r="H94" t="s">
        <v>241</v>
      </c>
      <c r="I94">
        <v>2</v>
      </c>
      <c r="J94">
        <f>J93+E3</f>
        <v>3.4974999999999996</v>
      </c>
      <c r="K94">
        <f>K93+F3</f>
        <v>3.7296999999999998</v>
      </c>
      <c r="L94">
        <v>2</v>
      </c>
      <c r="M94">
        <v>1</v>
      </c>
      <c r="R94">
        <v>1</v>
      </c>
    </row>
    <row r="95" spans="8:25" x14ac:dyDescent="0.25">
      <c r="H95" t="s">
        <v>241</v>
      </c>
      <c r="I95">
        <v>3</v>
      </c>
      <c r="J95">
        <f>J94+$E$4</f>
        <v>4.13</v>
      </c>
      <c r="K95">
        <f>K94+$F$4</f>
        <v>4.4377999999999993</v>
      </c>
      <c r="L95">
        <v>2</v>
      </c>
      <c r="M95">
        <v>2</v>
      </c>
      <c r="R95">
        <v>1</v>
      </c>
    </row>
    <row r="96" spans="8:25" x14ac:dyDescent="0.25">
      <c r="H96" t="s">
        <v>241</v>
      </c>
      <c r="I96">
        <v>4</v>
      </c>
      <c r="J96">
        <f>J95+$E$4</f>
        <v>4.7625000000000002</v>
      </c>
      <c r="K96">
        <f>K95+$F$4</f>
        <v>5.1458999999999993</v>
      </c>
      <c r="L96">
        <v>2</v>
      </c>
      <c r="M96">
        <v>3</v>
      </c>
      <c r="R96">
        <v>1</v>
      </c>
    </row>
    <row r="97" spans="8:18" x14ac:dyDescent="0.25">
      <c r="H97" t="s">
        <v>240</v>
      </c>
      <c r="I97">
        <v>1</v>
      </c>
      <c r="J97">
        <f t="shared" ref="J97:J102" si="18">J93+$E$4</f>
        <v>3.4974999999999996</v>
      </c>
      <c r="K97">
        <f t="shared" ref="K97:K102" si="19">K93+$F$4</f>
        <v>3.3769999999999998</v>
      </c>
      <c r="L97">
        <v>2</v>
      </c>
      <c r="M97">
        <v>4</v>
      </c>
      <c r="R97">
        <v>1</v>
      </c>
    </row>
    <row r="98" spans="8:18" x14ac:dyDescent="0.25">
      <c r="H98" t="s">
        <v>240</v>
      </c>
      <c r="I98">
        <v>2</v>
      </c>
      <c r="J98">
        <f t="shared" si="18"/>
        <v>4.13</v>
      </c>
      <c r="K98">
        <f t="shared" si="19"/>
        <v>4.4377999999999993</v>
      </c>
      <c r="L98">
        <v>2</v>
      </c>
      <c r="M98">
        <v>5</v>
      </c>
      <c r="R98">
        <v>1</v>
      </c>
    </row>
    <row r="99" spans="8:18" x14ac:dyDescent="0.25">
      <c r="H99" t="s">
        <v>240</v>
      </c>
      <c r="I99">
        <v>3</v>
      </c>
      <c r="J99">
        <f t="shared" si="18"/>
        <v>4.7625000000000002</v>
      </c>
      <c r="K99">
        <f t="shared" si="19"/>
        <v>5.1458999999999993</v>
      </c>
      <c r="L99">
        <v>2</v>
      </c>
      <c r="M99">
        <v>6</v>
      </c>
      <c r="R99">
        <v>1</v>
      </c>
    </row>
    <row r="100" spans="8:18" x14ac:dyDescent="0.25">
      <c r="H100" t="s">
        <v>240</v>
      </c>
      <c r="I100">
        <v>4</v>
      </c>
      <c r="J100">
        <f t="shared" si="18"/>
        <v>5.3950000000000005</v>
      </c>
      <c r="K100">
        <f t="shared" si="19"/>
        <v>5.8539999999999992</v>
      </c>
      <c r="L100">
        <v>2</v>
      </c>
      <c r="M100">
        <v>7</v>
      </c>
      <c r="R100">
        <v>1</v>
      </c>
    </row>
    <row r="101" spans="8:18" x14ac:dyDescent="0.25">
      <c r="H101" t="s">
        <v>239</v>
      </c>
      <c r="I101">
        <v>1</v>
      </c>
      <c r="J101">
        <f t="shared" si="18"/>
        <v>4.13</v>
      </c>
      <c r="K101">
        <f t="shared" si="19"/>
        <v>4.0850999999999997</v>
      </c>
      <c r="L101">
        <v>2</v>
      </c>
      <c r="M101">
        <v>8</v>
      </c>
      <c r="R101">
        <v>1</v>
      </c>
    </row>
    <row r="102" spans="8:18" x14ac:dyDescent="0.25">
      <c r="H102" t="s">
        <v>239</v>
      </c>
      <c r="I102">
        <v>2</v>
      </c>
      <c r="J102">
        <f t="shared" si="18"/>
        <v>4.7625000000000002</v>
      </c>
      <c r="K102">
        <f t="shared" si="19"/>
        <v>5.1458999999999993</v>
      </c>
      <c r="L102">
        <v>2</v>
      </c>
      <c r="M102">
        <v>9</v>
      </c>
      <c r="R102">
        <v>1</v>
      </c>
    </row>
    <row r="103" spans="8:18" x14ac:dyDescent="0.25">
      <c r="H103" t="s">
        <v>239</v>
      </c>
      <c r="I103">
        <v>4</v>
      </c>
      <c r="J103">
        <f>J100+$E$4</f>
        <v>6.0275000000000007</v>
      </c>
      <c r="K103">
        <f>K100+$F$4</f>
        <v>6.5620999999999992</v>
      </c>
      <c r="L103">
        <v>2</v>
      </c>
      <c r="M103">
        <v>10</v>
      </c>
      <c r="R103">
        <v>1</v>
      </c>
    </row>
    <row r="104" spans="8:18" x14ac:dyDescent="0.25">
      <c r="H104" t="s">
        <v>238</v>
      </c>
      <c r="I104">
        <v>2</v>
      </c>
      <c r="J104">
        <f>J102+E4</f>
        <v>5.3950000000000005</v>
      </c>
      <c r="K104">
        <f>K102+F4</f>
        <v>5.8539999999999992</v>
      </c>
      <c r="L104">
        <v>2</v>
      </c>
      <c r="M104">
        <v>11</v>
      </c>
      <c r="R10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1A65-E3A3-4877-851F-6409FBDE0A92}">
  <dimension ref="A1:C64"/>
  <sheetViews>
    <sheetView topLeftCell="A34" workbookViewId="0">
      <selection activeCell="B18" sqref="B18"/>
    </sheetView>
  </sheetViews>
  <sheetFormatPr defaultRowHeight="15" x14ac:dyDescent="0.25"/>
  <cols>
    <col min="3" max="3" width="26.85546875" customWidth="1"/>
  </cols>
  <sheetData>
    <row r="1" spans="1:3" ht="33.75" x14ac:dyDescent="0.25">
      <c r="A1" s="1" t="s">
        <v>8</v>
      </c>
      <c r="B1" s="1" t="s">
        <v>11</v>
      </c>
      <c r="C1" s="1" t="s">
        <v>160</v>
      </c>
    </row>
    <row r="2" spans="1:3" ht="45" x14ac:dyDescent="0.25">
      <c r="A2" s="1">
        <v>1</v>
      </c>
      <c r="B2" s="1" t="s">
        <v>15</v>
      </c>
      <c r="C2" s="1" t="s">
        <v>161</v>
      </c>
    </row>
    <row r="3" spans="1:3" ht="90" x14ac:dyDescent="0.25">
      <c r="A3" s="1">
        <v>2</v>
      </c>
      <c r="B3" s="1" t="s">
        <v>19</v>
      </c>
      <c r="C3" s="1" t="s">
        <v>162</v>
      </c>
    </row>
    <row r="4" spans="1:3" ht="22.5" x14ac:dyDescent="0.25">
      <c r="A4" s="1">
        <v>3</v>
      </c>
      <c r="B4" s="1" t="s">
        <v>23</v>
      </c>
      <c r="C4" s="1" t="s">
        <v>163</v>
      </c>
    </row>
    <row r="5" spans="1:3" ht="67.5" x14ac:dyDescent="0.25">
      <c r="A5" s="1">
        <v>4</v>
      </c>
      <c r="B5" s="1" t="s">
        <v>26</v>
      </c>
      <c r="C5" s="1" t="s">
        <v>164</v>
      </c>
    </row>
    <row r="6" spans="1:3" ht="67.5" x14ac:dyDescent="0.25">
      <c r="A6" s="1">
        <v>5</v>
      </c>
      <c r="B6" s="1" t="s">
        <v>29</v>
      </c>
      <c r="C6" s="1" t="s">
        <v>165</v>
      </c>
    </row>
    <row r="7" spans="1:3" ht="22.5" x14ac:dyDescent="0.25">
      <c r="A7" s="1">
        <v>6</v>
      </c>
      <c r="B7" s="1" t="s">
        <v>30</v>
      </c>
      <c r="C7" s="1" t="s">
        <v>166</v>
      </c>
    </row>
    <row r="8" spans="1:3" x14ac:dyDescent="0.25">
      <c r="A8" s="1">
        <v>7</v>
      </c>
      <c r="B8" s="1" t="s">
        <v>31</v>
      </c>
      <c r="C8" s="1" t="s">
        <v>167</v>
      </c>
    </row>
    <row r="9" spans="1:3" ht="22.5" x14ac:dyDescent="0.25">
      <c r="A9" s="1">
        <v>8</v>
      </c>
      <c r="B9" s="1" t="s">
        <v>32</v>
      </c>
      <c r="C9" s="1" t="s">
        <v>168</v>
      </c>
    </row>
    <row r="10" spans="1:3" ht="45" x14ac:dyDescent="0.25">
      <c r="A10" s="1">
        <v>9</v>
      </c>
      <c r="B10" s="1" t="s">
        <v>34</v>
      </c>
      <c r="C10" s="1" t="s">
        <v>169</v>
      </c>
    </row>
    <row r="11" spans="1:3" x14ac:dyDescent="0.25">
      <c r="A11" s="1">
        <v>10</v>
      </c>
      <c r="B11" s="1" t="s">
        <v>35</v>
      </c>
      <c r="C11" s="1" t="s">
        <v>170</v>
      </c>
    </row>
    <row r="12" spans="1:3" ht="45" x14ac:dyDescent="0.25">
      <c r="A12" s="1">
        <v>11</v>
      </c>
      <c r="B12" s="1" t="s">
        <v>37</v>
      </c>
      <c r="C12" s="1" t="s">
        <v>171</v>
      </c>
    </row>
    <row r="13" spans="1:3" ht="22.5" x14ac:dyDescent="0.25">
      <c r="A13" s="1">
        <v>12</v>
      </c>
      <c r="B13" s="1" t="s">
        <v>39</v>
      </c>
      <c r="C13" s="1" t="s">
        <v>172</v>
      </c>
    </row>
    <row r="14" spans="1:3" ht="56.25" x14ac:dyDescent="0.25">
      <c r="A14" s="1">
        <v>13</v>
      </c>
      <c r="B14" s="1" t="s">
        <v>41</v>
      </c>
      <c r="C14" s="1" t="s">
        <v>173</v>
      </c>
    </row>
    <row r="15" spans="1:3" ht="90" x14ac:dyDescent="0.25">
      <c r="A15" s="1">
        <v>14</v>
      </c>
      <c r="B15" s="1" t="s">
        <v>45</v>
      </c>
      <c r="C15" s="1" t="s">
        <v>174</v>
      </c>
    </row>
    <row r="16" spans="1:3" ht="67.5" x14ac:dyDescent="0.25">
      <c r="A16" s="1">
        <v>15</v>
      </c>
      <c r="B16" s="1" t="s">
        <v>48</v>
      </c>
      <c r="C16" s="1" t="s">
        <v>175</v>
      </c>
    </row>
    <row r="17" spans="1:3" ht="45" x14ac:dyDescent="0.25">
      <c r="A17" s="1">
        <v>16</v>
      </c>
      <c r="B17" s="1" t="s">
        <v>51</v>
      </c>
      <c r="C17" s="1" t="s">
        <v>176</v>
      </c>
    </row>
    <row r="18" spans="1:3" ht="22.5" x14ac:dyDescent="0.25">
      <c r="A18" s="1">
        <v>17</v>
      </c>
      <c r="B18" s="1" t="s">
        <v>53</v>
      </c>
      <c r="C18" s="1" t="s">
        <v>177</v>
      </c>
    </row>
    <row r="19" spans="1:3" ht="67.5" x14ac:dyDescent="0.25">
      <c r="A19" s="1">
        <v>18</v>
      </c>
      <c r="B19" s="1" t="s">
        <v>55</v>
      </c>
      <c r="C19" s="1" t="s">
        <v>178</v>
      </c>
    </row>
    <row r="20" spans="1:3" ht="45" x14ac:dyDescent="0.25">
      <c r="A20" s="1">
        <v>19</v>
      </c>
      <c r="B20" s="1" t="s">
        <v>59</v>
      </c>
      <c r="C20" s="1" t="s">
        <v>179</v>
      </c>
    </row>
    <row r="21" spans="1:3" x14ac:dyDescent="0.25">
      <c r="A21" s="1">
        <v>20</v>
      </c>
      <c r="B21" s="1" t="s">
        <v>60</v>
      </c>
      <c r="C21" s="1" t="s">
        <v>180</v>
      </c>
    </row>
    <row r="22" spans="1:3" ht="22.5" x14ac:dyDescent="0.25">
      <c r="A22" s="1">
        <v>21</v>
      </c>
      <c r="B22" s="1" t="s">
        <v>63</v>
      </c>
      <c r="C22" s="1" t="s">
        <v>181</v>
      </c>
    </row>
    <row r="23" spans="1:3" ht="22.5" x14ac:dyDescent="0.25">
      <c r="A23" s="1">
        <v>22</v>
      </c>
      <c r="B23" s="1" t="s">
        <v>66</v>
      </c>
      <c r="C23" s="1" t="s">
        <v>182</v>
      </c>
    </row>
    <row r="24" spans="1:3" x14ac:dyDescent="0.25">
      <c r="A24" s="1">
        <v>23</v>
      </c>
      <c r="B24" s="1" t="s">
        <v>69</v>
      </c>
      <c r="C24" s="1" t="s">
        <v>183</v>
      </c>
    </row>
    <row r="25" spans="1:3" x14ac:dyDescent="0.25">
      <c r="A25" s="1">
        <v>24</v>
      </c>
      <c r="B25" s="1" t="s">
        <v>70</v>
      </c>
      <c r="C25" s="1" t="s">
        <v>184</v>
      </c>
    </row>
    <row r="26" spans="1:3" x14ac:dyDescent="0.25">
      <c r="A26" s="1">
        <v>25</v>
      </c>
      <c r="B26" s="1" t="s">
        <v>71</v>
      </c>
      <c r="C26" s="1" t="s">
        <v>185</v>
      </c>
    </row>
    <row r="27" spans="1:3" ht="22.5" x14ac:dyDescent="0.25">
      <c r="A27" s="1">
        <v>26</v>
      </c>
      <c r="B27" s="1" t="s">
        <v>73</v>
      </c>
      <c r="C27" s="1" t="s">
        <v>186</v>
      </c>
    </row>
    <row r="28" spans="1:3" x14ac:dyDescent="0.25">
      <c r="A28" s="1">
        <v>27</v>
      </c>
      <c r="B28" s="1" t="s">
        <v>76</v>
      </c>
      <c r="C28" s="1" t="s">
        <v>187</v>
      </c>
    </row>
    <row r="29" spans="1:3" x14ac:dyDescent="0.25">
      <c r="A29" s="1">
        <v>28</v>
      </c>
      <c r="B29" s="1" t="s">
        <v>77</v>
      </c>
      <c r="C29" s="1" t="s">
        <v>188</v>
      </c>
    </row>
    <row r="30" spans="1:3" x14ac:dyDescent="0.25">
      <c r="A30" s="1">
        <v>29</v>
      </c>
      <c r="B30" s="1" t="s">
        <v>78</v>
      </c>
      <c r="C30" s="1" t="s">
        <v>189</v>
      </c>
    </row>
    <row r="31" spans="1:3" ht="22.5" x14ac:dyDescent="0.25">
      <c r="A31" s="1">
        <v>30</v>
      </c>
      <c r="B31" s="1" t="s">
        <v>80</v>
      </c>
      <c r="C31" s="1" t="s">
        <v>190</v>
      </c>
    </row>
    <row r="32" spans="1:3" x14ac:dyDescent="0.25">
      <c r="A32" s="1">
        <v>31</v>
      </c>
      <c r="B32" s="1" t="s">
        <v>81</v>
      </c>
      <c r="C32" s="1" t="s">
        <v>191</v>
      </c>
    </row>
    <row r="33" spans="1:3" x14ac:dyDescent="0.25">
      <c r="A33" s="1">
        <v>32</v>
      </c>
      <c r="B33" s="1" t="s">
        <v>82</v>
      </c>
      <c r="C33" s="1" t="s">
        <v>192</v>
      </c>
    </row>
    <row r="34" spans="1:3" x14ac:dyDescent="0.25">
      <c r="A34" s="1">
        <v>33</v>
      </c>
      <c r="B34" s="1" t="s">
        <v>83</v>
      </c>
      <c r="C34" s="1" t="s">
        <v>193</v>
      </c>
    </row>
    <row r="35" spans="1:3" x14ac:dyDescent="0.25">
      <c r="A35" s="1">
        <v>34</v>
      </c>
      <c r="B35" s="1" t="s">
        <v>85</v>
      </c>
      <c r="C35" s="1" t="s">
        <v>194</v>
      </c>
    </row>
    <row r="36" spans="1:3" x14ac:dyDescent="0.25">
      <c r="A36" s="1">
        <v>35</v>
      </c>
      <c r="B36" s="1" t="s">
        <v>86</v>
      </c>
      <c r="C36" s="1" t="s">
        <v>195</v>
      </c>
    </row>
    <row r="37" spans="1:3" x14ac:dyDescent="0.25">
      <c r="A37" s="1">
        <v>36</v>
      </c>
      <c r="B37" s="1" t="s">
        <v>87</v>
      </c>
      <c r="C37" s="1" t="s">
        <v>196</v>
      </c>
    </row>
    <row r="38" spans="1:3" x14ac:dyDescent="0.25">
      <c r="A38" s="1">
        <v>37</v>
      </c>
      <c r="B38" s="1" t="s">
        <v>89</v>
      </c>
      <c r="C38" s="1" t="s">
        <v>197</v>
      </c>
    </row>
    <row r="39" spans="1:3" x14ac:dyDescent="0.25">
      <c r="A39" s="1">
        <v>38</v>
      </c>
      <c r="B39" s="1" t="s">
        <v>90</v>
      </c>
      <c r="C39" s="1" t="s">
        <v>198</v>
      </c>
    </row>
    <row r="40" spans="1:3" x14ac:dyDescent="0.25">
      <c r="A40" s="1">
        <v>39</v>
      </c>
      <c r="B40" s="1" t="s">
        <v>91</v>
      </c>
      <c r="C40" s="1" t="s">
        <v>199</v>
      </c>
    </row>
    <row r="41" spans="1:3" x14ac:dyDescent="0.25">
      <c r="A41" s="1">
        <v>40</v>
      </c>
      <c r="B41" s="1" t="s">
        <v>94</v>
      </c>
      <c r="C41" s="1" t="s">
        <v>200</v>
      </c>
    </row>
    <row r="42" spans="1:3" x14ac:dyDescent="0.25">
      <c r="A42" s="1">
        <v>41</v>
      </c>
      <c r="B42" s="1" t="s">
        <v>96</v>
      </c>
      <c r="C42" s="1" t="s">
        <v>201</v>
      </c>
    </row>
    <row r="43" spans="1:3" ht="22.5" x14ac:dyDescent="0.25">
      <c r="A43" s="1">
        <v>42</v>
      </c>
      <c r="B43" s="1" t="s">
        <v>97</v>
      </c>
      <c r="C43" s="1" t="s">
        <v>202</v>
      </c>
    </row>
    <row r="44" spans="1:3" ht="22.5" x14ac:dyDescent="0.25">
      <c r="A44" s="1">
        <v>43</v>
      </c>
      <c r="B44" s="1" t="s">
        <v>43</v>
      </c>
      <c r="C44" s="1" t="s">
        <v>203</v>
      </c>
    </row>
    <row r="45" spans="1:3" x14ac:dyDescent="0.25">
      <c r="A45" s="1">
        <v>44</v>
      </c>
      <c r="B45" s="1" t="s">
        <v>61</v>
      </c>
      <c r="C45" s="1" t="s">
        <v>204</v>
      </c>
    </row>
    <row r="46" spans="1:3" x14ac:dyDescent="0.25">
      <c r="A46" s="1">
        <v>45</v>
      </c>
      <c r="B46" s="1" t="s">
        <v>68</v>
      </c>
      <c r="C46" s="1" t="s">
        <v>205</v>
      </c>
    </row>
    <row r="47" spans="1:3" ht="22.5" x14ac:dyDescent="0.25">
      <c r="A47" s="1">
        <v>46</v>
      </c>
      <c r="B47" s="1" t="s">
        <v>105</v>
      </c>
      <c r="C47" s="1" t="s">
        <v>206</v>
      </c>
    </row>
    <row r="48" spans="1:3" ht="22.5" x14ac:dyDescent="0.25">
      <c r="A48" s="1">
        <v>47</v>
      </c>
      <c r="B48" s="1" t="s">
        <v>110</v>
      </c>
      <c r="C48" s="1" t="s">
        <v>207</v>
      </c>
    </row>
    <row r="49" spans="1:3" ht="33.75" x14ac:dyDescent="0.25">
      <c r="A49" s="1">
        <v>48</v>
      </c>
      <c r="B49" s="1" t="s">
        <v>117</v>
      </c>
      <c r="C49" s="1" t="s">
        <v>208</v>
      </c>
    </row>
    <row r="50" spans="1:3" ht="22.5" x14ac:dyDescent="0.25">
      <c r="A50" s="1">
        <v>49</v>
      </c>
      <c r="B50" s="1" t="s">
        <v>113</v>
      </c>
      <c r="C50" s="1" t="s">
        <v>209</v>
      </c>
    </row>
    <row r="51" spans="1:3" ht="22.5" x14ac:dyDescent="0.25">
      <c r="A51" s="1">
        <v>52</v>
      </c>
      <c r="B51" s="1" t="s">
        <v>121</v>
      </c>
      <c r="C51" s="1" t="s">
        <v>210</v>
      </c>
    </row>
    <row r="52" spans="1:3" ht="45" x14ac:dyDescent="0.25">
      <c r="A52" s="1">
        <v>53</v>
      </c>
      <c r="B52" s="1" t="s">
        <v>125</v>
      </c>
      <c r="C52" s="1" t="s">
        <v>211</v>
      </c>
    </row>
    <row r="53" spans="1:3" ht="33.75" x14ac:dyDescent="0.25">
      <c r="A53" s="1">
        <v>55</v>
      </c>
      <c r="B53" s="1" t="s">
        <v>132</v>
      </c>
      <c r="C53" s="1" t="s">
        <v>212</v>
      </c>
    </row>
    <row r="54" spans="1:3" ht="22.5" x14ac:dyDescent="0.25">
      <c r="A54" s="1">
        <v>56</v>
      </c>
      <c r="B54" s="1" t="s">
        <v>129</v>
      </c>
      <c r="C54" s="1" t="s">
        <v>213</v>
      </c>
    </row>
    <row r="55" spans="1:3" ht="22.5" x14ac:dyDescent="0.25">
      <c r="A55" s="1">
        <v>61</v>
      </c>
      <c r="B55" s="1" t="s">
        <v>137</v>
      </c>
      <c r="C55" s="1" t="s">
        <v>214</v>
      </c>
    </row>
    <row r="56" spans="1:3" ht="22.5" x14ac:dyDescent="0.25">
      <c r="A56" s="1">
        <v>84</v>
      </c>
      <c r="B56" s="1" t="s">
        <v>141</v>
      </c>
      <c r="C56" s="1" t="s">
        <v>215</v>
      </c>
    </row>
    <row r="57" spans="1:3" x14ac:dyDescent="0.25">
      <c r="A57" s="1">
        <v>85</v>
      </c>
      <c r="B57" s="1" t="s">
        <v>143</v>
      </c>
      <c r="C57" s="1" t="s">
        <v>216</v>
      </c>
    </row>
    <row r="58" spans="1:3" x14ac:dyDescent="0.25">
      <c r="A58" s="1">
        <v>87</v>
      </c>
      <c r="B58" s="1" t="s">
        <v>146</v>
      </c>
      <c r="C58" s="1" t="s">
        <v>217</v>
      </c>
    </row>
    <row r="59" spans="1:3" x14ac:dyDescent="0.25">
      <c r="A59" s="1">
        <v>89</v>
      </c>
      <c r="B59" s="1" t="s">
        <v>148</v>
      </c>
      <c r="C59" s="1" t="s">
        <v>218</v>
      </c>
    </row>
    <row r="60" spans="1:3" x14ac:dyDescent="0.25">
      <c r="A60" s="1">
        <v>90</v>
      </c>
      <c r="B60" s="1" t="s">
        <v>150</v>
      </c>
      <c r="C60" s="1" t="s">
        <v>219</v>
      </c>
    </row>
    <row r="61" spans="1:3" x14ac:dyDescent="0.25">
      <c r="A61" s="1">
        <v>91</v>
      </c>
      <c r="B61" s="1" t="s">
        <v>152</v>
      </c>
      <c r="C61" s="1" t="s">
        <v>220</v>
      </c>
    </row>
    <row r="62" spans="1:3" x14ac:dyDescent="0.25">
      <c r="A62" s="1">
        <v>93</v>
      </c>
      <c r="B62" s="1" t="s">
        <v>153</v>
      </c>
      <c r="C62" s="1" t="s">
        <v>221</v>
      </c>
    </row>
    <row r="63" spans="1:3" x14ac:dyDescent="0.25">
      <c r="A63" s="1">
        <v>98</v>
      </c>
      <c r="B63" s="1" t="s">
        <v>156</v>
      </c>
      <c r="C63" s="1" t="s">
        <v>222</v>
      </c>
    </row>
    <row r="64" spans="1:3" x14ac:dyDescent="0.25">
      <c r="A64" s="1">
        <v>99</v>
      </c>
      <c r="B64" s="1" t="s">
        <v>158</v>
      </c>
      <c r="C64" s="1" t="s">
        <v>223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C88B0-0B9F-4434-ABD1-7AFB55838A89}">
  <dimension ref="A1:A17"/>
  <sheetViews>
    <sheetView workbookViewId="0">
      <selection activeCell="C5" sqref="C5"/>
    </sheetView>
  </sheetViews>
  <sheetFormatPr defaultRowHeight="15" x14ac:dyDescent="0.25"/>
  <cols>
    <col min="1" max="1" width="57.140625" bestFit="1" customWidth="1"/>
  </cols>
  <sheetData>
    <row r="1" spans="1:1" x14ac:dyDescent="0.25">
      <c r="A1" t="s">
        <v>224</v>
      </c>
    </row>
    <row r="3" spans="1:1" ht="63" x14ac:dyDescent="0.25">
      <c r="A3" s="3" t="s">
        <v>225</v>
      </c>
    </row>
    <row r="5" spans="1:1" ht="112.5" x14ac:dyDescent="0.25">
      <c r="A5" s="4" t="s">
        <v>226</v>
      </c>
    </row>
    <row r="6" spans="1:1" x14ac:dyDescent="0.25">
      <c r="A6" s="5"/>
    </row>
    <row r="7" spans="1:1" x14ac:dyDescent="0.25">
      <c r="A7" s="6" t="s">
        <v>227</v>
      </c>
    </row>
    <row r="8" spans="1:1" ht="22.5" x14ac:dyDescent="0.25">
      <c r="A8" s="6" t="s">
        <v>228</v>
      </c>
    </row>
    <row r="9" spans="1:1" ht="22.5" x14ac:dyDescent="0.25">
      <c r="A9" s="6" t="s">
        <v>229</v>
      </c>
    </row>
    <row r="10" spans="1:1" ht="22.5" x14ac:dyDescent="0.25">
      <c r="A10" s="6" t="s">
        <v>230</v>
      </c>
    </row>
    <row r="11" spans="1:1" ht="22.5" x14ac:dyDescent="0.25">
      <c r="A11" s="6" t="s">
        <v>231</v>
      </c>
    </row>
    <row r="12" spans="1:1" ht="22.5" x14ac:dyDescent="0.25">
      <c r="A12" s="6" t="s">
        <v>232</v>
      </c>
    </row>
    <row r="13" spans="1:1" x14ac:dyDescent="0.25">
      <c r="A13" s="6" t="s">
        <v>233</v>
      </c>
    </row>
    <row r="14" spans="1:1" ht="22.5" x14ac:dyDescent="0.25">
      <c r="A14" s="6" t="s">
        <v>234</v>
      </c>
    </row>
    <row r="15" spans="1:1" ht="22.5" x14ac:dyDescent="0.25">
      <c r="A15" s="6" t="s">
        <v>235</v>
      </c>
    </row>
    <row r="16" spans="1:1" ht="22.5" x14ac:dyDescent="0.25">
      <c r="A16" s="6" t="s">
        <v>236</v>
      </c>
    </row>
    <row r="17" spans="1:1" ht="22.5" x14ac:dyDescent="0.25">
      <c r="A17" s="6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EParams</vt:lpstr>
      <vt:lpstr>RQParams</vt:lpstr>
      <vt:lpstr>Groups</vt:lpstr>
      <vt:lpstr>compounds</vt:lpstr>
      <vt:lpstr>calcs example</vt:lpstr>
      <vt:lpstr>RQParamsAll</vt:lpstr>
      <vt:lpstr>calculationgroups</vt:lpstr>
      <vt:lpstr>group names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fsmid</dc:creator>
  <cp:lastModifiedBy>fsmid</cp:lastModifiedBy>
  <dcterms:created xsi:type="dcterms:W3CDTF">2022-08-30T06:48:21Z</dcterms:created>
  <dcterms:modified xsi:type="dcterms:W3CDTF">2023-04-18T17:22:54Z</dcterms:modified>
</cp:coreProperties>
</file>