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orbit-drift-MODIS-ice-albedo\gee\"/>
    </mc:Choice>
  </mc:AlternateContent>
  <xr:revisionPtr revIDLastSave="0" documentId="13_ncr:1_{B5815859-E639-4743-BDE7-FEC809952E81}" xr6:coauthVersionLast="47" xr6:coauthVersionMax="47" xr10:uidLastSave="{00000000-0000-0000-0000-000000000000}"/>
  <bookViews>
    <workbookView xWindow="4125" yWindow="3015" windowWidth="28800" windowHeight="15375" activeTab="3" xr2:uid="{49D7E878-2DD4-473C-8D14-502A01B15A7E}"/>
  </bookViews>
  <sheets>
    <sheet name="stat" sheetId="1" r:id="rId1"/>
    <sheet name="HSA" sheetId="3" r:id="rId2"/>
    <sheet name="S3" sheetId="5" r:id="rId3"/>
    <sheet name="dt" sheetId="4" r:id="rId4"/>
    <sheet name="MY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C2" i="5"/>
  <c r="G4" i="3"/>
  <c r="F4" i="3"/>
  <c r="F2" i="3"/>
  <c r="D6" i="4"/>
  <c r="D7" i="4"/>
  <c r="D5" i="4"/>
  <c r="C22" i="3"/>
  <c r="C23" i="3"/>
  <c r="C24" i="3"/>
  <c r="C21" i="3"/>
  <c r="F3" i="3"/>
  <c r="D8" i="4"/>
  <c r="C6" i="5" l="1"/>
  <c r="C7" i="5"/>
  <c r="C4" i="5"/>
  <c r="C5" i="5"/>
  <c r="C3" i="5"/>
  <c r="D2" i="4"/>
  <c r="C3" i="3"/>
  <c r="D3" i="4"/>
  <c r="C4" i="3"/>
  <c r="C2" i="3"/>
  <c r="E3" i="4" l="1"/>
  <c r="E2" i="4"/>
</calcChain>
</file>

<file path=xl/sharedStrings.xml><?xml version="1.0" encoding="utf-8"?>
<sst xmlns="http://schemas.openxmlformats.org/spreadsheetml/2006/main" count="38" uniqueCount="23">
  <si>
    <t>MYD(2002-2019)</t>
  </si>
  <si>
    <t>MYD(2020)</t>
  </si>
  <si>
    <t>year</t>
  </si>
  <si>
    <t>RMSE</t>
  </si>
  <si>
    <t>Slope</t>
  </si>
  <si>
    <t>R</t>
  </si>
  <si>
    <t>Intercept</t>
  </si>
  <si>
    <t>mean</t>
  </si>
  <si>
    <t>median</t>
  </si>
  <si>
    <t xml:space="preserve">0.9916+-0.0002 </t>
  </si>
  <si>
    <t>0.9844+-0.0011</t>
  </si>
  <si>
    <t>0.0050+-0.0001</t>
  </si>
  <si>
    <t>0.0046+-0.0009</t>
  </si>
  <si>
    <t>HSA</t>
  </si>
  <si>
    <t>delta</t>
  </si>
  <si>
    <t>sensor</t>
  </si>
  <si>
    <t>dt</t>
  </si>
  <si>
    <t>2002-2019</t>
  </si>
  <si>
    <t>MYD</t>
  </si>
  <si>
    <t>rescaled</t>
  </si>
  <si>
    <t>S3</t>
  </si>
  <si>
    <t xml:space="preserve">median </t>
  </si>
  <si>
    <t>2002-2018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</si>
</sst>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" fontId="2" fillId="2" borderId="0" xfId="1" applyNumberFormat="1"/>
    <xf numFmtId="0" fontId="4" fillId="4" borderId="1" xfId="3" applyAlignment="1">
      <alignment horizontal="center"/>
    </xf>
    <xf numFmtId="2" fontId="4" fillId="4" borderId="1" xfId="3" applyNumberFormat="1" applyAlignment="1">
      <alignment horizontal="center"/>
    </xf>
    <xf numFmtId="2" fontId="4" fillId="4" borderId="1" xfId="3" applyNumberFormat="1"/>
    <xf numFmtId="0" fontId="3" fillId="3" borderId="0" xfId="2" applyAlignment="1">
      <alignment horizontal="center"/>
    </xf>
    <xf numFmtId="2" fontId="3" fillId="3" borderId="0" xfId="2" applyNumberFormat="1" applyAlignment="1">
      <alignment horizontal="center"/>
    </xf>
    <xf numFmtId="2" fontId="3" fillId="3" borderId="0" xfId="2" applyNumberFormat="1"/>
    <xf numFmtId="165" fontId="0" fillId="0" borderId="0" xfId="0" applyNumberFormat="1"/>
    <xf numFmtId="165" fontId="3" fillId="3" borderId="0" xfId="2" applyNumberFormat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dt!$D$1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dt!$A$2:$A$7</c:f>
              <c:strCache>
                <c:ptCount val="6"/>
                <c:pt idx="0">
                  <c:v>2000</c:v>
                </c:pt>
                <c:pt idx="1">
                  <c:v>2001</c:v>
                </c:pt>
                <c:pt idx="2">
                  <c:v>2002-2019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dt!$D$2:$D$7</c:f>
              <c:numCache>
                <c:formatCode>0.00</c:formatCode>
                <c:ptCount val="6"/>
                <c:pt idx="0">
                  <c:v>-4.3899999999999995E-2</c:v>
                </c:pt>
                <c:pt idx="1">
                  <c:v>-5.6099999999999997E-2</c:v>
                </c:pt>
                <c:pt idx="3">
                  <c:v>1.7899999999999999E-2</c:v>
                </c:pt>
                <c:pt idx="4">
                  <c:v>2.8099999999999986E-2</c:v>
                </c:pt>
                <c:pt idx="5">
                  <c:v>5.1100000000000007E-2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C8B-AAC7-D4DF857D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17839"/>
        <c:axId val="606019087"/>
      </c:barChart>
      <c:catAx>
        <c:axId val="6060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9087"/>
        <c:crosses val="autoZero"/>
        <c:auto val="1"/>
        <c:lblAlgn val="ctr"/>
        <c:lblOffset val="100"/>
        <c:noMultiLvlLbl val="0"/>
      </c:catAx>
      <c:valAx>
        <c:axId val="6060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301837270341209E-5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dt!$A$5:$A$7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xVal>
          <c:yVal>
            <c:numRef>
              <c:f>dt!$D$5:$D$7</c:f>
              <c:numCache>
                <c:formatCode>0.00</c:formatCode>
                <c:ptCount val="3"/>
                <c:pt idx="0">
                  <c:v>1.7899999999999999E-2</c:v>
                </c:pt>
                <c:pt idx="1">
                  <c:v>2.8099999999999986E-2</c:v>
                </c:pt>
                <c:pt idx="2">
                  <c:v>5.1100000000000007E-2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0C8-96E5-1482A58E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63183"/>
        <c:axId val="1484358191"/>
      </c:scatterChart>
      <c:valAx>
        <c:axId val="1484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58191"/>
        <c:crosses val="autoZero"/>
        <c:crossBetween val="midCat"/>
      </c:valAx>
      <c:valAx>
        <c:axId val="14843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MYD!$A$2:$A$20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MYD!$B$2:$B$20</c:f>
              <c:numCache>
                <c:formatCode>0.0000</c:formatCode>
                <c:ptCount val="19"/>
                <c:pt idx="0">
                  <c:v>2.3E-3</c:v>
                </c:pt>
                <c:pt idx="1">
                  <c:v>4.3E-3</c:v>
                </c:pt>
                <c:pt idx="2">
                  <c:v>4.0000000000000002E-4</c:v>
                </c:pt>
                <c:pt idx="3">
                  <c:v>-1E-3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2.0000000000000001E-4</c:v>
                </c:pt>
                <c:pt idx="7">
                  <c:v>2.2000000000000001E-3</c:v>
                </c:pt>
                <c:pt idx="8">
                  <c:v>2.9999999999999997E-4</c:v>
                </c:pt>
                <c:pt idx="9">
                  <c:v>1.9E-3</c:v>
                </c:pt>
                <c:pt idx="10">
                  <c:v>3.8E-3</c:v>
                </c:pt>
                <c:pt idx="11">
                  <c:v>5.4000000000000003E-3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-2.9999999999999997E-4</c:v>
                </c:pt>
                <c:pt idx="15">
                  <c:v>-5.9999999999999995E-4</c:v>
                </c:pt>
                <c:pt idx="16">
                  <c:v>-8.0000000000000004E-4</c:v>
                </c:pt>
                <c:pt idx="17">
                  <c:v>2.5000000000000001E-3</c:v>
                </c:pt>
                <c:pt idx="18">
                  <c:v>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1B7-B5CA-EE34E2CE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5360"/>
        <c:axId val="1777141312"/>
      </c:scatterChart>
      <c:valAx>
        <c:axId val="1723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7141312"/>
        <c:crosses val="autoZero"/>
        <c:crossBetween val="midCat"/>
      </c:valAx>
      <c:valAx>
        <c:axId val="1777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23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14</xdr:row>
      <xdr:rowOff>148590</xdr:rowOff>
    </xdr:from>
    <xdr:to>
      <xdr:col>17</xdr:col>
      <xdr:colOff>542925</xdr:colOff>
      <xdr:row>29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4C115-CB4E-4B78-A761-6A8E0ADB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20</xdr:row>
      <xdr:rowOff>163830</xdr:rowOff>
    </xdr:from>
    <xdr:to>
      <xdr:col>8</xdr:col>
      <xdr:colOff>350520</xdr:colOff>
      <xdr:row>35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DA2AF-9C6E-477C-BBF0-4FD807C6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269556</xdr:colOff>
      <xdr:row>3</xdr:row>
      <xdr:rowOff>0</xdr:rowOff>
    </xdr:from>
    <xdr:to>
      <xdr:col>19</xdr:col>
      <xdr:colOff>476249</xdr:colOff>
      <xdr:row>18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0AB7-EB6D-46AB-855B-16EF1EC1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C7C0-2EAA-497C-9527-12504E3643FE}">
  <dimension ref="A1:G3"/>
  <sheetViews>
    <sheetView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14.5703125" bestFit="1" customWidth="1"/>
  </cols>
  <sheetData>
    <row r="1" spans="1:7" x14ac:dyDescent="0.25">
      <c r="A1" s="1"/>
      <c r="B1" s="1" t="s">
        <v>4</v>
      </c>
      <c r="C1" s="1" t="s">
        <v>6</v>
      </c>
      <c r="D1" s="1" t="s">
        <v>5</v>
      </c>
      <c r="E1" s="1" t="s">
        <v>7</v>
      </c>
      <c r="F1" s="1" t="s">
        <v>8</v>
      </c>
      <c r="G1" s="1" t="s">
        <v>3</v>
      </c>
    </row>
    <row r="2" spans="1:7" x14ac:dyDescent="0.25">
      <c r="A2" s="1" t="s">
        <v>0</v>
      </c>
      <c r="B2" s="2" t="s">
        <v>9</v>
      </c>
      <c r="C2" s="2" t="s">
        <v>11</v>
      </c>
      <c r="D2" s="1">
        <v>0.85</v>
      </c>
      <c r="E2" s="5">
        <v>1.6999999999999999E-3</v>
      </c>
      <c r="F2" s="5">
        <v>0</v>
      </c>
      <c r="G2" s="5">
        <v>6.5500000000000003E-2</v>
      </c>
    </row>
    <row r="3" spans="1:7" x14ac:dyDescent="0.25">
      <c r="A3" s="1" t="s">
        <v>1</v>
      </c>
      <c r="B3" s="2" t="s">
        <v>10</v>
      </c>
      <c r="C3" s="2" t="s">
        <v>12</v>
      </c>
      <c r="D3" s="1">
        <v>0.81</v>
      </c>
      <c r="E3" s="5">
        <v>8.0999999999999996E-3</v>
      </c>
      <c r="F3" s="5">
        <v>0.01</v>
      </c>
      <c r="G3" s="5">
        <v>6.8099999999999994E-2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1249-8DDD-44BD-9CE3-E155592038DC}">
  <dimension ref="A1:G25"/>
  <sheetViews>
    <sheetView workbookViewId="0">
      <selection activeCell="B11" sqref="B11"/>
    </sheetView>
  </sheetViews>
  <sheetFormatPr defaultRowHeight="15" x14ac:dyDescent="0.25"/>
  <cols>
    <col min="1" max="1" width="9.140625" style="6"/>
  </cols>
  <sheetData>
    <row r="1" spans="1:7" ht="15.75" thickBot="1" x14ac:dyDescent="0.3">
      <c r="A1" s="1" t="s">
        <v>2</v>
      </c>
      <c r="B1" s="1" t="s">
        <v>13</v>
      </c>
      <c r="C1" t="s">
        <v>16</v>
      </c>
      <c r="F1" t="s">
        <v>8</v>
      </c>
    </row>
    <row r="2" spans="1:7" ht="16.5" thickTop="1" thickBot="1" x14ac:dyDescent="0.3">
      <c r="A2" s="13">
        <v>2000</v>
      </c>
      <c r="B2" s="14">
        <v>3.1600000000000003E-2</v>
      </c>
      <c r="C2" s="15">
        <f>B2-$F$2</f>
        <v>-4.3899999999999995E-2</v>
      </c>
      <c r="E2">
        <v>2002</v>
      </c>
      <c r="F2" s="9">
        <f>B4</f>
        <v>7.5499999999999998E-2</v>
      </c>
    </row>
    <row r="3" spans="1:7" ht="16.5" thickTop="1" thickBot="1" x14ac:dyDescent="0.3">
      <c r="A3" s="13">
        <v>2001</v>
      </c>
      <c r="B3" s="14">
        <v>1.9400000000000001E-2</v>
      </c>
      <c r="C3" s="15">
        <f>B3-$F$2</f>
        <v>-5.6099999999999997E-2</v>
      </c>
      <c r="E3">
        <v>2019</v>
      </c>
      <c r="F3" s="9">
        <f>B21</f>
        <v>0.1086</v>
      </c>
    </row>
    <row r="4" spans="1:7" ht="15.75" thickTop="1" x14ac:dyDescent="0.25">
      <c r="A4" s="10">
        <v>2002</v>
      </c>
      <c r="B4" s="11">
        <v>7.5499999999999998E-2</v>
      </c>
      <c r="C4" s="12">
        <f>B4-$F$2</f>
        <v>0</v>
      </c>
      <c r="E4" t="s">
        <v>22</v>
      </c>
      <c r="F4" s="9">
        <f>MEDIAN(B4:B20)</f>
        <v>3.9199999999999999E-2</v>
      </c>
      <c r="G4">
        <f>_xlfn.STDEV.P(B4:B20)</f>
        <v>2.6288224105929986E-2</v>
      </c>
    </row>
    <row r="5" spans="1:7" x14ac:dyDescent="0.25">
      <c r="A5" s="16">
        <v>2003</v>
      </c>
      <c r="B5" s="17">
        <v>3.9199999999999999E-2</v>
      </c>
      <c r="C5" s="18"/>
    </row>
    <row r="6" spans="1:7" x14ac:dyDescent="0.25">
      <c r="A6" s="16">
        <v>2004</v>
      </c>
      <c r="B6" s="17">
        <v>8.3199999999999996E-2</v>
      </c>
      <c r="C6" s="18"/>
    </row>
    <row r="7" spans="1:7" x14ac:dyDescent="0.25">
      <c r="A7" s="16">
        <v>2005</v>
      </c>
      <c r="B7" s="17">
        <v>5.6399999999999999E-2</v>
      </c>
      <c r="C7" s="18"/>
    </row>
    <row r="8" spans="1:7" x14ac:dyDescent="0.25">
      <c r="A8" s="16">
        <v>2006</v>
      </c>
      <c r="B8" s="17">
        <v>7.2499999999999995E-2</v>
      </c>
      <c r="C8" s="18"/>
    </row>
    <row r="9" spans="1:7" x14ac:dyDescent="0.25">
      <c r="A9" s="16">
        <v>2007</v>
      </c>
      <c r="B9" s="17">
        <v>6.4899999999999999E-2</v>
      </c>
      <c r="C9" s="18"/>
    </row>
    <row r="10" spans="1:7" x14ac:dyDescent="0.25">
      <c r="A10" s="6">
        <v>2008</v>
      </c>
      <c r="B10" s="7">
        <v>2.3800000000000002E-2</v>
      </c>
      <c r="C10" s="9"/>
    </row>
    <row r="11" spans="1:7" x14ac:dyDescent="0.25">
      <c r="A11" s="6">
        <v>2009</v>
      </c>
      <c r="B11" s="7">
        <v>5.62E-2</v>
      </c>
      <c r="C11" s="9"/>
    </row>
    <row r="12" spans="1:7" x14ac:dyDescent="0.25">
      <c r="A12" s="6">
        <v>2010</v>
      </c>
      <c r="B12" s="7">
        <v>2.9899999999999999E-2</v>
      </c>
      <c r="C12" s="9"/>
    </row>
    <row r="13" spans="1:7" x14ac:dyDescent="0.25">
      <c r="A13" s="6">
        <v>2011</v>
      </c>
      <c r="B13" s="7">
        <v>5.3E-3</v>
      </c>
      <c r="C13" s="9"/>
    </row>
    <row r="14" spans="1:7" x14ac:dyDescent="0.25">
      <c r="A14" s="6">
        <v>2012</v>
      </c>
      <c r="B14" s="7">
        <v>8.0000000000000004E-4</v>
      </c>
      <c r="C14" s="9"/>
    </row>
    <row r="15" spans="1:7" x14ac:dyDescent="0.25">
      <c r="A15" s="6">
        <v>2013</v>
      </c>
      <c r="B15" s="7">
        <v>6.5000000000000002E-2</v>
      </c>
      <c r="C15" s="9"/>
      <c r="E15" s="9"/>
    </row>
    <row r="16" spans="1:7" x14ac:dyDescent="0.25">
      <c r="A16" s="6">
        <v>2014</v>
      </c>
      <c r="B16" s="7">
        <v>3.3099999999999997E-2</v>
      </c>
      <c r="C16" s="9"/>
    </row>
    <row r="17" spans="1:3" x14ac:dyDescent="0.25">
      <c r="A17" s="6">
        <v>2015</v>
      </c>
      <c r="B17" s="7">
        <v>-2.5000000000000001E-3</v>
      </c>
      <c r="C17" s="9"/>
    </row>
    <row r="18" spans="1:3" x14ac:dyDescent="0.25">
      <c r="A18" s="6">
        <v>2016</v>
      </c>
      <c r="B18" s="7">
        <v>1.8700000000000001E-2</v>
      </c>
      <c r="C18" s="9"/>
    </row>
    <row r="19" spans="1:3" x14ac:dyDescent="0.25">
      <c r="A19" s="16">
        <v>2017</v>
      </c>
      <c r="B19" s="17">
        <v>2.6200000000000001E-2</v>
      </c>
      <c r="C19" s="9"/>
    </row>
    <row r="20" spans="1:3" x14ac:dyDescent="0.25">
      <c r="A20" s="16">
        <v>2018</v>
      </c>
      <c r="B20" s="17">
        <v>5.4699999999999999E-2</v>
      </c>
      <c r="C20" s="9"/>
    </row>
    <row r="21" spans="1:3" ht="15.75" thickBot="1" x14ac:dyDescent="0.3">
      <c r="A21" s="10">
        <v>2019</v>
      </c>
      <c r="B21" s="11">
        <v>0.1086</v>
      </c>
      <c r="C21" s="12">
        <f>B21-$F$3</f>
        <v>0</v>
      </c>
    </row>
    <row r="22" spans="1:3" ht="16.5" thickTop="1" thickBot="1" x14ac:dyDescent="0.3">
      <c r="A22" s="13">
        <v>2020</v>
      </c>
      <c r="B22" s="14">
        <v>0.1265</v>
      </c>
      <c r="C22" s="12">
        <f t="shared" ref="C22:C24" si="0">B22-$F$3</f>
        <v>1.7899999999999999E-2</v>
      </c>
    </row>
    <row r="23" spans="1:3" ht="16.5" thickTop="1" thickBot="1" x14ac:dyDescent="0.3">
      <c r="A23" s="13">
        <v>2021</v>
      </c>
      <c r="B23" s="14">
        <v>0.13669999999999999</v>
      </c>
      <c r="C23" s="12">
        <f t="shared" si="0"/>
        <v>2.8099999999999986E-2</v>
      </c>
    </row>
    <row r="24" spans="1:3" ht="16.5" thickTop="1" thickBot="1" x14ac:dyDescent="0.3">
      <c r="A24" s="13">
        <v>2022</v>
      </c>
      <c r="B24" s="14">
        <v>0.15970000000000001</v>
      </c>
      <c r="C24" s="12">
        <f t="shared" si="0"/>
        <v>5.1100000000000007E-2</v>
      </c>
    </row>
    <row r="25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D325-2938-4F73-9368-19A72B8D5C63}">
  <dimension ref="A1:E7"/>
  <sheetViews>
    <sheetView workbookViewId="0">
      <selection activeCell="C5" sqref="C5:C7"/>
    </sheetView>
  </sheetViews>
  <sheetFormatPr defaultRowHeight="15" x14ac:dyDescent="0.25"/>
  <sheetData>
    <row r="1" spans="1:5" x14ac:dyDescent="0.25">
      <c r="A1" s="1" t="s">
        <v>2</v>
      </c>
      <c r="B1" t="s">
        <v>20</v>
      </c>
      <c r="C1" t="s">
        <v>16</v>
      </c>
      <c r="D1" t="s">
        <v>21</v>
      </c>
    </row>
    <row r="2" spans="1:5" x14ac:dyDescent="0.25">
      <c r="A2" s="16">
        <v>2017</v>
      </c>
      <c r="B2" s="18">
        <v>6.0000000000000001E-3</v>
      </c>
      <c r="C2" s="20">
        <f>B2-$D$2</f>
        <v>4.8999999999999998E-3</v>
      </c>
      <c r="D2" s="9">
        <f>B4</f>
        <v>1.1000000000000001E-3</v>
      </c>
      <c r="E2" s="9"/>
    </row>
    <row r="3" spans="1:5" x14ac:dyDescent="0.25">
      <c r="A3" s="16">
        <v>2018</v>
      </c>
      <c r="B3" s="18">
        <v>1.23E-2</v>
      </c>
      <c r="C3" s="20">
        <f t="shared" ref="C3:C7" si="0">B3-$D$2</f>
        <v>1.12E-2</v>
      </c>
      <c r="D3" s="9"/>
    </row>
    <row r="4" spans="1:5" x14ac:dyDescent="0.25">
      <c r="A4" s="6">
        <v>2019</v>
      </c>
      <c r="B4" s="9">
        <v>1.1000000000000001E-3</v>
      </c>
      <c r="C4" s="19">
        <f t="shared" si="0"/>
        <v>0</v>
      </c>
      <c r="D4" s="9"/>
    </row>
    <row r="5" spans="1:5" x14ac:dyDescent="0.25">
      <c r="A5" s="6">
        <v>2020</v>
      </c>
      <c r="B5" s="9">
        <v>1.41E-2</v>
      </c>
      <c r="C5" s="9">
        <f t="shared" si="0"/>
        <v>1.2999999999999999E-2</v>
      </c>
      <c r="D5" s="9"/>
    </row>
    <row r="6" spans="1:5" x14ac:dyDescent="0.25">
      <c r="A6" s="6">
        <v>2021</v>
      </c>
      <c r="B6" s="9">
        <v>6.1999999999999998E-3</v>
      </c>
      <c r="C6" s="9">
        <f t="shared" si="0"/>
        <v>5.0999999999999995E-3</v>
      </c>
    </row>
    <row r="7" spans="1:5" x14ac:dyDescent="0.25">
      <c r="A7" s="6">
        <v>2022</v>
      </c>
      <c r="B7" s="9">
        <v>9.9000000000000008E-3</v>
      </c>
      <c r="C7" s="9">
        <f t="shared" si="0"/>
        <v>8.8000000000000005E-3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A491-DBCD-46F6-834B-4990E0FA09B1}">
  <dimension ref="A1:E11"/>
  <sheetViews>
    <sheetView tabSelected="1" workbookViewId="0">
      <selection activeCell="C15" sqref="C15"/>
    </sheetView>
  </sheetViews>
  <sheetFormatPr defaultRowHeight="15" x14ac:dyDescent="0.25"/>
  <sheetData>
    <row r="1" spans="1:5" x14ac:dyDescent="0.25">
      <c r="A1" s="1" t="s">
        <v>2</v>
      </c>
      <c r="B1" s="1" t="s">
        <v>14</v>
      </c>
      <c r="C1" s="6" t="s">
        <v>15</v>
      </c>
      <c r="D1" s="6" t="s">
        <v>16</v>
      </c>
      <c r="E1" t="s">
        <v>19</v>
      </c>
    </row>
    <row r="2" spans="1:5" x14ac:dyDescent="0.25">
      <c r="A2" s="6">
        <v>2000</v>
      </c>
      <c r="B2" s="7">
        <v>3.1600000000000003E-2</v>
      </c>
      <c r="C2" s="6" t="s">
        <v>13</v>
      </c>
      <c r="D2" s="7">
        <f>B2-HSA!$F$2</f>
        <v>-4.3899999999999995E-2</v>
      </c>
      <c r="E2" s="9">
        <f>D2/($D$5/$D$8)</f>
        <v>-2.452513966480447E-2</v>
      </c>
    </row>
    <row r="3" spans="1:5" x14ac:dyDescent="0.25">
      <c r="A3" s="6">
        <v>2001</v>
      </c>
      <c r="B3" s="7">
        <v>1.9400000000000001E-2</v>
      </c>
      <c r="C3" s="6" t="s">
        <v>13</v>
      </c>
      <c r="D3" s="7">
        <f>B3-HSA!$F$2</f>
        <v>-5.6099999999999997E-2</v>
      </c>
      <c r="E3" s="9">
        <f>D3/($D$5/$D$8)</f>
        <v>-3.1340782122905031E-2</v>
      </c>
    </row>
    <row r="4" spans="1:5" x14ac:dyDescent="0.25">
      <c r="A4" s="6" t="s">
        <v>17</v>
      </c>
      <c r="B4" s="7"/>
      <c r="C4" s="6"/>
      <c r="D4" s="7"/>
    </row>
    <row r="5" spans="1:5" x14ac:dyDescent="0.25">
      <c r="A5" s="6">
        <v>2020</v>
      </c>
      <c r="B5" s="7">
        <v>0.1265</v>
      </c>
      <c r="C5" s="6" t="s">
        <v>13</v>
      </c>
      <c r="D5" s="7">
        <f>B5-HSA!$F$3</f>
        <v>1.7899999999999999E-2</v>
      </c>
    </row>
    <row r="6" spans="1:5" x14ac:dyDescent="0.25">
      <c r="A6" s="6">
        <v>2021</v>
      </c>
      <c r="B6" s="7">
        <v>0.13669999999999999</v>
      </c>
      <c r="C6" s="6" t="s">
        <v>13</v>
      </c>
      <c r="D6" s="7">
        <f>B6-HSA!$F$3</f>
        <v>2.8099999999999986E-2</v>
      </c>
    </row>
    <row r="7" spans="1:5" x14ac:dyDescent="0.25">
      <c r="A7" s="6">
        <v>2022</v>
      </c>
      <c r="B7" s="7">
        <v>0.15970000000000001</v>
      </c>
      <c r="C7" s="6" t="s">
        <v>13</v>
      </c>
      <c r="D7" s="7">
        <f>B7-HSA!$F$3</f>
        <v>5.1100000000000007E-2</v>
      </c>
    </row>
    <row r="8" spans="1:5" x14ac:dyDescent="0.25">
      <c r="A8" s="6">
        <v>2020</v>
      </c>
      <c r="B8" s="7">
        <v>0.01</v>
      </c>
      <c r="C8" s="6" t="s">
        <v>18</v>
      </c>
      <c r="D8" s="7">
        <f>B8-dt!E7</f>
        <v>0.01</v>
      </c>
    </row>
    <row r="9" spans="1:5" x14ac:dyDescent="0.25">
      <c r="A9" s="6">
        <v>2020</v>
      </c>
      <c r="B9" s="8">
        <v>1.35E-2</v>
      </c>
      <c r="C9" s="6" t="s">
        <v>20</v>
      </c>
      <c r="D9" s="8">
        <v>1.2999999999999999E-2</v>
      </c>
    </row>
    <row r="10" spans="1:5" x14ac:dyDescent="0.25">
      <c r="A10" s="6">
        <v>2021</v>
      </c>
      <c r="B10" s="8">
        <v>1.35E-2</v>
      </c>
      <c r="C10" s="6" t="s">
        <v>20</v>
      </c>
      <c r="D10" s="8">
        <v>5.0999999999999995E-3</v>
      </c>
    </row>
    <row r="11" spans="1:5" x14ac:dyDescent="0.25">
      <c r="A11" s="6">
        <v>2022</v>
      </c>
      <c r="B11" s="8">
        <v>1.35E-2</v>
      </c>
      <c r="C11" s="6" t="s">
        <v>20</v>
      </c>
      <c r="D11" s="8">
        <v>8.8000000000000005E-3</v>
      </c>
    </row>
  </sheetData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1A7E-6E72-46F8-925A-BDA46EA8ACDA}">
  <dimension ref="A1:B20"/>
  <sheetViews>
    <sheetView workbookViewId="0">
      <selection activeCell="D27" sqref="D27"/>
    </sheetView>
  </sheetViews>
  <sheetFormatPr defaultRowHeight="15" x14ac:dyDescent="0.25"/>
  <cols>
    <col min="2" max="2" width="9.85546875" style="3" bestFit="1" customWidth="1"/>
  </cols>
  <sheetData>
    <row r="1" spans="1:2" x14ac:dyDescent="0.25">
      <c r="A1" s="1" t="s">
        <v>2</v>
      </c>
      <c r="B1" s="4" t="s">
        <v>7</v>
      </c>
    </row>
    <row r="2" spans="1:2" x14ac:dyDescent="0.25">
      <c r="A2" s="1">
        <v>2002</v>
      </c>
      <c r="B2" s="4">
        <v>2.3E-3</v>
      </c>
    </row>
    <row r="3" spans="1:2" x14ac:dyDescent="0.25">
      <c r="A3" s="1">
        <v>2003</v>
      </c>
      <c r="B3" s="4">
        <v>4.3E-3</v>
      </c>
    </row>
    <row r="4" spans="1:2" x14ac:dyDescent="0.25">
      <c r="A4" s="1">
        <v>2004</v>
      </c>
      <c r="B4" s="4">
        <v>4.0000000000000002E-4</v>
      </c>
    </row>
    <row r="5" spans="1:2" x14ac:dyDescent="0.25">
      <c r="A5" s="1">
        <v>2005</v>
      </c>
      <c r="B5" s="4">
        <v>-1E-3</v>
      </c>
    </row>
    <row r="6" spans="1:2" x14ac:dyDescent="0.25">
      <c r="A6" s="1">
        <v>2006</v>
      </c>
      <c r="B6" s="4">
        <v>4.0000000000000001E-3</v>
      </c>
    </row>
    <row r="7" spans="1:2" x14ac:dyDescent="0.25">
      <c r="A7" s="1">
        <v>2007</v>
      </c>
      <c r="B7" s="4">
        <v>2E-3</v>
      </c>
    </row>
    <row r="8" spans="1:2" x14ac:dyDescent="0.25">
      <c r="A8" s="1">
        <v>2008</v>
      </c>
      <c r="B8" s="4">
        <v>2.0000000000000001E-4</v>
      </c>
    </row>
    <row r="9" spans="1:2" x14ac:dyDescent="0.25">
      <c r="A9" s="1">
        <v>2009</v>
      </c>
      <c r="B9" s="4">
        <v>2.2000000000000001E-3</v>
      </c>
    </row>
    <row r="10" spans="1:2" x14ac:dyDescent="0.25">
      <c r="A10" s="1">
        <v>2010</v>
      </c>
      <c r="B10" s="4">
        <v>2.9999999999999997E-4</v>
      </c>
    </row>
    <row r="11" spans="1:2" x14ac:dyDescent="0.25">
      <c r="A11" s="1">
        <v>2011</v>
      </c>
      <c r="B11" s="4">
        <v>1.9E-3</v>
      </c>
    </row>
    <row r="12" spans="1:2" x14ac:dyDescent="0.25">
      <c r="A12" s="1">
        <v>2012</v>
      </c>
      <c r="B12" s="4">
        <v>3.8E-3</v>
      </c>
    </row>
    <row r="13" spans="1:2" x14ac:dyDescent="0.25">
      <c r="A13" s="1">
        <v>2013</v>
      </c>
      <c r="B13" s="4">
        <v>5.4000000000000003E-3</v>
      </c>
    </row>
    <row r="14" spans="1:2" x14ac:dyDescent="0.25">
      <c r="A14" s="1">
        <v>2014</v>
      </c>
      <c r="B14" s="4">
        <v>4.0000000000000001E-3</v>
      </c>
    </row>
    <row r="15" spans="1:2" x14ac:dyDescent="0.25">
      <c r="A15" s="1">
        <v>2015</v>
      </c>
      <c r="B15" s="4">
        <v>0</v>
      </c>
    </row>
    <row r="16" spans="1:2" x14ac:dyDescent="0.25">
      <c r="A16" s="1">
        <v>2016</v>
      </c>
      <c r="B16" s="4">
        <v>-2.9999999999999997E-4</v>
      </c>
    </row>
    <row r="17" spans="1:2" x14ac:dyDescent="0.25">
      <c r="A17" s="1">
        <v>2017</v>
      </c>
      <c r="B17" s="4">
        <v>-5.9999999999999995E-4</v>
      </c>
    </row>
    <row r="18" spans="1:2" x14ac:dyDescent="0.25">
      <c r="A18" s="1">
        <v>2018</v>
      </c>
      <c r="B18" s="4">
        <v>-8.0000000000000004E-4</v>
      </c>
    </row>
    <row r="19" spans="1:2" x14ac:dyDescent="0.25">
      <c r="A19" s="1">
        <v>2019</v>
      </c>
      <c r="B19" s="4">
        <v>2.5000000000000001E-3</v>
      </c>
    </row>
    <row r="20" spans="1:2" x14ac:dyDescent="0.25">
      <c r="A20" s="1">
        <v>2020</v>
      </c>
      <c r="B20" s="4">
        <v>8.0999999999999996E-3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HSA</vt:lpstr>
      <vt:lpstr>S3</vt:lpstr>
      <vt:lpstr>dt</vt:lpstr>
      <vt:lpstr>MYD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2022-12-27T13:26:29Z</dcterms:created>
  <dcterms:modified xsi:type="dcterms:W3CDTF">2023-01-31T09:03:10Z</dcterms:modified>
</cp:coreProperties>
</file>