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filterPrivacy="1"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60" windowWidth="19420" windowHeight="11020" tabRatio="908"/>
  </bookViews>
  <sheets>
    <sheet name="февраль 2019 " sheetId="70" r:id="rId1"/>
    <sheet name="январь 2019" sheetId="69" r:id="rId2"/>
    <sheet name="декабрь 2018  " sheetId="68" r:id="rId3"/>
    <sheet name="ноябрь 2018 " sheetId="67" r:id="rId4"/>
    <sheet name="октябрь 2018 " sheetId="66" r:id="rId5"/>
    <sheet name="сентябрь 2018" sheetId="65" r:id="rId6"/>
    <sheet name="август 2018" sheetId="64" r:id="rId7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70" l="1"/>
  <c r="H22" i="70"/>
  <c r="H15" i="70"/>
  <c r="H6" i="69"/>
  <c r="H22" i="69"/>
  <c r="H4" i="70"/>
  <c r="H9" i="70"/>
  <c r="H15" i="69"/>
  <c r="H22" i="68"/>
  <c r="H4" i="69"/>
  <c r="H9" i="69"/>
  <c r="H15" i="68"/>
  <c r="H9" i="68"/>
  <c r="H22" i="67"/>
  <c r="H4" i="68"/>
  <c r="H15" i="67"/>
  <c r="H9" i="67"/>
  <c r="H6" i="66"/>
  <c r="H22" i="66"/>
  <c r="H4" i="67"/>
  <c r="H15" i="66"/>
  <c r="H9" i="66"/>
  <c r="H6" i="65"/>
  <c r="H22" i="65"/>
  <c r="H4" i="66"/>
  <c r="H15" i="65"/>
  <c r="H6" i="64"/>
  <c r="H22" i="64"/>
  <c r="H4" i="65"/>
  <c r="H9" i="65"/>
  <c r="H15" i="64"/>
  <c r="H9" i="64"/>
</calcChain>
</file>

<file path=xl/sharedStrings.xml><?xml version="1.0" encoding="utf-8"?>
<sst xmlns="http://schemas.openxmlformats.org/spreadsheetml/2006/main" count="123" uniqueCount="49">
  <si>
    <t>холодная вода</t>
  </si>
  <si>
    <t>водоотведение</t>
  </si>
  <si>
    <t>горячая вода</t>
  </si>
  <si>
    <t>содержание и ремонт жилья</t>
  </si>
  <si>
    <t>капитальный ремонт</t>
  </si>
  <si>
    <t>пеня</t>
  </si>
  <si>
    <t>телевидение</t>
  </si>
  <si>
    <t>электроэнергия</t>
  </si>
  <si>
    <t>отопление</t>
  </si>
  <si>
    <t>домофон</t>
  </si>
  <si>
    <t xml:space="preserve">Выполненные работы: </t>
  </si>
  <si>
    <t>гос.пошлина за рассмотрение дела в суде</t>
  </si>
  <si>
    <t>Отчет  Даниловского 16                                                         за период 01.08.2018 - 31.08.2018</t>
  </si>
  <si>
    <t>Задолженность собственников на 01.08.2018 г.</t>
  </si>
  <si>
    <t>Начислено за август 2018 г</t>
  </si>
  <si>
    <t>Поступило в счет оплаты содержания и ремонта жилья,коммунальных услуг в августе 2018 г:</t>
  </si>
  <si>
    <t>Просроченная задолженность собственников на 31.08.2018 г.</t>
  </si>
  <si>
    <t>С уважением,  ООО «РОЗЕНТАЛЬ ГРУПП «Победа»</t>
  </si>
  <si>
    <t>Отчет  Даниловского 16                                                         за период 01.09.2018 - 30.09.2018</t>
  </si>
  <si>
    <t>Задолженность собственников на 01.09.2018 г.</t>
  </si>
  <si>
    <t>Начислено за сентябрь 2018 г</t>
  </si>
  <si>
    <t>Поступило в счет оплаты содержания и ремонта жилья,коммунальных услуг в сентябре 2018 г:</t>
  </si>
  <si>
    <t>Просроченная задолженность собственников на 30.09.2018 г.</t>
  </si>
  <si>
    <t>Отчет  Даниловского 16                                                         за период 01.10.2018 - 31.10.2018</t>
  </si>
  <si>
    <t>Задолженность собственников на 01.10.2018 г.</t>
  </si>
  <si>
    <t>Начислено за октябрь 2018 г</t>
  </si>
  <si>
    <t>Поступило в счет оплаты содержания и ремонта жилья,коммунальных услуг в октябре 2018 г:</t>
  </si>
  <si>
    <t>Просроченная задолженность собственников на 31.10.2018 г.</t>
  </si>
  <si>
    <t xml:space="preserve">Выполненные работы: 1. Завершены работы по капитальному ремонту системы электроснабжения дома. 3. Установлены пластиковые окна в 2 подъезда.       
</t>
  </si>
  <si>
    <t>Отчет  Даниловского 16                                                         за период 01.11.2018 - 30.11.2018</t>
  </si>
  <si>
    <t>Задолженность собственников на 01.11.2018 г.</t>
  </si>
  <si>
    <t>Начислено за ноябрь 2018 г</t>
  </si>
  <si>
    <t>Поступило в счет оплаты содержания и ремонта жилья,коммунальных услуг в ноябре 2018 г:</t>
  </si>
  <si>
    <t>Просроченная задолженность собственников на 31.11.2018 г.</t>
  </si>
  <si>
    <t>Отчет  Даниловского 16                                                         за период 01.12.2018 - 31.12.2018</t>
  </si>
  <si>
    <t>Задолженность собственников на 01.12.2018 г.</t>
  </si>
  <si>
    <t>Начислено за декабрь 2018 г</t>
  </si>
  <si>
    <t>Поступило в счет оплаты содержания и ремонта жилья,коммунальных услуг в декабре 2018 г:</t>
  </si>
  <si>
    <t>Просроченная задолженность собственников на 31.12.2018 г.</t>
  </si>
  <si>
    <t>Отчет  Даниловского 16                                                         за период 01.01.2019 - 31.01.2019</t>
  </si>
  <si>
    <t>Задолженность собственников на 01.01.2019 г.</t>
  </si>
  <si>
    <t>Начислено за январь 2019 г</t>
  </si>
  <si>
    <t>Поступило в счет оплаты содержания и ремонта жилья,коммунальных услуг в январе 2019 г:</t>
  </si>
  <si>
    <t>Просроченная задолженность собственников на 31.01.2019 г.</t>
  </si>
  <si>
    <t>Отчет  Даниловского 16                                                         за период 01.02.2019 - 28.02.2019</t>
  </si>
  <si>
    <t>Задолженность собственников на 01.02.2019 г.</t>
  </si>
  <si>
    <t>Начислено за февраль 2019 г</t>
  </si>
  <si>
    <t>Поступило в счет оплаты содержания и ремонта жилья,коммунальных услуг в феврале 2019 г:</t>
  </si>
  <si>
    <t>Просроченная задолженность собственников на 28.02.2019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</si>
</sst>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1" fillId="0" borderId="2" xfId="0" applyNumberFormat="1" applyFont="1" applyBorder="1"/>
    <xf numFmtId="0" fontId="2" fillId="0" borderId="0" xfId="0" applyFont="1" applyBorder="1" applyAlignment="1">
      <alignment horizontal="left"/>
    </xf>
    <xf numFmtId="164" fontId="1" fillId="0" borderId="3" xfId="0" applyNumberFormat="1" applyFont="1" applyBorder="1"/>
    <xf numFmtId="164" fontId="0" fillId="0" borderId="0" xfId="0" applyNumberFormat="1"/>
    <xf numFmtId="164" fontId="3" fillId="0" borderId="1" xfId="0" applyNumberFormat="1" applyFont="1" applyBorder="1"/>
    <xf numFmtId="164" fontId="3" fillId="0" borderId="2" xfId="0" applyNumberFormat="1" applyFont="1" applyBorder="1"/>
    <xf numFmtId="164" fontId="3" fillId="2" borderId="2" xfId="0" applyNumberFormat="1" applyFont="1" applyFill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7" xfId="0" applyNumberFormat="1" applyFont="1" applyBorder="1" applyAlignment="1">
      <alignment vertical="top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distributed"/>
    </xf>
    <xf numFmtId="0" fontId="5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H23" sqref="H23"/>
    </sheetView>
  </sheetViews>
  <sheetFormatPr baseColWidth="10" defaultColWidth="8.6640625" defaultRowHeight="15" x14ac:dyDescent="0.2"/>
  <cols>
    <col min="7" max="7" width="19" customWidth="1"/>
    <col min="8" max="8" width="19.5" customWidth="1"/>
    <col min="9" max="9" width="13.33203125" bestFit="1" customWidth="1"/>
  </cols>
  <sheetData>
    <row r="1" spans="1:9" x14ac:dyDescent="0.2">
      <c r="A1" s="32" t="s">
        <v>44</v>
      </c>
      <c r="B1" s="32"/>
      <c r="C1" s="32"/>
      <c r="D1" s="32"/>
      <c r="E1" s="32"/>
      <c r="F1" s="32"/>
      <c r="G1" s="32"/>
      <c r="H1" s="32"/>
    </row>
    <row r="2" spans="1:9" ht="39" customHeight="1" x14ac:dyDescent="0.2">
      <c r="A2" s="32"/>
      <c r="B2" s="32"/>
      <c r="C2" s="32"/>
      <c r="D2" s="32"/>
      <c r="E2" s="32"/>
      <c r="F2" s="32"/>
      <c r="G2" s="32"/>
      <c r="H2" s="32"/>
    </row>
    <row r="3" spans="1:9" ht="20" x14ac:dyDescent="0.2">
      <c r="A3" s="33"/>
      <c r="B3" s="33"/>
      <c r="C3" s="33"/>
      <c r="D3" s="33"/>
      <c r="E3" s="33"/>
      <c r="F3" s="33"/>
      <c r="G3" s="33"/>
      <c r="H3" s="33"/>
    </row>
    <row r="4" spans="1:9" ht="18" x14ac:dyDescent="0.2">
      <c r="A4" s="34" t="s">
        <v>45</v>
      </c>
      <c r="B4" s="35"/>
      <c r="C4" s="35"/>
      <c r="D4" s="35"/>
      <c r="E4" s="35"/>
      <c r="F4" s="35"/>
      <c r="G4" s="35"/>
      <c r="H4" s="5">
        <f>'январь 2019'!H22</f>
        <v>254966.25999999998</v>
      </c>
    </row>
    <row r="5" spans="1:9" ht="18" x14ac:dyDescent="0.2">
      <c r="A5" s="20"/>
      <c r="B5" s="21"/>
      <c r="C5" s="21"/>
      <c r="D5" s="21"/>
      <c r="E5" s="21"/>
      <c r="F5" s="21"/>
      <c r="G5" s="21"/>
      <c r="H5" s="1"/>
    </row>
    <row r="6" spans="1:9" ht="18.75" customHeight="1" x14ac:dyDescent="0.2">
      <c r="A6" s="23" t="s">
        <v>46</v>
      </c>
      <c r="B6" s="23"/>
      <c r="C6" s="23"/>
      <c r="D6" s="23"/>
      <c r="E6" s="23"/>
      <c r="F6" s="23"/>
      <c r="G6" s="23"/>
      <c r="H6" s="7">
        <f>192754.55</f>
        <v>192754.55</v>
      </c>
      <c r="I6" s="4"/>
    </row>
    <row r="7" spans="1:9" ht="18.75" customHeight="1" x14ac:dyDescent="0.2">
      <c r="A7" s="20"/>
      <c r="B7" s="21"/>
      <c r="C7" s="21"/>
      <c r="D7" s="21"/>
      <c r="E7" s="21"/>
      <c r="F7" s="21"/>
      <c r="G7" s="21"/>
      <c r="H7" s="1"/>
      <c r="I7" s="4"/>
    </row>
    <row r="8" spans="1:9" ht="18.75" customHeight="1" x14ac:dyDescent="0.2">
      <c r="A8" s="36" t="s">
        <v>47</v>
      </c>
      <c r="B8" s="37"/>
      <c r="C8" s="37"/>
      <c r="D8" s="37"/>
      <c r="E8" s="37"/>
      <c r="F8" s="37"/>
      <c r="G8" s="37"/>
      <c r="H8" s="1"/>
      <c r="I8" s="4"/>
    </row>
    <row r="9" spans="1:9" ht="18.75" customHeight="1" x14ac:dyDescent="0.2">
      <c r="A9" s="36"/>
      <c r="B9" s="37"/>
      <c r="C9" s="37"/>
      <c r="D9" s="37"/>
      <c r="E9" s="37"/>
      <c r="F9" s="37"/>
      <c r="G9" s="37"/>
      <c r="H9" s="6">
        <f>H10+H11+H12+H13+H14+H15+H16+H17+H18+H19+H20</f>
        <v>182034.27000000002</v>
      </c>
      <c r="I9" s="4"/>
    </row>
    <row r="10" spans="1:9" ht="18.75" customHeight="1" x14ac:dyDescent="0.2">
      <c r="A10" s="20" t="s">
        <v>0</v>
      </c>
      <c r="B10" s="21"/>
      <c r="C10" s="21"/>
      <c r="D10" s="21"/>
      <c r="E10" s="21"/>
      <c r="F10" s="21"/>
      <c r="G10" s="21"/>
      <c r="H10" s="1">
        <v>0</v>
      </c>
    </row>
    <row r="11" spans="1:9" ht="18.75" customHeight="1" x14ac:dyDescent="0.2">
      <c r="A11" s="20" t="s">
        <v>1</v>
      </c>
      <c r="B11" s="21"/>
      <c r="C11" s="21"/>
      <c r="D11" s="21"/>
      <c r="E11" s="21"/>
      <c r="F11" s="21"/>
      <c r="G11" s="21"/>
      <c r="H11" s="1">
        <v>0</v>
      </c>
    </row>
    <row r="12" spans="1:9" ht="18.75" customHeight="1" x14ac:dyDescent="0.2">
      <c r="A12" s="20" t="s">
        <v>2</v>
      </c>
      <c r="B12" s="21"/>
      <c r="C12" s="21"/>
      <c r="D12" s="21"/>
      <c r="E12" s="21"/>
      <c r="F12" s="21"/>
      <c r="G12" s="21"/>
      <c r="H12" s="1">
        <v>0</v>
      </c>
    </row>
    <row r="13" spans="1:9" ht="18.75" customHeight="1" x14ac:dyDescent="0.2">
      <c r="A13" s="22" t="s">
        <v>8</v>
      </c>
      <c r="B13" s="38"/>
      <c r="C13" s="38"/>
      <c r="D13" s="38"/>
      <c r="E13" s="38"/>
      <c r="F13" s="38"/>
      <c r="G13" s="38"/>
      <c r="H13" s="1">
        <v>0</v>
      </c>
    </row>
    <row r="14" spans="1:9" ht="18.75" customHeight="1" x14ac:dyDescent="0.2">
      <c r="A14" s="20" t="s">
        <v>7</v>
      </c>
      <c r="B14" s="21"/>
      <c r="C14" s="21"/>
      <c r="D14" s="21"/>
      <c r="E14" s="21"/>
      <c r="F14" s="21"/>
      <c r="G14" s="21"/>
      <c r="H14" s="1">
        <v>0</v>
      </c>
    </row>
    <row r="15" spans="1:9" ht="18.75" customHeight="1" x14ac:dyDescent="0.2">
      <c r="A15" s="20" t="s">
        <v>3</v>
      </c>
      <c r="B15" s="21"/>
      <c r="C15" s="21"/>
      <c r="D15" s="21"/>
      <c r="E15" s="21"/>
      <c r="F15" s="21"/>
      <c r="G15" s="21"/>
      <c r="H15" s="1">
        <f>140256.82+1362.02+1550+520.31+1680.68+833.53+1765.64+1512.29</f>
        <v>149481.29</v>
      </c>
    </row>
    <row r="16" spans="1:9" ht="18.75" customHeight="1" x14ac:dyDescent="0.2">
      <c r="A16" s="20" t="s">
        <v>4</v>
      </c>
      <c r="B16" s="21"/>
      <c r="C16" s="21"/>
      <c r="D16" s="21"/>
      <c r="E16" s="21"/>
      <c r="F16" s="21"/>
      <c r="G16" s="21"/>
      <c r="H16" s="1">
        <v>24749.119999999999</v>
      </c>
    </row>
    <row r="17" spans="1:8" ht="18.75" customHeight="1" x14ac:dyDescent="0.2">
      <c r="A17" s="20" t="s">
        <v>6</v>
      </c>
      <c r="B17" s="21"/>
      <c r="C17" s="21"/>
      <c r="D17" s="21"/>
      <c r="E17" s="21"/>
      <c r="F17" s="21"/>
      <c r="G17" s="21"/>
      <c r="H17" s="1">
        <v>2310.8200000000002</v>
      </c>
    </row>
    <row r="18" spans="1:8" ht="18.75" customHeight="1" x14ac:dyDescent="0.2">
      <c r="A18" s="20" t="s">
        <v>9</v>
      </c>
      <c r="B18" s="21"/>
      <c r="C18" s="21"/>
      <c r="D18" s="21"/>
      <c r="E18" s="21"/>
      <c r="F18" s="21"/>
      <c r="G18" s="21"/>
      <c r="H18" s="1">
        <v>5354.32</v>
      </c>
    </row>
    <row r="19" spans="1:8" ht="18.75" customHeight="1" x14ac:dyDescent="0.2">
      <c r="A19" s="20" t="s">
        <v>5</v>
      </c>
      <c r="B19" s="21"/>
      <c r="C19" s="21"/>
      <c r="D19" s="21"/>
      <c r="E19" s="21"/>
      <c r="F19" s="21"/>
      <c r="G19" s="21"/>
      <c r="H19" s="1">
        <v>138.72</v>
      </c>
    </row>
    <row r="20" spans="1:8" ht="18.75" customHeight="1" x14ac:dyDescent="0.2">
      <c r="A20" s="20" t="s">
        <v>11</v>
      </c>
      <c r="B20" s="21"/>
      <c r="C20" s="21"/>
      <c r="D20" s="21"/>
      <c r="E20" s="21"/>
      <c r="F20" s="21"/>
      <c r="G20" s="21"/>
      <c r="H20" s="1">
        <v>0</v>
      </c>
    </row>
    <row r="21" spans="1:8" ht="21" customHeight="1" x14ac:dyDescent="0.25">
      <c r="A21" s="20"/>
      <c r="B21" s="21"/>
      <c r="C21" s="21"/>
      <c r="D21" s="21"/>
      <c r="E21" s="21"/>
      <c r="F21" s="2"/>
      <c r="G21" s="2"/>
      <c r="H21" s="1"/>
    </row>
    <row r="22" spans="1:8" ht="33" customHeight="1" x14ac:dyDescent="0.2">
      <c r="A22" s="22" t="s">
        <v>48</v>
      </c>
      <c r="B22" s="23"/>
      <c r="C22" s="23"/>
      <c r="D22" s="23"/>
      <c r="E22" s="23"/>
      <c r="F22" s="23"/>
      <c r="G22" s="23"/>
      <c r="H22" s="7">
        <f>454454.59-H6</f>
        <v>261700.04000000004</v>
      </c>
    </row>
    <row r="23" spans="1:8" ht="22.5" customHeight="1" x14ac:dyDescent="0.2">
      <c r="A23" s="24"/>
      <c r="B23" s="25"/>
      <c r="C23" s="25"/>
      <c r="D23" s="25"/>
      <c r="E23" s="25"/>
      <c r="F23" s="25"/>
      <c r="G23" s="25"/>
      <c r="H23" s="3"/>
    </row>
    <row r="24" spans="1:8" ht="86.25" customHeight="1" x14ac:dyDescent="0.25">
      <c r="A24" s="26"/>
      <c r="B24" s="27"/>
      <c r="C24" s="27"/>
      <c r="D24" s="27"/>
      <c r="E24" s="27"/>
      <c r="F24" s="27"/>
      <c r="G24" s="27"/>
      <c r="H24" s="28"/>
    </row>
    <row r="25" spans="1:8" ht="17.25" customHeight="1" x14ac:dyDescent="0.2">
      <c r="A25" s="29" t="s">
        <v>17</v>
      </c>
      <c r="B25" s="30"/>
      <c r="C25" s="30"/>
      <c r="D25" s="30"/>
      <c r="E25" s="30"/>
      <c r="F25" s="30"/>
      <c r="G25" s="30"/>
      <c r="H25" s="30"/>
    </row>
    <row r="26" spans="1:8" ht="15.75" customHeight="1" x14ac:dyDescent="0.2">
      <c r="A26" s="31"/>
      <c r="B26" s="31"/>
      <c r="C26" s="31"/>
      <c r="D26" s="31"/>
      <c r="E26" s="31"/>
      <c r="F26" s="31"/>
      <c r="G26" s="31"/>
      <c r="H26" s="31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1" workbookViewId="0">
      <selection activeCell="O14" sqref="O14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32" t="s">
        <v>39</v>
      </c>
      <c r="B1" s="32"/>
      <c r="C1" s="32"/>
      <c r="D1" s="32"/>
      <c r="E1" s="32"/>
      <c r="F1" s="32"/>
      <c r="G1" s="32"/>
      <c r="H1" s="32"/>
    </row>
    <row r="2" spans="1:9" ht="39" customHeight="1" x14ac:dyDescent="0.2">
      <c r="A2" s="32"/>
      <c r="B2" s="32"/>
      <c r="C2" s="32"/>
      <c r="D2" s="32"/>
      <c r="E2" s="32"/>
      <c r="F2" s="32"/>
      <c r="G2" s="32"/>
      <c r="H2" s="32"/>
    </row>
    <row r="3" spans="1:9" ht="20" x14ac:dyDescent="0.2">
      <c r="A3" s="33"/>
      <c r="B3" s="33"/>
      <c r="C3" s="33"/>
      <c r="D3" s="33"/>
      <c r="E3" s="33"/>
      <c r="F3" s="33"/>
      <c r="G3" s="33"/>
      <c r="H3" s="33"/>
    </row>
    <row r="4" spans="1:9" ht="18" x14ac:dyDescent="0.2">
      <c r="A4" s="34" t="s">
        <v>40</v>
      </c>
      <c r="B4" s="35"/>
      <c r="C4" s="35"/>
      <c r="D4" s="35"/>
      <c r="E4" s="35"/>
      <c r="F4" s="35"/>
      <c r="G4" s="35"/>
      <c r="H4" s="5">
        <f>'декабрь 2018  '!H22</f>
        <v>222283.05</v>
      </c>
    </row>
    <row r="5" spans="1:9" ht="18" x14ac:dyDescent="0.2">
      <c r="A5" s="18"/>
      <c r="B5" s="19"/>
      <c r="C5" s="19"/>
      <c r="D5" s="19"/>
      <c r="E5" s="19"/>
      <c r="F5" s="19"/>
      <c r="G5" s="19"/>
      <c r="H5" s="1"/>
    </row>
    <row r="6" spans="1:9" ht="18.75" customHeight="1" x14ac:dyDescent="0.2">
      <c r="A6" s="23" t="s">
        <v>41</v>
      </c>
      <c r="B6" s="23"/>
      <c r="C6" s="23"/>
      <c r="D6" s="23"/>
      <c r="E6" s="23"/>
      <c r="F6" s="23"/>
      <c r="G6" s="23"/>
      <c r="H6" s="7">
        <f>193679.57-4911.52</f>
        <v>188768.05000000002</v>
      </c>
      <c r="I6" s="4"/>
    </row>
    <row r="7" spans="1:9" ht="18.75" customHeight="1" x14ac:dyDescent="0.2">
      <c r="A7" s="18"/>
      <c r="B7" s="19"/>
      <c r="C7" s="19"/>
      <c r="D7" s="19"/>
      <c r="E7" s="19"/>
      <c r="F7" s="19"/>
      <c r="G7" s="19"/>
      <c r="H7" s="1"/>
      <c r="I7" s="4"/>
    </row>
    <row r="8" spans="1:9" ht="18.75" customHeight="1" x14ac:dyDescent="0.2">
      <c r="A8" s="36" t="s">
        <v>42</v>
      </c>
      <c r="B8" s="37"/>
      <c r="C8" s="37"/>
      <c r="D8" s="37"/>
      <c r="E8" s="37"/>
      <c r="F8" s="37"/>
      <c r="G8" s="37"/>
      <c r="H8" s="1"/>
      <c r="I8" s="4"/>
    </row>
    <row r="9" spans="1:9" ht="18.75" customHeight="1" x14ac:dyDescent="0.2">
      <c r="A9" s="36"/>
      <c r="B9" s="37"/>
      <c r="C9" s="37"/>
      <c r="D9" s="37"/>
      <c r="E9" s="37"/>
      <c r="F9" s="37"/>
      <c r="G9" s="37"/>
      <c r="H9" s="6">
        <f>H10+H11+H12+H13+H14+H15+H16+H17+H18+H19+H20</f>
        <v>161337.99000000002</v>
      </c>
      <c r="I9" s="4"/>
    </row>
    <row r="10" spans="1:9" ht="18.75" customHeight="1" x14ac:dyDescent="0.2">
      <c r="A10" s="18" t="s">
        <v>0</v>
      </c>
      <c r="B10" s="19"/>
      <c r="C10" s="19"/>
      <c r="D10" s="19"/>
      <c r="E10" s="19"/>
      <c r="F10" s="19"/>
      <c r="G10" s="19"/>
      <c r="H10" s="1">
        <v>0</v>
      </c>
    </row>
    <row r="11" spans="1:9" ht="18.75" customHeight="1" x14ac:dyDescent="0.2">
      <c r="A11" s="18" t="s">
        <v>1</v>
      </c>
      <c r="B11" s="19"/>
      <c r="C11" s="19"/>
      <c r="D11" s="19"/>
      <c r="E11" s="19"/>
      <c r="F11" s="19"/>
      <c r="G11" s="19"/>
      <c r="H11" s="1">
        <v>0</v>
      </c>
    </row>
    <row r="12" spans="1:9" ht="18.75" customHeight="1" x14ac:dyDescent="0.2">
      <c r="A12" s="18" t="s">
        <v>2</v>
      </c>
      <c r="B12" s="19"/>
      <c r="C12" s="19"/>
      <c r="D12" s="19"/>
      <c r="E12" s="19"/>
      <c r="F12" s="19"/>
      <c r="G12" s="19"/>
      <c r="H12" s="1">
        <v>0</v>
      </c>
    </row>
    <row r="13" spans="1:9" ht="18.75" customHeight="1" x14ac:dyDescent="0.2">
      <c r="A13" s="22" t="s">
        <v>8</v>
      </c>
      <c r="B13" s="38"/>
      <c r="C13" s="38"/>
      <c r="D13" s="38"/>
      <c r="E13" s="38"/>
      <c r="F13" s="38"/>
      <c r="G13" s="38"/>
      <c r="H13" s="1">
        <v>0</v>
      </c>
    </row>
    <row r="14" spans="1:9" ht="18.75" customHeight="1" x14ac:dyDescent="0.2">
      <c r="A14" s="18" t="s">
        <v>7</v>
      </c>
      <c r="B14" s="19"/>
      <c r="C14" s="19"/>
      <c r="D14" s="19"/>
      <c r="E14" s="19"/>
      <c r="F14" s="19"/>
      <c r="G14" s="19"/>
      <c r="H14" s="1">
        <v>0</v>
      </c>
    </row>
    <row r="15" spans="1:9" ht="18.75" customHeight="1" x14ac:dyDescent="0.2">
      <c r="A15" s="18" t="s">
        <v>3</v>
      </c>
      <c r="B15" s="19"/>
      <c r="C15" s="19"/>
      <c r="D15" s="19"/>
      <c r="E15" s="19"/>
      <c r="F15" s="19"/>
      <c r="G15" s="19"/>
      <c r="H15" s="1">
        <f>125956.36+674.96+1435.7+739.06+461.54+1564.64+472+2410</f>
        <v>133714.26</v>
      </c>
    </row>
    <row r="16" spans="1:9" ht="18.75" customHeight="1" x14ac:dyDescent="0.2">
      <c r="A16" s="18" t="s">
        <v>4</v>
      </c>
      <c r="B16" s="19"/>
      <c r="C16" s="19"/>
      <c r="D16" s="19"/>
      <c r="E16" s="19"/>
      <c r="F16" s="19"/>
      <c r="G16" s="19"/>
      <c r="H16" s="1">
        <v>20357.82</v>
      </c>
    </row>
    <row r="17" spans="1:8" ht="18.75" customHeight="1" x14ac:dyDescent="0.2">
      <c r="A17" s="18" t="s">
        <v>6</v>
      </c>
      <c r="B17" s="19"/>
      <c r="C17" s="19"/>
      <c r="D17" s="19"/>
      <c r="E17" s="19"/>
      <c r="F17" s="19"/>
      <c r="G17" s="19"/>
      <c r="H17" s="1">
        <v>2256.1</v>
      </c>
    </row>
    <row r="18" spans="1:8" ht="18.75" customHeight="1" x14ac:dyDescent="0.2">
      <c r="A18" s="18" t="s">
        <v>9</v>
      </c>
      <c r="B18" s="19"/>
      <c r="C18" s="19"/>
      <c r="D18" s="19"/>
      <c r="E18" s="19"/>
      <c r="F18" s="19"/>
      <c r="G18" s="19"/>
      <c r="H18" s="1">
        <v>4987.1099999999997</v>
      </c>
    </row>
    <row r="19" spans="1:8" ht="18.75" customHeight="1" x14ac:dyDescent="0.2">
      <c r="A19" s="18" t="s">
        <v>5</v>
      </c>
      <c r="B19" s="19"/>
      <c r="C19" s="19"/>
      <c r="D19" s="19"/>
      <c r="E19" s="19"/>
      <c r="F19" s="19"/>
      <c r="G19" s="19"/>
      <c r="H19" s="1">
        <v>22.7</v>
      </c>
    </row>
    <row r="20" spans="1:8" ht="18.75" customHeight="1" x14ac:dyDescent="0.2">
      <c r="A20" s="18" t="s">
        <v>11</v>
      </c>
      <c r="B20" s="19"/>
      <c r="C20" s="19"/>
      <c r="D20" s="19"/>
      <c r="E20" s="19"/>
      <c r="F20" s="19"/>
      <c r="G20" s="19"/>
      <c r="H20" s="1">
        <v>0</v>
      </c>
    </row>
    <row r="21" spans="1:8" ht="21" customHeight="1" x14ac:dyDescent="0.25">
      <c r="A21" s="18"/>
      <c r="B21" s="19"/>
      <c r="C21" s="19"/>
      <c r="D21" s="19"/>
      <c r="E21" s="19"/>
      <c r="F21" s="2"/>
      <c r="G21" s="2"/>
      <c r="H21" s="1"/>
    </row>
    <row r="22" spans="1:8" ht="33" customHeight="1" x14ac:dyDescent="0.2">
      <c r="A22" s="22" t="s">
        <v>43</v>
      </c>
      <c r="B22" s="23"/>
      <c r="C22" s="23"/>
      <c r="D22" s="23"/>
      <c r="E22" s="23"/>
      <c r="F22" s="23"/>
      <c r="G22" s="23"/>
      <c r="H22" s="7">
        <f>443734.31-H6</f>
        <v>254966.25999999998</v>
      </c>
    </row>
    <row r="23" spans="1:8" ht="22.5" customHeight="1" x14ac:dyDescent="0.2">
      <c r="A23" s="24"/>
      <c r="B23" s="25"/>
      <c r="C23" s="25"/>
      <c r="D23" s="25"/>
      <c r="E23" s="25"/>
      <c r="F23" s="25"/>
      <c r="G23" s="25"/>
      <c r="H23" s="3"/>
    </row>
    <row r="24" spans="1:8" ht="86.25" customHeight="1" x14ac:dyDescent="0.25">
      <c r="A24" s="26"/>
      <c r="B24" s="27"/>
      <c r="C24" s="27"/>
      <c r="D24" s="27"/>
      <c r="E24" s="27"/>
      <c r="F24" s="27"/>
      <c r="G24" s="27"/>
      <c r="H24" s="28"/>
    </row>
    <row r="25" spans="1:8" ht="17.25" customHeight="1" x14ac:dyDescent="0.2">
      <c r="A25" s="29" t="s">
        <v>17</v>
      </c>
      <c r="B25" s="30"/>
      <c r="C25" s="30"/>
      <c r="D25" s="30"/>
      <c r="E25" s="30"/>
      <c r="F25" s="30"/>
      <c r="G25" s="30"/>
      <c r="H25" s="30"/>
    </row>
    <row r="26" spans="1:8" ht="15.75" customHeight="1" x14ac:dyDescent="0.2">
      <c r="A26" s="31"/>
      <c r="B26" s="31"/>
      <c r="C26" s="31"/>
      <c r="D26" s="31"/>
      <c r="E26" s="31"/>
      <c r="F26" s="31"/>
      <c r="G26" s="31"/>
      <c r="H26" s="31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H23" sqref="H23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32" t="s">
        <v>34</v>
      </c>
      <c r="B1" s="32"/>
      <c r="C1" s="32"/>
      <c r="D1" s="32"/>
      <c r="E1" s="32"/>
      <c r="F1" s="32"/>
      <c r="G1" s="32"/>
      <c r="H1" s="32"/>
    </row>
    <row r="2" spans="1:9" ht="39" customHeight="1" x14ac:dyDescent="0.2">
      <c r="A2" s="32"/>
      <c r="B2" s="32"/>
      <c r="C2" s="32"/>
      <c r="D2" s="32"/>
      <c r="E2" s="32"/>
      <c r="F2" s="32"/>
      <c r="G2" s="32"/>
      <c r="H2" s="32"/>
    </row>
    <row r="3" spans="1:9" ht="20" x14ac:dyDescent="0.2">
      <c r="A3" s="33"/>
      <c r="B3" s="33"/>
      <c r="C3" s="33"/>
      <c r="D3" s="33"/>
      <c r="E3" s="33"/>
      <c r="F3" s="33"/>
      <c r="G3" s="33"/>
      <c r="H3" s="33"/>
    </row>
    <row r="4" spans="1:9" ht="18" x14ac:dyDescent="0.2">
      <c r="A4" s="34" t="s">
        <v>35</v>
      </c>
      <c r="B4" s="35"/>
      <c r="C4" s="35"/>
      <c r="D4" s="35"/>
      <c r="E4" s="35"/>
      <c r="F4" s="35"/>
      <c r="G4" s="35"/>
      <c r="H4" s="5">
        <f>'ноябрь 2018 '!H22</f>
        <v>222374.53</v>
      </c>
    </row>
    <row r="5" spans="1:9" ht="18" x14ac:dyDescent="0.2">
      <c r="A5" s="16"/>
      <c r="B5" s="17"/>
      <c r="C5" s="17"/>
      <c r="D5" s="17"/>
      <c r="E5" s="17"/>
      <c r="F5" s="17"/>
      <c r="G5" s="17"/>
      <c r="H5" s="1"/>
    </row>
    <row r="6" spans="1:9" ht="18.75" customHeight="1" x14ac:dyDescent="0.2">
      <c r="A6" s="23" t="s">
        <v>36</v>
      </c>
      <c r="B6" s="23"/>
      <c r="C6" s="23"/>
      <c r="D6" s="23"/>
      <c r="E6" s="23"/>
      <c r="F6" s="23"/>
      <c r="G6" s="23"/>
      <c r="H6" s="7">
        <v>193998.5</v>
      </c>
      <c r="I6" s="4"/>
    </row>
    <row r="7" spans="1:9" ht="18.75" customHeight="1" x14ac:dyDescent="0.2">
      <c r="A7" s="16"/>
      <c r="B7" s="17"/>
      <c r="C7" s="17"/>
      <c r="D7" s="17"/>
      <c r="E7" s="17"/>
      <c r="F7" s="17"/>
      <c r="G7" s="17"/>
      <c r="H7" s="1"/>
      <c r="I7" s="4"/>
    </row>
    <row r="8" spans="1:9" ht="18.75" customHeight="1" x14ac:dyDescent="0.2">
      <c r="A8" s="36" t="s">
        <v>37</v>
      </c>
      <c r="B8" s="37"/>
      <c r="C8" s="37"/>
      <c r="D8" s="37"/>
      <c r="E8" s="37"/>
      <c r="F8" s="37"/>
      <c r="G8" s="37"/>
      <c r="H8" s="1"/>
      <c r="I8" s="4"/>
    </row>
    <row r="9" spans="1:9" ht="18.75" customHeight="1" x14ac:dyDescent="0.2">
      <c r="A9" s="36"/>
      <c r="B9" s="37"/>
      <c r="C9" s="37"/>
      <c r="D9" s="37"/>
      <c r="E9" s="37"/>
      <c r="F9" s="37"/>
      <c r="G9" s="37"/>
      <c r="H9" s="6">
        <f>H10+H11+H12+H13+H14+H15+H16+H17+H18+H19+H20</f>
        <v>191344.27000000005</v>
      </c>
      <c r="I9" s="4"/>
    </row>
    <row r="10" spans="1:9" ht="18.75" customHeight="1" x14ac:dyDescent="0.2">
      <c r="A10" s="16" t="s">
        <v>0</v>
      </c>
      <c r="B10" s="17"/>
      <c r="C10" s="17"/>
      <c r="D10" s="17"/>
      <c r="E10" s="17"/>
      <c r="F10" s="17"/>
      <c r="G10" s="17"/>
      <c r="H10" s="1">
        <v>3911.78</v>
      </c>
    </row>
    <row r="11" spans="1:9" ht="18.75" customHeight="1" x14ac:dyDescent="0.2">
      <c r="A11" s="16" t="s">
        <v>1</v>
      </c>
      <c r="B11" s="17"/>
      <c r="C11" s="17"/>
      <c r="D11" s="17"/>
      <c r="E11" s="17"/>
      <c r="F11" s="17"/>
      <c r="G11" s="17"/>
      <c r="H11" s="1">
        <v>2998.1</v>
      </c>
    </row>
    <row r="12" spans="1:9" ht="18.75" customHeight="1" x14ac:dyDescent="0.2">
      <c r="A12" s="16" t="s">
        <v>2</v>
      </c>
      <c r="B12" s="17"/>
      <c r="C12" s="17"/>
      <c r="D12" s="17"/>
      <c r="E12" s="17"/>
      <c r="F12" s="17"/>
      <c r="G12" s="17"/>
      <c r="H12" s="1">
        <v>0</v>
      </c>
    </row>
    <row r="13" spans="1:9" ht="18.75" customHeight="1" x14ac:dyDescent="0.2">
      <c r="A13" s="22" t="s">
        <v>8</v>
      </c>
      <c r="B13" s="38"/>
      <c r="C13" s="38"/>
      <c r="D13" s="38"/>
      <c r="E13" s="38"/>
      <c r="F13" s="38"/>
      <c r="G13" s="38"/>
      <c r="H13" s="1">
        <v>0</v>
      </c>
    </row>
    <row r="14" spans="1:9" ht="18.75" customHeight="1" x14ac:dyDescent="0.2">
      <c r="A14" s="16" t="s">
        <v>7</v>
      </c>
      <c r="B14" s="17"/>
      <c r="C14" s="17"/>
      <c r="D14" s="17"/>
      <c r="E14" s="17"/>
      <c r="F14" s="17"/>
      <c r="G14" s="17"/>
      <c r="H14" s="1">
        <v>0</v>
      </c>
    </row>
    <row r="15" spans="1:9" ht="18.75" customHeight="1" x14ac:dyDescent="0.2">
      <c r="A15" s="16" t="s">
        <v>3</v>
      </c>
      <c r="B15" s="17"/>
      <c r="C15" s="17"/>
      <c r="D15" s="17"/>
      <c r="E15" s="17"/>
      <c r="F15" s="17"/>
      <c r="G15" s="17"/>
      <c r="H15" s="1">
        <f>144020.55+1639.54+836.91+523.93+1792.17</f>
        <v>148813.1</v>
      </c>
    </row>
    <row r="16" spans="1:9" ht="18.75" customHeight="1" x14ac:dyDescent="0.2">
      <c r="A16" s="16" t="s">
        <v>4</v>
      </c>
      <c r="B16" s="17"/>
      <c r="C16" s="17"/>
      <c r="D16" s="17"/>
      <c r="E16" s="17"/>
      <c r="F16" s="17"/>
      <c r="G16" s="17"/>
      <c r="H16" s="1">
        <v>27354.720000000001</v>
      </c>
    </row>
    <row r="17" spans="1:8" ht="18.75" customHeight="1" x14ac:dyDescent="0.2">
      <c r="A17" s="16" t="s">
        <v>6</v>
      </c>
      <c r="B17" s="17"/>
      <c r="C17" s="17"/>
      <c r="D17" s="17"/>
      <c r="E17" s="17"/>
      <c r="F17" s="17"/>
      <c r="G17" s="17"/>
      <c r="H17" s="1">
        <v>2629.14</v>
      </c>
    </row>
    <row r="18" spans="1:8" ht="18.75" customHeight="1" x14ac:dyDescent="0.2">
      <c r="A18" s="16" t="s">
        <v>9</v>
      </c>
      <c r="B18" s="17"/>
      <c r="C18" s="17"/>
      <c r="D18" s="17"/>
      <c r="E18" s="17"/>
      <c r="F18" s="17"/>
      <c r="G18" s="17"/>
      <c r="H18" s="1">
        <v>5618.92</v>
      </c>
    </row>
    <row r="19" spans="1:8" ht="18.75" customHeight="1" x14ac:dyDescent="0.2">
      <c r="A19" s="16" t="s">
        <v>5</v>
      </c>
      <c r="B19" s="17"/>
      <c r="C19" s="17"/>
      <c r="D19" s="17"/>
      <c r="E19" s="17"/>
      <c r="F19" s="17"/>
      <c r="G19" s="17"/>
      <c r="H19" s="1">
        <v>18.510000000000002</v>
      </c>
    </row>
    <row r="20" spans="1:8" ht="18.75" customHeight="1" x14ac:dyDescent="0.2">
      <c r="A20" s="16" t="s">
        <v>11</v>
      </c>
      <c r="B20" s="17"/>
      <c r="C20" s="17"/>
      <c r="D20" s="17"/>
      <c r="E20" s="17"/>
      <c r="F20" s="17"/>
      <c r="G20" s="17"/>
      <c r="H20" s="1">
        <v>0</v>
      </c>
    </row>
    <row r="21" spans="1:8" ht="21" customHeight="1" x14ac:dyDescent="0.25">
      <c r="A21" s="16"/>
      <c r="B21" s="17"/>
      <c r="C21" s="17"/>
      <c r="D21" s="17"/>
      <c r="E21" s="17"/>
      <c r="F21" s="2"/>
      <c r="G21" s="2"/>
      <c r="H21" s="1"/>
    </row>
    <row r="22" spans="1:8" ht="33" customHeight="1" x14ac:dyDescent="0.2">
      <c r="A22" s="22" t="s">
        <v>38</v>
      </c>
      <c r="B22" s="23"/>
      <c r="C22" s="23"/>
      <c r="D22" s="23"/>
      <c r="E22" s="23"/>
      <c r="F22" s="23"/>
      <c r="G22" s="23"/>
      <c r="H22" s="7">
        <f>416281.55-H6</f>
        <v>222283.05</v>
      </c>
    </row>
    <row r="23" spans="1:8" ht="22.5" customHeight="1" x14ac:dyDescent="0.2">
      <c r="A23" s="24"/>
      <c r="B23" s="25"/>
      <c r="C23" s="25"/>
      <c r="D23" s="25"/>
      <c r="E23" s="25"/>
      <c r="F23" s="25"/>
      <c r="G23" s="25"/>
      <c r="H23" s="3"/>
    </row>
    <row r="24" spans="1:8" ht="86.25" customHeight="1" x14ac:dyDescent="0.25">
      <c r="A24" s="26"/>
      <c r="B24" s="27"/>
      <c r="C24" s="27"/>
      <c r="D24" s="27"/>
      <c r="E24" s="27"/>
      <c r="F24" s="27"/>
      <c r="G24" s="27"/>
      <c r="H24" s="28"/>
    </row>
    <row r="25" spans="1:8" ht="17.25" customHeight="1" x14ac:dyDescent="0.2">
      <c r="A25" s="29" t="s">
        <v>17</v>
      </c>
      <c r="B25" s="30"/>
      <c r="C25" s="30"/>
      <c r="D25" s="30"/>
      <c r="E25" s="30"/>
      <c r="F25" s="30"/>
      <c r="G25" s="30"/>
      <c r="H25" s="30"/>
    </row>
    <row r="26" spans="1:8" ht="15.75" customHeight="1" x14ac:dyDescent="0.2">
      <c r="A26" s="31"/>
      <c r="B26" s="31"/>
      <c r="C26" s="31"/>
      <c r="D26" s="31"/>
      <c r="E26" s="31"/>
      <c r="F26" s="31"/>
      <c r="G26" s="31"/>
      <c r="H26" s="31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9" workbookViewId="0">
      <selection activeCell="H23" sqref="H23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32" t="s">
        <v>29</v>
      </c>
      <c r="B1" s="32"/>
      <c r="C1" s="32"/>
      <c r="D1" s="32"/>
      <c r="E1" s="32"/>
      <c r="F1" s="32"/>
      <c r="G1" s="32"/>
      <c r="H1" s="32"/>
    </row>
    <row r="2" spans="1:9" ht="39" customHeight="1" x14ac:dyDescent="0.2">
      <c r="A2" s="32"/>
      <c r="B2" s="32"/>
      <c r="C2" s="32"/>
      <c r="D2" s="32"/>
      <c r="E2" s="32"/>
      <c r="F2" s="32"/>
      <c r="G2" s="32"/>
      <c r="H2" s="32"/>
    </row>
    <row r="3" spans="1:9" ht="20" x14ac:dyDescent="0.2">
      <c r="A3" s="33"/>
      <c r="B3" s="33"/>
      <c r="C3" s="33"/>
      <c r="D3" s="33"/>
      <c r="E3" s="33"/>
      <c r="F3" s="33"/>
      <c r="G3" s="33"/>
      <c r="H3" s="33"/>
    </row>
    <row r="4" spans="1:9" ht="18" x14ac:dyDescent="0.2">
      <c r="A4" s="34" t="s">
        <v>30</v>
      </c>
      <c r="B4" s="35"/>
      <c r="C4" s="35"/>
      <c r="D4" s="35"/>
      <c r="E4" s="35"/>
      <c r="F4" s="35"/>
      <c r="G4" s="35"/>
      <c r="H4" s="5">
        <f>'октябрь 2018 '!H22</f>
        <v>231343.27</v>
      </c>
    </row>
    <row r="5" spans="1:9" ht="18" x14ac:dyDescent="0.2">
      <c r="A5" s="14"/>
      <c r="B5" s="15"/>
      <c r="C5" s="15"/>
      <c r="D5" s="15"/>
      <c r="E5" s="15"/>
      <c r="F5" s="15"/>
      <c r="G5" s="15"/>
      <c r="H5" s="1"/>
    </row>
    <row r="6" spans="1:9" ht="18.75" customHeight="1" x14ac:dyDescent="0.2">
      <c r="A6" s="23" t="s">
        <v>31</v>
      </c>
      <c r="B6" s="23"/>
      <c r="C6" s="23"/>
      <c r="D6" s="23"/>
      <c r="E6" s="23"/>
      <c r="F6" s="23"/>
      <c r="G6" s="23"/>
      <c r="H6" s="7">
        <v>191312.79</v>
      </c>
      <c r="I6" s="4"/>
    </row>
    <row r="7" spans="1:9" ht="18.75" customHeight="1" x14ac:dyDescent="0.2">
      <c r="A7" s="14"/>
      <c r="B7" s="15"/>
      <c r="C7" s="15"/>
      <c r="D7" s="15"/>
      <c r="E7" s="15"/>
      <c r="F7" s="15"/>
      <c r="G7" s="15"/>
      <c r="H7" s="1"/>
      <c r="I7" s="4"/>
    </row>
    <row r="8" spans="1:9" ht="18.75" customHeight="1" x14ac:dyDescent="0.2">
      <c r="A8" s="36" t="s">
        <v>32</v>
      </c>
      <c r="B8" s="37"/>
      <c r="C8" s="37"/>
      <c r="D8" s="37"/>
      <c r="E8" s="37"/>
      <c r="F8" s="37"/>
      <c r="G8" s="37"/>
      <c r="H8" s="1"/>
      <c r="I8" s="4"/>
    </row>
    <row r="9" spans="1:9" ht="18.75" customHeight="1" x14ac:dyDescent="0.2">
      <c r="A9" s="36"/>
      <c r="B9" s="37"/>
      <c r="C9" s="37"/>
      <c r="D9" s="37"/>
      <c r="E9" s="37"/>
      <c r="F9" s="37"/>
      <c r="G9" s="37"/>
      <c r="H9" s="6">
        <f>H10+H11+H12+H13+H14+H15+H16+H17+H18+H19+H20</f>
        <v>202694.51000000004</v>
      </c>
      <c r="I9" s="4"/>
    </row>
    <row r="10" spans="1:9" ht="18.75" customHeight="1" x14ac:dyDescent="0.2">
      <c r="A10" s="14" t="s">
        <v>0</v>
      </c>
      <c r="B10" s="15"/>
      <c r="C10" s="15"/>
      <c r="D10" s="15"/>
      <c r="E10" s="15"/>
      <c r="F10" s="15"/>
      <c r="G10" s="15"/>
      <c r="H10" s="1">
        <v>6559.63</v>
      </c>
    </row>
    <row r="11" spans="1:9" ht="18.75" customHeight="1" x14ac:dyDescent="0.2">
      <c r="A11" s="14" t="s">
        <v>1</v>
      </c>
      <c r="B11" s="15"/>
      <c r="C11" s="15"/>
      <c r="D11" s="15"/>
      <c r="E11" s="15"/>
      <c r="F11" s="15"/>
      <c r="G11" s="15"/>
      <c r="H11" s="1">
        <v>7169.58</v>
      </c>
    </row>
    <row r="12" spans="1:9" ht="18.75" customHeight="1" x14ac:dyDescent="0.2">
      <c r="A12" s="14" t="s">
        <v>2</v>
      </c>
      <c r="B12" s="15"/>
      <c r="C12" s="15"/>
      <c r="D12" s="15"/>
      <c r="E12" s="15"/>
      <c r="F12" s="15"/>
      <c r="G12" s="15"/>
      <c r="H12" s="1">
        <v>0</v>
      </c>
    </row>
    <row r="13" spans="1:9" ht="18.75" customHeight="1" x14ac:dyDescent="0.2">
      <c r="A13" s="22" t="s">
        <v>8</v>
      </c>
      <c r="B13" s="38"/>
      <c r="C13" s="38"/>
      <c r="D13" s="38"/>
      <c r="E13" s="38"/>
      <c r="F13" s="38"/>
      <c r="G13" s="38"/>
      <c r="H13" s="1">
        <v>0</v>
      </c>
    </row>
    <row r="14" spans="1:9" ht="18.75" customHeight="1" x14ac:dyDescent="0.2">
      <c r="A14" s="14" t="s">
        <v>7</v>
      </c>
      <c r="B14" s="15"/>
      <c r="C14" s="15"/>
      <c r="D14" s="15"/>
      <c r="E14" s="15"/>
      <c r="F14" s="15"/>
      <c r="G14" s="15"/>
      <c r="H14" s="1">
        <v>0</v>
      </c>
    </row>
    <row r="15" spans="1:9" ht="18.75" customHeight="1" x14ac:dyDescent="0.2">
      <c r="A15" s="14" t="s">
        <v>3</v>
      </c>
      <c r="B15" s="15"/>
      <c r="C15" s="15"/>
      <c r="D15" s="15"/>
      <c r="E15" s="15"/>
      <c r="F15" s="15"/>
      <c r="G15" s="15"/>
      <c r="H15" s="1">
        <f>137720.19+1580.35+809.04+496.66+1674.69+4100</f>
        <v>146380.93000000002</v>
      </c>
    </row>
    <row r="16" spans="1:9" ht="18.75" customHeight="1" x14ac:dyDescent="0.2">
      <c r="A16" s="14" t="s">
        <v>4</v>
      </c>
      <c r="B16" s="15"/>
      <c r="C16" s="15"/>
      <c r="D16" s="15"/>
      <c r="E16" s="15"/>
      <c r="F16" s="15"/>
      <c r="G16" s="15"/>
      <c r="H16" s="1">
        <v>34964.14</v>
      </c>
    </row>
    <row r="17" spans="1:8" ht="18.75" customHeight="1" x14ac:dyDescent="0.2">
      <c r="A17" s="14" t="s">
        <v>6</v>
      </c>
      <c r="B17" s="15"/>
      <c r="C17" s="15"/>
      <c r="D17" s="15"/>
      <c r="E17" s="15"/>
      <c r="F17" s="15"/>
      <c r="G17" s="15"/>
      <c r="H17" s="1">
        <v>2219.2600000000002</v>
      </c>
    </row>
    <row r="18" spans="1:8" ht="18.75" customHeight="1" x14ac:dyDescent="0.2">
      <c r="A18" s="14" t="s">
        <v>9</v>
      </c>
      <c r="B18" s="15"/>
      <c r="C18" s="15"/>
      <c r="D18" s="15"/>
      <c r="E18" s="15"/>
      <c r="F18" s="15"/>
      <c r="G18" s="15"/>
      <c r="H18" s="1">
        <v>5385.87</v>
      </c>
    </row>
    <row r="19" spans="1:8" ht="18.75" customHeight="1" x14ac:dyDescent="0.2">
      <c r="A19" s="14" t="s">
        <v>5</v>
      </c>
      <c r="B19" s="15"/>
      <c r="C19" s="15"/>
      <c r="D19" s="15"/>
      <c r="E19" s="15"/>
      <c r="F19" s="15"/>
      <c r="G19" s="15"/>
      <c r="H19" s="1">
        <v>15.1</v>
      </c>
    </row>
    <row r="20" spans="1:8" ht="18.75" customHeight="1" x14ac:dyDescent="0.2">
      <c r="A20" s="14" t="s">
        <v>11</v>
      </c>
      <c r="B20" s="15"/>
      <c r="C20" s="15"/>
      <c r="D20" s="15"/>
      <c r="E20" s="15"/>
      <c r="F20" s="15"/>
      <c r="G20" s="15"/>
      <c r="H20" s="1">
        <v>0</v>
      </c>
    </row>
    <row r="21" spans="1:8" ht="21" customHeight="1" x14ac:dyDescent="0.25">
      <c r="A21" s="14"/>
      <c r="B21" s="15"/>
      <c r="C21" s="15"/>
      <c r="D21" s="15"/>
      <c r="E21" s="15"/>
      <c r="F21" s="2"/>
      <c r="G21" s="2"/>
      <c r="H21" s="1"/>
    </row>
    <row r="22" spans="1:8" ht="33" customHeight="1" x14ac:dyDescent="0.2">
      <c r="A22" s="22" t="s">
        <v>33</v>
      </c>
      <c r="B22" s="23"/>
      <c r="C22" s="23"/>
      <c r="D22" s="23"/>
      <c r="E22" s="23"/>
      <c r="F22" s="23"/>
      <c r="G22" s="23"/>
      <c r="H22" s="7">
        <f>413687.32-H6</f>
        <v>222374.53</v>
      </c>
    </row>
    <row r="23" spans="1:8" ht="22.5" customHeight="1" x14ac:dyDescent="0.2">
      <c r="A23" s="24"/>
      <c r="B23" s="25"/>
      <c r="C23" s="25"/>
      <c r="D23" s="25"/>
      <c r="E23" s="25"/>
      <c r="F23" s="25"/>
      <c r="G23" s="25"/>
      <c r="H23" s="3"/>
    </row>
    <row r="24" spans="1:8" ht="86.25" customHeight="1" x14ac:dyDescent="0.25">
      <c r="A24" s="26" t="s">
        <v>28</v>
      </c>
      <c r="B24" s="27"/>
      <c r="C24" s="27"/>
      <c r="D24" s="27"/>
      <c r="E24" s="27"/>
      <c r="F24" s="27"/>
      <c r="G24" s="27"/>
      <c r="H24" s="28"/>
    </row>
    <row r="25" spans="1:8" ht="17.25" customHeight="1" x14ac:dyDescent="0.2">
      <c r="A25" s="29" t="s">
        <v>17</v>
      </c>
      <c r="B25" s="30"/>
      <c r="C25" s="30"/>
      <c r="D25" s="30"/>
      <c r="E25" s="30"/>
      <c r="F25" s="30"/>
      <c r="G25" s="30"/>
      <c r="H25" s="30"/>
    </row>
    <row r="26" spans="1:8" ht="15.75" customHeight="1" x14ac:dyDescent="0.2">
      <c r="A26" s="31"/>
      <c r="B26" s="31"/>
      <c r="C26" s="31"/>
      <c r="D26" s="31"/>
      <c r="E26" s="31"/>
      <c r="F26" s="31"/>
      <c r="G26" s="31"/>
      <c r="H26" s="31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workbookViewId="0">
      <selection activeCell="F17" sqref="F17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32" t="s">
        <v>23</v>
      </c>
      <c r="B1" s="32"/>
      <c r="C1" s="32"/>
      <c r="D1" s="32"/>
      <c r="E1" s="32"/>
      <c r="F1" s="32"/>
      <c r="G1" s="32"/>
      <c r="H1" s="32"/>
    </row>
    <row r="2" spans="1:9" ht="39" customHeight="1" x14ac:dyDescent="0.2">
      <c r="A2" s="32"/>
      <c r="B2" s="32"/>
      <c r="C2" s="32"/>
      <c r="D2" s="32"/>
      <c r="E2" s="32"/>
      <c r="F2" s="32"/>
      <c r="G2" s="32"/>
      <c r="H2" s="32"/>
    </row>
    <row r="3" spans="1:9" ht="20" x14ac:dyDescent="0.2">
      <c r="A3" s="33"/>
      <c r="B3" s="33"/>
      <c r="C3" s="33"/>
      <c r="D3" s="33"/>
      <c r="E3" s="33"/>
      <c r="F3" s="33"/>
      <c r="G3" s="33"/>
      <c r="H3" s="33"/>
    </row>
    <row r="4" spans="1:9" ht="18" x14ac:dyDescent="0.2">
      <c r="A4" s="34" t="s">
        <v>24</v>
      </c>
      <c r="B4" s="35"/>
      <c r="C4" s="35"/>
      <c r="D4" s="35"/>
      <c r="E4" s="35"/>
      <c r="F4" s="35"/>
      <c r="G4" s="35"/>
      <c r="H4" s="5">
        <f>'сентябрь 2018'!H22</f>
        <v>146142.72000000003</v>
      </c>
    </row>
    <row r="5" spans="1:9" ht="18" x14ac:dyDescent="0.2">
      <c r="A5" s="12"/>
      <c r="B5" s="13"/>
      <c r="C5" s="13"/>
      <c r="D5" s="13"/>
      <c r="E5" s="13"/>
      <c r="F5" s="13"/>
      <c r="G5" s="13"/>
      <c r="H5" s="1"/>
    </row>
    <row r="6" spans="1:9" ht="18.75" customHeight="1" x14ac:dyDescent="0.2">
      <c r="A6" s="23" t="s">
        <v>25</v>
      </c>
      <c r="B6" s="23"/>
      <c r="C6" s="23"/>
      <c r="D6" s="23"/>
      <c r="E6" s="23"/>
      <c r="F6" s="23"/>
      <c r="G6" s="23"/>
      <c r="H6" s="7">
        <f>193845.77-120</f>
        <v>193725.77</v>
      </c>
      <c r="I6" s="4"/>
    </row>
    <row r="7" spans="1:9" ht="18.75" customHeight="1" x14ac:dyDescent="0.2">
      <c r="A7" s="12"/>
      <c r="B7" s="13"/>
      <c r="C7" s="13"/>
      <c r="D7" s="13"/>
      <c r="E7" s="13"/>
      <c r="F7" s="13"/>
      <c r="G7" s="13"/>
      <c r="H7" s="1"/>
      <c r="I7" s="4"/>
    </row>
    <row r="8" spans="1:9" ht="18.75" customHeight="1" x14ac:dyDescent="0.2">
      <c r="A8" s="36" t="s">
        <v>26</v>
      </c>
      <c r="B8" s="37"/>
      <c r="C8" s="37"/>
      <c r="D8" s="37"/>
      <c r="E8" s="37"/>
      <c r="F8" s="37"/>
      <c r="G8" s="37"/>
      <c r="H8" s="1"/>
      <c r="I8" s="4"/>
    </row>
    <row r="9" spans="1:9" ht="18.75" customHeight="1" x14ac:dyDescent="0.2">
      <c r="A9" s="36"/>
      <c r="B9" s="37"/>
      <c r="C9" s="37"/>
      <c r="D9" s="37"/>
      <c r="E9" s="37"/>
      <c r="F9" s="37"/>
      <c r="G9" s="37"/>
      <c r="H9" s="6">
        <f>H10+H11+H12+H13+H14+H15+H16+H17+H18+H19+H20</f>
        <v>276051.31</v>
      </c>
      <c r="I9" s="4"/>
    </row>
    <row r="10" spans="1:9" ht="18.75" customHeight="1" x14ac:dyDescent="0.2">
      <c r="A10" s="12" t="s">
        <v>0</v>
      </c>
      <c r="B10" s="13"/>
      <c r="C10" s="13"/>
      <c r="D10" s="13"/>
      <c r="E10" s="13"/>
      <c r="F10" s="13"/>
      <c r="G10" s="13"/>
      <c r="H10" s="1">
        <v>37352.660000000003</v>
      </c>
    </row>
    <row r="11" spans="1:9" ht="18.75" customHeight="1" x14ac:dyDescent="0.2">
      <c r="A11" s="12" t="s">
        <v>1</v>
      </c>
      <c r="B11" s="13"/>
      <c r="C11" s="13"/>
      <c r="D11" s="13"/>
      <c r="E11" s="13"/>
      <c r="F11" s="13"/>
      <c r="G11" s="13"/>
      <c r="H11" s="1">
        <v>39836.71</v>
      </c>
    </row>
    <row r="12" spans="1:9" ht="18.75" customHeight="1" x14ac:dyDescent="0.2">
      <c r="A12" s="12" t="s">
        <v>2</v>
      </c>
      <c r="B12" s="13"/>
      <c r="C12" s="13"/>
      <c r="D12" s="13"/>
      <c r="E12" s="13"/>
      <c r="F12" s="13"/>
      <c r="G12" s="13"/>
      <c r="H12" s="1">
        <v>0</v>
      </c>
    </row>
    <row r="13" spans="1:9" ht="18.75" customHeight="1" x14ac:dyDescent="0.2">
      <c r="A13" s="22" t="s">
        <v>8</v>
      </c>
      <c r="B13" s="38"/>
      <c r="C13" s="38"/>
      <c r="D13" s="38"/>
      <c r="E13" s="38"/>
      <c r="F13" s="38"/>
      <c r="G13" s="38"/>
      <c r="H13" s="1">
        <v>0</v>
      </c>
    </row>
    <row r="14" spans="1:9" ht="18.75" customHeight="1" x14ac:dyDescent="0.2">
      <c r="A14" s="12" t="s">
        <v>7</v>
      </c>
      <c r="B14" s="13"/>
      <c r="C14" s="13"/>
      <c r="D14" s="13"/>
      <c r="E14" s="13"/>
      <c r="F14" s="13"/>
      <c r="G14" s="13"/>
      <c r="H14" s="1">
        <v>0</v>
      </c>
    </row>
    <row r="15" spans="1:9" ht="18.75" customHeight="1" x14ac:dyDescent="0.2">
      <c r="A15" s="12" t="s">
        <v>3</v>
      </c>
      <c r="B15" s="13"/>
      <c r="C15" s="13"/>
      <c r="D15" s="13"/>
      <c r="E15" s="13"/>
      <c r="F15" s="13"/>
      <c r="G15" s="13"/>
      <c r="H15" s="1">
        <f>136961.6+1552.83+793.32+502.95+1617.62+250</f>
        <v>141678.32</v>
      </c>
    </row>
    <row r="16" spans="1:9" ht="18.75" customHeight="1" x14ac:dyDescent="0.2">
      <c r="A16" s="12" t="s">
        <v>4</v>
      </c>
      <c r="B16" s="13"/>
      <c r="C16" s="13"/>
      <c r="D16" s="13"/>
      <c r="E16" s="13"/>
      <c r="F16" s="13"/>
      <c r="G16" s="13"/>
      <c r="H16" s="1">
        <v>49662.36</v>
      </c>
    </row>
    <row r="17" spans="1:8" ht="18.75" customHeight="1" x14ac:dyDescent="0.2">
      <c r="A17" s="12" t="s">
        <v>6</v>
      </c>
      <c r="B17" s="13"/>
      <c r="C17" s="13"/>
      <c r="D17" s="13"/>
      <c r="E17" s="13"/>
      <c r="F17" s="13"/>
      <c r="G17" s="13"/>
      <c r="H17" s="1">
        <v>2218.8200000000002</v>
      </c>
    </row>
    <row r="18" spans="1:8" ht="18.75" customHeight="1" x14ac:dyDescent="0.2">
      <c r="A18" s="12" t="s">
        <v>9</v>
      </c>
      <c r="B18" s="13"/>
      <c r="C18" s="13"/>
      <c r="D18" s="13"/>
      <c r="E18" s="13"/>
      <c r="F18" s="13"/>
      <c r="G18" s="13"/>
      <c r="H18" s="1">
        <v>5247.82</v>
      </c>
    </row>
    <row r="19" spans="1:8" ht="18.75" customHeight="1" x14ac:dyDescent="0.2">
      <c r="A19" s="12" t="s">
        <v>5</v>
      </c>
      <c r="B19" s="13"/>
      <c r="C19" s="13"/>
      <c r="D19" s="13"/>
      <c r="E19" s="13"/>
      <c r="F19" s="13"/>
      <c r="G19" s="13"/>
      <c r="H19" s="1">
        <v>54.62</v>
      </c>
    </row>
    <row r="20" spans="1:8" ht="18.75" customHeight="1" x14ac:dyDescent="0.2">
      <c r="A20" s="12" t="s">
        <v>11</v>
      </c>
      <c r="B20" s="13"/>
      <c r="C20" s="13"/>
      <c r="D20" s="13"/>
      <c r="E20" s="13"/>
      <c r="F20" s="13"/>
      <c r="G20" s="13"/>
      <c r="H20" s="1">
        <v>0</v>
      </c>
    </row>
    <row r="21" spans="1:8" ht="21" customHeight="1" x14ac:dyDescent="0.25">
      <c r="A21" s="12"/>
      <c r="B21" s="13"/>
      <c r="C21" s="13"/>
      <c r="D21" s="13"/>
      <c r="E21" s="13"/>
      <c r="F21" s="2"/>
      <c r="G21" s="2"/>
      <c r="H21" s="1"/>
    </row>
    <row r="22" spans="1:8" ht="33" customHeight="1" x14ac:dyDescent="0.2">
      <c r="A22" s="22" t="s">
        <v>27</v>
      </c>
      <c r="B22" s="23"/>
      <c r="C22" s="23"/>
      <c r="D22" s="23"/>
      <c r="E22" s="23"/>
      <c r="F22" s="23"/>
      <c r="G22" s="23"/>
      <c r="H22" s="7">
        <f>425069.04-H6</f>
        <v>231343.27</v>
      </c>
    </row>
    <row r="23" spans="1:8" ht="22.5" customHeight="1" x14ac:dyDescent="0.2">
      <c r="A23" s="24"/>
      <c r="B23" s="25"/>
      <c r="C23" s="25"/>
      <c r="D23" s="25"/>
      <c r="E23" s="25"/>
      <c r="F23" s="25"/>
      <c r="G23" s="25"/>
      <c r="H23" s="3"/>
    </row>
    <row r="24" spans="1:8" ht="86.25" customHeight="1" x14ac:dyDescent="0.25">
      <c r="A24" s="26" t="s">
        <v>28</v>
      </c>
      <c r="B24" s="27"/>
      <c r="C24" s="27"/>
      <c r="D24" s="27"/>
      <c r="E24" s="27"/>
      <c r="F24" s="27"/>
      <c r="G24" s="27"/>
      <c r="H24" s="28"/>
    </row>
    <row r="25" spans="1:8" ht="17.25" customHeight="1" x14ac:dyDescent="0.2">
      <c r="A25" s="29" t="s">
        <v>17</v>
      </c>
      <c r="B25" s="30"/>
      <c r="C25" s="30"/>
      <c r="D25" s="30"/>
      <c r="E25" s="30"/>
      <c r="F25" s="30"/>
      <c r="G25" s="30"/>
      <c r="H25" s="30"/>
    </row>
    <row r="26" spans="1:8" ht="15.75" customHeight="1" x14ac:dyDescent="0.2">
      <c r="A26" s="31"/>
      <c r="B26" s="31"/>
      <c r="C26" s="31"/>
      <c r="D26" s="31"/>
      <c r="E26" s="31"/>
      <c r="F26" s="31"/>
      <c r="G26" s="31"/>
      <c r="H26" s="31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9" workbookViewId="0">
      <selection activeCell="H23" sqref="H23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32" t="s">
        <v>18</v>
      </c>
      <c r="B1" s="32"/>
      <c r="C1" s="32"/>
      <c r="D1" s="32"/>
      <c r="E1" s="32"/>
      <c r="F1" s="32"/>
      <c r="G1" s="32"/>
      <c r="H1" s="32"/>
    </row>
    <row r="2" spans="1:9" ht="39" customHeight="1" x14ac:dyDescent="0.2">
      <c r="A2" s="32"/>
      <c r="B2" s="32"/>
      <c r="C2" s="32"/>
      <c r="D2" s="32"/>
      <c r="E2" s="32"/>
      <c r="F2" s="32"/>
      <c r="G2" s="32"/>
      <c r="H2" s="32"/>
    </row>
    <row r="3" spans="1:9" ht="20" x14ac:dyDescent="0.2">
      <c r="A3" s="33"/>
      <c r="B3" s="33"/>
      <c r="C3" s="33"/>
      <c r="D3" s="33"/>
      <c r="E3" s="33"/>
      <c r="F3" s="33"/>
      <c r="G3" s="33"/>
      <c r="H3" s="33"/>
    </row>
    <row r="4" spans="1:9" ht="18" x14ac:dyDescent="0.2">
      <c r="A4" s="34" t="s">
        <v>19</v>
      </c>
      <c r="B4" s="35"/>
      <c r="C4" s="35"/>
      <c r="D4" s="35"/>
      <c r="E4" s="35"/>
      <c r="F4" s="35"/>
      <c r="G4" s="35"/>
      <c r="H4" s="5">
        <f>'август 2018'!H22</f>
        <v>143794.64000000001</v>
      </c>
    </row>
    <row r="5" spans="1:9" ht="18" x14ac:dyDescent="0.2">
      <c r="A5" s="10"/>
      <c r="B5" s="11"/>
      <c r="C5" s="11"/>
      <c r="D5" s="11"/>
      <c r="E5" s="11"/>
      <c r="F5" s="11"/>
      <c r="G5" s="11"/>
      <c r="H5" s="1"/>
    </row>
    <row r="6" spans="1:9" ht="18.75" customHeight="1" x14ac:dyDescent="0.2">
      <c r="A6" s="23" t="s">
        <v>20</v>
      </c>
      <c r="B6" s="23"/>
      <c r="C6" s="23"/>
      <c r="D6" s="23"/>
      <c r="E6" s="23"/>
      <c r="F6" s="23"/>
      <c r="G6" s="23"/>
      <c r="H6" s="7">
        <f>352800.69+8516.55</f>
        <v>361317.24</v>
      </c>
      <c r="I6" s="4"/>
    </row>
    <row r="7" spans="1:9" ht="18.75" customHeight="1" x14ac:dyDescent="0.2">
      <c r="A7" s="10"/>
      <c r="B7" s="11"/>
      <c r="C7" s="11"/>
      <c r="D7" s="11"/>
      <c r="E7" s="11"/>
      <c r="F7" s="11"/>
      <c r="G7" s="11"/>
      <c r="H7" s="1"/>
      <c r="I7" s="4"/>
    </row>
    <row r="8" spans="1:9" ht="18.75" customHeight="1" x14ac:dyDescent="0.2">
      <c r="A8" s="36" t="s">
        <v>21</v>
      </c>
      <c r="B8" s="37"/>
      <c r="C8" s="37"/>
      <c r="D8" s="37"/>
      <c r="E8" s="37"/>
      <c r="F8" s="37"/>
      <c r="G8" s="37"/>
      <c r="H8" s="1"/>
      <c r="I8" s="4"/>
    </row>
    <row r="9" spans="1:9" ht="18.75" customHeight="1" x14ac:dyDescent="0.2">
      <c r="A9" s="36"/>
      <c r="B9" s="37"/>
      <c r="C9" s="37"/>
      <c r="D9" s="37"/>
      <c r="E9" s="37"/>
      <c r="F9" s="37"/>
      <c r="G9" s="37"/>
      <c r="H9" s="6">
        <f>H10+H11+H12+H13+H14+H15+H16+H17+H18+H19+H20</f>
        <v>270655.37</v>
      </c>
      <c r="I9" s="4"/>
    </row>
    <row r="10" spans="1:9" ht="18.75" customHeight="1" x14ac:dyDescent="0.2">
      <c r="A10" s="10" t="s">
        <v>0</v>
      </c>
      <c r="B10" s="11"/>
      <c r="C10" s="11"/>
      <c r="D10" s="11"/>
      <c r="E10" s="11"/>
      <c r="F10" s="11"/>
      <c r="G10" s="11"/>
      <c r="H10" s="1">
        <v>58228.85</v>
      </c>
    </row>
    <row r="11" spans="1:9" ht="18.75" customHeight="1" x14ac:dyDescent="0.2">
      <c r="A11" s="10" t="s">
        <v>1</v>
      </c>
      <c r="B11" s="11"/>
      <c r="C11" s="11"/>
      <c r="D11" s="11"/>
      <c r="E11" s="11"/>
      <c r="F11" s="11"/>
      <c r="G11" s="11"/>
      <c r="H11" s="1">
        <v>55317.55</v>
      </c>
    </row>
    <row r="12" spans="1:9" ht="18.75" customHeight="1" x14ac:dyDescent="0.2">
      <c r="A12" s="10" t="s">
        <v>2</v>
      </c>
      <c r="B12" s="11"/>
      <c r="C12" s="11"/>
      <c r="D12" s="11"/>
      <c r="E12" s="11"/>
      <c r="F12" s="11"/>
      <c r="G12" s="11"/>
      <c r="H12" s="1">
        <v>0</v>
      </c>
    </row>
    <row r="13" spans="1:9" ht="18.75" customHeight="1" x14ac:dyDescent="0.2">
      <c r="A13" s="22" t="s">
        <v>8</v>
      </c>
      <c r="B13" s="38"/>
      <c r="C13" s="38"/>
      <c r="D13" s="38"/>
      <c r="E13" s="38"/>
      <c r="F13" s="38"/>
      <c r="G13" s="38"/>
      <c r="H13" s="1">
        <v>0</v>
      </c>
    </row>
    <row r="14" spans="1:9" ht="18.75" customHeight="1" x14ac:dyDescent="0.2">
      <c r="A14" s="10" t="s">
        <v>7</v>
      </c>
      <c r="B14" s="11"/>
      <c r="C14" s="11"/>
      <c r="D14" s="11"/>
      <c r="E14" s="11"/>
      <c r="F14" s="11"/>
      <c r="G14" s="11"/>
      <c r="H14" s="1">
        <v>0</v>
      </c>
    </row>
    <row r="15" spans="1:9" ht="18.75" customHeight="1" x14ac:dyDescent="0.2">
      <c r="A15" s="10" t="s">
        <v>3</v>
      </c>
      <c r="B15" s="11"/>
      <c r="C15" s="11"/>
      <c r="D15" s="11"/>
      <c r="E15" s="11"/>
      <c r="F15" s="11"/>
      <c r="G15" s="11"/>
      <c r="H15" s="1">
        <f>144425.75+529.53+1637.87+837.74+1783.75</f>
        <v>149214.63999999998</v>
      </c>
    </row>
    <row r="16" spans="1:9" ht="18.75" customHeight="1" x14ac:dyDescent="0.2">
      <c r="A16" s="10" t="s">
        <v>4</v>
      </c>
      <c r="B16" s="11"/>
      <c r="C16" s="11"/>
      <c r="D16" s="11"/>
      <c r="E16" s="11"/>
      <c r="F16" s="11"/>
      <c r="G16" s="11"/>
      <c r="H16" s="1">
        <v>0</v>
      </c>
    </row>
    <row r="17" spans="1:8" ht="18.75" customHeight="1" x14ac:dyDescent="0.2">
      <c r="A17" s="10" t="s">
        <v>6</v>
      </c>
      <c r="B17" s="11"/>
      <c r="C17" s="11"/>
      <c r="D17" s="11"/>
      <c r="E17" s="11"/>
      <c r="F17" s="11"/>
      <c r="G17" s="11"/>
      <c r="H17" s="1">
        <v>2589.75</v>
      </c>
    </row>
    <row r="18" spans="1:8" ht="18.75" customHeight="1" x14ac:dyDescent="0.2">
      <c r="A18" s="10" t="s">
        <v>9</v>
      </c>
      <c r="B18" s="11"/>
      <c r="C18" s="11"/>
      <c r="D18" s="11"/>
      <c r="E18" s="11"/>
      <c r="F18" s="11"/>
      <c r="G18" s="11"/>
      <c r="H18" s="1">
        <v>5253.56</v>
      </c>
    </row>
    <row r="19" spans="1:8" ht="18.75" customHeight="1" x14ac:dyDescent="0.2">
      <c r="A19" s="10" t="s">
        <v>5</v>
      </c>
      <c r="B19" s="11"/>
      <c r="C19" s="11"/>
      <c r="D19" s="11"/>
      <c r="E19" s="11"/>
      <c r="F19" s="11"/>
      <c r="G19" s="11"/>
      <c r="H19" s="1">
        <v>51.02</v>
      </c>
    </row>
    <row r="20" spans="1:8" ht="18.75" customHeight="1" x14ac:dyDescent="0.2">
      <c r="A20" s="10" t="s">
        <v>11</v>
      </c>
      <c r="B20" s="11"/>
      <c r="C20" s="11"/>
      <c r="D20" s="11"/>
      <c r="E20" s="11"/>
      <c r="F20" s="11"/>
      <c r="G20" s="11"/>
      <c r="H20" s="1">
        <v>0</v>
      </c>
    </row>
    <row r="21" spans="1:8" ht="21" customHeight="1" x14ac:dyDescent="0.25">
      <c r="A21" s="10"/>
      <c r="B21" s="11"/>
      <c r="C21" s="11"/>
      <c r="D21" s="11"/>
      <c r="E21" s="11"/>
      <c r="F21" s="2"/>
      <c r="G21" s="2"/>
      <c r="H21" s="1"/>
    </row>
    <row r="22" spans="1:8" ht="33" customHeight="1" x14ac:dyDescent="0.2">
      <c r="A22" s="22" t="s">
        <v>22</v>
      </c>
      <c r="B22" s="23"/>
      <c r="C22" s="23"/>
      <c r="D22" s="23"/>
      <c r="E22" s="23"/>
      <c r="F22" s="23"/>
      <c r="G22" s="23"/>
      <c r="H22" s="7">
        <f>507459.96-H6</f>
        <v>146142.72000000003</v>
      </c>
    </row>
    <row r="23" spans="1:8" ht="22.5" customHeight="1" x14ac:dyDescent="0.2">
      <c r="A23" s="24"/>
      <c r="B23" s="25"/>
      <c r="C23" s="25"/>
      <c r="D23" s="25"/>
      <c r="E23" s="25"/>
      <c r="F23" s="25"/>
      <c r="G23" s="25"/>
      <c r="H23" s="3"/>
    </row>
    <row r="24" spans="1:8" ht="86.25" customHeight="1" x14ac:dyDescent="0.25">
      <c r="A24" s="26" t="s">
        <v>10</v>
      </c>
      <c r="B24" s="27"/>
      <c r="C24" s="27"/>
      <c r="D24" s="27"/>
      <c r="E24" s="27"/>
      <c r="F24" s="27"/>
      <c r="G24" s="27"/>
      <c r="H24" s="28"/>
    </row>
    <row r="25" spans="1:8" ht="17.25" customHeight="1" x14ac:dyDescent="0.2">
      <c r="A25" s="29" t="s">
        <v>17</v>
      </c>
      <c r="B25" s="30"/>
      <c r="C25" s="30"/>
      <c r="D25" s="30"/>
      <c r="E25" s="30"/>
      <c r="F25" s="30"/>
      <c r="G25" s="30"/>
      <c r="H25" s="30"/>
    </row>
    <row r="26" spans="1:8" ht="15.75" customHeight="1" x14ac:dyDescent="0.2">
      <c r="A26" s="31"/>
      <c r="B26" s="31"/>
      <c r="C26" s="31"/>
      <c r="D26" s="31"/>
      <c r="E26" s="31"/>
      <c r="F26" s="31"/>
      <c r="G26" s="31"/>
      <c r="H26" s="31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15" sqref="I15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32" t="s">
        <v>12</v>
      </c>
      <c r="B1" s="32"/>
      <c r="C1" s="32"/>
      <c r="D1" s="32"/>
      <c r="E1" s="32"/>
      <c r="F1" s="32"/>
      <c r="G1" s="32"/>
      <c r="H1" s="32"/>
    </row>
    <row r="2" spans="1:9" ht="39" customHeight="1" x14ac:dyDescent="0.2">
      <c r="A2" s="32"/>
      <c r="B2" s="32"/>
      <c r="C2" s="32"/>
      <c r="D2" s="32"/>
      <c r="E2" s="32"/>
      <c r="F2" s="32"/>
      <c r="G2" s="32"/>
      <c r="H2" s="32"/>
    </row>
    <row r="3" spans="1:9" ht="20" x14ac:dyDescent="0.2">
      <c r="A3" s="33"/>
      <c r="B3" s="33"/>
      <c r="C3" s="33"/>
      <c r="D3" s="33"/>
      <c r="E3" s="33"/>
      <c r="F3" s="33"/>
      <c r="G3" s="33"/>
      <c r="H3" s="33"/>
    </row>
    <row r="4" spans="1:9" ht="18" x14ac:dyDescent="0.2">
      <c r="A4" s="34" t="s">
        <v>13</v>
      </c>
      <c r="B4" s="35"/>
      <c r="C4" s="35"/>
      <c r="D4" s="35"/>
      <c r="E4" s="35"/>
      <c r="F4" s="35"/>
      <c r="G4" s="35"/>
      <c r="H4" s="5">
        <v>368007.2</v>
      </c>
    </row>
    <row r="5" spans="1:9" ht="18" x14ac:dyDescent="0.2">
      <c r="A5" s="8"/>
      <c r="B5" s="9"/>
      <c r="C5" s="9"/>
      <c r="D5" s="9"/>
      <c r="E5" s="9"/>
      <c r="F5" s="9"/>
      <c r="G5" s="9"/>
      <c r="H5" s="1"/>
    </row>
    <row r="6" spans="1:9" ht="18.75" customHeight="1" x14ac:dyDescent="0.2">
      <c r="A6" s="23" t="s">
        <v>14</v>
      </c>
      <c r="B6" s="23"/>
      <c r="C6" s="23"/>
      <c r="D6" s="23"/>
      <c r="E6" s="23"/>
      <c r="F6" s="23"/>
      <c r="G6" s="23"/>
      <c r="H6" s="7">
        <f>276053.98-3050.52</f>
        <v>273003.45999999996</v>
      </c>
      <c r="I6" s="4"/>
    </row>
    <row r="7" spans="1:9" ht="18.75" customHeight="1" x14ac:dyDescent="0.2">
      <c r="A7" s="8"/>
      <c r="B7" s="9"/>
      <c r="C7" s="9"/>
      <c r="D7" s="9"/>
      <c r="E7" s="9"/>
      <c r="F7" s="9"/>
      <c r="G7" s="9"/>
      <c r="H7" s="1"/>
      <c r="I7" s="4"/>
    </row>
    <row r="8" spans="1:9" ht="18.75" customHeight="1" x14ac:dyDescent="0.2">
      <c r="A8" s="36" t="s">
        <v>15</v>
      </c>
      <c r="B8" s="37"/>
      <c r="C8" s="37"/>
      <c r="D8" s="37"/>
      <c r="E8" s="37"/>
      <c r="F8" s="37"/>
      <c r="G8" s="37"/>
      <c r="H8" s="1"/>
      <c r="I8" s="4"/>
    </row>
    <row r="9" spans="1:9" ht="18.75" customHeight="1" x14ac:dyDescent="0.2">
      <c r="A9" s="36"/>
      <c r="B9" s="37"/>
      <c r="C9" s="37"/>
      <c r="D9" s="37"/>
      <c r="E9" s="37"/>
      <c r="F9" s="37"/>
      <c r="G9" s="37"/>
      <c r="H9" s="6">
        <f>H10+H11+H12+H13+H14+H15+H16+H17+H18+H19+H20</f>
        <v>224212.56</v>
      </c>
      <c r="I9" s="4"/>
    </row>
    <row r="10" spans="1:9" ht="18.75" customHeight="1" x14ac:dyDescent="0.2">
      <c r="A10" s="8" t="s">
        <v>0</v>
      </c>
      <c r="B10" s="9"/>
      <c r="C10" s="9"/>
      <c r="D10" s="9"/>
      <c r="E10" s="9"/>
      <c r="F10" s="9"/>
      <c r="G10" s="9"/>
      <c r="H10" s="1">
        <v>46557.97</v>
      </c>
    </row>
    <row r="11" spans="1:9" ht="18.75" customHeight="1" x14ac:dyDescent="0.2">
      <c r="A11" s="8" t="s">
        <v>1</v>
      </c>
      <c r="B11" s="9"/>
      <c r="C11" s="9"/>
      <c r="D11" s="9"/>
      <c r="E11" s="9"/>
      <c r="F11" s="9"/>
      <c r="G11" s="9"/>
      <c r="H11" s="1">
        <v>38425.67</v>
      </c>
    </row>
    <row r="12" spans="1:9" ht="18.75" customHeight="1" x14ac:dyDescent="0.2">
      <c r="A12" s="8" t="s">
        <v>2</v>
      </c>
      <c r="B12" s="9"/>
      <c r="C12" s="9"/>
      <c r="D12" s="9"/>
      <c r="E12" s="9"/>
      <c r="F12" s="9"/>
      <c r="G12" s="9"/>
      <c r="H12" s="1">
        <v>0</v>
      </c>
    </row>
    <row r="13" spans="1:9" ht="18.75" customHeight="1" x14ac:dyDescent="0.2">
      <c r="A13" s="22" t="s">
        <v>8</v>
      </c>
      <c r="B13" s="38"/>
      <c r="C13" s="38"/>
      <c r="D13" s="38"/>
      <c r="E13" s="38"/>
      <c r="F13" s="38"/>
      <c r="G13" s="38"/>
      <c r="H13" s="1">
        <v>0</v>
      </c>
    </row>
    <row r="14" spans="1:9" ht="18.75" customHeight="1" x14ac:dyDescent="0.2">
      <c r="A14" s="8" t="s">
        <v>7</v>
      </c>
      <c r="B14" s="9"/>
      <c r="C14" s="9"/>
      <c r="D14" s="9"/>
      <c r="E14" s="9"/>
      <c r="F14" s="9"/>
      <c r="G14" s="9"/>
      <c r="H14" s="1">
        <v>0</v>
      </c>
    </row>
    <row r="15" spans="1:9" ht="18.75" customHeight="1" x14ac:dyDescent="0.2">
      <c r="A15" s="8" t="s">
        <v>3</v>
      </c>
      <c r="B15" s="9"/>
      <c r="C15" s="9"/>
      <c r="D15" s="9"/>
      <c r="E15" s="9"/>
      <c r="F15" s="9"/>
      <c r="G15" s="9"/>
      <c r="H15" s="1">
        <f>126220.63+459.09+1442.52+738.44+1559.63</f>
        <v>130420.31000000001</v>
      </c>
    </row>
    <row r="16" spans="1:9" ht="18.75" customHeight="1" x14ac:dyDescent="0.2">
      <c r="A16" s="8" t="s">
        <v>4</v>
      </c>
      <c r="B16" s="9"/>
      <c r="C16" s="9"/>
      <c r="D16" s="9"/>
      <c r="E16" s="9"/>
      <c r="F16" s="9"/>
      <c r="G16" s="9"/>
      <c r="H16" s="1">
        <v>0</v>
      </c>
    </row>
    <row r="17" spans="1:8" ht="18.75" customHeight="1" x14ac:dyDescent="0.2">
      <c r="A17" s="8" t="s">
        <v>6</v>
      </c>
      <c r="B17" s="9"/>
      <c r="C17" s="9"/>
      <c r="D17" s="9"/>
      <c r="E17" s="9"/>
      <c r="F17" s="9"/>
      <c r="G17" s="9"/>
      <c r="H17" s="1">
        <v>4190.8</v>
      </c>
    </row>
    <row r="18" spans="1:8" ht="18.75" customHeight="1" x14ac:dyDescent="0.2">
      <c r="A18" s="8" t="s">
        <v>9</v>
      </c>
      <c r="B18" s="9"/>
      <c r="C18" s="9"/>
      <c r="D18" s="9"/>
      <c r="E18" s="9"/>
      <c r="F18" s="9"/>
      <c r="G18" s="9"/>
      <c r="H18" s="1">
        <v>4613.1899999999996</v>
      </c>
    </row>
    <row r="19" spans="1:8" ht="18.75" customHeight="1" x14ac:dyDescent="0.2">
      <c r="A19" s="8" t="s">
        <v>5</v>
      </c>
      <c r="B19" s="9"/>
      <c r="C19" s="9"/>
      <c r="D19" s="9"/>
      <c r="E19" s="9"/>
      <c r="F19" s="9"/>
      <c r="G19" s="9"/>
      <c r="H19" s="1">
        <v>4.62</v>
      </c>
    </row>
    <row r="20" spans="1:8" ht="18.75" customHeight="1" x14ac:dyDescent="0.2">
      <c r="A20" s="8" t="s">
        <v>11</v>
      </c>
      <c r="B20" s="9"/>
      <c r="C20" s="9"/>
      <c r="D20" s="9"/>
      <c r="E20" s="9"/>
      <c r="F20" s="9"/>
      <c r="G20" s="9"/>
      <c r="H20" s="1">
        <v>0</v>
      </c>
    </row>
    <row r="21" spans="1:8" ht="21" customHeight="1" x14ac:dyDescent="0.25">
      <c r="A21" s="8"/>
      <c r="B21" s="9"/>
      <c r="C21" s="9"/>
      <c r="D21" s="9"/>
      <c r="E21" s="9"/>
      <c r="F21" s="2"/>
      <c r="G21" s="2"/>
      <c r="H21" s="1"/>
    </row>
    <row r="22" spans="1:8" ht="33" customHeight="1" x14ac:dyDescent="0.2">
      <c r="A22" s="22" t="s">
        <v>16</v>
      </c>
      <c r="B22" s="23"/>
      <c r="C22" s="23"/>
      <c r="D22" s="23"/>
      <c r="E22" s="23"/>
      <c r="F22" s="23"/>
      <c r="G22" s="23"/>
      <c r="H22" s="7">
        <f>416798.1-H6</f>
        <v>143794.64000000001</v>
      </c>
    </row>
    <row r="23" spans="1:8" ht="22.5" customHeight="1" x14ac:dyDescent="0.2">
      <c r="A23" s="24"/>
      <c r="B23" s="25"/>
      <c r="C23" s="25"/>
      <c r="D23" s="25"/>
      <c r="E23" s="25"/>
      <c r="F23" s="25"/>
      <c r="G23" s="25"/>
      <c r="H23" s="3"/>
    </row>
    <row r="24" spans="1:8" ht="86.25" customHeight="1" x14ac:dyDescent="0.25">
      <c r="A24" s="26" t="s">
        <v>10</v>
      </c>
      <c r="B24" s="27"/>
      <c r="C24" s="27"/>
      <c r="D24" s="27"/>
      <c r="E24" s="27"/>
      <c r="F24" s="27"/>
      <c r="G24" s="27"/>
      <c r="H24" s="28"/>
    </row>
    <row r="25" spans="1:8" ht="17.25" customHeight="1" x14ac:dyDescent="0.2">
      <c r="A25" s="29" t="s">
        <v>17</v>
      </c>
      <c r="B25" s="30"/>
      <c r="C25" s="30"/>
      <c r="D25" s="30"/>
      <c r="E25" s="30"/>
      <c r="F25" s="30"/>
      <c r="G25" s="30"/>
      <c r="H25" s="30"/>
    </row>
    <row r="26" spans="1:8" ht="15.75" customHeight="1" x14ac:dyDescent="0.2">
      <c r="A26" s="31"/>
      <c r="B26" s="31"/>
      <c r="C26" s="31"/>
      <c r="D26" s="31"/>
      <c r="E26" s="31"/>
      <c r="F26" s="31"/>
      <c r="G26" s="31"/>
      <c r="H26" s="31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февраль 2019 </vt:lpstr>
      <vt:lpstr>январь 2019</vt:lpstr>
      <vt:lpstr>декабрь 2018  </vt:lpstr>
      <vt:lpstr>ноябрь 2018 </vt:lpstr>
      <vt:lpstr>октябрь 2018 </vt:lpstr>
      <vt:lpstr>сентябрь 2018</vt:lpstr>
      <vt:lpstr>август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2019-03-18T03:54:49Z</dcterms:modified>
</cp:coreProperties>
</file>