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106"/>
  <workbookPr/>
  <mc:AlternateContent xmlns:mc="http://schemas.openxmlformats.org/markup-compatibility/2006">
    <mc:Choice Requires="x15">
      <x15ac:absPath xmlns:x15ac="http://schemas.microsoft.com/office/spreadsheetml/2010/11/ac" url="/Users/Evgenij/Desktop/"/>
    </mc:Choice>
  </mc:AlternateContent>
  <bookViews>
    <workbookView xWindow="0" yWindow="520" windowWidth="15600" windowHeight="11700" activeTab="1"/>
  </bookViews>
  <sheets>
    <sheet name="февраль 2019" sheetId="88" r:id="rId1"/>
    <sheet name="январь 2019" sheetId="87" r:id="rId2"/>
    <sheet name="декабрь 2018" sheetId="86" r:id="rId3"/>
    <sheet name="ноябрь 2018" sheetId="85" r:id="rId4"/>
    <sheet name="октябрь 2018" sheetId="84" r:id="rId5"/>
    <sheet name="сентябрь 2018 " sheetId="83" r:id="rId6"/>
    <sheet name="август 2018 " sheetId="82" r:id="rId7"/>
    <sheet name="июль 2018 " sheetId="81" r:id="rId8"/>
    <sheet name="июнь 2018   " sheetId="80" r:id="rId9"/>
    <sheet name="май 2018  " sheetId="79" r:id="rId10"/>
    <sheet name="апрель 2018 " sheetId="78" r:id="rId11"/>
    <sheet name="март 2018 " sheetId="77" r:id="rId12"/>
    <sheet name="февраль 2018 " sheetId="76" r:id="rId13"/>
    <sheet name="январь 2018" sheetId="75" r:id="rId14"/>
    <sheet name="декабрь 2017 " sheetId="74" r:id="rId15"/>
    <sheet name="ноябрь 2017 " sheetId="73" r:id="rId16"/>
    <sheet name="октябрь 2017" sheetId="72" r:id="rId17"/>
    <sheet name="сент. 2017" sheetId="71" r:id="rId18"/>
    <sheet name="август 2017" sheetId="70" r:id="rId19"/>
    <sheet name="июль 2017 " sheetId="69" r:id="rId20"/>
    <sheet name="июнь 2017 " sheetId="68" r:id="rId21"/>
    <sheet name="май 2017 " sheetId="67" r:id="rId22"/>
    <sheet name="апрель 2017" sheetId="66" r:id="rId23"/>
    <sheet name="март 2017 " sheetId="65" r:id="rId24"/>
    <sheet name="февраль 2017" sheetId="64" r:id="rId25"/>
    <sheet name="январь 2017 " sheetId="63" r:id="rId26"/>
    <sheet name="декабрь 2016" sheetId="62" r:id="rId2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87" l="1"/>
  <c r="H10" i="87"/>
  <c r="H8" i="87"/>
  <c r="H9" i="88"/>
  <c r="H10" i="88"/>
  <c r="H21" i="88"/>
  <c r="H8" i="88"/>
  <c r="H21" i="87"/>
  <c r="H7" i="86"/>
  <c r="H21" i="86"/>
  <c r="H9" i="86"/>
  <c r="H10" i="86"/>
  <c r="H8" i="86"/>
  <c r="H7" i="85"/>
  <c r="H21" i="85"/>
  <c r="H20" i="84"/>
  <c r="H9" i="85"/>
  <c r="H10" i="85"/>
  <c r="H8" i="85"/>
  <c r="H9" i="84"/>
  <c r="H10" i="84"/>
  <c r="H8" i="84"/>
  <c r="H8" i="83"/>
  <c r="H8" i="82"/>
  <c r="H8" i="81"/>
  <c r="H8" i="80"/>
  <c r="H10" i="79"/>
  <c r="H9" i="79"/>
  <c r="H8" i="79"/>
  <c r="H8" i="78"/>
  <c r="H8" i="77"/>
  <c r="H8" i="76"/>
  <c r="H10" i="75"/>
  <c r="H9" i="75"/>
  <c r="H8" i="75"/>
  <c r="H8" i="74"/>
  <c r="H8" i="73"/>
  <c r="H8" i="72"/>
  <c r="H8" i="71"/>
  <c r="H8" i="70"/>
  <c r="H8" i="69"/>
  <c r="H8" i="68"/>
  <c r="H8" i="67"/>
  <c r="H8" i="66"/>
  <c r="H8" i="65"/>
  <c r="H8" i="64"/>
  <c r="H8" i="63"/>
  <c r="H8" i="62"/>
</calcChain>
</file>

<file path=xl/sharedStrings.xml><?xml version="1.0" encoding="utf-8"?>
<sst xmlns="http://schemas.openxmlformats.org/spreadsheetml/2006/main" count="486" uniqueCount="138">
  <si>
    <t>С уважением, ООО "Управляющая компания "Мой дом"</t>
  </si>
  <si>
    <t>Содержание и ремонт МКД</t>
  </si>
  <si>
    <t>Горячая вода</t>
  </si>
  <si>
    <t>Отопление</t>
  </si>
  <si>
    <t>Капитальный ремонт</t>
  </si>
  <si>
    <t>Домофон</t>
  </si>
  <si>
    <t>Электроэнергия</t>
  </si>
  <si>
    <t>Пеня</t>
  </si>
  <si>
    <t>Холодная вода и  водоотведение</t>
  </si>
  <si>
    <t>Поступило в счет оплаты содержания и ремонта жилья,коммунальных услуг, в т.ч.:</t>
  </si>
  <si>
    <t>Компонент на теплоноситель</t>
  </si>
  <si>
    <t>Компонент на тепловую энергию</t>
  </si>
  <si>
    <t>Отчет ТСЖ "Хабаровск-2"                                                         за период 01.12.2016-31.12.2016</t>
  </si>
  <si>
    <t>Задолженность собственников на 01.12.2016</t>
  </si>
  <si>
    <t>Начислено за декабрь 2016г</t>
  </si>
  <si>
    <t>Просроченная задолженность собственников на 31.12.2016</t>
  </si>
  <si>
    <t>Выполненные работы: 1. Установлена плита под мусорный контейнер.</t>
  </si>
  <si>
    <t>Отчет ТСЖ "Хабаровск-2"                                                         за период 01.01.2017-31.01.2017</t>
  </si>
  <si>
    <t>Задолженность собственников на 01.01.2017</t>
  </si>
  <si>
    <t>Начислено за январь 2017г</t>
  </si>
  <si>
    <t>Просроченная задолженность собственников на 31.01.2017</t>
  </si>
  <si>
    <t>Выполненные работы: 1. Налажено система коллективного телевидения, позволяющая просматривать до 110 каналов.</t>
  </si>
  <si>
    <t>Отчет ТСЖ "Хабаровск-2"                                                         за период 01.02.2017-28.02.2017</t>
  </si>
  <si>
    <t>Задолженность собственников на 01.02.2017</t>
  </si>
  <si>
    <t>Начислено за февраль 2017г</t>
  </si>
  <si>
    <t>Просроченная задолженность собственников на 28.02.2017</t>
  </si>
  <si>
    <t>Отчет ТСЖ "Хабаровск-2"                                                         за период 01.03.2017-31.03.2017</t>
  </si>
  <si>
    <t>Задолженность собственников на 01.03.2017</t>
  </si>
  <si>
    <t>Начислено за март 2017г</t>
  </si>
  <si>
    <t>Просроченная задолженность собственников на 31.03.2017</t>
  </si>
  <si>
    <t xml:space="preserve">Выполненные работы: </t>
  </si>
  <si>
    <t>Отчет ТСЖ "Хабаровск-2"                                                         за период 01.04.2017-30.04.2017</t>
  </si>
  <si>
    <t>Задолженность собственников на 01.04.2017</t>
  </si>
  <si>
    <t>Начислено за апрель 2017г</t>
  </si>
  <si>
    <t>Просроченная задолженность собственников на 30.04.2017</t>
  </si>
  <si>
    <t>Антенна</t>
  </si>
  <si>
    <t>Отчет ТСЖ "Хабаровск-2"                                                         за период 01.05.2017-31.05.2017</t>
  </si>
  <si>
    <t>Задолженность собственников на 01.05.2017</t>
  </si>
  <si>
    <t>Начислено за май 2017г</t>
  </si>
  <si>
    <t>Просроченная задолженность собственников на 31.05.2017</t>
  </si>
  <si>
    <t>Отчет ТСЖ "Хабаровск-2"                                                         за период 01.06.2017-30.06.2017</t>
  </si>
  <si>
    <t>Задолженность собственников на 01.06.2017</t>
  </si>
  <si>
    <t>Начислено за июнь 2017г</t>
  </si>
  <si>
    <t>Просроченная задолженность собственников на 30.06.2017</t>
  </si>
  <si>
    <t xml:space="preserve">Выполненные работы: 1. Произведены работы по частичному ремонту асфальтного покрытия на проезде и на отмостке здания. </t>
  </si>
  <si>
    <t>Отчет ТСЖ "Хабаровск-2"                                                         за период 01.07.2017-31.07.2017</t>
  </si>
  <si>
    <t>Задолженность собственников на 01.07.2017</t>
  </si>
  <si>
    <t>Начислено за июль 2017г</t>
  </si>
  <si>
    <t>Просроченная задолженность собственников на 31.07.2017</t>
  </si>
  <si>
    <t>Отчет ТСЖ "Хабаровск-2"                                                         за период 01.08.2017-31.08.2017</t>
  </si>
  <si>
    <t>Задолженность собственников на 01.08.2017</t>
  </si>
  <si>
    <t>Начислено за август 2017г</t>
  </si>
  <si>
    <t>Просроченная задолженность собственников на 31.08.2017</t>
  </si>
  <si>
    <t xml:space="preserve">Выполненные работы: 1. </t>
  </si>
  <si>
    <t>Отчет ТСЖ "Хабаровск-2"                                                         за период 01.09.2017-30.09.2017</t>
  </si>
  <si>
    <t>Задолженность собственников на 01.09.2017</t>
  </si>
  <si>
    <t>Начислено за сентябрь 2017г</t>
  </si>
  <si>
    <t>Просроченная задолженность собственников на 30.09.2017</t>
  </si>
  <si>
    <t>Выполненные работы: 1. Установлен регулятор давления на систему горячего водоснабжения.</t>
  </si>
  <si>
    <t>Отчет ТСЖ "Хабаровск-2"                                                         за период 01.10.2017-31.10.2017</t>
  </si>
  <si>
    <t>Задолженность собственников на 01.10.2017</t>
  </si>
  <si>
    <t>Начислено за октябрь 2017г</t>
  </si>
  <si>
    <t>Просроченная задолженность собственников на 31.10.2017</t>
  </si>
  <si>
    <t>Отчет ТСЖ "Хабаровск-2"                                                         за период 01.11.2017-30.11.2017</t>
  </si>
  <si>
    <t>Задолженность собственников на 01.11.2017</t>
  </si>
  <si>
    <t>Начислено за ноябрь 2017г</t>
  </si>
  <si>
    <t>Просроченная задолженность собственников на 30.11.2017</t>
  </si>
  <si>
    <t>Отчет ТСЖ "Хабаровск-2"                                                         за период 01.12.2017-31.12.2017</t>
  </si>
  <si>
    <t>Задолженность собственников на 01.12.2017</t>
  </si>
  <si>
    <t>Начислено за декабрь 2017г</t>
  </si>
  <si>
    <t>Просроченная задолженность собственников на 31.12.2017</t>
  </si>
  <si>
    <t>Выполненные работы: 1. Заключен договор на установку тамбурных дверей во всех подъездах.</t>
  </si>
  <si>
    <t>Отчет ТСЖ "Хабаровск-2"                                                         за период 01.01.2018-31.01.2018</t>
  </si>
  <si>
    <t>Задолженность собственников на 01.01.2018</t>
  </si>
  <si>
    <t>Начислено за январь 2018г</t>
  </si>
  <si>
    <t>Просроченная задолженность собственников на 31.01.2018</t>
  </si>
  <si>
    <t>Выполненные работы: 1. Установлены тамбурные двери во всех подъездах.</t>
  </si>
  <si>
    <t>Отчет ТСЖ "Хабаровск-2"                                                         за период 01.02.2018-28.02.2018</t>
  </si>
  <si>
    <t>Задолженность собственников на 01.02.2018</t>
  </si>
  <si>
    <t>Начислено за февраль 2018г</t>
  </si>
  <si>
    <t>Просроченная задолженность собственников на 28.02.2018</t>
  </si>
  <si>
    <t>Отчет ТСЖ "Хабаровск-2"                                                         за период 01.03.2018-31.03.2018</t>
  </si>
  <si>
    <t>Задолженность собственников на 01.03.2018</t>
  </si>
  <si>
    <t>Начислено за март 2018г</t>
  </si>
  <si>
    <t>Просроченная задолженность собственников на 31.03.2018</t>
  </si>
  <si>
    <t>Выполненные работы: 1. Готовится пакет документов для проведения работ по утеплению торцевой стены. 2. Завершены работы по установке тамбурных дверей на первых этажах во всех подъездах</t>
  </si>
  <si>
    <t>Отчет ТСЖ "Хабаровск-2"                                                         за период 01.04.2018-30.04.2018</t>
  </si>
  <si>
    <t>Задолженность собственников на 01.04.2018</t>
  </si>
  <si>
    <t>Начислено за апрель 2018г</t>
  </si>
  <si>
    <t>Просроченная задолженность собственников на 30.04.2018</t>
  </si>
  <si>
    <t>Выполненные работы: 1. Начаты работы по утеплению торцевой стены</t>
  </si>
  <si>
    <t>Отчет ТСЖ "Хабаровск-2"                                                         за период 01.05.2018-31.05.2018</t>
  </si>
  <si>
    <t>Задолженность собственников на 01.05.2018</t>
  </si>
  <si>
    <t>Начислено за май 2018г</t>
  </si>
  <si>
    <t>Просроченная задолженность собственников на 31.05.2018</t>
  </si>
  <si>
    <t>Выполненные работы: 1. Продолжаются работы по утеплению торцевой стены. 2. Начаты работы по ремонту первых этаджей в подхездах.</t>
  </si>
  <si>
    <t>Отчет ТСЖ "Хабаровск-2"                                                         за период 01.06.2018-30.06.2018</t>
  </si>
  <si>
    <t>Задолженность собственников на 01.06.2018</t>
  </si>
  <si>
    <t>Начислено за июнь 2018г</t>
  </si>
  <si>
    <t>Просроченная задолженность собственников на 30.06.2018</t>
  </si>
  <si>
    <t>Выполненные работы: 1. Продолжаются работы по утеплению торцевой стены. 2. Завершены работы по ремонту первых этажей в подхездах.</t>
  </si>
  <si>
    <t>Отчет ТСЖ "Хабаровск-2"                                                         за период 01.07.2018-31.07.2018</t>
  </si>
  <si>
    <t>Задолженность собственников на 01.07.2018</t>
  </si>
  <si>
    <t>Начислено за июль 2018г</t>
  </si>
  <si>
    <t>Просроченная задолженность собственников на 31.07.2018</t>
  </si>
  <si>
    <t>С уважением, ООО "Розенталь Групп "Авиор"</t>
  </si>
  <si>
    <t xml:space="preserve">Выполненные работы: 1. Завершены работы по утеплению торцевой стены. </t>
  </si>
  <si>
    <t>Отчет ТСЖ "Хабаровск-2"                                                         за период 01.08.2018-31.08.2018</t>
  </si>
  <si>
    <t>Задолженность собственников на 01.08.2018</t>
  </si>
  <si>
    <t>Начислено за август 2018г</t>
  </si>
  <si>
    <t>Отчет ТСЖ "Хабаровск-2"                                                         за период 01.09.2018-30.09.2018</t>
  </si>
  <si>
    <t>Задолженность собственников на 01.09.2018</t>
  </si>
  <si>
    <t>Начислено за сентябрь 2018г</t>
  </si>
  <si>
    <t>Просроченная задолженность собственников на 30.09.2018</t>
  </si>
  <si>
    <t>Просроченная задолженность собственников на 31.08.2018</t>
  </si>
  <si>
    <t>Отчет ТСЖ "Хабаровск-2"                                                         за период 01.10.2018-31.10.2018</t>
  </si>
  <si>
    <t>Задолженность собственников на 01.10.2018</t>
  </si>
  <si>
    <t>Начислено за октябрь 2018г</t>
  </si>
  <si>
    <t>Просроченная задолженность собственников на 31.10.2018</t>
  </si>
  <si>
    <t>Отчет ТСЖ "Хабаровск-2"                                                         за период 01.11.2018-30.11.2018</t>
  </si>
  <si>
    <t>Задолженность собственников на 01.11.2018</t>
  </si>
  <si>
    <t>Начислено за ноябрь 2018г</t>
  </si>
  <si>
    <t>Просроченная задолженность собственников на 30.11.2018</t>
  </si>
  <si>
    <t>Платные услуги</t>
  </si>
  <si>
    <t>Отчет ТСЖ "Хабаровск-2"                                                         за период 01.12.2018-31.12.2018</t>
  </si>
  <si>
    <t>Задолженность собственников на 01.12.2018</t>
  </si>
  <si>
    <t>Начислено за декабрь 2018г</t>
  </si>
  <si>
    <t>Просроченная задолженность собственников на 31.12.2018</t>
  </si>
  <si>
    <t>Отчет ТСЖ "Хабаровск-2"                                                         за период 01.01.2019-31.01.2019</t>
  </si>
  <si>
    <t>Задолженность собственников на 01.01.2019</t>
  </si>
  <si>
    <t>Начислено за январь 2019 г</t>
  </si>
  <si>
    <t>Просроченная задолженность собственников на 31.01.2019</t>
  </si>
  <si>
    <t>Отчет ТСЖ "Хабаровск-2"                                                         за период 01.02.2019-28.02.2019</t>
  </si>
  <si>
    <t>Задолженность собственников на 01.02.2019</t>
  </si>
  <si>
    <t>Начислено за февраль 2019 г</t>
  </si>
  <si>
    <t>Просроченная задолженность собственников на 28.02.2019</t>
  </si>
  <si>
    <t>Пени</t>
  </si>
  <si>
    <t xml:space="preserve">Выполненные работы: 1. Начаты работы по реконструкции подъездного освещения, с целью оптимизации расходов на освещение и улучшения потребительских свойств.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</si>
</sst>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i/>
      <sz val="16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5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auto="1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8" fillId="0" borderId="0"/>
  </cellStyleXfs>
  <cellXfs count="86">
    <xf numFmtId="0" fontId="0" fillId="0" borderId="0" xfId="0"/>
    <xf numFmtId="0" fontId="1" fillId="0" borderId="0" xfId="0" applyFont="1"/>
    <xf numFmtId="2" fontId="5" fillId="2" borderId="0" xfId="0" applyNumberFormat="1" applyFont="1" applyFill="1" applyBorder="1"/>
    <xf numFmtId="0" fontId="6" fillId="0" borderId="5" xfId="0" applyFont="1" applyBorder="1"/>
    <xf numFmtId="2" fontId="6" fillId="0" borderId="5" xfId="0" applyNumberFormat="1" applyFont="1" applyBorder="1"/>
    <xf numFmtId="2" fontId="6" fillId="0" borderId="8" xfId="0" applyNumberFormat="1" applyFont="1" applyBorder="1"/>
    <xf numFmtId="2" fontId="6" fillId="0" borderId="3" xfId="0" applyNumberFormat="1" applyFont="1" applyBorder="1"/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2" fontId="6" fillId="0" borderId="11" xfId="0" applyNumberFormat="1" applyFont="1" applyBorder="1"/>
    <xf numFmtId="2" fontId="4" fillId="0" borderId="5" xfId="0" applyNumberFormat="1" applyFont="1" applyFill="1" applyBorder="1"/>
    <xf numFmtId="4" fontId="4" fillId="0" borderId="12" xfId="1" applyNumberFormat="1" applyFont="1" applyFill="1" applyBorder="1" applyAlignment="1">
      <alignment horizontal="right" vertical="top"/>
    </xf>
    <xf numFmtId="2" fontId="4" fillId="0" borderId="12" xfId="1" applyNumberFormat="1" applyFont="1" applyFill="1" applyBorder="1" applyAlignment="1">
      <alignment horizontal="right" vertical="top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3" fillId="0" borderId="0" xfId="0" applyFont="1" applyBorder="1" applyAlignment="1">
      <alignment vertical="distributed"/>
    </xf>
    <xf numFmtId="2" fontId="5" fillId="0" borderId="0" xfId="0" applyNumberFormat="1" applyFont="1" applyBorder="1" applyAlignment="1">
      <alignment horizontal="right"/>
    </xf>
    <xf numFmtId="0" fontId="6" fillId="0" borderId="0" xfId="0" applyNumberFormat="1" applyFont="1" applyBorder="1" applyAlignment="1">
      <alignment vertical="top" wrapText="1"/>
    </xf>
    <xf numFmtId="0" fontId="7" fillId="0" borderId="0" xfId="0" applyFont="1" applyAlignment="1">
      <alignment wrapText="1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4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5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Alignment="1">
      <alignment horizontal="center" vertical="distributed"/>
    </xf>
    <xf numFmtId="0" fontId="6" fillId="0" borderId="9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4" xfId="0" applyFont="1" applyBorder="1" applyAlignment="1">
      <alignment horizontal="left" wrapText="1"/>
    </xf>
    <xf numFmtId="0" fontId="6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2" xfId="0" applyFont="1" applyBorder="1" applyAlignment="1">
      <alignment horizontal="left"/>
    </xf>
  </cellXfs>
  <cellStyles count="2">
    <cellStyle name="Обычный" xfId="0" builtinId="0"/>
    <cellStyle name="Обычный_декабрь 2018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6"/>
  <sheetViews>
    <sheetView workbookViewId="0">
      <selection activeCell="A18" sqref="A18:G18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x14ac:dyDescent="0.2">
      <c r="A2" s="77" t="s">
        <v>132</v>
      </c>
      <c r="B2" s="77"/>
      <c r="C2" s="77"/>
      <c r="D2" s="77"/>
      <c r="E2" s="77"/>
      <c r="F2" s="77"/>
      <c r="G2" s="77"/>
      <c r="H2" s="77"/>
    </row>
    <row r="3" spans="1:8" ht="41.25" customHeight="1" x14ac:dyDescent="0.2">
      <c r="A3" s="77"/>
      <c r="B3" s="77"/>
      <c r="C3" s="77"/>
      <c r="D3" s="77"/>
      <c r="E3" s="77"/>
      <c r="F3" s="77"/>
      <c r="G3" s="77"/>
      <c r="H3" s="77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18" x14ac:dyDescent="0.2">
      <c r="A5" s="78" t="s">
        <v>133</v>
      </c>
      <c r="B5" s="79"/>
      <c r="C5" s="79"/>
      <c r="D5" s="79"/>
      <c r="E5" s="79"/>
      <c r="F5" s="79"/>
      <c r="G5" s="79"/>
      <c r="H5" s="59">
        <v>324985.69</v>
      </c>
    </row>
    <row r="6" spans="1:8" ht="18" x14ac:dyDescent="0.2">
      <c r="A6" s="63"/>
      <c r="B6" s="64"/>
      <c r="C6" s="64"/>
      <c r="D6" s="64"/>
      <c r="E6" s="64"/>
      <c r="F6" s="64"/>
      <c r="G6" s="64"/>
      <c r="H6" s="3"/>
    </row>
    <row r="7" spans="1:8" ht="26.25" customHeight="1" x14ac:dyDescent="0.2">
      <c r="A7" s="71" t="s">
        <v>134</v>
      </c>
      <c r="B7" s="80"/>
      <c r="C7" s="80"/>
      <c r="D7" s="80"/>
      <c r="E7" s="80"/>
      <c r="F7" s="80"/>
      <c r="G7" s="80"/>
      <c r="H7" s="4">
        <v>672176.49</v>
      </c>
    </row>
    <row r="8" spans="1:8" ht="42.75" customHeight="1" x14ac:dyDescent="0.2">
      <c r="A8" s="81" t="s">
        <v>9</v>
      </c>
      <c r="B8" s="82"/>
      <c r="C8" s="82"/>
      <c r="D8" s="82"/>
      <c r="E8" s="82"/>
      <c r="F8" s="82"/>
      <c r="G8" s="82"/>
      <c r="H8" s="4">
        <f>SUM(H9:H20)</f>
        <v>644766.68000000005</v>
      </c>
    </row>
    <row r="9" spans="1:8" ht="26.25" customHeight="1" x14ac:dyDescent="0.2">
      <c r="A9" s="71" t="s">
        <v>1</v>
      </c>
      <c r="B9" s="72"/>
      <c r="C9" s="72"/>
      <c r="D9" s="72"/>
      <c r="E9" s="72"/>
      <c r="F9" s="72"/>
      <c r="G9" s="72"/>
      <c r="H9" s="60">
        <f>107.38+2047.39+188185.78+1179.86+8630.78</f>
        <v>200151.18999999997</v>
      </c>
    </row>
    <row r="10" spans="1:8" ht="26.25" customHeight="1" x14ac:dyDescent="0.2">
      <c r="A10" s="71" t="s">
        <v>8</v>
      </c>
      <c r="B10" s="72"/>
      <c r="C10" s="72"/>
      <c r="D10" s="72"/>
      <c r="E10" s="72"/>
      <c r="F10" s="72"/>
      <c r="G10" s="72"/>
      <c r="H10" s="60">
        <f>35790.82+26502.09</f>
        <v>62292.91</v>
      </c>
    </row>
    <row r="11" spans="1:8" ht="26.25" customHeight="1" x14ac:dyDescent="0.2">
      <c r="A11" s="71" t="s">
        <v>10</v>
      </c>
      <c r="B11" s="72"/>
      <c r="C11" s="72"/>
      <c r="D11" s="72"/>
      <c r="E11" s="72"/>
      <c r="F11" s="72"/>
      <c r="G11" s="72"/>
      <c r="H11" s="61">
        <v>20752.36</v>
      </c>
    </row>
    <row r="12" spans="1:8" ht="26.25" customHeight="1" x14ac:dyDescent="0.2">
      <c r="A12" s="71" t="s">
        <v>2</v>
      </c>
      <c r="B12" s="72"/>
      <c r="C12" s="72"/>
      <c r="D12" s="72"/>
      <c r="E12" s="72"/>
      <c r="F12" s="72"/>
      <c r="G12" s="72"/>
      <c r="H12" s="61">
        <v>650.21</v>
      </c>
    </row>
    <row r="13" spans="1:8" ht="26.25" customHeight="1" x14ac:dyDescent="0.2">
      <c r="A13" s="71" t="s">
        <v>3</v>
      </c>
      <c r="B13" s="72"/>
      <c r="C13" s="72"/>
      <c r="D13" s="72"/>
      <c r="E13" s="72"/>
      <c r="F13" s="72"/>
      <c r="G13" s="72"/>
      <c r="H13" s="61">
        <v>213246.66</v>
      </c>
    </row>
    <row r="14" spans="1:8" ht="26.25" customHeight="1" x14ac:dyDescent="0.2">
      <c r="A14" s="71" t="s">
        <v>11</v>
      </c>
      <c r="B14" s="72"/>
      <c r="C14" s="72"/>
      <c r="D14" s="72"/>
      <c r="E14" s="72"/>
      <c r="F14" s="72"/>
      <c r="G14" s="72"/>
      <c r="H14" s="61">
        <v>50493.71</v>
      </c>
    </row>
    <row r="15" spans="1:8" ht="26.25" customHeight="1" x14ac:dyDescent="0.2">
      <c r="A15" s="71" t="s">
        <v>4</v>
      </c>
      <c r="B15" s="72"/>
      <c r="C15" s="72"/>
      <c r="D15" s="72"/>
      <c r="E15" s="72"/>
      <c r="F15" s="72"/>
      <c r="G15" s="72"/>
      <c r="H15" s="61">
        <v>31785.31</v>
      </c>
    </row>
    <row r="16" spans="1:8" ht="27" customHeight="1" x14ac:dyDescent="0.2">
      <c r="A16" s="71" t="s">
        <v>5</v>
      </c>
      <c r="B16" s="72"/>
      <c r="C16" s="72"/>
      <c r="D16" s="72"/>
      <c r="E16" s="72"/>
      <c r="F16" s="72"/>
      <c r="G16" s="72"/>
      <c r="H16" s="61">
        <v>4033.4</v>
      </c>
    </row>
    <row r="17" spans="1:8" ht="26.25" customHeight="1" x14ac:dyDescent="0.2">
      <c r="A17" s="71" t="s">
        <v>6</v>
      </c>
      <c r="B17" s="72"/>
      <c r="C17" s="72"/>
      <c r="D17" s="72"/>
      <c r="E17" s="72"/>
      <c r="F17" s="72"/>
      <c r="G17" s="72"/>
      <c r="H17" s="61">
        <v>57276.25</v>
      </c>
    </row>
    <row r="18" spans="1:8" ht="26.25" customHeight="1" x14ac:dyDescent="0.2">
      <c r="A18" s="71" t="s">
        <v>136</v>
      </c>
      <c r="B18" s="72"/>
      <c r="C18" s="72"/>
      <c r="D18" s="72"/>
      <c r="E18" s="72"/>
      <c r="F18" s="72"/>
      <c r="G18" s="72"/>
      <c r="H18" s="60">
        <v>2249.92</v>
      </c>
    </row>
    <row r="19" spans="1:8" ht="26.25" customHeight="1" x14ac:dyDescent="0.2">
      <c r="A19" s="71" t="s">
        <v>123</v>
      </c>
      <c r="B19" s="72"/>
      <c r="C19" s="72"/>
      <c r="D19" s="72"/>
      <c r="E19" s="72"/>
      <c r="F19" s="72"/>
      <c r="G19" s="72"/>
      <c r="H19" s="62"/>
    </row>
    <row r="20" spans="1:8" ht="27.75" customHeight="1" x14ac:dyDescent="0.2">
      <c r="A20" s="71" t="s">
        <v>35</v>
      </c>
      <c r="B20" s="72"/>
      <c r="C20" s="72"/>
      <c r="D20" s="72"/>
      <c r="E20" s="72"/>
      <c r="F20" s="72"/>
      <c r="G20" s="72"/>
      <c r="H20" s="61">
        <v>1834.76</v>
      </c>
    </row>
    <row r="21" spans="1:8" ht="27.75" customHeight="1" x14ac:dyDescent="0.2">
      <c r="A21" s="73" t="s">
        <v>135</v>
      </c>
      <c r="B21" s="74"/>
      <c r="C21" s="74"/>
      <c r="D21" s="74"/>
      <c r="E21" s="74"/>
      <c r="F21" s="74"/>
      <c r="G21" s="74"/>
      <c r="H21" s="5">
        <f>1050396.56-H7</f>
        <v>378220.07000000007</v>
      </c>
    </row>
    <row r="22" spans="1:8" ht="25.5" customHeight="1" x14ac:dyDescent="0.2">
      <c r="A22" s="75"/>
      <c r="B22" s="76"/>
      <c r="C22" s="76"/>
      <c r="D22" s="76"/>
      <c r="E22" s="76"/>
      <c r="F22" s="76"/>
      <c r="G22" s="76"/>
      <c r="H22" s="2"/>
    </row>
    <row r="23" spans="1:8" ht="61.5" customHeight="1" x14ac:dyDescent="0.2">
      <c r="A23" s="65"/>
      <c r="B23" s="65"/>
      <c r="C23" s="65"/>
      <c r="D23" s="65"/>
      <c r="E23" s="65"/>
      <c r="F23" s="65"/>
      <c r="G23" s="66"/>
      <c r="H23" s="66"/>
    </row>
    <row r="24" spans="1:8" ht="19" x14ac:dyDescent="0.25">
      <c r="A24" s="67" t="s">
        <v>30</v>
      </c>
      <c r="B24" s="68"/>
      <c r="C24" s="68"/>
      <c r="D24" s="68"/>
      <c r="E24" s="68"/>
      <c r="F24" s="68"/>
      <c r="G24" s="68"/>
      <c r="H24" s="68"/>
    </row>
    <row r="25" spans="1:8" x14ac:dyDescent="0.2">
      <c r="A25" s="69" t="s">
        <v>105</v>
      </c>
      <c r="B25" s="70"/>
      <c r="C25" s="70"/>
      <c r="D25" s="70"/>
      <c r="E25" s="70"/>
      <c r="F25" s="70"/>
      <c r="G25" s="70"/>
      <c r="H25" s="70"/>
    </row>
    <row r="26" spans="1:8" x14ac:dyDescent="0.2">
      <c r="A26" s="70"/>
      <c r="B26" s="70"/>
      <c r="C26" s="70"/>
      <c r="D26" s="70"/>
      <c r="E26" s="70"/>
      <c r="F26" s="70"/>
      <c r="G26" s="70"/>
      <c r="H26" s="70"/>
    </row>
  </sheetData>
  <mergeCells count="22"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  <mergeCell ref="A23:F23"/>
    <mergeCell ref="G23:H23"/>
    <mergeCell ref="A24:H24"/>
    <mergeCell ref="A25:H26"/>
    <mergeCell ref="A17:G17"/>
    <mergeCell ref="A18:G18"/>
    <mergeCell ref="A19:G19"/>
    <mergeCell ref="A20:G20"/>
    <mergeCell ref="A21:G21"/>
    <mergeCell ref="A22:G2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topLeftCell="A18" workbookViewId="0">
      <selection activeCell="A23" sqref="A23:H23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x14ac:dyDescent="0.2">
      <c r="A2" s="77" t="s">
        <v>91</v>
      </c>
      <c r="B2" s="77"/>
      <c r="C2" s="77"/>
      <c r="D2" s="77"/>
      <c r="E2" s="77"/>
      <c r="F2" s="77"/>
      <c r="G2" s="77"/>
      <c r="H2" s="77"/>
    </row>
    <row r="3" spans="1:8" ht="41.25" customHeight="1" x14ac:dyDescent="0.2">
      <c r="A3" s="77"/>
      <c r="B3" s="77"/>
      <c r="C3" s="77"/>
      <c r="D3" s="77"/>
      <c r="E3" s="77"/>
      <c r="F3" s="77"/>
      <c r="G3" s="77"/>
      <c r="H3" s="77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18" x14ac:dyDescent="0.2">
      <c r="A5" s="84" t="s">
        <v>92</v>
      </c>
      <c r="B5" s="85"/>
      <c r="C5" s="85"/>
      <c r="D5" s="85"/>
      <c r="E5" s="85"/>
      <c r="F5" s="85"/>
      <c r="G5" s="85"/>
      <c r="H5" s="6">
        <v>244756.45</v>
      </c>
    </row>
    <row r="6" spans="1:8" ht="18" x14ac:dyDescent="0.2">
      <c r="A6" s="41"/>
      <c r="B6" s="42"/>
      <c r="C6" s="42"/>
      <c r="D6" s="42"/>
      <c r="E6" s="42"/>
      <c r="F6" s="42"/>
      <c r="G6" s="42"/>
      <c r="H6" s="3"/>
    </row>
    <row r="7" spans="1:8" ht="26.25" customHeight="1" x14ac:dyDescent="0.2">
      <c r="A7" s="71" t="s">
        <v>93</v>
      </c>
      <c r="B7" s="80"/>
      <c r="C7" s="80"/>
      <c r="D7" s="80"/>
      <c r="E7" s="80"/>
      <c r="F7" s="80"/>
      <c r="G7" s="80"/>
      <c r="H7" s="4">
        <v>444344.17</v>
      </c>
    </row>
    <row r="8" spans="1:8" ht="42.75" customHeight="1" x14ac:dyDescent="0.2">
      <c r="A8" s="81" t="s">
        <v>9</v>
      </c>
      <c r="B8" s="82"/>
      <c r="C8" s="82"/>
      <c r="D8" s="82"/>
      <c r="E8" s="82"/>
      <c r="F8" s="82"/>
      <c r="G8" s="82"/>
      <c r="H8" s="4">
        <f>SUM(H9:H19)</f>
        <v>575808.87999999989</v>
      </c>
    </row>
    <row r="9" spans="1:8" ht="26.25" customHeight="1" x14ac:dyDescent="0.2">
      <c r="A9" s="71" t="s">
        <v>1</v>
      </c>
      <c r="B9" s="83"/>
      <c r="C9" s="83"/>
      <c r="D9" s="83"/>
      <c r="E9" s="83"/>
      <c r="F9" s="83"/>
      <c r="G9" s="83"/>
      <c r="H9" s="4">
        <f>2033.65+2000+189786.52+1227.21+9511</f>
        <v>204558.37999999998</v>
      </c>
    </row>
    <row r="10" spans="1:8" ht="26.25" customHeight="1" x14ac:dyDescent="0.2">
      <c r="A10" s="71" t="s">
        <v>8</v>
      </c>
      <c r="B10" s="83"/>
      <c r="C10" s="83"/>
      <c r="D10" s="83"/>
      <c r="E10" s="83"/>
      <c r="F10" s="83"/>
      <c r="G10" s="83"/>
      <c r="H10" s="4">
        <f>30468.71+20600.98</f>
        <v>51069.69</v>
      </c>
    </row>
    <row r="11" spans="1:8" ht="26.25" customHeight="1" x14ac:dyDescent="0.2">
      <c r="A11" s="71" t="s">
        <v>10</v>
      </c>
      <c r="B11" s="83"/>
      <c r="C11" s="83"/>
      <c r="D11" s="83"/>
      <c r="E11" s="83"/>
      <c r="F11" s="83"/>
      <c r="G11" s="83"/>
      <c r="H11" s="4">
        <v>16471.259999999998</v>
      </c>
    </row>
    <row r="12" spans="1:8" ht="26.25" customHeight="1" x14ac:dyDescent="0.2">
      <c r="A12" s="71" t="s">
        <v>2</v>
      </c>
      <c r="B12" s="83"/>
      <c r="C12" s="83"/>
      <c r="D12" s="83"/>
      <c r="E12" s="83"/>
      <c r="F12" s="83"/>
      <c r="G12" s="83"/>
      <c r="H12" s="4">
        <v>0</v>
      </c>
    </row>
    <row r="13" spans="1:8" ht="26.25" customHeight="1" x14ac:dyDescent="0.2">
      <c r="A13" s="71" t="s">
        <v>3</v>
      </c>
      <c r="B13" s="83"/>
      <c r="C13" s="83"/>
      <c r="D13" s="83"/>
      <c r="E13" s="83"/>
      <c r="F13" s="83"/>
      <c r="G13" s="83"/>
      <c r="H13" s="4">
        <v>177143.2</v>
      </c>
    </row>
    <row r="14" spans="1:8" ht="26.25" customHeight="1" x14ac:dyDescent="0.2">
      <c r="A14" s="71" t="s">
        <v>11</v>
      </c>
      <c r="B14" s="83"/>
      <c r="C14" s="83"/>
      <c r="D14" s="83"/>
      <c r="E14" s="83"/>
      <c r="F14" s="83"/>
      <c r="G14" s="83"/>
      <c r="H14" s="4">
        <v>36473.97</v>
      </c>
    </row>
    <row r="15" spans="1:8" ht="26.25" customHeight="1" x14ac:dyDescent="0.2">
      <c r="A15" s="71" t="s">
        <v>4</v>
      </c>
      <c r="B15" s="83"/>
      <c r="C15" s="83"/>
      <c r="D15" s="83"/>
      <c r="E15" s="83"/>
      <c r="F15" s="83"/>
      <c r="G15" s="83"/>
      <c r="H15" s="4">
        <v>33014.29</v>
      </c>
    </row>
    <row r="16" spans="1:8" ht="27" customHeight="1" x14ac:dyDescent="0.2">
      <c r="A16" s="71" t="s">
        <v>5</v>
      </c>
      <c r="B16" s="83"/>
      <c r="C16" s="83"/>
      <c r="D16" s="83"/>
      <c r="E16" s="83"/>
      <c r="F16" s="83"/>
      <c r="G16" s="83"/>
      <c r="H16" s="4">
        <v>4371.97</v>
      </c>
    </row>
    <row r="17" spans="1:8" ht="26.25" customHeight="1" x14ac:dyDescent="0.2">
      <c r="A17" s="71" t="s">
        <v>6</v>
      </c>
      <c r="B17" s="83"/>
      <c r="C17" s="83"/>
      <c r="D17" s="83"/>
      <c r="E17" s="83"/>
      <c r="F17" s="83"/>
      <c r="G17" s="83"/>
      <c r="H17" s="4">
        <v>50328.9</v>
      </c>
    </row>
    <row r="18" spans="1:8" ht="26.25" customHeight="1" x14ac:dyDescent="0.2">
      <c r="A18" s="71" t="s">
        <v>7</v>
      </c>
      <c r="B18" s="83"/>
      <c r="C18" s="83"/>
      <c r="D18" s="83"/>
      <c r="E18" s="83"/>
      <c r="F18" s="83"/>
      <c r="G18" s="83"/>
      <c r="H18" s="4">
        <v>91.6</v>
      </c>
    </row>
    <row r="19" spans="1:8" ht="26.25" customHeight="1" x14ac:dyDescent="0.2">
      <c r="A19" s="71" t="s">
        <v>35</v>
      </c>
      <c r="B19" s="83"/>
      <c r="C19" s="83"/>
      <c r="D19" s="83"/>
      <c r="E19" s="83"/>
      <c r="F19" s="83"/>
      <c r="G19" s="83"/>
      <c r="H19" s="4">
        <v>2285.62</v>
      </c>
    </row>
    <row r="20" spans="1:8" ht="27.75" customHeight="1" x14ac:dyDescent="0.2">
      <c r="A20" s="73" t="s">
        <v>94</v>
      </c>
      <c r="B20" s="74"/>
      <c r="C20" s="74"/>
      <c r="D20" s="74"/>
      <c r="E20" s="74"/>
      <c r="F20" s="74"/>
      <c r="G20" s="74"/>
      <c r="H20" s="5">
        <v>287089.45</v>
      </c>
    </row>
    <row r="21" spans="1:8" ht="27.75" customHeight="1" x14ac:dyDescent="0.2">
      <c r="A21" s="75"/>
      <c r="B21" s="76"/>
      <c r="C21" s="76"/>
      <c r="D21" s="76"/>
      <c r="E21" s="76"/>
      <c r="F21" s="76"/>
      <c r="G21" s="76"/>
      <c r="H21" s="2"/>
    </row>
    <row r="22" spans="1:8" ht="25.5" customHeight="1" x14ac:dyDescent="0.2">
      <c r="A22" s="65"/>
      <c r="B22" s="65"/>
      <c r="C22" s="65"/>
      <c r="D22" s="65"/>
      <c r="E22" s="65"/>
      <c r="F22" s="65"/>
      <c r="G22" s="66"/>
      <c r="H22" s="66"/>
    </row>
    <row r="23" spans="1:8" ht="61.5" customHeight="1" x14ac:dyDescent="0.25">
      <c r="A23" s="67" t="s">
        <v>95</v>
      </c>
      <c r="B23" s="68"/>
      <c r="C23" s="68"/>
      <c r="D23" s="68"/>
      <c r="E23" s="68"/>
      <c r="F23" s="68"/>
      <c r="G23" s="68"/>
      <c r="H23" s="68"/>
    </row>
    <row r="24" spans="1:8" x14ac:dyDescent="0.2">
      <c r="A24" s="69" t="s">
        <v>0</v>
      </c>
      <c r="B24" s="70"/>
      <c r="C24" s="70"/>
      <c r="D24" s="70"/>
      <c r="E24" s="70"/>
      <c r="F24" s="70"/>
      <c r="G24" s="70"/>
      <c r="H24" s="70"/>
    </row>
    <row r="25" spans="1:8" x14ac:dyDescent="0.2">
      <c r="A25" s="70"/>
      <c r="B25" s="70"/>
      <c r="C25" s="70"/>
      <c r="D25" s="70"/>
      <c r="E25" s="70"/>
      <c r="F25" s="70"/>
      <c r="G25" s="70"/>
      <c r="H25" s="70"/>
    </row>
  </sheetData>
  <mergeCells count="21">
    <mergeCell ref="A23:H23"/>
    <mergeCell ref="A24:H25"/>
    <mergeCell ref="A17:G17"/>
    <mergeCell ref="A18:G18"/>
    <mergeCell ref="A19:G19"/>
    <mergeCell ref="A20:G20"/>
    <mergeCell ref="A21:G21"/>
    <mergeCell ref="A22:F22"/>
    <mergeCell ref="G22:H22"/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topLeftCell="A8" workbookViewId="0">
      <selection activeCell="A23" sqref="A23:H23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x14ac:dyDescent="0.2">
      <c r="A2" s="77" t="s">
        <v>86</v>
      </c>
      <c r="B2" s="77"/>
      <c r="C2" s="77"/>
      <c r="D2" s="77"/>
      <c r="E2" s="77"/>
      <c r="F2" s="77"/>
      <c r="G2" s="77"/>
      <c r="H2" s="77"/>
    </row>
    <row r="3" spans="1:8" ht="41.25" customHeight="1" x14ac:dyDescent="0.2">
      <c r="A3" s="77"/>
      <c r="B3" s="77"/>
      <c r="C3" s="77"/>
      <c r="D3" s="77"/>
      <c r="E3" s="77"/>
      <c r="F3" s="77"/>
      <c r="G3" s="77"/>
      <c r="H3" s="77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18" x14ac:dyDescent="0.2">
      <c r="A5" s="84" t="s">
        <v>87</v>
      </c>
      <c r="B5" s="85"/>
      <c r="C5" s="85"/>
      <c r="D5" s="85"/>
      <c r="E5" s="85"/>
      <c r="F5" s="85"/>
      <c r="G5" s="85"/>
      <c r="H5" s="6">
        <v>200148.72</v>
      </c>
    </row>
    <row r="6" spans="1:8" ht="18" x14ac:dyDescent="0.2">
      <c r="A6" s="39"/>
      <c r="B6" s="40"/>
      <c r="C6" s="40"/>
      <c r="D6" s="40"/>
      <c r="E6" s="40"/>
      <c r="F6" s="40"/>
      <c r="G6" s="40"/>
      <c r="H6" s="3"/>
    </row>
    <row r="7" spans="1:8" ht="26.25" customHeight="1" x14ac:dyDescent="0.2">
      <c r="A7" s="71" t="s">
        <v>88</v>
      </c>
      <c r="B7" s="80"/>
      <c r="C7" s="80"/>
      <c r="D7" s="80"/>
      <c r="E7" s="80"/>
      <c r="F7" s="80"/>
      <c r="G7" s="80"/>
      <c r="H7" s="4">
        <v>618141.88</v>
      </c>
    </row>
    <row r="8" spans="1:8" ht="42.75" customHeight="1" x14ac:dyDescent="0.2">
      <c r="A8" s="81" t="s">
        <v>9</v>
      </c>
      <c r="B8" s="82"/>
      <c r="C8" s="82"/>
      <c r="D8" s="82"/>
      <c r="E8" s="82"/>
      <c r="F8" s="82"/>
      <c r="G8" s="82"/>
      <c r="H8" s="4">
        <f>SUM(H9:H19)</f>
        <v>599576.87</v>
      </c>
    </row>
    <row r="9" spans="1:8" ht="26.25" customHeight="1" x14ac:dyDescent="0.2">
      <c r="A9" s="71" t="s">
        <v>1</v>
      </c>
      <c r="B9" s="83"/>
      <c r="C9" s="83"/>
      <c r="D9" s="83"/>
      <c r="E9" s="83"/>
      <c r="F9" s="83"/>
      <c r="G9" s="83"/>
      <c r="H9" s="4">
        <v>197650.08</v>
      </c>
    </row>
    <row r="10" spans="1:8" ht="26.25" customHeight="1" x14ac:dyDescent="0.2">
      <c r="A10" s="71" t="s">
        <v>8</v>
      </c>
      <c r="B10" s="83"/>
      <c r="C10" s="83"/>
      <c r="D10" s="83"/>
      <c r="E10" s="83"/>
      <c r="F10" s="83"/>
      <c r="G10" s="83"/>
      <c r="H10" s="4">
        <v>57561.58</v>
      </c>
    </row>
    <row r="11" spans="1:8" ht="26.25" customHeight="1" x14ac:dyDescent="0.2">
      <c r="A11" s="71" t="s">
        <v>10</v>
      </c>
      <c r="B11" s="83"/>
      <c r="C11" s="83"/>
      <c r="D11" s="83"/>
      <c r="E11" s="83"/>
      <c r="F11" s="83"/>
      <c r="G11" s="83"/>
      <c r="H11" s="4">
        <v>18794.259999999998</v>
      </c>
    </row>
    <row r="12" spans="1:8" ht="26.25" customHeight="1" x14ac:dyDescent="0.2">
      <c r="A12" s="71" t="s">
        <v>2</v>
      </c>
      <c r="B12" s="83"/>
      <c r="C12" s="83"/>
      <c r="D12" s="83"/>
      <c r="E12" s="83"/>
      <c r="F12" s="83"/>
      <c r="G12" s="83"/>
      <c r="H12" s="4">
        <v>0</v>
      </c>
    </row>
    <row r="13" spans="1:8" ht="26.25" customHeight="1" x14ac:dyDescent="0.2">
      <c r="A13" s="71" t="s">
        <v>3</v>
      </c>
      <c r="B13" s="83"/>
      <c r="C13" s="83"/>
      <c r="D13" s="83"/>
      <c r="E13" s="83"/>
      <c r="F13" s="83"/>
      <c r="G13" s="83"/>
      <c r="H13" s="4">
        <v>189987.42</v>
      </c>
    </row>
    <row r="14" spans="1:8" ht="26.25" customHeight="1" x14ac:dyDescent="0.2">
      <c r="A14" s="71" t="s">
        <v>11</v>
      </c>
      <c r="B14" s="83"/>
      <c r="C14" s="83"/>
      <c r="D14" s="83"/>
      <c r="E14" s="83"/>
      <c r="F14" s="83"/>
      <c r="G14" s="83"/>
      <c r="H14" s="4">
        <v>41621.4</v>
      </c>
    </row>
    <row r="15" spans="1:8" ht="26.25" customHeight="1" x14ac:dyDescent="0.2">
      <c r="A15" s="71" t="s">
        <v>4</v>
      </c>
      <c r="B15" s="83"/>
      <c r="C15" s="83"/>
      <c r="D15" s="83"/>
      <c r="E15" s="83"/>
      <c r="F15" s="83"/>
      <c r="G15" s="83"/>
      <c r="H15" s="4">
        <v>32482.62</v>
      </c>
    </row>
    <row r="16" spans="1:8" ht="27" customHeight="1" x14ac:dyDescent="0.2">
      <c r="A16" s="71" t="s">
        <v>5</v>
      </c>
      <c r="B16" s="83"/>
      <c r="C16" s="83"/>
      <c r="D16" s="83"/>
      <c r="E16" s="83"/>
      <c r="F16" s="83"/>
      <c r="G16" s="83"/>
      <c r="H16" s="4">
        <v>4272.84</v>
      </c>
    </row>
    <row r="17" spans="1:8" ht="26.25" customHeight="1" x14ac:dyDescent="0.2">
      <c r="A17" s="71" t="s">
        <v>6</v>
      </c>
      <c r="B17" s="83"/>
      <c r="C17" s="83"/>
      <c r="D17" s="83"/>
      <c r="E17" s="83"/>
      <c r="F17" s="83"/>
      <c r="G17" s="83"/>
      <c r="H17" s="4">
        <v>53937.43</v>
      </c>
    </row>
    <row r="18" spans="1:8" ht="26.25" customHeight="1" x14ac:dyDescent="0.2">
      <c r="A18" s="71" t="s">
        <v>7</v>
      </c>
      <c r="B18" s="83"/>
      <c r="C18" s="83"/>
      <c r="D18" s="83"/>
      <c r="E18" s="83"/>
      <c r="F18" s="83"/>
      <c r="G18" s="83"/>
      <c r="H18" s="4">
        <v>989.42</v>
      </c>
    </row>
    <row r="19" spans="1:8" ht="26.25" customHeight="1" x14ac:dyDescent="0.2">
      <c r="A19" s="71" t="s">
        <v>35</v>
      </c>
      <c r="B19" s="83"/>
      <c r="C19" s="83"/>
      <c r="D19" s="83"/>
      <c r="E19" s="83"/>
      <c r="F19" s="83"/>
      <c r="G19" s="83"/>
      <c r="H19" s="4">
        <v>2279.8200000000002</v>
      </c>
    </row>
    <row r="20" spans="1:8" ht="27.75" customHeight="1" x14ac:dyDescent="0.2">
      <c r="A20" s="73" t="s">
        <v>89</v>
      </c>
      <c r="B20" s="74"/>
      <c r="C20" s="74"/>
      <c r="D20" s="74"/>
      <c r="E20" s="74"/>
      <c r="F20" s="74"/>
      <c r="G20" s="74"/>
      <c r="H20" s="5">
        <v>244756.45</v>
      </c>
    </row>
    <row r="21" spans="1:8" ht="27.75" customHeight="1" x14ac:dyDescent="0.2">
      <c r="A21" s="75"/>
      <c r="B21" s="76"/>
      <c r="C21" s="76"/>
      <c r="D21" s="76"/>
      <c r="E21" s="76"/>
      <c r="F21" s="76"/>
      <c r="G21" s="76"/>
      <c r="H21" s="2"/>
    </row>
    <row r="22" spans="1:8" ht="25.5" customHeight="1" x14ac:dyDescent="0.2">
      <c r="A22" s="65"/>
      <c r="B22" s="65"/>
      <c r="C22" s="65"/>
      <c r="D22" s="65"/>
      <c r="E22" s="65"/>
      <c r="F22" s="65"/>
      <c r="G22" s="66"/>
      <c r="H22" s="66"/>
    </row>
    <row r="23" spans="1:8" ht="61.5" customHeight="1" x14ac:dyDescent="0.25">
      <c r="A23" s="67" t="s">
        <v>90</v>
      </c>
      <c r="B23" s="68"/>
      <c r="C23" s="68"/>
      <c r="D23" s="68"/>
      <c r="E23" s="68"/>
      <c r="F23" s="68"/>
      <c r="G23" s="68"/>
      <c r="H23" s="68"/>
    </row>
    <row r="24" spans="1:8" x14ac:dyDescent="0.2">
      <c r="A24" s="69" t="s">
        <v>0</v>
      </c>
      <c r="B24" s="70"/>
      <c r="C24" s="70"/>
      <c r="D24" s="70"/>
      <c r="E24" s="70"/>
      <c r="F24" s="70"/>
      <c r="G24" s="70"/>
      <c r="H24" s="70"/>
    </row>
    <row r="25" spans="1:8" x14ac:dyDescent="0.2">
      <c r="A25" s="70"/>
      <c r="B25" s="70"/>
      <c r="C25" s="70"/>
      <c r="D25" s="70"/>
      <c r="E25" s="70"/>
      <c r="F25" s="70"/>
      <c r="G25" s="70"/>
      <c r="H25" s="70"/>
    </row>
  </sheetData>
  <mergeCells count="21">
    <mergeCell ref="A23:H23"/>
    <mergeCell ref="A24:H25"/>
    <mergeCell ref="A17:G17"/>
    <mergeCell ref="A18:G18"/>
    <mergeCell ref="A19:G19"/>
    <mergeCell ref="A20:G20"/>
    <mergeCell ref="A21:G21"/>
    <mergeCell ref="A22:F22"/>
    <mergeCell ref="G22:H22"/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topLeftCell="A2" workbookViewId="0">
      <selection activeCell="A23" sqref="A23:H23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x14ac:dyDescent="0.2">
      <c r="A2" s="77" t="s">
        <v>81</v>
      </c>
      <c r="B2" s="77"/>
      <c r="C2" s="77"/>
      <c r="D2" s="77"/>
      <c r="E2" s="77"/>
      <c r="F2" s="77"/>
      <c r="G2" s="77"/>
      <c r="H2" s="77"/>
    </row>
    <row r="3" spans="1:8" ht="41.25" customHeight="1" x14ac:dyDescent="0.2">
      <c r="A3" s="77"/>
      <c r="B3" s="77"/>
      <c r="C3" s="77"/>
      <c r="D3" s="77"/>
      <c r="E3" s="77"/>
      <c r="F3" s="77"/>
      <c r="G3" s="77"/>
      <c r="H3" s="77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18" x14ac:dyDescent="0.2">
      <c r="A5" s="84" t="s">
        <v>82</v>
      </c>
      <c r="B5" s="85"/>
      <c r="C5" s="85"/>
      <c r="D5" s="85"/>
      <c r="E5" s="85"/>
      <c r="F5" s="85"/>
      <c r="G5" s="85"/>
      <c r="H5" s="6">
        <v>263007.71000000002</v>
      </c>
    </row>
    <row r="6" spans="1:8" ht="18" x14ac:dyDescent="0.2">
      <c r="A6" s="37"/>
      <c r="B6" s="38"/>
      <c r="C6" s="38"/>
      <c r="D6" s="38"/>
      <c r="E6" s="38"/>
      <c r="F6" s="38"/>
      <c r="G6" s="38"/>
      <c r="H6" s="3"/>
    </row>
    <row r="7" spans="1:8" ht="26.25" customHeight="1" x14ac:dyDescent="0.2">
      <c r="A7" s="71" t="s">
        <v>83</v>
      </c>
      <c r="B7" s="80"/>
      <c r="C7" s="80"/>
      <c r="D7" s="80"/>
      <c r="E7" s="80"/>
      <c r="F7" s="80"/>
      <c r="G7" s="80"/>
      <c r="H7" s="4">
        <v>644184.6</v>
      </c>
    </row>
    <row r="8" spans="1:8" ht="42.75" customHeight="1" x14ac:dyDescent="0.2">
      <c r="A8" s="81" t="s">
        <v>9</v>
      </c>
      <c r="B8" s="82"/>
      <c r="C8" s="82"/>
      <c r="D8" s="82"/>
      <c r="E8" s="82"/>
      <c r="F8" s="82"/>
      <c r="G8" s="82"/>
      <c r="H8" s="4">
        <f>SUM(H9:H19)</f>
        <v>734692.15</v>
      </c>
    </row>
    <row r="9" spans="1:8" ht="26.25" customHeight="1" x14ac:dyDescent="0.2">
      <c r="A9" s="71" t="s">
        <v>1</v>
      </c>
      <c r="B9" s="83"/>
      <c r="C9" s="83"/>
      <c r="D9" s="83"/>
      <c r="E9" s="83"/>
      <c r="F9" s="83"/>
      <c r="G9" s="83"/>
      <c r="H9" s="4">
        <v>232950.88</v>
      </c>
    </row>
    <row r="10" spans="1:8" ht="26.25" customHeight="1" x14ac:dyDescent="0.2">
      <c r="A10" s="71" t="s">
        <v>8</v>
      </c>
      <c r="B10" s="83"/>
      <c r="C10" s="83"/>
      <c r="D10" s="83"/>
      <c r="E10" s="83"/>
      <c r="F10" s="83"/>
      <c r="G10" s="83"/>
      <c r="H10" s="4">
        <v>61633.15</v>
      </c>
    </row>
    <row r="11" spans="1:8" ht="26.25" customHeight="1" x14ac:dyDescent="0.2">
      <c r="A11" s="71" t="s">
        <v>10</v>
      </c>
      <c r="B11" s="83"/>
      <c r="C11" s="83"/>
      <c r="D11" s="83"/>
      <c r="E11" s="83"/>
      <c r="F11" s="83"/>
      <c r="G11" s="83"/>
      <c r="H11" s="4">
        <v>22887.05</v>
      </c>
    </row>
    <row r="12" spans="1:8" ht="26.25" customHeight="1" x14ac:dyDescent="0.2">
      <c r="A12" s="71" t="s">
        <v>2</v>
      </c>
      <c r="B12" s="83"/>
      <c r="C12" s="83"/>
      <c r="D12" s="83"/>
      <c r="E12" s="83"/>
      <c r="F12" s="83"/>
      <c r="G12" s="83"/>
      <c r="H12" s="4">
        <v>441.91</v>
      </c>
    </row>
    <row r="13" spans="1:8" ht="26.25" customHeight="1" x14ac:dyDescent="0.2">
      <c r="A13" s="71" t="s">
        <v>3</v>
      </c>
      <c r="B13" s="83"/>
      <c r="C13" s="83"/>
      <c r="D13" s="83"/>
      <c r="E13" s="83"/>
      <c r="F13" s="83"/>
      <c r="G13" s="83"/>
      <c r="H13" s="4">
        <v>256229.52</v>
      </c>
    </row>
    <row r="14" spans="1:8" ht="26.25" customHeight="1" x14ac:dyDescent="0.2">
      <c r="A14" s="71" t="s">
        <v>11</v>
      </c>
      <c r="B14" s="83"/>
      <c r="C14" s="83"/>
      <c r="D14" s="83"/>
      <c r="E14" s="83"/>
      <c r="F14" s="83"/>
      <c r="G14" s="83"/>
      <c r="H14" s="4">
        <v>50616.98</v>
      </c>
    </row>
    <row r="15" spans="1:8" ht="26.25" customHeight="1" x14ac:dyDescent="0.2">
      <c r="A15" s="71" t="s">
        <v>4</v>
      </c>
      <c r="B15" s="83"/>
      <c r="C15" s="83"/>
      <c r="D15" s="83"/>
      <c r="E15" s="83"/>
      <c r="F15" s="83"/>
      <c r="G15" s="83"/>
      <c r="H15" s="4">
        <v>37636</v>
      </c>
    </row>
    <row r="16" spans="1:8" ht="27" customHeight="1" x14ac:dyDescent="0.2">
      <c r="A16" s="71" t="s">
        <v>5</v>
      </c>
      <c r="B16" s="83"/>
      <c r="C16" s="83"/>
      <c r="D16" s="83"/>
      <c r="E16" s="83"/>
      <c r="F16" s="83"/>
      <c r="G16" s="83"/>
      <c r="H16" s="4">
        <v>5097.3900000000003</v>
      </c>
    </row>
    <row r="17" spans="1:8" ht="26.25" customHeight="1" x14ac:dyDescent="0.2">
      <c r="A17" s="71" t="s">
        <v>6</v>
      </c>
      <c r="B17" s="83"/>
      <c r="C17" s="83"/>
      <c r="D17" s="83"/>
      <c r="E17" s="83"/>
      <c r="F17" s="83"/>
      <c r="G17" s="83"/>
      <c r="H17" s="4">
        <v>62126.14</v>
      </c>
    </row>
    <row r="18" spans="1:8" ht="26.25" customHeight="1" x14ac:dyDescent="0.2">
      <c r="A18" s="71" t="s">
        <v>7</v>
      </c>
      <c r="B18" s="83"/>
      <c r="C18" s="83"/>
      <c r="D18" s="83"/>
      <c r="E18" s="83"/>
      <c r="F18" s="83"/>
      <c r="G18" s="83"/>
      <c r="H18" s="4">
        <v>2423.7600000000002</v>
      </c>
    </row>
    <row r="19" spans="1:8" ht="26.25" customHeight="1" x14ac:dyDescent="0.2">
      <c r="A19" s="71" t="s">
        <v>35</v>
      </c>
      <c r="B19" s="83"/>
      <c r="C19" s="83"/>
      <c r="D19" s="83"/>
      <c r="E19" s="83"/>
      <c r="F19" s="83"/>
      <c r="G19" s="83"/>
      <c r="H19" s="4">
        <v>2649.37</v>
      </c>
    </row>
    <row r="20" spans="1:8" ht="27.75" customHeight="1" x14ac:dyDescent="0.2">
      <c r="A20" s="73" t="s">
        <v>84</v>
      </c>
      <c r="B20" s="74"/>
      <c r="C20" s="74"/>
      <c r="D20" s="74"/>
      <c r="E20" s="74"/>
      <c r="F20" s="74"/>
      <c r="G20" s="74"/>
      <c r="H20" s="5">
        <v>200148.72</v>
      </c>
    </row>
    <row r="21" spans="1:8" ht="27.75" customHeight="1" x14ac:dyDescent="0.2">
      <c r="A21" s="75"/>
      <c r="B21" s="76"/>
      <c r="C21" s="76"/>
      <c r="D21" s="76"/>
      <c r="E21" s="76"/>
      <c r="F21" s="76"/>
      <c r="G21" s="76"/>
      <c r="H21" s="2"/>
    </row>
    <row r="22" spans="1:8" ht="25.5" customHeight="1" x14ac:dyDescent="0.2">
      <c r="A22" s="65"/>
      <c r="B22" s="65"/>
      <c r="C22" s="65"/>
      <c r="D22" s="65"/>
      <c r="E22" s="65"/>
      <c r="F22" s="65"/>
      <c r="G22" s="66"/>
      <c r="H22" s="66"/>
    </row>
    <row r="23" spans="1:8" ht="61.5" customHeight="1" x14ac:dyDescent="0.25">
      <c r="A23" s="67" t="s">
        <v>85</v>
      </c>
      <c r="B23" s="68"/>
      <c r="C23" s="68"/>
      <c r="D23" s="68"/>
      <c r="E23" s="68"/>
      <c r="F23" s="68"/>
      <c r="G23" s="68"/>
      <c r="H23" s="68"/>
    </row>
    <row r="24" spans="1:8" x14ac:dyDescent="0.2">
      <c r="A24" s="69" t="s">
        <v>0</v>
      </c>
      <c r="B24" s="70"/>
      <c r="C24" s="70"/>
      <c r="D24" s="70"/>
      <c r="E24" s="70"/>
      <c r="F24" s="70"/>
      <c r="G24" s="70"/>
      <c r="H24" s="70"/>
    </row>
    <row r="25" spans="1:8" x14ac:dyDescent="0.2">
      <c r="A25" s="70"/>
      <c r="B25" s="70"/>
      <c r="C25" s="70"/>
      <c r="D25" s="70"/>
      <c r="E25" s="70"/>
      <c r="F25" s="70"/>
      <c r="G25" s="70"/>
      <c r="H25" s="70"/>
    </row>
  </sheetData>
  <mergeCells count="21">
    <mergeCell ref="A23:H23"/>
    <mergeCell ref="A24:H25"/>
    <mergeCell ref="A17:G17"/>
    <mergeCell ref="A18:G18"/>
    <mergeCell ref="A19:G19"/>
    <mergeCell ref="A20:G20"/>
    <mergeCell ref="A21:G21"/>
    <mergeCell ref="A22:F22"/>
    <mergeCell ref="G22:H22"/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topLeftCell="A4" workbookViewId="0">
      <selection activeCell="A23" sqref="A23:H23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x14ac:dyDescent="0.2">
      <c r="A2" s="77" t="s">
        <v>77</v>
      </c>
      <c r="B2" s="77"/>
      <c r="C2" s="77"/>
      <c r="D2" s="77"/>
      <c r="E2" s="77"/>
      <c r="F2" s="77"/>
      <c r="G2" s="77"/>
      <c r="H2" s="77"/>
    </row>
    <row r="3" spans="1:8" ht="41.25" customHeight="1" x14ac:dyDescent="0.2">
      <c r="A3" s="77"/>
      <c r="B3" s="77"/>
      <c r="C3" s="77"/>
      <c r="D3" s="77"/>
      <c r="E3" s="77"/>
      <c r="F3" s="77"/>
      <c r="G3" s="77"/>
      <c r="H3" s="77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18" x14ac:dyDescent="0.2">
      <c r="A5" s="84" t="s">
        <v>78</v>
      </c>
      <c r="B5" s="85"/>
      <c r="C5" s="85"/>
      <c r="D5" s="85"/>
      <c r="E5" s="85"/>
      <c r="F5" s="85"/>
      <c r="G5" s="85"/>
      <c r="H5" s="6">
        <v>238181.88</v>
      </c>
    </row>
    <row r="6" spans="1:8" ht="18" x14ac:dyDescent="0.2">
      <c r="A6" s="35"/>
      <c r="B6" s="36"/>
      <c r="C6" s="36"/>
      <c r="D6" s="36"/>
      <c r="E6" s="36"/>
      <c r="F6" s="36"/>
      <c r="G6" s="36"/>
      <c r="H6" s="3"/>
    </row>
    <row r="7" spans="1:8" ht="26.25" customHeight="1" x14ac:dyDescent="0.2">
      <c r="A7" s="71" t="s">
        <v>79</v>
      </c>
      <c r="B7" s="80"/>
      <c r="C7" s="80"/>
      <c r="D7" s="80"/>
      <c r="E7" s="80"/>
      <c r="F7" s="80"/>
      <c r="G7" s="80"/>
      <c r="H7" s="4">
        <v>671833.16</v>
      </c>
    </row>
    <row r="8" spans="1:8" ht="42.75" customHeight="1" x14ac:dyDescent="0.2">
      <c r="A8" s="81" t="s">
        <v>9</v>
      </c>
      <c r="B8" s="82"/>
      <c r="C8" s="82"/>
      <c r="D8" s="82"/>
      <c r="E8" s="82"/>
      <c r="F8" s="82"/>
      <c r="G8" s="82"/>
      <c r="H8" s="4">
        <f>SUM(H9:H19)</f>
        <v>674220.96000000008</v>
      </c>
    </row>
    <row r="9" spans="1:8" ht="26.25" customHeight="1" x14ac:dyDescent="0.2">
      <c r="A9" s="71" t="s">
        <v>1</v>
      </c>
      <c r="B9" s="83"/>
      <c r="C9" s="83"/>
      <c r="D9" s="83"/>
      <c r="E9" s="83"/>
      <c r="F9" s="83"/>
      <c r="G9" s="83"/>
      <c r="H9" s="4">
        <v>206877.51</v>
      </c>
    </row>
    <row r="10" spans="1:8" ht="26.25" customHeight="1" x14ac:dyDescent="0.2">
      <c r="A10" s="71" t="s">
        <v>8</v>
      </c>
      <c r="B10" s="83"/>
      <c r="C10" s="83"/>
      <c r="D10" s="83"/>
      <c r="E10" s="83"/>
      <c r="F10" s="83"/>
      <c r="G10" s="83"/>
      <c r="H10" s="4">
        <v>48303.85</v>
      </c>
    </row>
    <row r="11" spans="1:8" ht="26.25" customHeight="1" x14ac:dyDescent="0.2">
      <c r="A11" s="71" t="s">
        <v>10</v>
      </c>
      <c r="B11" s="83"/>
      <c r="C11" s="83"/>
      <c r="D11" s="83"/>
      <c r="E11" s="83"/>
      <c r="F11" s="83"/>
      <c r="G11" s="83"/>
      <c r="H11" s="4">
        <v>16505.490000000002</v>
      </c>
    </row>
    <row r="12" spans="1:8" ht="26.25" customHeight="1" x14ac:dyDescent="0.2">
      <c r="A12" s="71" t="s">
        <v>2</v>
      </c>
      <c r="B12" s="83"/>
      <c r="C12" s="83"/>
      <c r="D12" s="83"/>
      <c r="E12" s="83"/>
      <c r="F12" s="83"/>
      <c r="G12" s="83"/>
      <c r="H12" s="4">
        <v>195.98</v>
      </c>
    </row>
    <row r="13" spans="1:8" ht="26.25" customHeight="1" x14ac:dyDescent="0.2">
      <c r="A13" s="71" t="s">
        <v>3</v>
      </c>
      <c r="B13" s="83"/>
      <c r="C13" s="83"/>
      <c r="D13" s="83"/>
      <c r="E13" s="83"/>
      <c r="F13" s="83"/>
      <c r="G13" s="83"/>
      <c r="H13" s="4">
        <v>244276.62</v>
      </c>
    </row>
    <row r="14" spans="1:8" ht="26.25" customHeight="1" x14ac:dyDescent="0.2">
      <c r="A14" s="71" t="s">
        <v>11</v>
      </c>
      <c r="B14" s="83"/>
      <c r="C14" s="83"/>
      <c r="D14" s="83"/>
      <c r="E14" s="83"/>
      <c r="F14" s="83"/>
      <c r="G14" s="83"/>
      <c r="H14" s="4">
        <v>36299.300000000003</v>
      </c>
    </row>
    <row r="15" spans="1:8" ht="26.25" customHeight="1" x14ac:dyDescent="0.2">
      <c r="A15" s="71" t="s">
        <v>4</v>
      </c>
      <c r="B15" s="83"/>
      <c r="C15" s="83"/>
      <c r="D15" s="83"/>
      <c r="E15" s="83"/>
      <c r="F15" s="83"/>
      <c r="G15" s="83"/>
      <c r="H15" s="4">
        <v>33682.160000000003</v>
      </c>
    </row>
    <row r="16" spans="1:8" ht="27" customHeight="1" x14ac:dyDescent="0.2">
      <c r="A16" s="71" t="s">
        <v>5</v>
      </c>
      <c r="B16" s="83"/>
      <c r="C16" s="83"/>
      <c r="D16" s="83"/>
      <c r="E16" s="83"/>
      <c r="F16" s="83"/>
      <c r="G16" s="83"/>
      <c r="H16" s="4">
        <v>4432.41</v>
      </c>
    </row>
    <row r="17" spans="1:8" ht="26.25" customHeight="1" x14ac:dyDescent="0.2">
      <c r="A17" s="71" t="s">
        <v>6</v>
      </c>
      <c r="B17" s="83"/>
      <c r="C17" s="83"/>
      <c r="D17" s="83"/>
      <c r="E17" s="83"/>
      <c r="F17" s="83"/>
      <c r="G17" s="83"/>
      <c r="H17" s="4">
        <v>60989.36</v>
      </c>
    </row>
    <row r="18" spans="1:8" ht="26.25" customHeight="1" x14ac:dyDescent="0.2">
      <c r="A18" s="71" t="s">
        <v>7</v>
      </c>
      <c r="B18" s="83"/>
      <c r="C18" s="83"/>
      <c r="D18" s="83"/>
      <c r="E18" s="83"/>
      <c r="F18" s="83"/>
      <c r="G18" s="83"/>
      <c r="H18" s="4">
        <v>19936.14</v>
      </c>
    </row>
    <row r="19" spans="1:8" ht="26.25" customHeight="1" x14ac:dyDescent="0.2">
      <c r="A19" s="71" t="s">
        <v>35</v>
      </c>
      <c r="B19" s="83"/>
      <c r="C19" s="83"/>
      <c r="D19" s="83"/>
      <c r="E19" s="83"/>
      <c r="F19" s="83"/>
      <c r="G19" s="83"/>
      <c r="H19" s="4">
        <v>2722.14</v>
      </c>
    </row>
    <row r="20" spans="1:8" ht="27.75" customHeight="1" x14ac:dyDescent="0.2">
      <c r="A20" s="73" t="s">
        <v>80</v>
      </c>
      <c r="B20" s="74"/>
      <c r="C20" s="74"/>
      <c r="D20" s="74"/>
      <c r="E20" s="74"/>
      <c r="F20" s="74"/>
      <c r="G20" s="74"/>
      <c r="H20" s="5">
        <v>263007.71000000002</v>
      </c>
    </row>
    <row r="21" spans="1:8" ht="27.75" customHeight="1" x14ac:dyDescent="0.2">
      <c r="A21" s="75"/>
      <c r="B21" s="76"/>
      <c r="C21" s="76"/>
      <c r="D21" s="76"/>
      <c r="E21" s="76"/>
      <c r="F21" s="76"/>
      <c r="G21" s="76"/>
      <c r="H21" s="2"/>
    </row>
    <row r="22" spans="1:8" ht="25.5" customHeight="1" x14ac:dyDescent="0.2">
      <c r="A22" s="65"/>
      <c r="B22" s="65"/>
      <c r="C22" s="65"/>
      <c r="D22" s="65"/>
      <c r="E22" s="65"/>
      <c r="F22" s="65"/>
      <c r="G22" s="66"/>
      <c r="H22" s="66"/>
    </row>
    <row r="23" spans="1:8" ht="61.5" customHeight="1" x14ac:dyDescent="0.25">
      <c r="A23" s="67" t="s">
        <v>30</v>
      </c>
      <c r="B23" s="68"/>
      <c r="C23" s="68"/>
      <c r="D23" s="68"/>
      <c r="E23" s="68"/>
      <c r="F23" s="68"/>
      <c r="G23" s="68"/>
      <c r="H23" s="68"/>
    </row>
    <row r="24" spans="1:8" x14ac:dyDescent="0.2">
      <c r="A24" s="69" t="s">
        <v>0</v>
      </c>
      <c r="B24" s="70"/>
      <c r="C24" s="70"/>
      <c r="D24" s="70"/>
      <c r="E24" s="70"/>
      <c r="F24" s="70"/>
      <c r="G24" s="70"/>
      <c r="H24" s="70"/>
    </row>
    <row r="25" spans="1:8" x14ac:dyDescent="0.2">
      <c r="A25" s="70"/>
      <c r="B25" s="70"/>
      <c r="C25" s="70"/>
      <c r="D25" s="70"/>
      <c r="E25" s="70"/>
      <c r="F25" s="70"/>
      <c r="G25" s="70"/>
      <c r="H25" s="70"/>
    </row>
  </sheetData>
  <mergeCells count="21">
    <mergeCell ref="A23:H23"/>
    <mergeCell ref="A24:H25"/>
    <mergeCell ref="A17:G17"/>
    <mergeCell ref="A18:G18"/>
    <mergeCell ref="A19:G19"/>
    <mergeCell ref="A20:G20"/>
    <mergeCell ref="A21:G21"/>
    <mergeCell ref="A22:F22"/>
    <mergeCell ref="G22:H22"/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workbookViewId="0">
      <selection activeCell="I23" sqref="I23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x14ac:dyDescent="0.2">
      <c r="A2" s="77" t="s">
        <v>72</v>
      </c>
      <c r="B2" s="77"/>
      <c r="C2" s="77"/>
      <c r="D2" s="77"/>
      <c r="E2" s="77"/>
      <c r="F2" s="77"/>
      <c r="G2" s="77"/>
      <c r="H2" s="77"/>
    </row>
    <row r="3" spans="1:8" ht="41.25" customHeight="1" x14ac:dyDescent="0.2">
      <c r="A3" s="77"/>
      <c r="B3" s="77"/>
      <c r="C3" s="77"/>
      <c r="D3" s="77"/>
      <c r="E3" s="77"/>
      <c r="F3" s="77"/>
      <c r="G3" s="77"/>
      <c r="H3" s="77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18" x14ac:dyDescent="0.2">
      <c r="A5" s="84" t="s">
        <v>73</v>
      </c>
      <c r="B5" s="85"/>
      <c r="C5" s="85"/>
      <c r="D5" s="85"/>
      <c r="E5" s="85"/>
      <c r="F5" s="85"/>
      <c r="G5" s="85"/>
      <c r="H5" s="6">
        <v>187061.25</v>
      </c>
    </row>
    <row r="6" spans="1:8" ht="18" x14ac:dyDescent="0.2">
      <c r="A6" s="33"/>
      <c r="B6" s="34"/>
      <c r="C6" s="34"/>
      <c r="D6" s="34"/>
      <c r="E6" s="34"/>
      <c r="F6" s="34"/>
      <c r="G6" s="34"/>
      <c r="H6" s="3"/>
    </row>
    <row r="7" spans="1:8" ht="26.25" customHeight="1" x14ac:dyDescent="0.2">
      <c r="A7" s="71" t="s">
        <v>74</v>
      </c>
      <c r="B7" s="80"/>
      <c r="C7" s="80"/>
      <c r="D7" s="80"/>
      <c r="E7" s="80"/>
      <c r="F7" s="80"/>
      <c r="G7" s="80"/>
      <c r="H7" s="4">
        <v>716053.56</v>
      </c>
    </row>
    <row r="8" spans="1:8" ht="42.75" customHeight="1" x14ac:dyDescent="0.2">
      <c r="A8" s="81" t="s">
        <v>9</v>
      </c>
      <c r="B8" s="82"/>
      <c r="C8" s="82"/>
      <c r="D8" s="82"/>
      <c r="E8" s="82"/>
      <c r="F8" s="82"/>
      <c r="G8" s="82"/>
      <c r="H8" s="4">
        <f>SUM(H9:H19)</f>
        <v>662735.83000000007</v>
      </c>
    </row>
    <row r="9" spans="1:8" ht="26.25" customHeight="1" x14ac:dyDescent="0.2">
      <c r="A9" s="71" t="s">
        <v>1</v>
      </c>
      <c r="B9" s="83"/>
      <c r="C9" s="83"/>
      <c r="D9" s="83"/>
      <c r="E9" s="83"/>
      <c r="F9" s="83"/>
      <c r="G9" s="83"/>
      <c r="H9" s="4">
        <f>278.94+2052.09+196693.91+1292.41+9998.4</f>
        <v>210315.75</v>
      </c>
    </row>
    <row r="10" spans="1:8" ht="26.25" customHeight="1" x14ac:dyDescent="0.2">
      <c r="A10" s="71" t="s">
        <v>8</v>
      </c>
      <c r="B10" s="83"/>
      <c r="C10" s="83"/>
      <c r="D10" s="83"/>
      <c r="E10" s="83"/>
      <c r="F10" s="83"/>
      <c r="G10" s="83"/>
      <c r="H10" s="4">
        <f>33340.33+22545.41</f>
        <v>55885.740000000005</v>
      </c>
    </row>
    <row r="11" spans="1:8" ht="26.25" customHeight="1" x14ac:dyDescent="0.2">
      <c r="A11" s="71" t="s">
        <v>10</v>
      </c>
      <c r="B11" s="83"/>
      <c r="C11" s="83"/>
      <c r="D11" s="83"/>
      <c r="E11" s="83"/>
      <c r="F11" s="83"/>
      <c r="G11" s="83"/>
      <c r="H11" s="4">
        <v>17057.02</v>
      </c>
    </row>
    <row r="12" spans="1:8" ht="26.25" customHeight="1" x14ac:dyDescent="0.2">
      <c r="A12" s="71" t="s">
        <v>2</v>
      </c>
      <c r="B12" s="83"/>
      <c r="C12" s="83"/>
      <c r="D12" s="83"/>
      <c r="E12" s="83"/>
      <c r="F12" s="83"/>
      <c r="G12" s="83"/>
      <c r="H12" s="4">
        <v>2494.17</v>
      </c>
    </row>
    <row r="13" spans="1:8" ht="26.25" customHeight="1" x14ac:dyDescent="0.2">
      <c r="A13" s="71" t="s">
        <v>3</v>
      </c>
      <c r="B13" s="83"/>
      <c r="C13" s="83"/>
      <c r="D13" s="83"/>
      <c r="E13" s="83"/>
      <c r="F13" s="83"/>
      <c r="G13" s="83"/>
      <c r="H13" s="4">
        <v>230774.11</v>
      </c>
    </row>
    <row r="14" spans="1:8" ht="26.25" customHeight="1" x14ac:dyDescent="0.2">
      <c r="A14" s="71" t="s">
        <v>11</v>
      </c>
      <c r="B14" s="83"/>
      <c r="C14" s="83"/>
      <c r="D14" s="83"/>
      <c r="E14" s="83"/>
      <c r="F14" s="83"/>
      <c r="G14" s="83"/>
      <c r="H14" s="4">
        <v>37703.42</v>
      </c>
    </row>
    <row r="15" spans="1:8" ht="26.25" customHeight="1" x14ac:dyDescent="0.2">
      <c r="A15" s="71" t="s">
        <v>4</v>
      </c>
      <c r="B15" s="83"/>
      <c r="C15" s="83"/>
      <c r="D15" s="83"/>
      <c r="E15" s="83"/>
      <c r="F15" s="83"/>
      <c r="G15" s="83"/>
      <c r="H15" s="4">
        <v>35460.42</v>
      </c>
    </row>
    <row r="16" spans="1:8" ht="27" customHeight="1" x14ac:dyDescent="0.2">
      <c r="A16" s="71" t="s">
        <v>5</v>
      </c>
      <c r="B16" s="83"/>
      <c r="C16" s="83"/>
      <c r="D16" s="83"/>
      <c r="E16" s="83"/>
      <c r="F16" s="83"/>
      <c r="G16" s="83"/>
      <c r="H16" s="4">
        <v>5031.08</v>
      </c>
    </row>
    <row r="17" spans="1:8" ht="26.25" customHeight="1" x14ac:dyDescent="0.2">
      <c r="A17" s="71" t="s">
        <v>6</v>
      </c>
      <c r="B17" s="83"/>
      <c r="C17" s="83"/>
      <c r="D17" s="83"/>
      <c r="E17" s="83"/>
      <c r="F17" s="83"/>
      <c r="G17" s="83"/>
      <c r="H17" s="4">
        <v>64762.3</v>
      </c>
    </row>
    <row r="18" spans="1:8" ht="26.25" customHeight="1" x14ac:dyDescent="0.2">
      <c r="A18" s="71" t="s">
        <v>7</v>
      </c>
      <c r="B18" s="83"/>
      <c r="C18" s="83"/>
      <c r="D18" s="83"/>
      <c r="E18" s="83"/>
      <c r="F18" s="83"/>
      <c r="G18" s="83"/>
      <c r="H18" s="4">
        <v>197.66</v>
      </c>
    </row>
    <row r="19" spans="1:8" ht="26.25" customHeight="1" x14ac:dyDescent="0.2">
      <c r="A19" s="71" t="s">
        <v>35</v>
      </c>
      <c r="B19" s="83"/>
      <c r="C19" s="83"/>
      <c r="D19" s="83"/>
      <c r="E19" s="83"/>
      <c r="F19" s="83"/>
      <c r="G19" s="83"/>
      <c r="H19" s="4">
        <v>3054.16</v>
      </c>
    </row>
    <row r="20" spans="1:8" ht="27.75" customHeight="1" x14ac:dyDescent="0.2">
      <c r="A20" s="73" t="s">
        <v>75</v>
      </c>
      <c r="B20" s="74"/>
      <c r="C20" s="74"/>
      <c r="D20" s="74"/>
      <c r="E20" s="74"/>
      <c r="F20" s="74"/>
      <c r="G20" s="74"/>
      <c r="H20" s="5">
        <v>238181.88</v>
      </c>
    </row>
    <row r="21" spans="1:8" ht="27.75" customHeight="1" x14ac:dyDescent="0.2">
      <c r="A21" s="75"/>
      <c r="B21" s="76"/>
      <c r="C21" s="76"/>
      <c r="D21" s="76"/>
      <c r="E21" s="76"/>
      <c r="F21" s="76"/>
      <c r="G21" s="76"/>
      <c r="H21" s="2"/>
    </row>
    <row r="22" spans="1:8" ht="25.5" customHeight="1" x14ac:dyDescent="0.2">
      <c r="A22" s="65"/>
      <c r="B22" s="65"/>
      <c r="C22" s="65"/>
      <c r="D22" s="65"/>
      <c r="E22" s="65"/>
      <c r="F22" s="65"/>
      <c r="G22" s="66"/>
      <c r="H22" s="66"/>
    </row>
    <row r="23" spans="1:8" ht="61.5" customHeight="1" x14ac:dyDescent="0.25">
      <c r="A23" s="67" t="s">
        <v>76</v>
      </c>
      <c r="B23" s="68"/>
      <c r="C23" s="68"/>
      <c r="D23" s="68"/>
      <c r="E23" s="68"/>
      <c r="F23" s="68"/>
      <c r="G23" s="68"/>
      <c r="H23" s="68"/>
    </row>
    <row r="24" spans="1:8" x14ac:dyDescent="0.2">
      <c r="A24" s="69" t="s">
        <v>0</v>
      </c>
      <c r="B24" s="70"/>
      <c r="C24" s="70"/>
      <c r="D24" s="70"/>
      <c r="E24" s="70"/>
      <c r="F24" s="70"/>
      <c r="G24" s="70"/>
      <c r="H24" s="70"/>
    </row>
    <row r="25" spans="1:8" x14ac:dyDescent="0.2">
      <c r="A25" s="70"/>
      <c r="B25" s="70"/>
      <c r="C25" s="70"/>
      <c r="D25" s="70"/>
      <c r="E25" s="70"/>
      <c r="F25" s="70"/>
      <c r="G25" s="70"/>
      <c r="H25" s="70"/>
    </row>
  </sheetData>
  <mergeCells count="21">
    <mergeCell ref="A23:H23"/>
    <mergeCell ref="A24:H25"/>
    <mergeCell ref="A17:G17"/>
    <mergeCell ref="A18:G18"/>
    <mergeCell ref="A19:G19"/>
    <mergeCell ref="A20:G20"/>
    <mergeCell ref="A21:G21"/>
    <mergeCell ref="A22:F22"/>
    <mergeCell ref="G22:H22"/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topLeftCell="A4" workbookViewId="0">
      <selection activeCell="A23" sqref="A23:H23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x14ac:dyDescent="0.2">
      <c r="A2" s="77" t="s">
        <v>67</v>
      </c>
      <c r="B2" s="77"/>
      <c r="C2" s="77"/>
      <c r="D2" s="77"/>
      <c r="E2" s="77"/>
      <c r="F2" s="77"/>
      <c r="G2" s="77"/>
      <c r="H2" s="77"/>
    </row>
    <row r="3" spans="1:8" ht="41.25" customHeight="1" x14ac:dyDescent="0.2">
      <c r="A3" s="77"/>
      <c r="B3" s="77"/>
      <c r="C3" s="77"/>
      <c r="D3" s="77"/>
      <c r="E3" s="77"/>
      <c r="F3" s="77"/>
      <c r="G3" s="77"/>
      <c r="H3" s="77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18" x14ac:dyDescent="0.2">
      <c r="A5" s="84" t="s">
        <v>68</v>
      </c>
      <c r="B5" s="85"/>
      <c r="C5" s="85"/>
      <c r="D5" s="85"/>
      <c r="E5" s="85"/>
      <c r="F5" s="85"/>
      <c r="G5" s="85"/>
      <c r="H5" s="6">
        <v>317611.96000000002</v>
      </c>
    </row>
    <row r="6" spans="1:8" ht="18" x14ac:dyDescent="0.2">
      <c r="A6" s="31"/>
      <c r="B6" s="32"/>
      <c r="C6" s="32"/>
      <c r="D6" s="32"/>
      <c r="E6" s="32"/>
      <c r="F6" s="32"/>
      <c r="G6" s="32"/>
      <c r="H6" s="3"/>
    </row>
    <row r="7" spans="1:8" ht="26.25" customHeight="1" x14ac:dyDescent="0.2">
      <c r="A7" s="71" t="s">
        <v>69</v>
      </c>
      <c r="B7" s="80"/>
      <c r="C7" s="80"/>
      <c r="D7" s="80"/>
      <c r="E7" s="80"/>
      <c r="F7" s="80"/>
      <c r="G7" s="80"/>
      <c r="H7" s="4">
        <v>696849.69</v>
      </c>
    </row>
    <row r="8" spans="1:8" ht="42.75" customHeight="1" x14ac:dyDescent="0.2">
      <c r="A8" s="81" t="s">
        <v>9</v>
      </c>
      <c r="B8" s="82"/>
      <c r="C8" s="82"/>
      <c r="D8" s="82"/>
      <c r="E8" s="82"/>
      <c r="F8" s="82"/>
      <c r="G8" s="82"/>
      <c r="H8" s="4">
        <f>SUM(H9:H19)</f>
        <v>751214.75000000012</v>
      </c>
    </row>
    <row r="9" spans="1:8" ht="26.25" customHeight="1" x14ac:dyDescent="0.2">
      <c r="A9" s="71" t="s">
        <v>1</v>
      </c>
      <c r="B9" s="83"/>
      <c r="C9" s="83"/>
      <c r="D9" s="83"/>
      <c r="E9" s="83"/>
      <c r="F9" s="83"/>
      <c r="G9" s="83"/>
      <c r="H9" s="4">
        <v>260424.34</v>
      </c>
    </row>
    <row r="10" spans="1:8" ht="26.25" customHeight="1" x14ac:dyDescent="0.2">
      <c r="A10" s="71" t="s">
        <v>8</v>
      </c>
      <c r="B10" s="83"/>
      <c r="C10" s="83"/>
      <c r="D10" s="83"/>
      <c r="E10" s="83"/>
      <c r="F10" s="83"/>
      <c r="G10" s="83"/>
      <c r="H10" s="4">
        <v>72210.990000000005</v>
      </c>
    </row>
    <row r="11" spans="1:8" ht="26.25" customHeight="1" x14ac:dyDescent="0.2">
      <c r="A11" s="71" t="s">
        <v>10</v>
      </c>
      <c r="B11" s="83"/>
      <c r="C11" s="83"/>
      <c r="D11" s="83"/>
      <c r="E11" s="83"/>
      <c r="F11" s="83"/>
      <c r="G11" s="83"/>
      <c r="H11" s="4">
        <v>19300.259999999998</v>
      </c>
    </row>
    <row r="12" spans="1:8" ht="26.25" customHeight="1" x14ac:dyDescent="0.2">
      <c r="A12" s="71" t="s">
        <v>2</v>
      </c>
      <c r="B12" s="83"/>
      <c r="C12" s="83"/>
      <c r="D12" s="83"/>
      <c r="E12" s="83"/>
      <c r="F12" s="83"/>
      <c r="G12" s="83"/>
      <c r="H12" s="4">
        <v>10788.64</v>
      </c>
    </row>
    <row r="13" spans="1:8" ht="26.25" customHeight="1" x14ac:dyDescent="0.2">
      <c r="A13" s="71" t="s">
        <v>3</v>
      </c>
      <c r="B13" s="83"/>
      <c r="C13" s="83"/>
      <c r="D13" s="83"/>
      <c r="E13" s="83"/>
      <c r="F13" s="83"/>
      <c r="G13" s="83"/>
      <c r="H13" s="4">
        <v>201574.66</v>
      </c>
    </row>
    <row r="14" spans="1:8" ht="26.25" customHeight="1" x14ac:dyDescent="0.2">
      <c r="A14" s="71" t="s">
        <v>11</v>
      </c>
      <c r="B14" s="83"/>
      <c r="C14" s="83"/>
      <c r="D14" s="83"/>
      <c r="E14" s="83"/>
      <c r="F14" s="83"/>
      <c r="G14" s="83"/>
      <c r="H14" s="4">
        <v>43009.919999999998</v>
      </c>
    </row>
    <row r="15" spans="1:8" ht="26.25" customHeight="1" x14ac:dyDescent="0.2">
      <c r="A15" s="71" t="s">
        <v>4</v>
      </c>
      <c r="B15" s="83"/>
      <c r="C15" s="83"/>
      <c r="D15" s="83"/>
      <c r="E15" s="83"/>
      <c r="F15" s="83"/>
      <c r="G15" s="83"/>
      <c r="H15" s="4">
        <v>42283.9</v>
      </c>
    </row>
    <row r="16" spans="1:8" ht="27" customHeight="1" x14ac:dyDescent="0.2">
      <c r="A16" s="71" t="s">
        <v>5</v>
      </c>
      <c r="B16" s="83"/>
      <c r="C16" s="83"/>
      <c r="D16" s="83"/>
      <c r="E16" s="83"/>
      <c r="F16" s="83"/>
      <c r="G16" s="83"/>
      <c r="H16" s="4">
        <v>5932.77</v>
      </c>
    </row>
    <row r="17" spans="1:8" ht="26.25" customHeight="1" x14ac:dyDescent="0.2">
      <c r="A17" s="71" t="s">
        <v>6</v>
      </c>
      <c r="B17" s="83"/>
      <c r="C17" s="83"/>
      <c r="D17" s="83"/>
      <c r="E17" s="83"/>
      <c r="F17" s="83"/>
      <c r="G17" s="83"/>
      <c r="H17" s="4">
        <v>69037.45</v>
      </c>
    </row>
    <row r="18" spans="1:8" ht="26.25" customHeight="1" x14ac:dyDescent="0.2">
      <c r="A18" s="71" t="s">
        <v>7</v>
      </c>
      <c r="B18" s="83"/>
      <c r="C18" s="83"/>
      <c r="D18" s="83"/>
      <c r="E18" s="83"/>
      <c r="F18" s="83"/>
      <c r="G18" s="83"/>
      <c r="H18" s="4">
        <v>22839.91</v>
      </c>
    </row>
    <row r="19" spans="1:8" ht="26.25" customHeight="1" x14ac:dyDescent="0.2">
      <c r="A19" s="71" t="s">
        <v>35</v>
      </c>
      <c r="B19" s="83"/>
      <c r="C19" s="83"/>
      <c r="D19" s="83"/>
      <c r="E19" s="83"/>
      <c r="F19" s="83"/>
      <c r="G19" s="83"/>
      <c r="H19" s="4">
        <v>3811.91</v>
      </c>
    </row>
    <row r="20" spans="1:8" ht="27.75" customHeight="1" x14ac:dyDescent="0.2">
      <c r="A20" s="73" t="s">
        <v>70</v>
      </c>
      <c r="B20" s="74"/>
      <c r="C20" s="74"/>
      <c r="D20" s="74"/>
      <c r="E20" s="74"/>
      <c r="F20" s="74"/>
      <c r="G20" s="74"/>
      <c r="H20" s="5">
        <v>187061.25</v>
      </c>
    </row>
    <row r="21" spans="1:8" ht="27.75" customHeight="1" x14ac:dyDescent="0.2">
      <c r="A21" s="75"/>
      <c r="B21" s="76"/>
      <c r="C21" s="76"/>
      <c r="D21" s="76"/>
      <c r="E21" s="76"/>
      <c r="F21" s="76"/>
      <c r="G21" s="76"/>
      <c r="H21" s="2"/>
    </row>
    <row r="22" spans="1:8" ht="25.5" customHeight="1" x14ac:dyDescent="0.2">
      <c r="A22" s="65"/>
      <c r="B22" s="65"/>
      <c r="C22" s="65"/>
      <c r="D22" s="65"/>
      <c r="E22" s="65"/>
      <c r="F22" s="65"/>
      <c r="G22" s="66"/>
      <c r="H22" s="66"/>
    </row>
    <row r="23" spans="1:8" ht="61.5" customHeight="1" x14ac:dyDescent="0.25">
      <c r="A23" s="67" t="s">
        <v>71</v>
      </c>
      <c r="B23" s="68"/>
      <c r="C23" s="68"/>
      <c r="D23" s="68"/>
      <c r="E23" s="68"/>
      <c r="F23" s="68"/>
      <c r="G23" s="68"/>
      <c r="H23" s="68"/>
    </row>
    <row r="24" spans="1:8" x14ac:dyDescent="0.2">
      <c r="A24" s="69" t="s">
        <v>0</v>
      </c>
      <c r="B24" s="70"/>
      <c r="C24" s="70"/>
      <c r="D24" s="70"/>
      <c r="E24" s="70"/>
      <c r="F24" s="70"/>
      <c r="G24" s="70"/>
      <c r="H24" s="70"/>
    </row>
    <row r="25" spans="1:8" x14ac:dyDescent="0.2">
      <c r="A25" s="70"/>
      <c r="B25" s="70"/>
      <c r="C25" s="70"/>
      <c r="D25" s="70"/>
      <c r="E25" s="70"/>
      <c r="F25" s="70"/>
      <c r="G25" s="70"/>
      <c r="H25" s="70"/>
    </row>
  </sheetData>
  <mergeCells count="21">
    <mergeCell ref="A23:H23"/>
    <mergeCell ref="A24:H25"/>
    <mergeCell ref="A17:G17"/>
    <mergeCell ref="A18:G18"/>
    <mergeCell ref="A19:G19"/>
    <mergeCell ref="A20:G20"/>
    <mergeCell ref="A21:G21"/>
    <mergeCell ref="A22:F22"/>
    <mergeCell ref="G22:H22"/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workbookViewId="0">
      <selection activeCell="H20" sqref="H20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x14ac:dyDescent="0.2">
      <c r="A2" s="77" t="s">
        <v>63</v>
      </c>
      <c r="B2" s="77"/>
      <c r="C2" s="77"/>
      <c r="D2" s="77"/>
      <c r="E2" s="77"/>
      <c r="F2" s="77"/>
      <c r="G2" s="77"/>
      <c r="H2" s="77"/>
    </row>
    <row r="3" spans="1:8" ht="41.25" customHeight="1" x14ac:dyDescent="0.2">
      <c r="A3" s="77"/>
      <c r="B3" s="77"/>
      <c r="C3" s="77"/>
      <c r="D3" s="77"/>
      <c r="E3" s="77"/>
      <c r="F3" s="77"/>
      <c r="G3" s="77"/>
      <c r="H3" s="77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18" x14ac:dyDescent="0.2">
      <c r="A5" s="84" t="s">
        <v>64</v>
      </c>
      <c r="B5" s="85"/>
      <c r="C5" s="85"/>
      <c r="D5" s="85"/>
      <c r="E5" s="85"/>
      <c r="F5" s="85"/>
      <c r="G5" s="85"/>
      <c r="H5" s="6">
        <v>286886.84999999998</v>
      </c>
    </row>
    <row r="6" spans="1:8" ht="18" x14ac:dyDescent="0.2">
      <c r="A6" s="29"/>
      <c r="B6" s="30"/>
      <c r="C6" s="30"/>
      <c r="D6" s="30"/>
      <c r="E6" s="30"/>
      <c r="F6" s="30"/>
      <c r="G6" s="30"/>
      <c r="H6" s="3"/>
    </row>
    <row r="7" spans="1:8" ht="26.25" customHeight="1" x14ac:dyDescent="0.2">
      <c r="A7" s="71" t="s">
        <v>65</v>
      </c>
      <c r="B7" s="80"/>
      <c r="C7" s="80"/>
      <c r="D7" s="80"/>
      <c r="E7" s="80"/>
      <c r="F7" s="80"/>
      <c r="G7" s="80"/>
      <c r="H7" s="4">
        <v>620664.04</v>
      </c>
    </row>
    <row r="8" spans="1:8" ht="42.75" customHeight="1" x14ac:dyDescent="0.2">
      <c r="A8" s="81" t="s">
        <v>9</v>
      </c>
      <c r="B8" s="82"/>
      <c r="C8" s="82"/>
      <c r="D8" s="82"/>
      <c r="E8" s="82"/>
      <c r="F8" s="82"/>
      <c r="G8" s="82"/>
      <c r="H8" s="4">
        <f>SUM(H9:H19)</f>
        <v>543448.56999999995</v>
      </c>
    </row>
    <row r="9" spans="1:8" ht="26.25" customHeight="1" x14ac:dyDescent="0.2">
      <c r="A9" s="71" t="s">
        <v>1</v>
      </c>
      <c r="B9" s="83"/>
      <c r="C9" s="83"/>
      <c r="D9" s="83"/>
      <c r="E9" s="83"/>
      <c r="F9" s="83"/>
      <c r="G9" s="83"/>
      <c r="H9" s="4">
        <v>211551.55</v>
      </c>
    </row>
    <row r="10" spans="1:8" ht="26.25" customHeight="1" x14ac:dyDescent="0.2">
      <c r="A10" s="71" t="s">
        <v>8</v>
      </c>
      <c r="B10" s="83"/>
      <c r="C10" s="83"/>
      <c r="D10" s="83"/>
      <c r="E10" s="83"/>
      <c r="F10" s="83"/>
      <c r="G10" s="83"/>
      <c r="H10" s="4">
        <v>47908.29</v>
      </c>
    </row>
    <row r="11" spans="1:8" ht="26.25" customHeight="1" x14ac:dyDescent="0.2">
      <c r="A11" s="71" t="s">
        <v>10</v>
      </c>
      <c r="B11" s="83"/>
      <c r="C11" s="83"/>
      <c r="D11" s="83"/>
      <c r="E11" s="83"/>
      <c r="F11" s="83"/>
      <c r="G11" s="83"/>
      <c r="H11" s="4">
        <v>10231.48</v>
      </c>
    </row>
    <row r="12" spans="1:8" ht="26.25" customHeight="1" x14ac:dyDescent="0.2">
      <c r="A12" s="71" t="s">
        <v>2</v>
      </c>
      <c r="B12" s="83"/>
      <c r="C12" s="83"/>
      <c r="D12" s="83"/>
      <c r="E12" s="83"/>
      <c r="F12" s="83"/>
      <c r="G12" s="83"/>
      <c r="H12" s="4">
        <v>3824.56</v>
      </c>
    </row>
    <row r="13" spans="1:8" ht="26.25" customHeight="1" x14ac:dyDescent="0.2">
      <c r="A13" s="71" t="s">
        <v>3</v>
      </c>
      <c r="B13" s="83"/>
      <c r="C13" s="83"/>
      <c r="D13" s="83"/>
      <c r="E13" s="83"/>
      <c r="F13" s="83"/>
      <c r="G13" s="83"/>
      <c r="H13" s="4">
        <v>131692.59</v>
      </c>
    </row>
    <row r="14" spans="1:8" ht="26.25" customHeight="1" x14ac:dyDescent="0.2">
      <c r="A14" s="71" t="s">
        <v>11</v>
      </c>
      <c r="B14" s="83"/>
      <c r="C14" s="83"/>
      <c r="D14" s="83"/>
      <c r="E14" s="83"/>
      <c r="F14" s="83"/>
      <c r="G14" s="83"/>
      <c r="H14" s="4">
        <v>22577.97</v>
      </c>
    </row>
    <row r="15" spans="1:8" ht="26.25" customHeight="1" x14ac:dyDescent="0.2">
      <c r="A15" s="71" t="s">
        <v>4</v>
      </c>
      <c r="B15" s="83"/>
      <c r="C15" s="83"/>
      <c r="D15" s="83"/>
      <c r="E15" s="83"/>
      <c r="F15" s="83"/>
      <c r="G15" s="83"/>
      <c r="H15" s="4">
        <v>37616.339999999997</v>
      </c>
    </row>
    <row r="16" spans="1:8" ht="27" customHeight="1" x14ac:dyDescent="0.2">
      <c r="A16" s="71" t="s">
        <v>5</v>
      </c>
      <c r="B16" s="83"/>
      <c r="C16" s="83"/>
      <c r="D16" s="83"/>
      <c r="E16" s="83"/>
      <c r="F16" s="83"/>
      <c r="G16" s="83"/>
      <c r="H16" s="4">
        <v>5001.22</v>
      </c>
    </row>
    <row r="17" spans="1:8" ht="26.25" customHeight="1" x14ac:dyDescent="0.2">
      <c r="A17" s="71" t="s">
        <v>6</v>
      </c>
      <c r="B17" s="83"/>
      <c r="C17" s="83"/>
      <c r="D17" s="83"/>
      <c r="E17" s="83"/>
      <c r="F17" s="83"/>
      <c r="G17" s="83"/>
      <c r="H17" s="4">
        <v>67080.679999999993</v>
      </c>
    </row>
    <row r="18" spans="1:8" ht="26.25" customHeight="1" x14ac:dyDescent="0.2">
      <c r="A18" s="71" t="s">
        <v>7</v>
      </c>
      <c r="B18" s="83"/>
      <c r="C18" s="83"/>
      <c r="D18" s="83"/>
      <c r="E18" s="83"/>
      <c r="F18" s="83"/>
      <c r="G18" s="83"/>
      <c r="H18" s="4">
        <v>2905.11</v>
      </c>
    </row>
    <row r="19" spans="1:8" ht="26.25" customHeight="1" x14ac:dyDescent="0.2">
      <c r="A19" s="71" t="s">
        <v>35</v>
      </c>
      <c r="B19" s="83"/>
      <c r="C19" s="83"/>
      <c r="D19" s="83"/>
      <c r="E19" s="83"/>
      <c r="F19" s="83"/>
      <c r="G19" s="83"/>
      <c r="H19" s="4">
        <v>3058.78</v>
      </c>
    </row>
    <row r="20" spans="1:8" ht="27.75" customHeight="1" x14ac:dyDescent="0.2">
      <c r="A20" s="73" t="s">
        <v>66</v>
      </c>
      <c r="B20" s="74"/>
      <c r="C20" s="74"/>
      <c r="D20" s="74"/>
      <c r="E20" s="74"/>
      <c r="F20" s="74"/>
      <c r="G20" s="74"/>
      <c r="H20" s="5">
        <v>317611.96000000002</v>
      </c>
    </row>
    <row r="21" spans="1:8" ht="27.75" customHeight="1" x14ac:dyDescent="0.2">
      <c r="A21" s="75"/>
      <c r="B21" s="76"/>
      <c r="C21" s="76"/>
      <c r="D21" s="76"/>
      <c r="E21" s="76"/>
      <c r="F21" s="76"/>
      <c r="G21" s="76"/>
      <c r="H21" s="2"/>
    </row>
    <row r="22" spans="1:8" ht="25.5" customHeight="1" x14ac:dyDescent="0.2">
      <c r="A22" s="65"/>
      <c r="B22" s="65"/>
      <c r="C22" s="65"/>
      <c r="D22" s="65"/>
      <c r="E22" s="65"/>
      <c r="F22" s="65"/>
      <c r="G22" s="66"/>
      <c r="H22" s="66"/>
    </row>
    <row r="23" spans="1:8" ht="61.5" customHeight="1" x14ac:dyDescent="0.25">
      <c r="A23" s="67" t="s">
        <v>30</v>
      </c>
      <c r="B23" s="68"/>
      <c r="C23" s="68"/>
      <c r="D23" s="68"/>
      <c r="E23" s="68"/>
      <c r="F23" s="68"/>
      <c r="G23" s="68"/>
      <c r="H23" s="68"/>
    </row>
    <row r="24" spans="1:8" x14ac:dyDescent="0.2">
      <c r="A24" s="69" t="s">
        <v>0</v>
      </c>
      <c r="B24" s="70"/>
      <c r="C24" s="70"/>
      <c r="D24" s="70"/>
      <c r="E24" s="70"/>
      <c r="F24" s="70"/>
      <c r="G24" s="70"/>
      <c r="H24" s="70"/>
    </row>
    <row r="25" spans="1:8" x14ac:dyDescent="0.2">
      <c r="A25" s="70"/>
      <c r="B25" s="70"/>
      <c r="C25" s="70"/>
      <c r="D25" s="70"/>
      <c r="E25" s="70"/>
      <c r="F25" s="70"/>
      <c r="G25" s="70"/>
      <c r="H25" s="70"/>
    </row>
  </sheetData>
  <mergeCells count="21"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  <mergeCell ref="A23:H23"/>
    <mergeCell ref="A24:H25"/>
    <mergeCell ref="A17:G17"/>
    <mergeCell ref="A18:G18"/>
    <mergeCell ref="A19:G19"/>
    <mergeCell ref="A20:G20"/>
    <mergeCell ref="A21:G21"/>
    <mergeCell ref="A22:F22"/>
    <mergeCell ref="G22:H22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topLeftCell="A10" workbookViewId="0">
      <selection activeCell="A23" sqref="A23:H23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x14ac:dyDescent="0.2">
      <c r="A2" s="77" t="s">
        <v>59</v>
      </c>
      <c r="B2" s="77"/>
      <c r="C2" s="77"/>
      <c r="D2" s="77"/>
      <c r="E2" s="77"/>
      <c r="F2" s="77"/>
      <c r="G2" s="77"/>
      <c r="H2" s="77"/>
    </row>
    <row r="3" spans="1:8" ht="41.25" customHeight="1" x14ac:dyDescent="0.2">
      <c r="A3" s="77"/>
      <c r="B3" s="77"/>
      <c r="C3" s="77"/>
      <c r="D3" s="77"/>
      <c r="E3" s="77"/>
      <c r="F3" s="77"/>
      <c r="G3" s="77"/>
      <c r="H3" s="77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18" x14ac:dyDescent="0.2">
      <c r="A5" s="84" t="s">
        <v>60</v>
      </c>
      <c r="B5" s="85"/>
      <c r="C5" s="85"/>
      <c r="D5" s="85"/>
      <c r="E5" s="85"/>
      <c r="F5" s="85"/>
      <c r="G5" s="85"/>
      <c r="H5" s="6">
        <v>373142.81</v>
      </c>
    </row>
    <row r="6" spans="1:8" ht="18" x14ac:dyDescent="0.2">
      <c r="A6" s="27"/>
      <c r="B6" s="28"/>
      <c r="C6" s="28"/>
      <c r="D6" s="28"/>
      <c r="E6" s="28"/>
      <c r="F6" s="28"/>
      <c r="G6" s="28"/>
      <c r="H6" s="3"/>
    </row>
    <row r="7" spans="1:8" ht="26.25" customHeight="1" x14ac:dyDescent="0.2">
      <c r="A7" s="71" t="s">
        <v>61</v>
      </c>
      <c r="B7" s="80"/>
      <c r="C7" s="80"/>
      <c r="D7" s="80"/>
      <c r="E7" s="80"/>
      <c r="F7" s="80"/>
      <c r="G7" s="80"/>
      <c r="H7" s="4">
        <v>574173.68000000005</v>
      </c>
    </row>
    <row r="8" spans="1:8" ht="42.75" customHeight="1" x14ac:dyDescent="0.2">
      <c r="A8" s="81" t="s">
        <v>9</v>
      </c>
      <c r="B8" s="82"/>
      <c r="C8" s="82"/>
      <c r="D8" s="82"/>
      <c r="E8" s="82"/>
      <c r="F8" s="82"/>
      <c r="G8" s="82"/>
      <c r="H8" s="4">
        <f>SUM(H9:H19)</f>
        <v>496224.4599999999</v>
      </c>
    </row>
    <row r="9" spans="1:8" ht="26.25" customHeight="1" x14ac:dyDescent="0.2">
      <c r="A9" s="71" t="s">
        <v>1</v>
      </c>
      <c r="B9" s="83"/>
      <c r="C9" s="83"/>
      <c r="D9" s="83"/>
      <c r="E9" s="83"/>
      <c r="F9" s="83"/>
      <c r="G9" s="83"/>
      <c r="H9" s="4">
        <v>240759.37</v>
      </c>
    </row>
    <row r="10" spans="1:8" ht="26.25" customHeight="1" x14ac:dyDescent="0.2">
      <c r="A10" s="71" t="s">
        <v>8</v>
      </c>
      <c r="B10" s="83"/>
      <c r="C10" s="83"/>
      <c r="D10" s="83"/>
      <c r="E10" s="83"/>
      <c r="F10" s="83"/>
      <c r="G10" s="83"/>
      <c r="H10" s="4">
        <v>72376.47</v>
      </c>
    </row>
    <row r="11" spans="1:8" ht="26.25" customHeight="1" x14ac:dyDescent="0.2">
      <c r="A11" s="71" t="s">
        <v>10</v>
      </c>
      <c r="B11" s="83"/>
      <c r="C11" s="83"/>
      <c r="D11" s="83"/>
      <c r="E11" s="83"/>
      <c r="F11" s="83"/>
      <c r="G11" s="83"/>
      <c r="H11" s="4">
        <v>254.48</v>
      </c>
    </row>
    <row r="12" spans="1:8" ht="26.25" customHeight="1" x14ac:dyDescent="0.2">
      <c r="A12" s="71" t="s">
        <v>2</v>
      </c>
      <c r="B12" s="83"/>
      <c r="C12" s="83"/>
      <c r="D12" s="83"/>
      <c r="E12" s="83"/>
      <c r="F12" s="83"/>
      <c r="G12" s="83"/>
      <c r="H12" s="4">
        <v>45552.67</v>
      </c>
    </row>
    <row r="13" spans="1:8" ht="26.25" customHeight="1" x14ac:dyDescent="0.2">
      <c r="A13" s="71" t="s">
        <v>3</v>
      </c>
      <c r="B13" s="83"/>
      <c r="C13" s="83"/>
      <c r="D13" s="83"/>
      <c r="E13" s="83"/>
      <c r="F13" s="83"/>
      <c r="G13" s="83"/>
      <c r="H13" s="4">
        <v>2220.63</v>
      </c>
    </row>
    <row r="14" spans="1:8" ht="26.25" customHeight="1" x14ac:dyDescent="0.2">
      <c r="A14" s="71" t="s">
        <v>11</v>
      </c>
      <c r="B14" s="83"/>
      <c r="C14" s="83"/>
      <c r="D14" s="83"/>
      <c r="E14" s="83"/>
      <c r="F14" s="83"/>
      <c r="G14" s="83"/>
      <c r="H14" s="4">
        <v>578.15</v>
      </c>
    </row>
    <row r="15" spans="1:8" ht="26.25" customHeight="1" x14ac:dyDescent="0.2">
      <c r="A15" s="71" t="s">
        <v>4</v>
      </c>
      <c r="B15" s="83"/>
      <c r="C15" s="83"/>
      <c r="D15" s="83"/>
      <c r="E15" s="83"/>
      <c r="F15" s="83"/>
      <c r="G15" s="83"/>
      <c r="H15" s="4">
        <v>39975.64</v>
      </c>
    </row>
    <row r="16" spans="1:8" ht="27" customHeight="1" x14ac:dyDescent="0.2">
      <c r="A16" s="71" t="s">
        <v>5</v>
      </c>
      <c r="B16" s="83"/>
      <c r="C16" s="83"/>
      <c r="D16" s="83"/>
      <c r="E16" s="83"/>
      <c r="F16" s="83"/>
      <c r="G16" s="83"/>
      <c r="H16" s="4">
        <v>5384.66</v>
      </c>
    </row>
    <row r="17" spans="1:8" ht="26.25" customHeight="1" x14ac:dyDescent="0.2">
      <c r="A17" s="71" t="s">
        <v>6</v>
      </c>
      <c r="B17" s="83"/>
      <c r="C17" s="83"/>
      <c r="D17" s="83"/>
      <c r="E17" s="83"/>
      <c r="F17" s="83"/>
      <c r="G17" s="83"/>
      <c r="H17" s="4">
        <v>79586.09</v>
      </c>
    </row>
    <row r="18" spans="1:8" ht="26.25" customHeight="1" x14ac:dyDescent="0.2">
      <c r="A18" s="71" t="s">
        <v>7</v>
      </c>
      <c r="B18" s="83"/>
      <c r="C18" s="83"/>
      <c r="D18" s="83"/>
      <c r="E18" s="83"/>
      <c r="F18" s="83"/>
      <c r="G18" s="83"/>
      <c r="H18" s="4">
        <v>5818.88</v>
      </c>
    </row>
    <row r="19" spans="1:8" ht="26.25" customHeight="1" x14ac:dyDescent="0.2">
      <c r="A19" s="71" t="s">
        <v>35</v>
      </c>
      <c r="B19" s="83"/>
      <c r="C19" s="83"/>
      <c r="D19" s="83"/>
      <c r="E19" s="83"/>
      <c r="F19" s="83"/>
      <c r="G19" s="83"/>
      <c r="H19" s="4">
        <v>3717.42</v>
      </c>
    </row>
    <row r="20" spans="1:8" ht="27.75" customHeight="1" x14ac:dyDescent="0.2">
      <c r="A20" s="73" t="s">
        <v>62</v>
      </c>
      <c r="B20" s="74"/>
      <c r="C20" s="74"/>
      <c r="D20" s="74"/>
      <c r="E20" s="74"/>
      <c r="F20" s="74"/>
      <c r="G20" s="74"/>
      <c r="H20" s="5">
        <v>286886.84999999998</v>
      </c>
    </row>
    <row r="21" spans="1:8" ht="27.75" customHeight="1" x14ac:dyDescent="0.2">
      <c r="A21" s="75"/>
      <c r="B21" s="76"/>
      <c r="C21" s="76"/>
      <c r="D21" s="76"/>
      <c r="E21" s="76"/>
      <c r="F21" s="76"/>
      <c r="G21" s="76"/>
      <c r="H21" s="2"/>
    </row>
    <row r="22" spans="1:8" ht="25.5" customHeight="1" x14ac:dyDescent="0.2">
      <c r="A22" s="65"/>
      <c r="B22" s="65"/>
      <c r="C22" s="65"/>
      <c r="D22" s="65"/>
      <c r="E22" s="65"/>
      <c r="F22" s="65"/>
      <c r="G22" s="66"/>
      <c r="H22" s="66"/>
    </row>
    <row r="23" spans="1:8" ht="61.5" customHeight="1" x14ac:dyDescent="0.25">
      <c r="A23" s="67" t="s">
        <v>30</v>
      </c>
      <c r="B23" s="68"/>
      <c r="C23" s="68"/>
      <c r="D23" s="68"/>
      <c r="E23" s="68"/>
      <c r="F23" s="68"/>
      <c r="G23" s="68"/>
      <c r="H23" s="68"/>
    </row>
    <row r="24" spans="1:8" x14ac:dyDescent="0.2">
      <c r="A24" s="69" t="s">
        <v>0</v>
      </c>
      <c r="B24" s="70"/>
      <c r="C24" s="70"/>
      <c r="D24" s="70"/>
      <c r="E24" s="70"/>
      <c r="F24" s="70"/>
      <c r="G24" s="70"/>
      <c r="H24" s="70"/>
    </row>
    <row r="25" spans="1:8" x14ac:dyDescent="0.2">
      <c r="A25" s="70"/>
      <c r="B25" s="70"/>
      <c r="C25" s="70"/>
      <c r="D25" s="70"/>
      <c r="E25" s="70"/>
      <c r="F25" s="70"/>
      <c r="G25" s="70"/>
      <c r="H25" s="70"/>
    </row>
  </sheetData>
  <mergeCells count="21"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  <mergeCell ref="A23:H23"/>
    <mergeCell ref="A24:H25"/>
    <mergeCell ref="A17:G17"/>
    <mergeCell ref="A18:G18"/>
    <mergeCell ref="A19:G19"/>
    <mergeCell ref="A20:G20"/>
    <mergeCell ref="A21:G21"/>
    <mergeCell ref="A22:F22"/>
    <mergeCell ref="G22:H22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topLeftCell="A7" workbookViewId="0">
      <selection activeCell="A23" sqref="A23:H23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x14ac:dyDescent="0.2">
      <c r="A2" s="77" t="s">
        <v>54</v>
      </c>
      <c r="B2" s="77"/>
      <c r="C2" s="77"/>
      <c r="D2" s="77"/>
      <c r="E2" s="77"/>
      <c r="F2" s="77"/>
      <c r="G2" s="77"/>
      <c r="H2" s="77"/>
    </row>
    <row r="3" spans="1:8" ht="41.25" customHeight="1" x14ac:dyDescent="0.2">
      <c r="A3" s="77"/>
      <c r="B3" s="77"/>
      <c r="C3" s="77"/>
      <c r="D3" s="77"/>
      <c r="E3" s="77"/>
      <c r="F3" s="77"/>
      <c r="G3" s="77"/>
      <c r="H3" s="77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18" x14ac:dyDescent="0.2">
      <c r="A5" s="84" t="s">
        <v>55</v>
      </c>
      <c r="B5" s="85"/>
      <c r="C5" s="85"/>
      <c r="D5" s="85"/>
      <c r="E5" s="85"/>
      <c r="F5" s="85"/>
      <c r="G5" s="85"/>
      <c r="H5" s="6">
        <v>360165.74</v>
      </c>
    </row>
    <row r="6" spans="1:8" ht="18" x14ac:dyDescent="0.2">
      <c r="A6" s="25"/>
      <c r="B6" s="26"/>
      <c r="C6" s="26"/>
      <c r="D6" s="26"/>
      <c r="E6" s="26"/>
      <c r="F6" s="26"/>
      <c r="G6" s="26"/>
      <c r="H6" s="3"/>
    </row>
    <row r="7" spans="1:8" ht="26.25" customHeight="1" x14ac:dyDescent="0.2">
      <c r="A7" s="71" t="s">
        <v>56</v>
      </c>
      <c r="B7" s="80"/>
      <c r="C7" s="80"/>
      <c r="D7" s="80"/>
      <c r="E7" s="80"/>
      <c r="F7" s="80"/>
      <c r="G7" s="80"/>
      <c r="H7" s="4">
        <v>409968.5</v>
      </c>
    </row>
    <row r="8" spans="1:8" ht="42.75" customHeight="1" x14ac:dyDescent="0.2">
      <c r="A8" s="81" t="s">
        <v>9</v>
      </c>
      <c r="B8" s="82"/>
      <c r="C8" s="82"/>
      <c r="D8" s="82"/>
      <c r="E8" s="82"/>
      <c r="F8" s="82"/>
      <c r="G8" s="82"/>
      <c r="H8" s="4">
        <f>SUM(H9:H19)</f>
        <v>421537.94999999995</v>
      </c>
    </row>
    <row r="9" spans="1:8" ht="26.25" customHeight="1" x14ac:dyDescent="0.2">
      <c r="A9" s="71" t="s">
        <v>1</v>
      </c>
      <c r="B9" s="83"/>
      <c r="C9" s="83"/>
      <c r="D9" s="83"/>
      <c r="E9" s="83"/>
      <c r="F9" s="83"/>
      <c r="G9" s="83"/>
      <c r="H9" s="4">
        <v>203140.61</v>
      </c>
    </row>
    <row r="10" spans="1:8" ht="26.25" customHeight="1" x14ac:dyDescent="0.2">
      <c r="A10" s="71" t="s">
        <v>8</v>
      </c>
      <c r="B10" s="83"/>
      <c r="C10" s="83"/>
      <c r="D10" s="83"/>
      <c r="E10" s="83"/>
      <c r="F10" s="83"/>
      <c r="G10" s="83"/>
      <c r="H10" s="4">
        <v>59617.16</v>
      </c>
    </row>
    <row r="11" spans="1:8" ht="26.25" customHeight="1" x14ac:dyDescent="0.2">
      <c r="A11" s="71" t="s">
        <v>10</v>
      </c>
      <c r="B11" s="83"/>
      <c r="C11" s="83"/>
      <c r="D11" s="83"/>
      <c r="E11" s="83"/>
      <c r="F11" s="83"/>
      <c r="G11" s="83"/>
      <c r="H11" s="4">
        <v>883.3</v>
      </c>
    </row>
    <row r="12" spans="1:8" ht="26.25" customHeight="1" x14ac:dyDescent="0.2">
      <c r="A12" s="71" t="s">
        <v>2</v>
      </c>
      <c r="B12" s="83"/>
      <c r="C12" s="83"/>
      <c r="D12" s="83"/>
      <c r="E12" s="83"/>
      <c r="F12" s="83"/>
      <c r="G12" s="83"/>
      <c r="H12" s="4">
        <v>36499.42</v>
      </c>
    </row>
    <row r="13" spans="1:8" ht="26.25" customHeight="1" x14ac:dyDescent="0.2">
      <c r="A13" s="71" t="s">
        <v>3</v>
      </c>
      <c r="B13" s="83"/>
      <c r="C13" s="83"/>
      <c r="D13" s="83"/>
      <c r="E13" s="83"/>
      <c r="F13" s="83"/>
      <c r="G13" s="83"/>
      <c r="H13" s="4">
        <v>6854.05</v>
      </c>
    </row>
    <row r="14" spans="1:8" ht="26.25" customHeight="1" x14ac:dyDescent="0.2">
      <c r="A14" s="71" t="s">
        <v>11</v>
      </c>
      <c r="B14" s="83"/>
      <c r="C14" s="83"/>
      <c r="D14" s="83"/>
      <c r="E14" s="83"/>
      <c r="F14" s="83"/>
      <c r="G14" s="83"/>
      <c r="H14" s="4">
        <v>2018.86</v>
      </c>
    </row>
    <row r="15" spans="1:8" ht="26.25" customHeight="1" x14ac:dyDescent="0.2">
      <c r="A15" s="71" t="s">
        <v>4</v>
      </c>
      <c r="B15" s="83"/>
      <c r="C15" s="83"/>
      <c r="D15" s="83"/>
      <c r="E15" s="83"/>
      <c r="F15" s="83"/>
      <c r="G15" s="83"/>
      <c r="H15" s="4">
        <v>34041.410000000003</v>
      </c>
    </row>
    <row r="16" spans="1:8" ht="27" customHeight="1" x14ac:dyDescent="0.2">
      <c r="A16" s="71" t="s">
        <v>5</v>
      </c>
      <c r="B16" s="83"/>
      <c r="C16" s="83"/>
      <c r="D16" s="83"/>
      <c r="E16" s="83"/>
      <c r="F16" s="83"/>
      <c r="G16" s="83"/>
      <c r="H16" s="4">
        <v>4689</v>
      </c>
    </row>
    <row r="17" spans="1:8" ht="26.25" customHeight="1" x14ac:dyDescent="0.2">
      <c r="A17" s="71" t="s">
        <v>6</v>
      </c>
      <c r="B17" s="83"/>
      <c r="C17" s="83"/>
      <c r="D17" s="83"/>
      <c r="E17" s="83"/>
      <c r="F17" s="83"/>
      <c r="G17" s="83"/>
      <c r="H17" s="4">
        <v>64463.44</v>
      </c>
    </row>
    <row r="18" spans="1:8" ht="26.25" customHeight="1" x14ac:dyDescent="0.2">
      <c r="A18" s="71" t="s">
        <v>7</v>
      </c>
      <c r="B18" s="83"/>
      <c r="C18" s="83"/>
      <c r="D18" s="83"/>
      <c r="E18" s="83"/>
      <c r="F18" s="83"/>
      <c r="G18" s="83"/>
      <c r="H18" s="4">
        <v>6288.63</v>
      </c>
    </row>
    <row r="19" spans="1:8" ht="26.25" customHeight="1" x14ac:dyDescent="0.2">
      <c r="A19" s="71" t="s">
        <v>35</v>
      </c>
      <c r="B19" s="83"/>
      <c r="C19" s="83"/>
      <c r="D19" s="83"/>
      <c r="E19" s="83"/>
      <c r="F19" s="83"/>
      <c r="G19" s="83"/>
      <c r="H19" s="4">
        <v>3042.07</v>
      </c>
    </row>
    <row r="20" spans="1:8" ht="27.75" customHeight="1" x14ac:dyDescent="0.2">
      <c r="A20" s="73" t="s">
        <v>57</v>
      </c>
      <c r="B20" s="74"/>
      <c r="C20" s="74"/>
      <c r="D20" s="74"/>
      <c r="E20" s="74"/>
      <c r="F20" s="74"/>
      <c r="G20" s="74"/>
      <c r="H20" s="5">
        <v>373142.81</v>
      </c>
    </row>
    <row r="21" spans="1:8" ht="27.75" customHeight="1" x14ac:dyDescent="0.2">
      <c r="A21" s="75"/>
      <c r="B21" s="76"/>
      <c r="C21" s="76"/>
      <c r="D21" s="76"/>
      <c r="E21" s="76"/>
      <c r="F21" s="76"/>
      <c r="G21" s="76"/>
      <c r="H21" s="2"/>
    </row>
    <row r="22" spans="1:8" ht="25.5" customHeight="1" x14ac:dyDescent="0.2">
      <c r="A22" s="65"/>
      <c r="B22" s="65"/>
      <c r="C22" s="65"/>
      <c r="D22" s="65"/>
      <c r="E22" s="65"/>
      <c r="F22" s="65"/>
      <c r="G22" s="66"/>
      <c r="H22" s="66"/>
    </row>
    <row r="23" spans="1:8" ht="61.5" customHeight="1" x14ac:dyDescent="0.25">
      <c r="A23" s="67" t="s">
        <v>58</v>
      </c>
      <c r="B23" s="68"/>
      <c r="C23" s="68"/>
      <c r="D23" s="68"/>
      <c r="E23" s="68"/>
      <c r="F23" s="68"/>
      <c r="G23" s="68"/>
      <c r="H23" s="68"/>
    </row>
    <row r="24" spans="1:8" x14ac:dyDescent="0.2">
      <c r="A24" s="69" t="s">
        <v>0</v>
      </c>
      <c r="B24" s="70"/>
      <c r="C24" s="70"/>
      <c r="D24" s="70"/>
      <c r="E24" s="70"/>
      <c r="F24" s="70"/>
      <c r="G24" s="70"/>
      <c r="H24" s="70"/>
    </row>
    <row r="25" spans="1:8" x14ac:dyDescent="0.2">
      <c r="A25" s="70"/>
      <c r="B25" s="70"/>
      <c r="C25" s="70"/>
      <c r="D25" s="70"/>
      <c r="E25" s="70"/>
      <c r="F25" s="70"/>
      <c r="G25" s="70"/>
      <c r="H25" s="70"/>
    </row>
  </sheetData>
  <mergeCells count="21"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  <mergeCell ref="A23:H23"/>
    <mergeCell ref="A24:H25"/>
    <mergeCell ref="A17:G17"/>
    <mergeCell ref="A18:G18"/>
    <mergeCell ref="A19:G19"/>
    <mergeCell ref="A20:G20"/>
    <mergeCell ref="A21:G21"/>
    <mergeCell ref="A22:F22"/>
    <mergeCell ref="G22:H22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workbookViewId="0">
      <selection activeCell="A23" sqref="A23:H23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x14ac:dyDescent="0.2">
      <c r="A2" s="77" t="s">
        <v>49</v>
      </c>
      <c r="B2" s="77"/>
      <c r="C2" s="77"/>
      <c r="D2" s="77"/>
      <c r="E2" s="77"/>
      <c r="F2" s="77"/>
      <c r="G2" s="77"/>
      <c r="H2" s="77"/>
    </row>
    <row r="3" spans="1:8" ht="41.25" customHeight="1" x14ac:dyDescent="0.2">
      <c r="A3" s="77"/>
      <c r="B3" s="77"/>
      <c r="C3" s="77"/>
      <c r="D3" s="77"/>
      <c r="E3" s="77"/>
      <c r="F3" s="77"/>
      <c r="G3" s="77"/>
      <c r="H3" s="77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18" x14ac:dyDescent="0.2">
      <c r="A5" s="84" t="s">
        <v>50</v>
      </c>
      <c r="B5" s="85"/>
      <c r="C5" s="85"/>
      <c r="D5" s="85"/>
      <c r="E5" s="85"/>
      <c r="F5" s="85"/>
      <c r="G5" s="85"/>
      <c r="H5" s="6">
        <v>466511.13</v>
      </c>
    </row>
    <row r="6" spans="1:8" ht="18" x14ac:dyDescent="0.2">
      <c r="A6" s="23"/>
      <c r="B6" s="24"/>
      <c r="C6" s="24"/>
      <c r="D6" s="24"/>
      <c r="E6" s="24"/>
      <c r="F6" s="24"/>
      <c r="G6" s="24"/>
      <c r="H6" s="3"/>
    </row>
    <row r="7" spans="1:8" ht="26.25" customHeight="1" x14ac:dyDescent="0.2">
      <c r="A7" s="71" t="s">
        <v>51</v>
      </c>
      <c r="B7" s="80"/>
      <c r="C7" s="80"/>
      <c r="D7" s="80"/>
      <c r="E7" s="80"/>
      <c r="F7" s="80"/>
      <c r="G7" s="80"/>
      <c r="H7" s="4">
        <v>434515.02</v>
      </c>
    </row>
    <row r="8" spans="1:8" ht="42.75" customHeight="1" x14ac:dyDescent="0.2">
      <c r="A8" s="81" t="s">
        <v>9</v>
      </c>
      <c r="B8" s="82"/>
      <c r="C8" s="82"/>
      <c r="D8" s="82"/>
      <c r="E8" s="82"/>
      <c r="F8" s="82"/>
      <c r="G8" s="82"/>
      <c r="H8" s="4">
        <f>SUM(H9:H19)</f>
        <v>549106.81000000006</v>
      </c>
    </row>
    <row r="9" spans="1:8" ht="26.25" customHeight="1" x14ac:dyDescent="0.2">
      <c r="A9" s="71" t="s">
        <v>1</v>
      </c>
      <c r="B9" s="83"/>
      <c r="C9" s="83"/>
      <c r="D9" s="83"/>
      <c r="E9" s="83"/>
      <c r="F9" s="83"/>
      <c r="G9" s="83"/>
      <c r="H9" s="4">
        <v>219512.6</v>
      </c>
    </row>
    <row r="10" spans="1:8" ht="26.25" customHeight="1" x14ac:dyDescent="0.2">
      <c r="A10" s="71" t="s">
        <v>8</v>
      </c>
      <c r="B10" s="83"/>
      <c r="C10" s="83"/>
      <c r="D10" s="83"/>
      <c r="E10" s="83"/>
      <c r="F10" s="83"/>
      <c r="G10" s="83"/>
      <c r="H10" s="4">
        <v>94150.59</v>
      </c>
    </row>
    <row r="11" spans="1:8" ht="26.25" customHeight="1" x14ac:dyDescent="0.2">
      <c r="A11" s="71" t="s">
        <v>10</v>
      </c>
      <c r="B11" s="83"/>
      <c r="C11" s="83"/>
      <c r="D11" s="83"/>
      <c r="E11" s="83"/>
      <c r="F11" s="83"/>
      <c r="G11" s="83"/>
      <c r="H11" s="4">
        <v>2535.4699999999998</v>
      </c>
    </row>
    <row r="12" spans="1:8" ht="26.25" customHeight="1" x14ac:dyDescent="0.2">
      <c r="A12" s="71" t="s">
        <v>2</v>
      </c>
      <c r="B12" s="83"/>
      <c r="C12" s="83"/>
      <c r="D12" s="83"/>
      <c r="E12" s="83"/>
      <c r="F12" s="83"/>
      <c r="G12" s="83"/>
      <c r="H12" s="4">
        <v>76782.009999999995</v>
      </c>
    </row>
    <row r="13" spans="1:8" ht="26.25" customHeight="1" x14ac:dyDescent="0.2">
      <c r="A13" s="71" t="s">
        <v>3</v>
      </c>
      <c r="B13" s="83"/>
      <c r="C13" s="83"/>
      <c r="D13" s="83"/>
      <c r="E13" s="83"/>
      <c r="F13" s="83"/>
      <c r="G13" s="83"/>
      <c r="H13" s="4">
        <v>20285.84</v>
      </c>
    </row>
    <row r="14" spans="1:8" ht="26.25" customHeight="1" x14ac:dyDescent="0.2">
      <c r="A14" s="71" t="s">
        <v>11</v>
      </c>
      <c r="B14" s="83"/>
      <c r="C14" s="83"/>
      <c r="D14" s="83"/>
      <c r="E14" s="83"/>
      <c r="F14" s="83"/>
      <c r="G14" s="83"/>
      <c r="H14" s="4">
        <v>5748.03</v>
      </c>
    </row>
    <row r="15" spans="1:8" ht="26.25" customHeight="1" x14ac:dyDescent="0.2">
      <c r="A15" s="71" t="s">
        <v>4</v>
      </c>
      <c r="B15" s="83"/>
      <c r="C15" s="83"/>
      <c r="D15" s="83"/>
      <c r="E15" s="83"/>
      <c r="F15" s="83"/>
      <c r="G15" s="83"/>
      <c r="H15" s="4">
        <v>36479.01</v>
      </c>
    </row>
    <row r="16" spans="1:8" ht="27" customHeight="1" x14ac:dyDescent="0.2">
      <c r="A16" s="71" t="s">
        <v>5</v>
      </c>
      <c r="B16" s="83"/>
      <c r="C16" s="83"/>
      <c r="D16" s="83"/>
      <c r="E16" s="83"/>
      <c r="F16" s="83"/>
      <c r="G16" s="83"/>
      <c r="H16" s="4">
        <v>4921.08</v>
      </c>
    </row>
    <row r="17" spans="1:8" ht="26.25" customHeight="1" x14ac:dyDescent="0.2">
      <c r="A17" s="71" t="s">
        <v>6</v>
      </c>
      <c r="B17" s="83"/>
      <c r="C17" s="83"/>
      <c r="D17" s="83"/>
      <c r="E17" s="83"/>
      <c r="F17" s="83"/>
      <c r="G17" s="83"/>
      <c r="H17" s="4">
        <v>77035.850000000006</v>
      </c>
    </row>
    <row r="18" spans="1:8" ht="26.25" customHeight="1" x14ac:dyDescent="0.2">
      <c r="A18" s="71" t="s">
        <v>7</v>
      </c>
      <c r="B18" s="83"/>
      <c r="C18" s="83"/>
      <c r="D18" s="83"/>
      <c r="E18" s="83"/>
      <c r="F18" s="83"/>
      <c r="G18" s="83"/>
      <c r="H18" s="4">
        <v>8771.94</v>
      </c>
    </row>
    <row r="19" spans="1:8" ht="26.25" customHeight="1" x14ac:dyDescent="0.2">
      <c r="A19" s="71" t="s">
        <v>35</v>
      </c>
      <c r="B19" s="83"/>
      <c r="C19" s="83"/>
      <c r="D19" s="83"/>
      <c r="E19" s="83"/>
      <c r="F19" s="83"/>
      <c r="G19" s="83"/>
      <c r="H19" s="4">
        <v>2884.39</v>
      </c>
    </row>
    <row r="20" spans="1:8" ht="27.75" customHeight="1" x14ac:dyDescent="0.2">
      <c r="A20" s="73" t="s">
        <v>52</v>
      </c>
      <c r="B20" s="74"/>
      <c r="C20" s="74"/>
      <c r="D20" s="74"/>
      <c r="E20" s="74"/>
      <c r="F20" s="74"/>
      <c r="G20" s="74"/>
      <c r="H20" s="5">
        <v>360165.74</v>
      </c>
    </row>
    <row r="21" spans="1:8" ht="27.75" customHeight="1" x14ac:dyDescent="0.2">
      <c r="A21" s="75"/>
      <c r="B21" s="76"/>
      <c r="C21" s="76"/>
      <c r="D21" s="76"/>
      <c r="E21" s="76"/>
      <c r="F21" s="76"/>
      <c r="G21" s="76"/>
      <c r="H21" s="2"/>
    </row>
    <row r="22" spans="1:8" ht="25.5" customHeight="1" x14ac:dyDescent="0.2">
      <c r="A22" s="65"/>
      <c r="B22" s="65"/>
      <c r="C22" s="65"/>
      <c r="D22" s="65"/>
      <c r="E22" s="65"/>
      <c r="F22" s="65"/>
      <c r="G22" s="66"/>
      <c r="H22" s="66"/>
    </row>
    <row r="23" spans="1:8" ht="61.5" customHeight="1" x14ac:dyDescent="0.25">
      <c r="A23" s="67" t="s">
        <v>53</v>
      </c>
      <c r="B23" s="68"/>
      <c r="C23" s="68"/>
      <c r="D23" s="68"/>
      <c r="E23" s="68"/>
      <c r="F23" s="68"/>
      <c r="G23" s="68"/>
      <c r="H23" s="68"/>
    </row>
    <row r="24" spans="1:8" x14ac:dyDescent="0.2">
      <c r="A24" s="69" t="s">
        <v>0</v>
      </c>
      <c r="B24" s="70"/>
      <c r="C24" s="70"/>
      <c r="D24" s="70"/>
      <c r="E24" s="70"/>
      <c r="F24" s="70"/>
      <c r="G24" s="70"/>
      <c r="H24" s="70"/>
    </row>
    <row r="25" spans="1:8" x14ac:dyDescent="0.2">
      <c r="A25" s="70"/>
      <c r="B25" s="70"/>
      <c r="C25" s="70"/>
      <c r="D25" s="70"/>
      <c r="E25" s="70"/>
      <c r="F25" s="70"/>
      <c r="G25" s="70"/>
      <c r="H25" s="70"/>
    </row>
  </sheetData>
  <mergeCells count="21"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  <mergeCell ref="A23:H23"/>
    <mergeCell ref="A24:H25"/>
    <mergeCell ref="A17:G17"/>
    <mergeCell ref="A18:G18"/>
    <mergeCell ref="A19:G19"/>
    <mergeCell ref="A20:G20"/>
    <mergeCell ref="A21:G21"/>
    <mergeCell ref="A22:F22"/>
    <mergeCell ref="G22:H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H26"/>
  <sheetViews>
    <sheetView tabSelected="1" workbookViewId="0">
      <selection activeCell="A24" sqref="A24:H24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x14ac:dyDescent="0.2">
      <c r="A2" s="77" t="s">
        <v>128</v>
      </c>
      <c r="B2" s="77"/>
      <c r="C2" s="77"/>
      <c r="D2" s="77"/>
      <c r="E2" s="77"/>
      <c r="F2" s="77"/>
      <c r="G2" s="77"/>
      <c r="H2" s="77"/>
    </row>
    <row r="3" spans="1:8" ht="41.25" customHeight="1" x14ac:dyDescent="0.2">
      <c r="A3" s="77"/>
      <c r="B3" s="77"/>
      <c r="C3" s="77"/>
      <c r="D3" s="77"/>
      <c r="E3" s="77"/>
      <c r="F3" s="77"/>
      <c r="G3" s="77"/>
      <c r="H3" s="77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18" x14ac:dyDescent="0.2">
      <c r="A5" s="78" t="s">
        <v>129</v>
      </c>
      <c r="B5" s="79"/>
      <c r="C5" s="79"/>
      <c r="D5" s="79"/>
      <c r="E5" s="79"/>
      <c r="F5" s="79"/>
      <c r="G5" s="79"/>
      <c r="H5" s="59">
        <v>349260.97</v>
      </c>
    </row>
    <row r="6" spans="1:8" ht="18" x14ac:dyDescent="0.2">
      <c r="A6" s="57"/>
      <c r="B6" s="58"/>
      <c r="C6" s="58"/>
      <c r="D6" s="58"/>
      <c r="E6" s="58"/>
      <c r="F6" s="58"/>
      <c r="G6" s="58"/>
      <c r="H6" s="3"/>
    </row>
    <row r="7" spans="1:8" ht="26.25" customHeight="1" x14ac:dyDescent="0.2">
      <c r="A7" s="71" t="s">
        <v>130</v>
      </c>
      <c r="B7" s="80"/>
      <c r="C7" s="80"/>
      <c r="D7" s="80"/>
      <c r="E7" s="80"/>
      <c r="F7" s="80"/>
      <c r="G7" s="80"/>
      <c r="H7" s="4">
        <v>698001.06</v>
      </c>
    </row>
    <row r="8" spans="1:8" ht="42.75" customHeight="1" x14ac:dyDescent="0.2">
      <c r="A8" s="81" t="s">
        <v>9</v>
      </c>
      <c r="B8" s="82"/>
      <c r="C8" s="82"/>
      <c r="D8" s="82"/>
      <c r="E8" s="82"/>
      <c r="F8" s="82"/>
      <c r="G8" s="82"/>
      <c r="H8" s="4">
        <f>SUM(H9:H20)</f>
        <v>634851.41999999993</v>
      </c>
    </row>
    <row r="9" spans="1:8" ht="26.25" customHeight="1" x14ac:dyDescent="0.2">
      <c r="A9" s="71" t="s">
        <v>1</v>
      </c>
      <c r="B9" s="72"/>
      <c r="C9" s="72"/>
      <c r="D9" s="72"/>
      <c r="E9" s="72"/>
      <c r="F9" s="72"/>
      <c r="G9" s="72"/>
      <c r="H9" s="60">
        <f>321.27+2058.7+1264.59+9637.57+193628.59</f>
        <v>206910.72</v>
      </c>
    </row>
    <row r="10" spans="1:8" ht="26.25" customHeight="1" x14ac:dyDescent="0.2">
      <c r="A10" s="71" t="s">
        <v>8</v>
      </c>
      <c r="B10" s="72"/>
      <c r="C10" s="72"/>
      <c r="D10" s="72"/>
      <c r="E10" s="72"/>
      <c r="F10" s="72"/>
      <c r="G10" s="72"/>
      <c r="H10" s="60">
        <f>36153.81+28835.39</f>
        <v>64989.2</v>
      </c>
    </row>
    <row r="11" spans="1:8" ht="26.25" customHeight="1" x14ac:dyDescent="0.2">
      <c r="A11" s="71" t="s">
        <v>10</v>
      </c>
      <c r="B11" s="72"/>
      <c r="C11" s="72"/>
      <c r="D11" s="72"/>
      <c r="E11" s="72"/>
      <c r="F11" s="72"/>
      <c r="G11" s="72"/>
      <c r="H11" s="61">
        <v>16639.04</v>
      </c>
    </row>
    <row r="12" spans="1:8" ht="26.25" customHeight="1" x14ac:dyDescent="0.2">
      <c r="A12" s="71" t="s">
        <v>2</v>
      </c>
      <c r="B12" s="72"/>
      <c r="C12" s="72"/>
      <c r="D12" s="72"/>
      <c r="E12" s="72"/>
      <c r="F12" s="72"/>
      <c r="G12" s="72"/>
      <c r="H12" s="61">
        <v>3265.84</v>
      </c>
    </row>
    <row r="13" spans="1:8" ht="26.25" customHeight="1" x14ac:dyDescent="0.2">
      <c r="A13" s="71" t="s">
        <v>3</v>
      </c>
      <c r="B13" s="72"/>
      <c r="C13" s="72"/>
      <c r="D13" s="72"/>
      <c r="E13" s="72"/>
      <c r="F13" s="72"/>
      <c r="G13" s="72"/>
      <c r="H13" s="61">
        <v>201461.46</v>
      </c>
    </row>
    <row r="14" spans="1:8" ht="26.25" customHeight="1" x14ac:dyDescent="0.2">
      <c r="A14" s="71" t="s">
        <v>11</v>
      </c>
      <c r="B14" s="72"/>
      <c r="C14" s="72"/>
      <c r="D14" s="72"/>
      <c r="E14" s="72"/>
      <c r="F14" s="72"/>
      <c r="G14" s="72"/>
      <c r="H14" s="61">
        <v>36780.44</v>
      </c>
    </row>
    <row r="15" spans="1:8" ht="26.25" customHeight="1" x14ac:dyDescent="0.2">
      <c r="A15" s="71" t="s">
        <v>4</v>
      </c>
      <c r="B15" s="72"/>
      <c r="C15" s="72"/>
      <c r="D15" s="72"/>
      <c r="E15" s="72"/>
      <c r="F15" s="72"/>
      <c r="G15" s="72"/>
      <c r="H15" s="61">
        <v>33060.6</v>
      </c>
    </row>
    <row r="16" spans="1:8" ht="27" customHeight="1" x14ac:dyDescent="0.2">
      <c r="A16" s="71" t="s">
        <v>5</v>
      </c>
      <c r="B16" s="72"/>
      <c r="C16" s="72"/>
      <c r="D16" s="72"/>
      <c r="E16" s="72"/>
      <c r="F16" s="72"/>
      <c r="G16" s="72"/>
      <c r="H16" s="61">
        <v>4560.22</v>
      </c>
    </row>
    <row r="17" spans="1:8" ht="26.25" customHeight="1" x14ac:dyDescent="0.2">
      <c r="A17" s="71" t="s">
        <v>6</v>
      </c>
      <c r="B17" s="72"/>
      <c r="C17" s="72"/>
      <c r="D17" s="72"/>
      <c r="E17" s="72"/>
      <c r="F17" s="72"/>
      <c r="G17" s="72"/>
      <c r="H17" s="61">
        <v>61937.279999999999</v>
      </c>
    </row>
    <row r="18" spans="1:8" ht="26.25" customHeight="1" x14ac:dyDescent="0.2">
      <c r="A18" s="71" t="s">
        <v>136</v>
      </c>
      <c r="B18" s="72"/>
      <c r="C18" s="72"/>
      <c r="D18" s="72"/>
      <c r="E18" s="72"/>
      <c r="F18" s="72"/>
      <c r="G18" s="72"/>
      <c r="H18" s="60">
        <v>2472.62</v>
      </c>
    </row>
    <row r="19" spans="1:8" ht="26.25" customHeight="1" x14ac:dyDescent="0.2">
      <c r="A19" s="71" t="s">
        <v>123</v>
      </c>
      <c r="B19" s="72"/>
      <c r="C19" s="72"/>
      <c r="D19" s="72"/>
      <c r="E19" s="72"/>
      <c r="F19" s="72"/>
      <c r="G19" s="72"/>
      <c r="H19" s="62"/>
    </row>
    <row r="20" spans="1:8" ht="27.75" customHeight="1" x14ac:dyDescent="0.2">
      <c r="A20" s="71" t="s">
        <v>35</v>
      </c>
      <c r="B20" s="72"/>
      <c r="C20" s="72"/>
      <c r="D20" s="72"/>
      <c r="E20" s="72"/>
      <c r="F20" s="72"/>
      <c r="G20" s="72"/>
      <c r="H20" s="61">
        <v>2774</v>
      </c>
    </row>
    <row r="21" spans="1:8" ht="27.75" customHeight="1" x14ac:dyDescent="0.2">
      <c r="A21" s="73" t="s">
        <v>131</v>
      </c>
      <c r="B21" s="74"/>
      <c r="C21" s="74"/>
      <c r="D21" s="74"/>
      <c r="E21" s="74"/>
      <c r="F21" s="74"/>
      <c r="G21" s="74"/>
      <c r="H21" s="5">
        <f>1022986.75-H7</f>
        <v>324985.68999999994</v>
      </c>
    </row>
    <row r="22" spans="1:8" ht="25.5" customHeight="1" x14ac:dyDescent="0.2">
      <c r="A22" s="75"/>
      <c r="B22" s="76"/>
      <c r="C22" s="76"/>
      <c r="D22" s="76"/>
      <c r="E22" s="76"/>
      <c r="F22" s="76"/>
      <c r="G22" s="76"/>
      <c r="H22" s="2"/>
    </row>
    <row r="23" spans="1:8" ht="61.5" customHeight="1" x14ac:dyDescent="0.2">
      <c r="A23" s="65"/>
      <c r="B23" s="65"/>
      <c r="C23" s="65"/>
      <c r="D23" s="65"/>
      <c r="E23" s="65"/>
      <c r="F23" s="65"/>
      <c r="G23" s="66"/>
      <c r="H23" s="66"/>
    </row>
    <row r="24" spans="1:8" ht="19" x14ac:dyDescent="0.25">
      <c r="A24" s="67" t="s">
        <v>137</v>
      </c>
      <c r="B24" s="68"/>
      <c r="C24" s="68"/>
      <c r="D24" s="68"/>
      <c r="E24" s="68"/>
      <c r="F24" s="68"/>
      <c r="G24" s="68"/>
      <c r="H24" s="68"/>
    </row>
    <row r="25" spans="1:8" x14ac:dyDescent="0.2">
      <c r="A25" s="69" t="s">
        <v>105</v>
      </c>
      <c r="B25" s="70"/>
      <c r="C25" s="70"/>
      <c r="D25" s="70"/>
      <c r="E25" s="70"/>
      <c r="F25" s="70"/>
      <c r="G25" s="70"/>
      <c r="H25" s="70"/>
    </row>
    <row r="26" spans="1:8" x14ac:dyDescent="0.2">
      <c r="A26" s="70"/>
      <c r="B26" s="70"/>
      <c r="C26" s="70"/>
      <c r="D26" s="70"/>
      <c r="E26" s="70"/>
      <c r="F26" s="70"/>
      <c r="G26" s="70"/>
      <c r="H26" s="70"/>
    </row>
  </sheetData>
  <mergeCells count="22">
    <mergeCell ref="A23:F23"/>
    <mergeCell ref="G23:H23"/>
    <mergeCell ref="A24:H24"/>
    <mergeCell ref="A25:H26"/>
    <mergeCell ref="A17:G17"/>
    <mergeCell ref="A18:G18"/>
    <mergeCell ref="A19:G19"/>
    <mergeCell ref="A20:G20"/>
    <mergeCell ref="A21:G21"/>
    <mergeCell ref="A22:G22"/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scale="94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topLeftCell="A4" workbookViewId="0">
      <selection activeCell="H21" sqref="H21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x14ac:dyDescent="0.2">
      <c r="A2" s="77" t="s">
        <v>45</v>
      </c>
      <c r="B2" s="77"/>
      <c r="C2" s="77"/>
      <c r="D2" s="77"/>
      <c r="E2" s="77"/>
      <c r="F2" s="77"/>
      <c r="G2" s="77"/>
      <c r="H2" s="77"/>
    </row>
    <row r="3" spans="1:8" ht="41.25" customHeight="1" x14ac:dyDescent="0.2">
      <c r="A3" s="77"/>
      <c r="B3" s="77"/>
      <c r="C3" s="77"/>
      <c r="D3" s="77"/>
      <c r="E3" s="77"/>
      <c r="F3" s="77"/>
      <c r="G3" s="77"/>
      <c r="H3" s="77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18" x14ac:dyDescent="0.2">
      <c r="A5" s="84" t="s">
        <v>46</v>
      </c>
      <c r="B5" s="85"/>
      <c r="C5" s="85"/>
      <c r="D5" s="85"/>
      <c r="E5" s="85"/>
      <c r="F5" s="85"/>
      <c r="G5" s="85"/>
      <c r="H5" s="6">
        <v>363844.85</v>
      </c>
    </row>
    <row r="6" spans="1:8" ht="18" x14ac:dyDescent="0.2">
      <c r="A6" s="21"/>
      <c r="B6" s="22"/>
      <c r="C6" s="22"/>
      <c r="D6" s="22"/>
      <c r="E6" s="22"/>
      <c r="F6" s="22"/>
      <c r="G6" s="22"/>
      <c r="H6" s="3"/>
    </row>
    <row r="7" spans="1:8" ht="26.25" customHeight="1" x14ac:dyDescent="0.2">
      <c r="A7" s="71" t="s">
        <v>47</v>
      </c>
      <c r="B7" s="80"/>
      <c r="C7" s="80"/>
      <c r="D7" s="80"/>
      <c r="E7" s="80"/>
      <c r="F7" s="80"/>
      <c r="G7" s="80"/>
      <c r="H7" s="4">
        <v>452217.88</v>
      </c>
    </row>
    <row r="8" spans="1:8" ht="42.75" customHeight="1" x14ac:dyDescent="0.2">
      <c r="A8" s="81" t="s">
        <v>9</v>
      </c>
      <c r="B8" s="82"/>
      <c r="C8" s="82"/>
      <c r="D8" s="82"/>
      <c r="E8" s="82"/>
      <c r="F8" s="82"/>
      <c r="G8" s="82"/>
      <c r="H8" s="4">
        <f>SUM(H9:H19)</f>
        <v>381190.84</v>
      </c>
    </row>
    <row r="9" spans="1:8" ht="26.25" customHeight="1" x14ac:dyDescent="0.2">
      <c r="A9" s="71" t="s">
        <v>1</v>
      </c>
      <c r="B9" s="83"/>
      <c r="C9" s="83"/>
      <c r="D9" s="83"/>
      <c r="E9" s="83"/>
      <c r="F9" s="83"/>
      <c r="G9" s="83"/>
      <c r="H9" s="4">
        <v>199924.78</v>
      </c>
    </row>
    <row r="10" spans="1:8" ht="26.25" customHeight="1" x14ac:dyDescent="0.2">
      <c r="A10" s="71" t="s">
        <v>8</v>
      </c>
      <c r="B10" s="83"/>
      <c r="C10" s="83"/>
      <c r="D10" s="83"/>
      <c r="E10" s="83"/>
      <c r="F10" s="83"/>
      <c r="G10" s="83"/>
      <c r="H10" s="4">
        <v>41655.82</v>
      </c>
    </row>
    <row r="11" spans="1:8" ht="26.25" customHeight="1" x14ac:dyDescent="0.2">
      <c r="A11" s="71" t="s">
        <v>10</v>
      </c>
      <c r="B11" s="83"/>
      <c r="C11" s="83"/>
      <c r="D11" s="83"/>
      <c r="E11" s="83"/>
      <c r="F11" s="83"/>
      <c r="G11" s="83"/>
      <c r="H11" s="4">
        <v>619.63</v>
      </c>
    </row>
    <row r="12" spans="1:8" ht="26.25" customHeight="1" x14ac:dyDescent="0.2">
      <c r="A12" s="71" t="s">
        <v>2</v>
      </c>
      <c r="B12" s="83"/>
      <c r="C12" s="83"/>
      <c r="D12" s="83"/>
      <c r="E12" s="83"/>
      <c r="F12" s="83"/>
      <c r="G12" s="83"/>
      <c r="H12" s="4">
        <v>37261.800000000003</v>
      </c>
    </row>
    <row r="13" spans="1:8" ht="26.25" customHeight="1" x14ac:dyDescent="0.2">
      <c r="A13" s="71" t="s">
        <v>3</v>
      </c>
      <c r="B13" s="83"/>
      <c r="C13" s="83"/>
      <c r="D13" s="83"/>
      <c r="E13" s="83"/>
      <c r="F13" s="83"/>
      <c r="G13" s="83"/>
      <c r="H13" s="4">
        <v>9258.34</v>
      </c>
    </row>
    <row r="14" spans="1:8" ht="26.25" customHeight="1" x14ac:dyDescent="0.2">
      <c r="A14" s="71" t="s">
        <v>11</v>
      </c>
      <c r="B14" s="83"/>
      <c r="C14" s="83"/>
      <c r="D14" s="83"/>
      <c r="E14" s="83"/>
      <c r="F14" s="83"/>
      <c r="G14" s="83"/>
      <c r="H14" s="4">
        <v>1411.49</v>
      </c>
    </row>
    <row r="15" spans="1:8" ht="26.25" customHeight="1" x14ac:dyDescent="0.2">
      <c r="A15" s="71" t="s">
        <v>4</v>
      </c>
      <c r="B15" s="83"/>
      <c r="C15" s="83"/>
      <c r="D15" s="83"/>
      <c r="E15" s="83"/>
      <c r="F15" s="83"/>
      <c r="G15" s="83"/>
      <c r="H15" s="4">
        <v>33209.85</v>
      </c>
    </row>
    <row r="16" spans="1:8" ht="27" customHeight="1" x14ac:dyDescent="0.2">
      <c r="A16" s="71" t="s">
        <v>5</v>
      </c>
      <c r="B16" s="83"/>
      <c r="C16" s="83"/>
      <c r="D16" s="83"/>
      <c r="E16" s="83"/>
      <c r="F16" s="83"/>
      <c r="G16" s="83"/>
      <c r="H16" s="4">
        <v>4641.84</v>
      </c>
    </row>
    <row r="17" spans="1:8" ht="26.25" customHeight="1" x14ac:dyDescent="0.2">
      <c r="A17" s="71" t="s">
        <v>6</v>
      </c>
      <c r="B17" s="83"/>
      <c r="C17" s="83"/>
      <c r="D17" s="83"/>
      <c r="E17" s="83"/>
      <c r="F17" s="83"/>
      <c r="G17" s="83"/>
      <c r="H17" s="4">
        <v>50353.8</v>
      </c>
    </row>
    <row r="18" spans="1:8" ht="26.25" customHeight="1" x14ac:dyDescent="0.2">
      <c r="A18" s="71" t="s">
        <v>7</v>
      </c>
      <c r="B18" s="83"/>
      <c r="C18" s="83"/>
      <c r="D18" s="83"/>
      <c r="E18" s="83"/>
      <c r="F18" s="83"/>
      <c r="G18" s="83"/>
      <c r="H18" s="4">
        <v>123.85</v>
      </c>
    </row>
    <row r="19" spans="1:8" ht="26.25" customHeight="1" x14ac:dyDescent="0.2">
      <c r="A19" s="71" t="s">
        <v>35</v>
      </c>
      <c r="B19" s="83"/>
      <c r="C19" s="83"/>
      <c r="D19" s="83"/>
      <c r="E19" s="83"/>
      <c r="F19" s="83"/>
      <c r="G19" s="83"/>
      <c r="H19" s="4">
        <v>2729.64</v>
      </c>
    </row>
    <row r="20" spans="1:8" ht="27.75" customHeight="1" x14ac:dyDescent="0.2">
      <c r="A20" s="73" t="s">
        <v>48</v>
      </c>
      <c r="B20" s="74"/>
      <c r="C20" s="74"/>
      <c r="D20" s="74"/>
      <c r="E20" s="74"/>
      <c r="F20" s="74"/>
      <c r="G20" s="74"/>
      <c r="H20" s="5">
        <v>466511.13</v>
      </c>
    </row>
    <row r="21" spans="1:8" ht="27.75" customHeight="1" x14ac:dyDescent="0.2">
      <c r="A21" s="75"/>
      <c r="B21" s="76"/>
      <c r="C21" s="76"/>
      <c r="D21" s="76"/>
      <c r="E21" s="76"/>
      <c r="F21" s="76"/>
      <c r="G21" s="76"/>
      <c r="H21" s="2"/>
    </row>
    <row r="22" spans="1:8" ht="25.5" customHeight="1" x14ac:dyDescent="0.2">
      <c r="A22" s="65"/>
      <c r="B22" s="65"/>
      <c r="C22" s="65"/>
      <c r="D22" s="65"/>
      <c r="E22" s="65"/>
      <c r="F22" s="65"/>
      <c r="G22" s="66"/>
      <c r="H22" s="66"/>
    </row>
    <row r="23" spans="1:8" ht="61.5" customHeight="1" x14ac:dyDescent="0.25">
      <c r="A23" s="67" t="s">
        <v>44</v>
      </c>
      <c r="B23" s="68"/>
      <c r="C23" s="68"/>
      <c r="D23" s="68"/>
      <c r="E23" s="68"/>
      <c r="F23" s="68"/>
      <c r="G23" s="68"/>
      <c r="H23" s="68"/>
    </row>
    <row r="24" spans="1:8" x14ac:dyDescent="0.2">
      <c r="A24" s="69" t="s">
        <v>0</v>
      </c>
      <c r="B24" s="70"/>
      <c r="C24" s="70"/>
      <c r="D24" s="70"/>
      <c r="E24" s="70"/>
      <c r="F24" s="70"/>
      <c r="G24" s="70"/>
      <c r="H24" s="70"/>
    </row>
    <row r="25" spans="1:8" x14ac:dyDescent="0.2">
      <c r="A25" s="70"/>
      <c r="B25" s="70"/>
      <c r="C25" s="70"/>
      <c r="D25" s="70"/>
      <c r="E25" s="70"/>
      <c r="F25" s="70"/>
      <c r="G25" s="70"/>
      <c r="H25" s="70"/>
    </row>
  </sheetData>
  <mergeCells count="21">
    <mergeCell ref="A23:H23"/>
    <mergeCell ref="A24:H25"/>
    <mergeCell ref="A17:G17"/>
    <mergeCell ref="A18:G18"/>
    <mergeCell ref="A19:G19"/>
    <mergeCell ref="A20:G20"/>
    <mergeCell ref="A21:G21"/>
    <mergeCell ref="A22:F22"/>
    <mergeCell ref="G22:H22"/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topLeftCell="A16" workbookViewId="0">
      <selection activeCell="A23" sqref="A23:H23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x14ac:dyDescent="0.2">
      <c r="A2" s="77" t="s">
        <v>40</v>
      </c>
      <c r="B2" s="77"/>
      <c r="C2" s="77"/>
      <c r="D2" s="77"/>
      <c r="E2" s="77"/>
      <c r="F2" s="77"/>
      <c r="G2" s="77"/>
      <c r="H2" s="77"/>
    </row>
    <row r="3" spans="1:8" ht="41.25" customHeight="1" x14ac:dyDescent="0.2">
      <c r="A3" s="77"/>
      <c r="B3" s="77"/>
      <c r="C3" s="77"/>
      <c r="D3" s="77"/>
      <c r="E3" s="77"/>
      <c r="F3" s="77"/>
      <c r="G3" s="77"/>
      <c r="H3" s="77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18" x14ac:dyDescent="0.2">
      <c r="A5" s="84" t="s">
        <v>41</v>
      </c>
      <c r="B5" s="85"/>
      <c r="C5" s="85"/>
      <c r="D5" s="85"/>
      <c r="E5" s="85"/>
      <c r="F5" s="85"/>
      <c r="G5" s="85"/>
      <c r="H5" s="6">
        <v>559148.57999999996</v>
      </c>
    </row>
    <row r="6" spans="1:8" ht="18" x14ac:dyDescent="0.2">
      <c r="A6" s="19"/>
      <c r="B6" s="20"/>
      <c r="C6" s="20"/>
      <c r="D6" s="20"/>
      <c r="E6" s="20"/>
      <c r="F6" s="20"/>
      <c r="G6" s="20"/>
      <c r="H6" s="3"/>
    </row>
    <row r="7" spans="1:8" ht="26.25" customHeight="1" x14ac:dyDescent="0.2">
      <c r="A7" s="71" t="s">
        <v>42</v>
      </c>
      <c r="B7" s="80"/>
      <c r="C7" s="80"/>
      <c r="D7" s="80"/>
      <c r="E7" s="80"/>
      <c r="F7" s="80"/>
      <c r="G7" s="80"/>
      <c r="H7" s="4">
        <v>414203.91</v>
      </c>
    </row>
    <row r="8" spans="1:8" ht="42.75" customHeight="1" x14ac:dyDescent="0.2">
      <c r="A8" s="81" t="s">
        <v>9</v>
      </c>
      <c r="B8" s="82"/>
      <c r="C8" s="82"/>
      <c r="D8" s="82"/>
      <c r="E8" s="82"/>
      <c r="F8" s="82"/>
      <c r="G8" s="82"/>
      <c r="H8" s="4">
        <f>SUM(H9:H19)</f>
        <v>644177.17000000016</v>
      </c>
    </row>
    <row r="9" spans="1:8" ht="26.25" customHeight="1" x14ac:dyDescent="0.2">
      <c r="A9" s="71" t="s">
        <v>1</v>
      </c>
      <c r="B9" s="83"/>
      <c r="C9" s="83"/>
      <c r="D9" s="83"/>
      <c r="E9" s="83"/>
      <c r="F9" s="83"/>
      <c r="G9" s="83"/>
      <c r="H9" s="4">
        <v>280200.88</v>
      </c>
    </row>
    <row r="10" spans="1:8" ht="26.25" customHeight="1" x14ac:dyDescent="0.2">
      <c r="A10" s="71" t="s">
        <v>8</v>
      </c>
      <c r="B10" s="83"/>
      <c r="C10" s="83"/>
      <c r="D10" s="83"/>
      <c r="E10" s="83"/>
      <c r="F10" s="83"/>
      <c r="G10" s="83"/>
      <c r="H10" s="4">
        <v>76521.58</v>
      </c>
    </row>
    <row r="11" spans="1:8" ht="26.25" customHeight="1" x14ac:dyDescent="0.2">
      <c r="A11" s="71" t="s">
        <v>10</v>
      </c>
      <c r="B11" s="83"/>
      <c r="C11" s="83"/>
      <c r="D11" s="83"/>
      <c r="E11" s="83"/>
      <c r="F11" s="83"/>
      <c r="G11" s="83"/>
      <c r="H11" s="4">
        <v>7181.27</v>
      </c>
    </row>
    <row r="12" spans="1:8" ht="26.25" customHeight="1" x14ac:dyDescent="0.2">
      <c r="A12" s="71" t="s">
        <v>2</v>
      </c>
      <c r="B12" s="83"/>
      <c r="C12" s="83"/>
      <c r="D12" s="83"/>
      <c r="E12" s="83"/>
      <c r="F12" s="83"/>
      <c r="G12" s="83"/>
      <c r="H12" s="4">
        <v>51027.46</v>
      </c>
    </row>
    <row r="13" spans="1:8" ht="26.25" customHeight="1" x14ac:dyDescent="0.2">
      <c r="A13" s="71" t="s">
        <v>3</v>
      </c>
      <c r="B13" s="83"/>
      <c r="C13" s="83"/>
      <c r="D13" s="83"/>
      <c r="E13" s="83"/>
      <c r="F13" s="83"/>
      <c r="G13" s="83"/>
      <c r="H13" s="4">
        <v>66727.62</v>
      </c>
    </row>
    <row r="14" spans="1:8" ht="26.25" customHeight="1" x14ac:dyDescent="0.2">
      <c r="A14" s="71" t="s">
        <v>11</v>
      </c>
      <c r="B14" s="83"/>
      <c r="C14" s="83"/>
      <c r="D14" s="83"/>
      <c r="E14" s="83"/>
      <c r="F14" s="83"/>
      <c r="G14" s="83"/>
      <c r="H14" s="4">
        <v>18312.93</v>
      </c>
    </row>
    <row r="15" spans="1:8" ht="26.25" customHeight="1" x14ac:dyDescent="0.2">
      <c r="A15" s="71" t="s">
        <v>4</v>
      </c>
      <c r="B15" s="83"/>
      <c r="C15" s="83"/>
      <c r="D15" s="83"/>
      <c r="E15" s="83"/>
      <c r="F15" s="83"/>
      <c r="G15" s="83"/>
      <c r="H15" s="4">
        <v>46267.86</v>
      </c>
    </row>
    <row r="16" spans="1:8" ht="27" customHeight="1" x14ac:dyDescent="0.2">
      <c r="A16" s="71" t="s">
        <v>5</v>
      </c>
      <c r="B16" s="83"/>
      <c r="C16" s="83"/>
      <c r="D16" s="83"/>
      <c r="E16" s="83"/>
      <c r="F16" s="83"/>
      <c r="G16" s="83"/>
      <c r="H16" s="4">
        <v>5757.65</v>
      </c>
    </row>
    <row r="17" spans="1:8" ht="26.25" customHeight="1" x14ac:dyDescent="0.2">
      <c r="A17" s="71" t="s">
        <v>6</v>
      </c>
      <c r="B17" s="83"/>
      <c r="C17" s="83"/>
      <c r="D17" s="83"/>
      <c r="E17" s="83"/>
      <c r="F17" s="83"/>
      <c r="G17" s="83"/>
      <c r="H17" s="4">
        <v>84702.44</v>
      </c>
    </row>
    <row r="18" spans="1:8" ht="26.25" customHeight="1" x14ac:dyDescent="0.2">
      <c r="A18" s="71" t="s">
        <v>7</v>
      </c>
      <c r="B18" s="83"/>
      <c r="C18" s="83"/>
      <c r="D18" s="83"/>
      <c r="E18" s="83"/>
      <c r="F18" s="83"/>
      <c r="G18" s="83"/>
      <c r="H18" s="4">
        <v>4739.88</v>
      </c>
    </row>
    <row r="19" spans="1:8" ht="26.25" customHeight="1" x14ac:dyDescent="0.2">
      <c r="A19" s="71" t="s">
        <v>35</v>
      </c>
      <c r="B19" s="83"/>
      <c r="C19" s="83"/>
      <c r="D19" s="83"/>
      <c r="E19" s="83"/>
      <c r="F19" s="83"/>
      <c r="G19" s="83"/>
      <c r="H19" s="4">
        <v>2737.6</v>
      </c>
    </row>
    <row r="20" spans="1:8" ht="27.75" customHeight="1" x14ac:dyDescent="0.2">
      <c r="A20" s="73" t="s">
        <v>43</v>
      </c>
      <c r="B20" s="74"/>
      <c r="C20" s="74"/>
      <c r="D20" s="74"/>
      <c r="E20" s="74"/>
      <c r="F20" s="74"/>
      <c r="G20" s="74"/>
      <c r="H20" s="5">
        <v>363844.85</v>
      </c>
    </row>
    <row r="21" spans="1:8" ht="27.75" customHeight="1" x14ac:dyDescent="0.2">
      <c r="A21" s="75"/>
      <c r="B21" s="76"/>
      <c r="C21" s="76"/>
      <c r="D21" s="76"/>
      <c r="E21" s="76"/>
      <c r="F21" s="76"/>
      <c r="G21" s="76"/>
      <c r="H21" s="2"/>
    </row>
    <row r="22" spans="1:8" ht="25.5" customHeight="1" x14ac:dyDescent="0.2">
      <c r="A22" s="65"/>
      <c r="B22" s="65"/>
      <c r="C22" s="65"/>
      <c r="D22" s="65"/>
      <c r="E22" s="65"/>
      <c r="F22" s="65"/>
      <c r="G22" s="66"/>
      <c r="H22" s="66"/>
    </row>
    <row r="23" spans="1:8" ht="61.5" customHeight="1" x14ac:dyDescent="0.25">
      <c r="A23" s="67" t="s">
        <v>44</v>
      </c>
      <c r="B23" s="68"/>
      <c r="C23" s="68"/>
      <c r="D23" s="68"/>
      <c r="E23" s="68"/>
      <c r="F23" s="68"/>
      <c r="G23" s="68"/>
      <c r="H23" s="68"/>
    </row>
    <row r="24" spans="1:8" x14ac:dyDescent="0.2">
      <c r="A24" s="69" t="s">
        <v>0</v>
      </c>
      <c r="B24" s="70"/>
      <c r="C24" s="70"/>
      <c r="D24" s="70"/>
      <c r="E24" s="70"/>
      <c r="F24" s="70"/>
      <c r="G24" s="70"/>
      <c r="H24" s="70"/>
    </row>
    <row r="25" spans="1:8" x14ac:dyDescent="0.2">
      <c r="A25" s="70"/>
      <c r="B25" s="70"/>
      <c r="C25" s="70"/>
      <c r="D25" s="70"/>
      <c r="E25" s="70"/>
      <c r="F25" s="70"/>
      <c r="G25" s="70"/>
      <c r="H25" s="70"/>
    </row>
  </sheetData>
  <mergeCells count="21"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  <mergeCell ref="A23:H23"/>
    <mergeCell ref="A24:H25"/>
    <mergeCell ref="A17:G17"/>
    <mergeCell ref="A18:G18"/>
    <mergeCell ref="A19:G19"/>
    <mergeCell ref="A20:G20"/>
    <mergeCell ref="A21:G21"/>
    <mergeCell ref="A22:F22"/>
    <mergeCell ref="G22:H22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topLeftCell="A18" workbookViewId="0">
      <selection activeCell="H20" sqref="H20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x14ac:dyDescent="0.2">
      <c r="A2" s="77" t="s">
        <v>36</v>
      </c>
      <c r="B2" s="77"/>
      <c r="C2" s="77"/>
      <c r="D2" s="77"/>
      <c r="E2" s="77"/>
      <c r="F2" s="77"/>
      <c r="G2" s="77"/>
      <c r="H2" s="77"/>
    </row>
    <row r="3" spans="1:8" ht="41.25" customHeight="1" x14ac:dyDescent="0.2">
      <c r="A3" s="77"/>
      <c r="B3" s="77"/>
      <c r="C3" s="77"/>
      <c r="D3" s="77"/>
      <c r="E3" s="77"/>
      <c r="F3" s="77"/>
      <c r="G3" s="77"/>
      <c r="H3" s="77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18" x14ac:dyDescent="0.2">
      <c r="A5" s="84" t="s">
        <v>37</v>
      </c>
      <c r="B5" s="85"/>
      <c r="C5" s="85"/>
      <c r="D5" s="85"/>
      <c r="E5" s="85"/>
      <c r="F5" s="85"/>
      <c r="G5" s="85"/>
      <c r="H5" s="6">
        <v>579607.02</v>
      </c>
    </row>
    <row r="6" spans="1:8" ht="18" x14ac:dyDescent="0.2">
      <c r="A6" s="17"/>
      <c r="B6" s="18"/>
      <c r="C6" s="18"/>
      <c r="D6" s="18"/>
      <c r="E6" s="18"/>
      <c r="F6" s="18"/>
      <c r="G6" s="18"/>
      <c r="H6" s="3"/>
    </row>
    <row r="7" spans="1:8" ht="26.25" customHeight="1" x14ac:dyDescent="0.2">
      <c r="A7" s="71" t="s">
        <v>38</v>
      </c>
      <c r="B7" s="80"/>
      <c r="C7" s="80"/>
      <c r="D7" s="80"/>
      <c r="E7" s="80"/>
      <c r="F7" s="80"/>
      <c r="G7" s="80"/>
      <c r="H7" s="4">
        <v>448873.44</v>
      </c>
    </row>
    <row r="8" spans="1:8" ht="42.75" customHeight="1" x14ac:dyDescent="0.2">
      <c r="A8" s="81" t="s">
        <v>9</v>
      </c>
      <c r="B8" s="82"/>
      <c r="C8" s="82"/>
      <c r="D8" s="82"/>
      <c r="E8" s="82"/>
      <c r="F8" s="82"/>
      <c r="G8" s="82"/>
      <c r="H8" s="4">
        <f>SUM(H9:H19)</f>
        <v>541271.19000000018</v>
      </c>
    </row>
    <row r="9" spans="1:8" ht="26.25" customHeight="1" x14ac:dyDescent="0.2">
      <c r="A9" s="71" t="s">
        <v>1</v>
      </c>
      <c r="B9" s="83"/>
      <c r="C9" s="83"/>
      <c r="D9" s="83"/>
      <c r="E9" s="83"/>
      <c r="F9" s="83"/>
      <c r="G9" s="83"/>
      <c r="H9" s="4">
        <v>207210.68</v>
      </c>
    </row>
    <row r="10" spans="1:8" ht="26.25" customHeight="1" x14ac:dyDescent="0.2">
      <c r="A10" s="71" t="s">
        <v>8</v>
      </c>
      <c r="B10" s="83"/>
      <c r="C10" s="83"/>
      <c r="D10" s="83"/>
      <c r="E10" s="83"/>
      <c r="F10" s="83"/>
      <c r="G10" s="83"/>
      <c r="H10" s="4">
        <v>49315.98</v>
      </c>
    </row>
    <row r="11" spans="1:8" ht="26.25" customHeight="1" x14ac:dyDescent="0.2">
      <c r="A11" s="71" t="s">
        <v>10</v>
      </c>
      <c r="B11" s="83"/>
      <c r="C11" s="83"/>
      <c r="D11" s="83"/>
      <c r="E11" s="83"/>
      <c r="F11" s="83"/>
      <c r="G11" s="83"/>
      <c r="H11" s="4">
        <v>17275.75</v>
      </c>
    </row>
    <row r="12" spans="1:8" ht="26.25" customHeight="1" x14ac:dyDescent="0.2">
      <c r="A12" s="71" t="s">
        <v>2</v>
      </c>
      <c r="B12" s="83"/>
      <c r="C12" s="83"/>
      <c r="D12" s="83"/>
      <c r="E12" s="83"/>
      <c r="F12" s="83"/>
      <c r="G12" s="83"/>
      <c r="H12" s="4">
        <v>2636.32</v>
      </c>
    </row>
    <row r="13" spans="1:8" ht="26.25" customHeight="1" x14ac:dyDescent="0.2">
      <c r="A13" s="71" t="s">
        <v>3</v>
      </c>
      <c r="B13" s="83"/>
      <c r="C13" s="83"/>
      <c r="D13" s="83"/>
      <c r="E13" s="83"/>
      <c r="F13" s="83"/>
      <c r="G13" s="83"/>
      <c r="H13" s="4">
        <v>124653.95</v>
      </c>
    </row>
    <row r="14" spans="1:8" ht="26.25" customHeight="1" x14ac:dyDescent="0.2">
      <c r="A14" s="71" t="s">
        <v>11</v>
      </c>
      <c r="B14" s="83"/>
      <c r="C14" s="83"/>
      <c r="D14" s="83"/>
      <c r="E14" s="83"/>
      <c r="F14" s="83"/>
      <c r="G14" s="83"/>
      <c r="H14" s="4">
        <v>38750.31</v>
      </c>
    </row>
    <row r="15" spans="1:8" ht="26.25" customHeight="1" x14ac:dyDescent="0.2">
      <c r="A15" s="71" t="s">
        <v>4</v>
      </c>
      <c r="B15" s="83"/>
      <c r="C15" s="83"/>
      <c r="D15" s="83"/>
      <c r="E15" s="83"/>
      <c r="F15" s="83"/>
      <c r="G15" s="83"/>
      <c r="H15" s="4">
        <v>34105.339999999997</v>
      </c>
    </row>
    <row r="16" spans="1:8" ht="27" customHeight="1" x14ac:dyDescent="0.2">
      <c r="A16" s="71" t="s">
        <v>5</v>
      </c>
      <c r="B16" s="83"/>
      <c r="C16" s="83"/>
      <c r="D16" s="83"/>
      <c r="E16" s="83"/>
      <c r="F16" s="83"/>
      <c r="G16" s="83"/>
      <c r="H16" s="4">
        <v>4510.09</v>
      </c>
    </row>
    <row r="17" spans="1:8" ht="26.25" customHeight="1" x14ac:dyDescent="0.2">
      <c r="A17" s="71" t="s">
        <v>6</v>
      </c>
      <c r="B17" s="83"/>
      <c r="C17" s="83"/>
      <c r="D17" s="83"/>
      <c r="E17" s="83"/>
      <c r="F17" s="83"/>
      <c r="G17" s="83"/>
      <c r="H17" s="4">
        <v>60230.49</v>
      </c>
    </row>
    <row r="18" spans="1:8" ht="26.25" customHeight="1" x14ac:dyDescent="0.2">
      <c r="A18" s="71" t="s">
        <v>7</v>
      </c>
      <c r="B18" s="83"/>
      <c r="C18" s="83"/>
      <c r="D18" s="83"/>
      <c r="E18" s="83"/>
      <c r="F18" s="83"/>
      <c r="G18" s="83"/>
      <c r="H18" s="4">
        <v>82.3</v>
      </c>
    </row>
    <row r="19" spans="1:8" ht="26.25" customHeight="1" x14ac:dyDescent="0.2">
      <c r="A19" s="71" t="s">
        <v>35</v>
      </c>
      <c r="B19" s="83"/>
      <c r="C19" s="83"/>
      <c r="D19" s="83"/>
      <c r="E19" s="83"/>
      <c r="F19" s="83"/>
      <c r="G19" s="83"/>
      <c r="H19" s="4">
        <v>2499.98</v>
      </c>
    </row>
    <row r="20" spans="1:8" ht="27.75" customHeight="1" x14ac:dyDescent="0.2">
      <c r="A20" s="73" t="s">
        <v>39</v>
      </c>
      <c r="B20" s="74"/>
      <c r="C20" s="74"/>
      <c r="D20" s="74"/>
      <c r="E20" s="74"/>
      <c r="F20" s="74"/>
      <c r="G20" s="74"/>
      <c r="H20" s="5">
        <v>559148.57999999996</v>
      </c>
    </row>
    <row r="21" spans="1:8" ht="27.75" customHeight="1" x14ac:dyDescent="0.2">
      <c r="A21" s="75"/>
      <c r="B21" s="76"/>
      <c r="C21" s="76"/>
      <c r="D21" s="76"/>
      <c r="E21" s="76"/>
      <c r="F21" s="76"/>
      <c r="G21" s="76"/>
      <c r="H21" s="2"/>
    </row>
    <row r="22" spans="1:8" ht="25.5" customHeight="1" x14ac:dyDescent="0.2">
      <c r="A22" s="65"/>
      <c r="B22" s="65"/>
      <c r="C22" s="65"/>
      <c r="D22" s="65"/>
      <c r="E22" s="65"/>
      <c r="F22" s="65"/>
      <c r="G22" s="66"/>
      <c r="H22" s="66"/>
    </row>
    <row r="23" spans="1:8" ht="61.5" customHeight="1" x14ac:dyDescent="0.25">
      <c r="A23" s="67" t="s">
        <v>30</v>
      </c>
      <c r="B23" s="68"/>
      <c r="C23" s="68"/>
      <c r="D23" s="68"/>
      <c r="E23" s="68"/>
      <c r="F23" s="68"/>
      <c r="G23" s="68"/>
      <c r="H23" s="68"/>
    </row>
    <row r="24" spans="1:8" x14ac:dyDescent="0.2">
      <c r="A24" s="69" t="s">
        <v>0</v>
      </c>
      <c r="B24" s="70"/>
      <c r="C24" s="70"/>
      <c r="D24" s="70"/>
      <c r="E24" s="70"/>
      <c r="F24" s="70"/>
      <c r="G24" s="70"/>
      <c r="H24" s="70"/>
    </row>
    <row r="25" spans="1:8" x14ac:dyDescent="0.2">
      <c r="A25" s="70"/>
      <c r="B25" s="70"/>
      <c r="C25" s="70"/>
      <c r="D25" s="70"/>
      <c r="E25" s="70"/>
      <c r="F25" s="70"/>
      <c r="G25" s="70"/>
      <c r="H25" s="70"/>
    </row>
  </sheetData>
  <mergeCells count="21"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  <mergeCell ref="A23:H23"/>
    <mergeCell ref="A24:H25"/>
    <mergeCell ref="A17:G17"/>
    <mergeCell ref="A18:G18"/>
    <mergeCell ref="A19:G19"/>
    <mergeCell ref="A20:G20"/>
    <mergeCell ref="A21:G21"/>
    <mergeCell ref="A22:F22"/>
    <mergeCell ref="G22:H22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workbookViewId="0">
      <selection activeCell="A23" sqref="A23:H23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x14ac:dyDescent="0.2">
      <c r="A2" s="77" t="s">
        <v>31</v>
      </c>
      <c r="B2" s="77"/>
      <c r="C2" s="77"/>
      <c r="D2" s="77"/>
      <c r="E2" s="77"/>
      <c r="F2" s="77"/>
      <c r="G2" s="77"/>
      <c r="H2" s="77"/>
    </row>
    <row r="3" spans="1:8" ht="41.25" customHeight="1" x14ac:dyDescent="0.2">
      <c r="A3" s="77"/>
      <c r="B3" s="77"/>
      <c r="C3" s="77"/>
      <c r="D3" s="77"/>
      <c r="E3" s="77"/>
      <c r="F3" s="77"/>
      <c r="G3" s="77"/>
      <c r="H3" s="77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18" x14ac:dyDescent="0.2">
      <c r="A5" s="84" t="s">
        <v>32</v>
      </c>
      <c r="B5" s="85"/>
      <c r="C5" s="85"/>
      <c r="D5" s="85"/>
      <c r="E5" s="85"/>
      <c r="F5" s="85"/>
      <c r="G5" s="85"/>
      <c r="H5" s="6">
        <v>536382.11</v>
      </c>
    </row>
    <row r="6" spans="1:8" ht="18" x14ac:dyDescent="0.2">
      <c r="A6" s="15"/>
      <c r="B6" s="16"/>
      <c r="C6" s="16"/>
      <c r="D6" s="16"/>
      <c r="E6" s="16"/>
      <c r="F6" s="16"/>
      <c r="G6" s="16"/>
      <c r="H6" s="3"/>
    </row>
    <row r="7" spans="1:8" ht="26.25" customHeight="1" x14ac:dyDescent="0.2">
      <c r="A7" s="71" t="s">
        <v>33</v>
      </c>
      <c r="B7" s="80"/>
      <c r="C7" s="80"/>
      <c r="D7" s="80"/>
      <c r="E7" s="80"/>
      <c r="F7" s="80"/>
      <c r="G7" s="80"/>
      <c r="H7" s="4">
        <v>520812.75</v>
      </c>
    </row>
    <row r="8" spans="1:8" ht="42.75" customHeight="1" x14ac:dyDescent="0.2">
      <c r="A8" s="81" t="s">
        <v>9</v>
      </c>
      <c r="B8" s="82"/>
      <c r="C8" s="82"/>
      <c r="D8" s="82"/>
      <c r="E8" s="82"/>
      <c r="F8" s="82"/>
      <c r="G8" s="82"/>
      <c r="H8" s="4">
        <f>SUM(H9:H19)</f>
        <v>547343.76</v>
      </c>
    </row>
    <row r="9" spans="1:8" ht="26.25" customHeight="1" x14ac:dyDescent="0.2">
      <c r="A9" s="71" t="s">
        <v>1</v>
      </c>
      <c r="B9" s="83"/>
      <c r="C9" s="83"/>
      <c r="D9" s="83"/>
      <c r="E9" s="83"/>
      <c r="F9" s="83"/>
      <c r="G9" s="83"/>
      <c r="H9" s="4">
        <v>201108.9</v>
      </c>
    </row>
    <row r="10" spans="1:8" ht="26.25" customHeight="1" x14ac:dyDescent="0.2">
      <c r="A10" s="71" t="s">
        <v>8</v>
      </c>
      <c r="B10" s="83"/>
      <c r="C10" s="83"/>
      <c r="D10" s="83"/>
      <c r="E10" s="83"/>
      <c r="F10" s="83"/>
      <c r="G10" s="83"/>
      <c r="H10" s="4">
        <v>32587.07</v>
      </c>
    </row>
    <row r="11" spans="1:8" ht="26.25" customHeight="1" x14ac:dyDescent="0.2">
      <c r="A11" s="71" t="s">
        <v>10</v>
      </c>
      <c r="B11" s="83"/>
      <c r="C11" s="83"/>
      <c r="D11" s="83"/>
      <c r="E11" s="83"/>
      <c r="F11" s="83"/>
      <c r="G11" s="83"/>
      <c r="H11" s="4">
        <v>11437.35</v>
      </c>
    </row>
    <row r="12" spans="1:8" ht="26.25" customHeight="1" x14ac:dyDescent="0.2">
      <c r="A12" s="71" t="s">
        <v>2</v>
      </c>
      <c r="B12" s="83"/>
      <c r="C12" s="83"/>
      <c r="D12" s="83"/>
      <c r="E12" s="83"/>
      <c r="F12" s="83"/>
      <c r="G12" s="83"/>
      <c r="H12" s="4">
        <v>3290.32</v>
      </c>
    </row>
    <row r="13" spans="1:8" ht="26.25" customHeight="1" x14ac:dyDescent="0.2">
      <c r="A13" s="71" t="s">
        <v>3</v>
      </c>
      <c r="B13" s="83"/>
      <c r="C13" s="83"/>
      <c r="D13" s="83"/>
      <c r="E13" s="83"/>
      <c r="F13" s="83"/>
      <c r="G13" s="83"/>
      <c r="H13" s="4">
        <v>169625.97</v>
      </c>
    </row>
    <row r="14" spans="1:8" ht="26.25" customHeight="1" x14ac:dyDescent="0.2">
      <c r="A14" s="71" t="s">
        <v>11</v>
      </c>
      <c r="B14" s="83"/>
      <c r="C14" s="83"/>
      <c r="D14" s="83"/>
      <c r="E14" s="83"/>
      <c r="F14" s="83"/>
      <c r="G14" s="83"/>
      <c r="H14" s="4">
        <v>28487.08</v>
      </c>
    </row>
    <row r="15" spans="1:8" ht="26.25" customHeight="1" x14ac:dyDescent="0.2">
      <c r="A15" s="71" t="s">
        <v>4</v>
      </c>
      <c r="B15" s="83"/>
      <c r="C15" s="83"/>
      <c r="D15" s="83"/>
      <c r="E15" s="83"/>
      <c r="F15" s="83"/>
      <c r="G15" s="83"/>
      <c r="H15" s="4">
        <v>34202.639999999999</v>
      </c>
    </row>
    <row r="16" spans="1:8" ht="27" customHeight="1" x14ac:dyDescent="0.2">
      <c r="A16" s="71" t="s">
        <v>5</v>
      </c>
      <c r="B16" s="83"/>
      <c r="C16" s="83"/>
      <c r="D16" s="83"/>
      <c r="E16" s="83"/>
      <c r="F16" s="83"/>
      <c r="G16" s="83"/>
      <c r="H16" s="4">
        <v>4390.05</v>
      </c>
    </row>
    <row r="17" spans="1:8" ht="26.25" customHeight="1" x14ac:dyDescent="0.2">
      <c r="A17" s="71" t="s">
        <v>6</v>
      </c>
      <c r="B17" s="83"/>
      <c r="C17" s="83"/>
      <c r="D17" s="83"/>
      <c r="E17" s="83"/>
      <c r="F17" s="83"/>
      <c r="G17" s="83"/>
      <c r="H17" s="4">
        <v>59275.13</v>
      </c>
    </row>
    <row r="18" spans="1:8" ht="26.25" customHeight="1" x14ac:dyDescent="0.2">
      <c r="A18" s="71" t="s">
        <v>7</v>
      </c>
      <c r="B18" s="83"/>
      <c r="C18" s="83"/>
      <c r="D18" s="83"/>
      <c r="E18" s="83"/>
      <c r="F18" s="83"/>
      <c r="G18" s="83"/>
      <c r="H18" s="4">
        <v>755.21</v>
      </c>
    </row>
    <row r="19" spans="1:8" ht="26.25" customHeight="1" x14ac:dyDescent="0.2">
      <c r="A19" s="71" t="s">
        <v>35</v>
      </c>
      <c r="B19" s="83"/>
      <c r="C19" s="83"/>
      <c r="D19" s="83"/>
      <c r="E19" s="83"/>
      <c r="F19" s="83"/>
      <c r="G19" s="83"/>
      <c r="H19" s="4">
        <v>2184.04</v>
      </c>
    </row>
    <row r="20" spans="1:8" ht="27.75" customHeight="1" x14ac:dyDescent="0.2">
      <c r="A20" s="73" t="s">
        <v>34</v>
      </c>
      <c r="B20" s="74"/>
      <c r="C20" s="74"/>
      <c r="D20" s="74"/>
      <c r="E20" s="74"/>
      <c r="F20" s="74"/>
      <c r="G20" s="74"/>
      <c r="H20" s="5">
        <v>579607.02</v>
      </c>
    </row>
    <row r="21" spans="1:8" ht="27.75" customHeight="1" x14ac:dyDescent="0.2">
      <c r="A21" s="75"/>
      <c r="B21" s="76"/>
      <c r="C21" s="76"/>
      <c r="D21" s="76"/>
      <c r="E21" s="76"/>
      <c r="F21" s="76"/>
      <c r="G21" s="76"/>
      <c r="H21" s="2"/>
    </row>
    <row r="22" spans="1:8" ht="25.5" customHeight="1" x14ac:dyDescent="0.2">
      <c r="A22" s="65"/>
      <c r="B22" s="65"/>
      <c r="C22" s="65"/>
      <c r="D22" s="65"/>
      <c r="E22" s="65"/>
      <c r="F22" s="65"/>
      <c r="G22" s="66"/>
      <c r="H22" s="66"/>
    </row>
    <row r="23" spans="1:8" ht="61.5" customHeight="1" x14ac:dyDescent="0.25">
      <c r="A23" s="67" t="s">
        <v>30</v>
      </c>
      <c r="B23" s="68"/>
      <c r="C23" s="68"/>
      <c r="D23" s="68"/>
      <c r="E23" s="68"/>
      <c r="F23" s="68"/>
      <c r="G23" s="68"/>
      <c r="H23" s="68"/>
    </row>
    <row r="24" spans="1:8" x14ac:dyDescent="0.2">
      <c r="A24" s="69" t="s">
        <v>0</v>
      </c>
      <c r="B24" s="70"/>
      <c r="C24" s="70"/>
      <c r="D24" s="70"/>
      <c r="E24" s="70"/>
      <c r="F24" s="70"/>
      <c r="G24" s="70"/>
      <c r="H24" s="70"/>
    </row>
    <row r="25" spans="1:8" x14ac:dyDescent="0.2">
      <c r="A25" s="70"/>
      <c r="B25" s="70"/>
      <c r="C25" s="70"/>
      <c r="D25" s="70"/>
      <c r="E25" s="70"/>
      <c r="F25" s="70"/>
      <c r="G25" s="70"/>
      <c r="H25" s="70"/>
    </row>
  </sheetData>
  <mergeCells count="21">
    <mergeCell ref="A23:H23"/>
    <mergeCell ref="A24:H25"/>
    <mergeCell ref="A17:G17"/>
    <mergeCell ref="A18:G18"/>
    <mergeCell ref="A19:G19"/>
    <mergeCell ref="A20:G20"/>
    <mergeCell ref="A21:G21"/>
    <mergeCell ref="A22:F22"/>
    <mergeCell ref="G22:H22"/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topLeftCell="A4" workbookViewId="0">
      <selection activeCell="A23" sqref="A23:H23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x14ac:dyDescent="0.2">
      <c r="A2" s="77" t="s">
        <v>26</v>
      </c>
      <c r="B2" s="77"/>
      <c r="C2" s="77"/>
      <c r="D2" s="77"/>
      <c r="E2" s="77"/>
      <c r="F2" s="77"/>
      <c r="G2" s="77"/>
      <c r="H2" s="77"/>
    </row>
    <row r="3" spans="1:8" ht="41.25" customHeight="1" x14ac:dyDescent="0.2">
      <c r="A3" s="77"/>
      <c r="B3" s="77"/>
      <c r="C3" s="77"/>
      <c r="D3" s="77"/>
      <c r="E3" s="77"/>
      <c r="F3" s="77"/>
      <c r="G3" s="77"/>
      <c r="H3" s="77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18" x14ac:dyDescent="0.2">
      <c r="A5" s="84" t="s">
        <v>27</v>
      </c>
      <c r="B5" s="85"/>
      <c r="C5" s="85"/>
      <c r="D5" s="85"/>
      <c r="E5" s="85"/>
      <c r="F5" s="85"/>
      <c r="G5" s="85"/>
      <c r="H5" s="6">
        <v>536686.57999999996</v>
      </c>
    </row>
    <row r="6" spans="1:8" ht="18" x14ac:dyDescent="0.2">
      <c r="A6" s="13"/>
      <c r="B6" s="14"/>
      <c r="C6" s="14"/>
      <c r="D6" s="14"/>
      <c r="E6" s="14"/>
      <c r="F6" s="14"/>
      <c r="G6" s="14"/>
      <c r="H6" s="3"/>
    </row>
    <row r="7" spans="1:8" ht="26.25" customHeight="1" x14ac:dyDescent="0.2">
      <c r="A7" s="71" t="s">
        <v>28</v>
      </c>
      <c r="B7" s="80"/>
      <c r="C7" s="80"/>
      <c r="D7" s="80"/>
      <c r="E7" s="80"/>
      <c r="F7" s="80"/>
      <c r="G7" s="80"/>
      <c r="H7" s="4">
        <v>590568.67000000004</v>
      </c>
    </row>
    <row r="8" spans="1:8" ht="42.75" customHeight="1" x14ac:dyDescent="0.2">
      <c r="A8" s="81" t="s">
        <v>9</v>
      </c>
      <c r="B8" s="82"/>
      <c r="C8" s="82"/>
      <c r="D8" s="82"/>
      <c r="E8" s="82"/>
      <c r="F8" s="82"/>
      <c r="G8" s="82"/>
      <c r="H8" s="4">
        <f>SUM(H9:H19)</f>
        <v>621486.2300000001</v>
      </c>
    </row>
    <row r="9" spans="1:8" ht="26.25" customHeight="1" x14ac:dyDescent="0.2">
      <c r="A9" s="71" t="s">
        <v>1</v>
      </c>
      <c r="B9" s="83"/>
      <c r="C9" s="83"/>
      <c r="D9" s="83"/>
      <c r="E9" s="83"/>
      <c r="F9" s="83"/>
      <c r="G9" s="83"/>
      <c r="H9" s="4">
        <v>204732.85</v>
      </c>
    </row>
    <row r="10" spans="1:8" ht="26.25" customHeight="1" x14ac:dyDescent="0.2">
      <c r="A10" s="71" t="s">
        <v>8</v>
      </c>
      <c r="B10" s="83"/>
      <c r="C10" s="83"/>
      <c r="D10" s="83"/>
      <c r="E10" s="83"/>
      <c r="F10" s="83"/>
      <c r="G10" s="83"/>
      <c r="H10" s="4">
        <v>56466.76</v>
      </c>
    </row>
    <row r="11" spans="1:8" ht="26.25" customHeight="1" x14ac:dyDescent="0.2">
      <c r="A11" s="71" t="s">
        <v>10</v>
      </c>
      <c r="B11" s="83"/>
      <c r="C11" s="83"/>
      <c r="D11" s="83"/>
      <c r="E11" s="83"/>
      <c r="F11" s="83"/>
      <c r="G11" s="83"/>
      <c r="H11" s="4">
        <v>19374.03</v>
      </c>
    </row>
    <row r="12" spans="1:8" ht="26.25" customHeight="1" x14ac:dyDescent="0.2">
      <c r="A12" s="71" t="s">
        <v>2</v>
      </c>
      <c r="B12" s="83"/>
      <c r="C12" s="83"/>
      <c r="D12" s="83"/>
      <c r="E12" s="83"/>
      <c r="F12" s="83"/>
      <c r="G12" s="83"/>
      <c r="H12" s="4">
        <v>2127.0700000000002</v>
      </c>
    </row>
    <row r="13" spans="1:8" ht="26.25" customHeight="1" x14ac:dyDescent="0.2">
      <c r="A13" s="71" t="s">
        <v>3</v>
      </c>
      <c r="B13" s="83"/>
      <c r="C13" s="83"/>
      <c r="D13" s="83"/>
      <c r="E13" s="83"/>
      <c r="F13" s="83"/>
      <c r="G13" s="83"/>
      <c r="H13" s="4">
        <v>192800.81</v>
      </c>
    </row>
    <row r="14" spans="1:8" ht="26.25" customHeight="1" x14ac:dyDescent="0.2">
      <c r="A14" s="71" t="s">
        <v>11</v>
      </c>
      <c r="B14" s="83"/>
      <c r="C14" s="83"/>
      <c r="D14" s="83"/>
      <c r="E14" s="83"/>
      <c r="F14" s="83"/>
      <c r="G14" s="83"/>
      <c r="H14" s="4">
        <v>44014.36</v>
      </c>
    </row>
    <row r="15" spans="1:8" ht="26.25" customHeight="1" x14ac:dyDescent="0.2">
      <c r="A15" s="71" t="s">
        <v>4</v>
      </c>
      <c r="B15" s="83"/>
      <c r="C15" s="83"/>
      <c r="D15" s="83"/>
      <c r="E15" s="83"/>
      <c r="F15" s="83"/>
      <c r="G15" s="83"/>
      <c r="H15" s="4">
        <v>33884.480000000003</v>
      </c>
    </row>
    <row r="16" spans="1:8" ht="27" customHeight="1" x14ac:dyDescent="0.2">
      <c r="A16" s="71" t="s">
        <v>5</v>
      </c>
      <c r="B16" s="83"/>
      <c r="C16" s="83"/>
      <c r="D16" s="83"/>
      <c r="E16" s="83"/>
      <c r="F16" s="83"/>
      <c r="G16" s="83"/>
      <c r="H16" s="4">
        <v>5228.79</v>
      </c>
    </row>
    <row r="17" spans="1:8" ht="26.25" customHeight="1" x14ac:dyDescent="0.2">
      <c r="A17" s="71" t="s">
        <v>6</v>
      </c>
      <c r="B17" s="83"/>
      <c r="C17" s="83"/>
      <c r="D17" s="83"/>
      <c r="E17" s="83"/>
      <c r="F17" s="83"/>
      <c r="G17" s="83"/>
      <c r="H17" s="4">
        <v>60556.4</v>
      </c>
    </row>
    <row r="18" spans="1:8" ht="26.25" customHeight="1" x14ac:dyDescent="0.2">
      <c r="A18" s="71" t="s">
        <v>7</v>
      </c>
      <c r="B18" s="83"/>
      <c r="C18" s="83"/>
      <c r="D18" s="83"/>
      <c r="E18" s="83"/>
      <c r="F18" s="83"/>
      <c r="G18" s="83"/>
      <c r="H18" s="4">
        <v>2300.6799999999998</v>
      </c>
    </row>
    <row r="19" spans="1:8" ht="26.25" customHeight="1" x14ac:dyDescent="0.2">
      <c r="A19" s="71"/>
      <c r="B19" s="83"/>
      <c r="C19" s="83"/>
      <c r="D19" s="83"/>
      <c r="E19" s="83"/>
      <c r="F19" s="83"/>
      <c r="G19" s="83"/>
      <c r="H19" s="4"/>
    </row>
    <row r="20" spans="1:8" ht="27.75" customHeight="1" x14ac:dyDescent="0.2">
      <c r="A20" s="73" t="s">
        <v>29</v>
      </c>
      <c r="B20" s="74"/>
      <c r="C20" s="74"/>
      <c r="D20" s="74"/>
      <c r="E20" s="74"/>
      <c r="F20" s="74"/>
      <c r="G20" s="74"/>
      <c r="H20" s="5">
        <v>536382.11</v>
      </c>
    </row>
    <row r="21" spans="1:8" ht="27.75" customHeight="1" x14ac:dyDescent="0.2">
      <c r="A21" s="75"/>
      <c r="B21" s="76"/>
      <c r="C21" s="76"/>
      <c r="D21" s="76"/>
      <c r="E21" s="76"/>
      <c r="F21" s="76"/>
      <c r="G21" s="76"/>
      <c r="H21" s="2"/>
    </row>
    <row r="22" spans="1:8" ht="25.5" customHeight="1" x14ac:dyDescent="0.2">
      <c r="A22" s="65"/>
      <c r="B22" s="65"/>
      <c r="C22" s="65"/>
      <c r="D22" s="65"/>
      <c r="E22" s="65"/>
      <c r="F22" s="65"/>
      <c r="G22" s="66"/>
      <c r="H22" s="66"/>
    </row>
    <row r="23" spans="1:8" ht="61.5" customHeight="1" x14ac:dyDescent="0.25">
      <c r="A23" s="67" t="s">
        <v>30</v>
      </c>
      <c r="B23" s="68"/>
      <c r="C23" s="68"/>
      <c r="D23" s="68"/>
      <c r="E23" s="68"/>
      <c r="F23" s="68"/>
      <c r="G23" s="68"/>
      <c r="H23" s="68"/>
    </row>
    <row r="24" spans="1:8" x14ac:dyDescent="0.2">
      <c r="A24" s="69" t="s">
        <v>0</v>
      </c>
      <c r="B24" s="70"/>
      <c r="C24" s="70"/>
      <c r="D24" s="70"/>
      <c r="E24" s="70"/>
      <c r="F24" s="70"/>
      <c r="G24" s="70"/>
      <c r="H24" s="70"/>
    </row>
    <row r="25" spans="1:8" x14ac:dyDescent="0.2">
      <c r="A25" s="70"/>
      <c r="B25" s="70"/>
      <c r="C25" s="70"/>
      <c r="D25" s="70"/>
      <c r="E25" s="70"/>
      <c r="F25" s="70"/>
      <c r="G25" s="70"/>
      <c r="H25" s="70"/>
    </row>
  </sheetData>
  <mergeCells count="21">
    <mergeCell ref="A23:H23"/>
    <mergeCell ref="A24:H25"/>
    <mergeCell ref="A17:G17"/>
    <mergeCell ref="A18:G18"/>
    <mergeCell ref="A19:G19"/>
    <mergeCell ref="A20:G20"/>
    <mergeCell ref="A21:G21"/>
    <mergeCell ref="A22:F22"/>
    <mergeCell ref="G22:H22"/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topLeftCell="A7" workbookViewId="0">
      <selection activeCell="A23" sqref="A23:H23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x14ac:dyDescent="0.2">
      <c r="A2" s="77" t="s">
        <v>22</v>
      </c>
      <c r="B2" s="77"/>
      <c r="C2" s="77"/>
      <c r="D2" s="77"/>
      <c r="E2" s="77"/>
      <c r="F2" s="77"/>
      <c r="G2" s="77"/>
      <c r="H2" s="77"/>
    </row>
    <row r="3" spans="1:8" ht="41.25" customHeight="1" x14ac:dyDescent="0.2">
      <c r="A3" s="77"/>
      <c r="B3" s="77"/>
      <c r="C3" s="77"/>
      <c r="D3" s="77"/>
      <c r="E3" s="77"/>
      <c r="F3" s="77"/>
      <c r="G3" s="77"/>
      <c r="H3" s="77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18" x14ac:dyDescent="0.2">
      <c r="A5" s="84" t="s">
        <v>23</v>
      </c>
      <c r="B5" s="85"/>
      <c r="C5" s="85"/>
      <c r="D5" s="85"/>
      <c r="E5" s="85"/>
      <c r="F5" s="85"/>
      <c r="G5" s="85"/>
      <c r="H5" s="6">
        <v>564548.54</v>
      </c>
    </row>
    <row r="6" spans="1:8" ht="18" x14ac:dyDescent="0.2">
      <c r="A6" s="11"/>
      <c r="B6" s="12"/>
      <c r="C6" s="12"/>
      <c r="D6" s="12"/>
      <c r="E6" s="12"/>
      <c r="F6" s="12"/>
      <c r="G6" s="12"/>
      <c r="H6" s="3"/>
    </row>
    <row r="7" spans="1:8" ht="26.25" customHeight="1" x14ac:dyDescent="0.2">
      <c r="A7" s="71" t="s">
        <v>24</v>
      </c>
      <c r="B7" s="80"/>
      <c r="C7" s="80"/>
      <c r="D7" s="80"/>
      <c r="E7" s="80"/>
      <c r="F7" s="80"/>
      <c r="G7" s="80"/>
      <c r="H7" s="4">
        <v>621181.76</v>
      </c>
    </row>
    <row r="8" spans="1:8" ht="42.75" customHeight="1" x14ac:dyDescent="0.2">
      <c r="A8" s="81" t="s">
        <v>9</v>
      </c>
      <c r="B8" s="82"/>
      <c r="C8" s="82"/>
      <c r="D8" s="82"/>
      <c r="E8" s="82"/>
      <c r="F8" s="82"/>
      <c r="G8" s="82"/>
      <c r="H8" s="4">
        <f>SUM(H9:H19)</f>
        <v>734407.59</v>
      </c>
    </row>
    <row r="9" spans="1:8" ht="26.25" customHeight="1" x14ac:dyDescent="0.2">
      <c r="A9" s="71" t="s">
        <v>1</v>
      </c>
      <c r="B9" s="83"/>
      <c r="C9" s="83"/>
      <c r="D9" s="83"/>
      <c r="E9" s="83"/>
      <c r="F9" s="83"/>
      <c r="G9" s="83"/>
      <c r="H9" s="4">
        <v>216899.15</v>
      </c>
    </row>
    <row r="10" spans="1:8" ht="26.25" customHeight="1" x14ac:dyDescent="0.2">
      <c r="A10" s="71" t="s">
        <v>8</v>
      </c>
      <c r="B10" s="83"/>
      <c r="C10" s="83"/>
      <c r="D10" s="83"/>
      <c r="E10" s="83"/>
      <c r="F10" s="83"/>
      <c r="G10" s="83"/>
      <c r="H10" s="4">
        <v>69784.39</v>
      </c>
    </row>
    <row r="11" spans="1:8" ht="26.25" customHeight="1" x14ac:dyDescent="0.2">
      <c r="A11" s="71" t="s">
        <v>10</v>
      </c>
      <c r="B11" s="83"/>
      <c r="C11" s="83"/>
      <c r="D11" s="83"/>
      <c r="E11" s="83"/>
      <c r="F11" s="83"/>
      <c r="G11" s="83"/>
      <c r="H11" s="4">
        <v>18168.5</v>
      </c>
    </row>
    <row r="12" spans="1:8" ht="26.25" customHeight="1" x14ac:dyDescent="0.2">
      <c r="A12" s="71" t="s">
        <v>2</v>
      </c>
      <c r="B12" s="83"/>
      <c r="C12" s="83"/>
      <c r="D12" s="83"/>
      <c r="E12" s="83"/>
      <c r="F12" s="83"/>
      <c r="G12" s="83"/>
      <c r="H12" s="4">
        <v>11324.99</v>
      </c>
    </row>
    <row r="13" spans="1:8" ht="26.25" customHeight="1" x14ac:dyDescent="0.2">
      <c r="A13" s="71" t="s">
        <v>3</v>
      </c>
      <c r="B13" s="83"/>
      <c r="C13" s="83"/>
      <c r="D13" s="83"/>
      <c r="E13" s="83"/>
      <c r="F13" s="83"/>
      <c r="G13" s="83"/>
      <c r="H13" s="4">
        <v>257298.59</v>
      </c>
    </row>
    <row r="14" spans="1:8" ht="26.25" customHeight="1" x14ac:dyDescent="0.2">
      <c r="A14" s="71" t="s">
        <v>11</v>
      </c>
      <c r="B14" s="83"/>
      <c r="C14" s="83"/>
      <c r="D14" s="83"/>
      <c r="E14" s="83"/>
      <c r="F14" s="83"/>
      <c r="G14" s="83"/>
      <c r="H14" s="4">
        <v>41275.47</v>
      </c>
    </row>
    <row r="15" spans="1:8" ht="26.25" customHeight="1" x14ac:dyDescent="0.2">
      <c r="A15" s="71" t="s">
        <v>4</v>
      </c>
      <c r="B15" s="83"/>
      <c r="C15" s="83"/>
      <c r="D15" s="83"/>
      <c r="E15" s="83"/>
      <c r="F15" s="83"/>
      <c r="G15" s="83"/>
      <c r="H15" s="4">
        <v>36212.83</v>
      </c>
    </row>
    <row r="16" spans="1:8" ht="27" customHeight="1" x14ac:dyDescent="0.2">
      <c r="A16" s="71" t="s">
        <v>5</v>
      </c>
      <c r="B16" s="83"/>
      <c r="C16" s="83"/>
      <c r="D16" s="83"/>
      <c r="E16" s="83"/>
      <c r="F16" s="83"/>
      <c r="G16" s="83"/>
      <c r="H16" s="4">
        <v>4672.29</v>
      </c>
    </row>
    <row r="17" spans="1:8" ht="26.25" customHeight="1" x14ac:dyDescent="0.2">
      <c r="A17" s="71" t="s">
        <v>6</v>
      </c>
      <c r="B17" s="83"/>
      <c r="C17" s="83"/>
      <c r="D17" s="83"/>
      <c r="E17" s="83"/>
      <c r="F17" s="83"/>
      <c r="G17" s="83"/>
      <c r="H17" s="4">
        <v>76676</v>
      </c>
    </row>
    <row r="18" spans="1:8" ht="26.25" customHeight="1" x14ac:dyDescent="0.2">
      <c r="A18" s="71" t="s">
        <v>7</v>
      </c>
      <c r="B18" s="83"/>
      <c r="C18" s="83"/>
      <c r="D18" s="83"/>
      <c r="E18" s="83"/>
      <c r="F18" s="83"/>
      <c r="G18" s="83"/>
      <c r="H18" s="4">
        <v>2095.38</v>
      </c>
    </row>
    <row r="19" spans="1:8" ht="26.25" customHeight="1" x14ac:dyDescent="0.2">
      <c r="A19" s="71"/>
      <c r="B19" s="83"/>
      <c r="C19" s="83"/>
      <c r="D19" s="83"/>
      <c r="E19" s="83"/>
      <c r="F19" s="83"/>
      <c r="G19" s="83"/>
      <c r="H19" s="4"/>
    </row>
    <row r="20" spans="1:8" ht="27.75" customHeight="1" x14ac:dyDescent="0.2">
      <c r="A20" s="73" t="s">
        <v>25</v>
      </c>
      <c r="B20" s="74"/>
      <c r="C20" s="74"/>
      <c r="D20" s="74"/>
      <c r="E20" s="74"/>
      <c r="F20" s="74"/>
      <c r="G20" s="74"/>
      <c r="H20" s="5">
        <v>536686.57999999996</v>
      </c>
    </row>
    <row r="21" spans="1:8" ht="27.75" customHeight="1" x14ac:dyDescent="0.2">
      <c r="A21" s="75"/>
      <c r="B21" s="76"/>
      <c r="C21" s="76"/>
      <c r="D21" s="76"/>
      <c r="E21" s="76"/>
      <c r="F21" s="76"/>
      <c r="G21" s="76"/>
      <c r="H21" s="2"/>
    </row>
    <row r="22" spans="1:8" ht="25.5" customHeight="1" x14ac:dyDescent="0.2">
      <c r="A22" s="65"/>
      <c r="B22" s="65"/>
      <c r="C22" s="65"/>
      <c r="D22" s="65"/>
      <c r="E22" s="65"/>
      <c r="F22" s="65"/>
      <c r="G22" s="66"/>
      <c r="H22" s="66"/>
    </row>
    <row r="23" spans="1:8" ht="61.5" customHeight="1" x14ac:dyDescent="0.25">
      <c r="A23" s="67" t="s">
        <v>21</v>
      </c>
      <c r="B23" s="68"/>
      <c r="C23" s="68"/>
      <c r="D23" s="68"/>
      <c r="E23" s="68"/>
      <c r="F23" s="68"/>
      <c r="G23" s="68"/>
      <c r="H23" s="68"/>
    </row>
    <row r="24" spans="1:8" x14ac:dyDescent="0.2">
      <c r="A24" s="69" t="s">
        <v>0</v>
      </c>
      <c r="B24" s="70"/>
      <c r="C24" s="70"/>
      <c r="D24" s="70"/>
      <c r="E24" s="70"/>
      <c r="F24" s="70"/>
      <c r="G24" s="70"/>
      <c r="H24" s="70"/>
    </row>
    <row r="25" spans="1:8" x14ac:dyDescent="0.2">
      <c r="A25" s="70"/>
      <c r="B25" s="70"/>
      <c r="C25" s="70"/>
      <c r="D25" s="70"/>
      <c r="E25" s="70"/>
      <c r="F25" s="70"/>
      <c r="G25" s="70"/>
      <c r="H25" s="70"/>
    </row>
  </sheetData>
  <mergeCells count="21">
    <mergeCell ref="A23:H23"/>
    <mergeCell ref="A24:H25"/>
    <mergeCell ref="A17:G17"/>
    <mergeCell ref="A18:G18"/>
    <mergeCell ref="A19:G19"/>
    <mergeCell ref="A20:G20"/>
    <mergeCell ref="A21:G21"/>
    <mergeCell ref="A22:F22"/>
    <mergeCell ref="G22:H22"/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workbookViewId="0">
      <selection activeCell="A23" sqref="A23:H23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x14ac:dyDescent="0.2">
      <c r="A2" s="77" t="s">
        <v>17</v>
      </c>
      <c r="B2" s="77"/>
      <c r="C2" s="77"/>
      <c r="D2" s="77"/>
      <c r="E2" s="77"/>
      <c r="F2" s="77"/>
      <c r="G2" s="77"/>
      <c r="H2" s="77"/>
    </row>
    <row r="3" spans="1:8" ht="41.25" customHeight="1" x14ac:dyDescent="0.2">
      <c r="A3" s="77"/>
      <c r="B3" s="77"/>
      <c r="C3" s="77"/>
      <c r="D3" s="77"/>
      <c r="E3" s="77"/>
      <c r="F3" s="77"/>
      <c r="G3" s="77"/>
      <c r="H3" s="77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18" x14ac:dyDescent="0.2">
      <c r="A5" s="84" t="s">
        <v>18</v>
      </c>
      <c r="B5" s="85"/>
      <c r="C5" s="85"/>
      <c r="D5" s="85"/>
      <c r="E5" s="85"/>
      <c r="F5" s="85"/>
      <c r="G5" s="85"/>
      <c r="H5" s="6">
        <v>612284.4</v>
      </c>
    </row>
    <row r="6" spans="1:8" ht="18" x14ac:dyDescent="0.2">
      <c r="A6" s="9"/>
      <c r="B6" s="10"/>
      <c r="C6" s="10"/>
      <c r="D6" s="10"/>
      <c r="E6" s="10"/>
      <c r="F6" s="10"/>
      <c r="G6" s="10"/>
      <c r="H6" s="3"/>
    </row>
    <row r="7" spans="1:8" ht="26.25" customHeight="1" x14ac:dyDescent="0.2">
      <c r="A7" s="71" t="s">
        <v>19</v>
      </c>
      <c r="B7" s="80"/>
      <c r="C7" s="80"/>
      <c r="D7" s="80"/>
      <c r="E7" s="80"/>
      <c r="F7" s="80"/>
      <c r="G7" s="80"/>
      <c r="H7" s="4">
        <v>706545.63</v>
      </c>
    </row>
    <row r="8" spans="1:8" ht="42.75" customHeight="1" x14ac:dyDescent="0.2">
      <c r="A8" s="81" t="s">
        <v>9</v>
      </c>
      <c r="B8" s="82"/>
      <c r="C8" s="82"/>
      <c r="D8" s="82"/>
      <c r="E8" s="82"/>
      <c r="F8" s="82"/>
      <c r="G8" s="82"/>
      <c r="H8" s="4">
        <f>SUM(H9:H19)</f>
        <v>760067.75</v>
      </c>
    </row>
    <row r="9" spans="1:8" ht="26.25" customHeight="1" x14ac:dyDescent="0.2">
      <c r="A9" s="71" t="s">
        <v>1</v>
      </c>
      <c r="B9" s="83"/>
      <c r="C9" s="83"/>
      <c r="D9" s="83"/>
      <c r="E9" s="83"/>
      <c r="F9" s="83"/>
      <c r="G9" s="83"/>
      <c r="H9" s="4">
        <v>217147.8</v>
      </c>
    </row>
    <row r="10" spans="1:8" ht="26.25" customHeight="1" x14ac:dyDescent="0.2">
      <c r="A10" s="71" t="s">
        <v>8</v>
      </c>
      <c r="B10" s="83"/>
      <c r="C10" s="83"/>
      <c r="D10" s="83"/>
      <c r="E10" s="83"/>
      <c r="F10" s="83"/>
      <c r="G10" s="83"/>
      <c r="H10" s="4">
        <v>65302.41</v>
      </c>
    </row>
    <row r="11" spans="1:8" ht="26.25" customHeight="1" x14ac:dyDescent="0.2">
      <c r="A11" s="71" t="s">
        <v>10</v>
      </c>
      <c r="B11" s="83"/>
      <c r="C11" s="83"/>
      <c r="D11" s="83"/>
      <c r="E11" s="83"/>
      <c r="F11" s="83"/>
      <c r="G11" s="83"/>
      <c r="H11" s="4">
        <v>18098.21</v>
      </c>
    </row>
    <row r="12" spans="1:8" ht="26.25" customHeight="1" x14ac:dyDescent="0.2">
      <c r="A12" s="71" t="s">
        <v>2</v>
      </c>
      <c r="B12" s="83"/>
      <c r="C12" s="83"/>
      <c r="D12" s="83"/>
      <c r="E12" s="83"/>
      <c r="F12" s="83"/>
      <c r="G12" s="83"/>
      <c r="H12" s="4">
        <v>14949.02</v>
      </c>
    </row>
    <row r="13" spans="1:8" ht="26.25" customHeight="1" x14ac:dyDescent="0.2">
      <c r="A13" s="71" t="s">
        <v>3</v>
      </c>
      <c r="B13" s="83"/>
      <c r="C13" s="83"/>
      <c r="D13" s="83"/>
      <c r="E13" s="83"/>
      <c r="F13" s="83"/>
      <c r="G13" s="83"/>
      <c r="H13" s="4">
        <v>251380.71</v>
      </c>
    </row>
    <row r="14" spans="1:8" ht="26.25" customHeight="1" x14ac:dyDescent="0.2">
      <c r="A14" s="71" t="s">
        <v>11</v>
      </c>
      <c r="B14" s="83"/>
      <c r="C14" s="83"/>
      <c r="D14" s="83"/>
      <c r="E14" s="83"/>
      <c r="F14" s="83"/>
      <c r="G14" s="83"/>
      <c r="H14" s="4">
        <v>41159.879999999997</v>
      </c>
    </row>
    <row r="15" spans="1:8" ht="26.25" customHeight="1" x14ac:dyDescent="0.2">
      <c r="A15" s="71" t="s">
        <v>4</v>
      </c>
      <c r="B15" s="83"/>
      <c r="C15" s="83"/>
      <c r="D15" s="83"/>
      <c r="E15" s="83"/>
      <c r="F15" s="83"/>
      <c r="G15" s="83"/>
      <c r="H15" s="4">
        <v>35578.660000000003</v>
      </c>
    </row>
    <row r="16" spans="1:8" ht="27" customHeight="1" x14ac:dyDescent="0.2">
      <c r="A16" s="71" t="s">
        <v>5</v>
      </c>
      <c r="B16" s="83"/>
      <c r="C16" s="83"/>
      <c r="D16" s="83"/>
      <c r="E16" s="83"/>
      <c r="F16" s="83"/>
      <c r="G16" s="83"/>
      <c r="H16" s="4">
        <v>4311.84</v>
      </c>
    </row>
    <row r="17" spans="1:8" ht="26.25" customHeight="1" x14ac:dyDescent="0.2">
      <c r="A17" s="71" t="s">
        <v>6</v>
      </c>
      <c r="B17" s="83"/>
      <c r="C17" s="83"/>
      <c r="D17" s="83"/>
      <c r="E17" s="83"/>
      <c r="F17" s="83"/>
      <c r="G17" s="83"/>
      <c r="H17" s="4">
        <v>84998.45</v>
      </c>
    </row>
    <row r="18" spans="1:8" ht="26.25" customHeight="1" x14ac:dyDescent="0.2">
      <c r="A18" s="71" t="s">
        <v>7</v>
      </c>
      <c r="B18" s="83"/>
      <c r="C18" s="83"/>
      <c r="D18" s="83"/>
      <c r="E18" s="83"/>
      <c r="F18" s="83"/>
      <c r="G18" s="83"/>
      <c r="H18" s="4">
        <v>27140.77</v>
      </c>
    </row>
    <row r="19" spans="1:8" ht="26.25" customHeight="1" x14ac:dyDescent="0.2">
      <c r="A19" s="71"/>
      <c r="B19" s="83"/>
      <c r="C19" s="83"/>
      <c r="D19" s="83"/>
      <c r="E19" s="83"/>
      <c r="F19" s="83"/>
      <c r="G19" s="83"/>
      <c r="H19" s="4"/>
    </row>
    <row r="20" spans="1:8" ht="27.75" customHeight="1" x14ac:dyDescent="0.2">
      <c r="A20" s="73" t="s">
        <v>20</v>
      </c>
      <c r="B20" s="74"/>
      <c r="C20" s="74"/>
      <c r="D20" s="74"/>
      <c r="E20" s="74"/>
      <c r="F20" s="74"/>
      <c r="G20" s="74"/>
      <c r="H20" s="5">
        <v>564548.54</v>
      </c>
    </row>
    <row r="21" spans="1:8" ht="27.75" customHeight="1" x14ac:dyDescent="0.2">
      <c r="A21" s="75"/>
      <c r="B21" s="76"/>
      <c r="C21" s="76"/>
      <c r="D21" s="76"/>
      <c r="E21" s="76"/>
      <c r="F21" s="76"/>
      <c r="G21" s="76"/>
      <c r="H21" s="2"/>
    </row>
    <row r="22" spans="1:8" ht="25.5" customHeight="1" x14ac:dyDescent="0.2">
      <c r="A22" s="65"/>
      <c r="B22" s="65"/>
      <c r="C22" s="65"/>
      <c r="D22" s="65"/>
      <c r="E22" s="65"/>
      <c r="F22" s="65"/>
      <c r="G22" s="66"/>
      <c r="H22" s="66"/>
    </row>
    <row r="23" spans="1:8" ht="61.5" customHeight="1" x14ac:dyDescent="0.25">
      <c r="A23" s="67" t="s">
        <v>21</v>
      </c>
      <c r="B23" s="68"/>
      <c r="C23" s="68"/>
      <c r="D23" s="68"/>
      <c r="E23" s="68"/>
      <c r="F23" s="68"/>
      <c r="G23" s="68"/>
      <c r="H23" s="68"/>
    </row>
    <row r="24" spans="1:8" x14ac:dyDescent="0.2">
      <c r="A24" s="69" t="s">
        <v>0</v>
      </c>
      <c r="B24" s="70"/>
      <c r="C24" s="70"/>
      <c r="D24" s="70"/>
      <c r="E24" s="70"/>
      <c r="F24" s="70"/>
      <c r="G24" s="70"/>
      <c r="H24" s="70"/>
    </row>
    <row r="25" spans="1:8" x14ac:dyDescent="0.2">
      <c r="A25" s="70"/>
      <c r="B25" s="70"/>
      <c r="C25" s="70"/>
      <c r="D25" s="70"/>
      <c r="E25" s="70"/>
      <c r="F25" s="70"/>
      <c r="G25" s="70"/>
      <c r="H25" s="70"/>
    </row>
  </sheetData>
  <mergeCells count="21">
    <mergeCell ref="A23:H23"/>
    <mergeCell ref="A24:H25"/>
    <mergeCell ref="A17:G17"/>
    <mergeCell ref="A18:G18"/>
    <mergeCell ref="A19:G19"/>
    <mergeCell ref="A20:G20"/>
    <mergeCell ref="A21:G21"/>
    <mergeCell ref="A22:F22"/>
    <mergeCell ref="G22:H22"/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workbookViewId="0">
      <selection activeCell="H21" sqref="H21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x14ac:dyDescent="0.2">
      <c r="A2" s="77" t="s">
        <v>12</v>
      </c>
      <c r="B2" s="77"/>
      <c r="C2" s="77"/>
      <c r="D2" s="77"/>
      <c r="E2" s="77"/>
      <c r="F2" s="77"/>
      <c r="G2" s="77"/>
      <c r="H2" s="77"/>
    </row>
    <row r="3" spans="1:8" ht="41.25" customHeight="1" x14ac:dyDescent="0.2">
      <c r="A3" s="77"/>
      <c r="B3" s="77"/>
      <c r="C3" s="77"/>
      <c r="D3" s="77"/>
      <c r="E3" s="77"/>
      <c r="F3" s="77"/>
      <c r="G3" s="77"/>
      <c r="H3" s="77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18" x14ac:dyDescent="0.2">
      <c r="A5" s="84" t="s">
        <v>13</v>
      </c>
      <c r="B5" s="85"/>
      <c r="C5" s="85"/>
      <c r="D5" s="85"/>
      <c r="E5" s="85"/>
      <c r="F5" s="85"/>
      <c r="G5" s="85"/>
      <c r="H5" s="6">
        <v>628489.66</v>
      </c>
    </row>
    <row r="6" spans="1:8" ht="18" x14ac:dyDescent="0.2">
      <c r="A6" s="7"/>
      <c r="B6" s="8"/>
      <c r="C6" s="8"/>
      <c r="D6" s="8"/>
      <c r="E6" s="8"/>
      <c r="F6" s="8"/>
      <c r="G6" s="8"/>
      <c r="H6" s="3"/>
    </row>
    <row r="7" spans="1:8" ht="26.25" customHeight="1" x14ac:dyDescent="0.2">
      <c r="A7" s="71" t="s">
        <v>14</v>
      </c>
      <c r="B7" s="80"/>
      <c r="C7" s="80"/>
      <c r="D7" s="80"/>
      <c r="E7" s="80"/>
      <c r="F7" s="80"/>
      <c r="G7" s="80"/>
      <c r="H7" s="4">
        <v>712331.89</v>
      </c>
    </row>
    <row r="8" spans="1:8" ht="42.75" customHeight="1" x14ac:dyDescent="0.2">
      <c r="A8" s="81" t="s">
        <v>9</v>
      </c>
      <c r="B8" s="82"/>
      <c r="C8" s="82"/>
      <c r="D8" s="82"/>
      <c r="E8" s="82"/>
      <c r="F8" s="82"/>
      <c r="G8" s="82"/>
      <c r="H8" s="4">
        <f>SUM(H9:H19)</f>
        <v>599698.49999999988</v>
      </c>
    </row>
    <row r="9" spans="1:8" ht="26.25" customHeight="1" x14ac:dyDescent="0.2">
      <c r="A9" s="71" t="s">
        <v>1</v>
      </c>
      <c r="B9" s="83"/>
      <c r="C9" s="83"/>
      <c r="D9" s="83"/>
      <c r="E9" s="83"/>
      <c r="F9" s="83"/>
      <c r="G9" s="83"/>
      <c r="H9" s="4">
        <v>195486.09</v>
      </c>
    </row>
    <row r="10" spans="1:8" ht="26.25" customHeight="1" x14ac:dyDescent="0.2">
      <c r="A10" s="71" t="s">
        <v>8</v>
      </c>
      <c r="B10" s="83"/>
      <c r="C10" s="83"/>
      <c r="D10" s="83"/>
      <c r="E10" s="83"/>
      <c r="F10" s="83"/>
      <c r="G10" s="83"/>
      <c r="H10" s="4">
        <v>53889.71</v>
      </c>
    </row>
    <row r="11" spans="1:8" ht="26.25" customHeight="1" x14ac:dyDescent="0.2">
      <c r="A11" s="71" t="s">
        <v>10</v>
      </c>
      <c r="B11" s="83"/>
      <c r="C11" s="83"/>
      <c r="D11" s="83"/>
      <c r="E11" s="83"/>
      <c r="F11" s="83"/>
      <c r="G11" s="83"/>
      <c r="H11" s="4">
        <v>17041.23</v>
      </c>
    </row>
    <row r="12" spans="1:8" ht="26.25" customHeight="1" x14ac:dyDescent="0.2">
      <c r="A12" s="71" t="s">
        <v>2</v>
      </c>
      <c r="B12" s="83"/>
      <c r="C12" s="83"/>
      <c r="D12" s="83"/>
      <c r="E12" s="83"/>
      <c r="F12" s="83"/>
      <c r="G12" s="83"/>
      <c r="H12" s="4">
        <v>10679.51</v>
      </c>
    </row>
    <row r="13" spans="1:8" ht="26.25" customHeight="1" x14ac:dyDescent="0.2">
      <c r="A13" s="71" t="s">
        <v>3</v>
      </c>
      <c r="B13" s="83"/>
      <c r="C13" s="83"/>
      <c r="D13" s="83"/>
      <c r="E13" s="83"/>
      <c r="F13" s="83"/>
      <c r="G13" s="83"/>
      <c r="H13" s="4">
        <v>171254.57</v>
      </c>
    </row>
    <row r="14" spans="1:8" ht="26.25" customHeight="1" x14ac:dyDescent="0.2">
      <c r="A14" s="71" t="s">
        <v>11</v>
      </c>
      <c r="B14" s="83"/>
      <c r="C14" s="83"/>
      <c r="D14" s="83"/>
      <c r="E14" s="83"/>
      <c r="F14" s="83"/>
      <c r="G14" s="83"/>
      <c r="H14" s="4">
        <v>38769.919999999998</v>
      </c>
    </row>
    <row r="15" spans="1:8" ht="26.25" customHeight="1" x14ac:dyDescent="0.2">
      <c r="A15" s="71" t="s">
        <v>4</v>
      </c>
      <c r="B15" s="83"/>
      <c r="C15" s="83"/>
      <c r="D15" s="83"/>
      <c r="E15" s="83"/>
      <c r="F15" s="83"/>
      <c r="G15" s="83"/>
      <c r="H15" s="4">
        <v>31846.29</v>
      </c>
    </row>
    <row r="16" spans="1:8" ht="27" customHeight="1" x14ac:dyDescent="0.2">
      <c r="A16" s="71" t="s">
        <v>5</v>
      </c>
      <c r="B16" s="83"/>
      <c r="C16" s="83"/>
      <c r="D16" s="83"/>
      <c r="E16" s="83"/>
      <c r="F16" s="83"/>
      <c r="G16" s="83"/>
      <c r="H16" s="4">
        <v>3852.78</v>
      </c>
    </row>
    <row r="17" spans="1:8" ht="26.25" customHeight="1" x14ac:dyDescent="0.2">
      <c r="A17" s="71" t="s">
        <v>6</v>
      </c>
      <c r="B17" s="83"/>
      <c r="C17" s="83"/>
      <c r="D17" s="83"/>
      <c r="E17" s="83"/>
      <c r="F17" s="83"/>
      <c r="G17" s="83"/>
      <c r="H17" s="4">
        <v>76247.820000000007</v>
      </c>
    </row>
    <row r="18" spans="1:8" ht="26.25" customHeight="1" x14ac:dyDescent="0.2">
      <c r="A18" s="71" t="s">
        <v>7</v>
      </c>
      <c r="B18" s="83"/>
      <c r="C18" s="83"/>
      <c r="D18" s="83"/>
      <c r="E18" s="83"/>
      <c r="F18" s="83"/>
      <c r="G18" s="83"/>
      <c r="H18" s="4">
        <v>630.58000000000004</v>
      </c>
    </row>
    <row r="19" spans="1:8" ht="26.25" customHeight="1" x14ac:dyDescent="0.2">
      <c r="A19" s="71"/>
      <c r="B19" s="83"/>
      <c r="C19" s="83"/>
      <c r="D19" s="83"/>
      <c r="E19" s="83"/>
      <c r="F19" s="83"/>
      <c r="G19" s="83"/>
      <c r="H19" s="4"/>
    </row>
    <row r="20" spans="1:8" ht="27.75" customHeight="1" x14ac:dyDescent="0.2">
      <c r="A20" s="73" t="s">
        <v>15</v>
      </c>
      <c r="B20" s="74"/>
      <c r="C20" s="74"/>
      <c r="D20" s="74"/>
      <c r="E20" s="74"/>
      <c r="F20" s="74"/>
      <c r="G20" s="74"/>
      <c r="H20" s="5">
        <v>612284.4</v>
      </c>
    </row>
    <row r="21" spans="1:8" ht="27.75" customHeight="1" x14ac:dyDescent="0.2">
      <c r="A21" s="75"/>
      <c r="B21" s="76"/>
      <c r="C21" s="76"/>
      <c r="D21" s="76"/>
      <c r="E21" s="76"/>
      <c r="F21" s="76"/>
      <c r="G21" s="76"/>
      <c r="H21" s="2"/>
    </row>
    <row r="22" spans="1:8" ht="25.5" customHeight="1" x14ac:dyDescent="0.2">
      <c r="A22" s="65"/>
      <c r="B22" s="65"/>
      <c r="C22" s="65"/>
      <c r="D22" s="65"/>
      <c r="E22" s="65"/>
      <c r="F22" s="65"/>
      <c r="G22" s="66"/>
      <c r="H22" s="66"/>
    </row>
    <row r="23" spans="1:8" ht="61.5" customHeight="1" x14ac:dyDescent="0.25">
      <c r="A23" s="67" t="s">
        <v>16</v>
      </c>
      <c r="B23" s="68"/>
      <c r="C23" s="68"/>
      <c r="D23" s="68"/>
      <c r="E23" s="68"/>
      <c r="F23" s="68"/>
      <c r="G23" s="68"/>
      <c r="H23" s="68"/>
    </row>
    <row r="24" spans="1:8" x14ac:dyDescent="0.2">
      <c r="A24" s="69" t="s">
        <v>0</v>
      </c>
      <c r="B24" s="70"/>
      <c r="C24" s="70"/>
      <c r="D24" s="70"/>
      <c r="E24" s="70"/>
      <c r="F24" s="70"/>
      <c r="G24" s="70"/>
      <c r="H24" s="70"/>
    </row>
    <row r="25" spans="1:8" x14ac:dyDescent="0.2">
      <c r="A25" s="70"/>
      <c r="B25" s="70"/>
      <c r="C25" s="70"/>
      <c r="D25" s="70"/>
      <c r="E25" s="70"/>
      <c r="F25" s="70"/>
      <c r="G25" s="70"/>
      <c r="H25" s="70"/>
    </row>
  </sheetData>
  <mergeCells count="21">
    <mergeCell ref="A23:H23"/>
    <mergeCell ref="A24:H25"/>
    <mergeCell ref="A17:G17"/>
    <mergeCell ref="A18:G18"/>
    <mergeCell ref="A19:G19"/>
    <mergeCell ref="A20:G20"/>
    <mergeCell ref="A21:G21"/>
    <mergeCell ref="A22:F22"/>
    <mergeCell ref="G22:H22"/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6"/>
  <sheetViews>
    <sheetView workbookViewId="0">
      <selection activeCell="H22" sqref="H22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x14ac:dyDescent="0.2">
      <c r="A2" s="77" t="s">
        <v>124</v>
      </c>
      <c r="B2" s="77"/>
      <c r="C2" s="77"/>
      <c r="D2" s="77"/>
      <c r="E2" s="77"/>
      <c r="F2" s="77"/>
      <c r="G2" s="77"/>
      <c r="H2" s="77"/>
    </row>
    <row r="3" spans="1:8" ht="41.25" customHeight="1" x14ac:dyDescent="0.2">
      <c r="A3" s="77"/>
      <c r="B3" s="77"/>
      <c r="C3" s="77"/>
      <c r="D3" s="77"/>
      <c r="E3" s="77"/>
      <c r="F3" s="77"/>
      <c r="G3" s="77"/>
      <c r="H3" s="77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18" x14ac:dyDescent="0.2">
      <c r="A5" s="78" t="s">
        <v>125</v>
      </c>
      <c r="B5" s="79"/>
      <c r="C5" s="79"/>
      <c r="D5" s="79"/>
      <c r="E5" s="79"/>
      <c r="F5" s="79"/>
      <c r="G5" s="79"/>
      <c r="H5" s="59">
        <v>276467.98</v>
      </c>
    </row>
    <row r="6" spans="1:8" ht="18" x14ac:dyDescent="0.2">
      <c r="A6" s="55"/>
      <c r="B6" s="56"/>
      <c r="C6" s="56"/>
      <c r="D6" s="56"/>
      <c r="E6" s="56"/>
      <c r="F6" s="56"/>
      <c r="G6" s="56"/>
      <c r="H6" s="3"/>
    </row>
    <row r="7" spans="1:8" ht="26.25" customHeight="1" x14ac:dyDescent="0.2">
      <c r="A7" s="71" t="s">
        <v>126</v>
      </c>
      <c r="B7" s="80"/>
      <c r="C7" s="80"/>
      <c r="D7" s="80"/>
      <c r="E7" s="80"/>
      <c r="F7" s="80"/>
      <c r="G7" s="80"/>
      <c r="H7" s="4">
        <f>625559.59+1836.32 -16819.77</f>
        <v>610576.1399999999</v>
      </c>
    </row>
    <row r="8" spans="1:8" ht="42.75" customHeight="1" x14ac:dyDescent="0.2">
      <c r="A8" s="81" t="s">
        <v>9</v>
      </c>
      <c r="B8" s="82"/>
      <c r="C8" s="82"/>
      <c r="D8" s="82"/>
      <c r="E8" s="82"/>
      <c r="F8" s="82"/>
      <c r="G8" s="82"/>
      <c r="H8" s="4">
        <f>SUM(H9:H20)</f>
        <v>640732.88</v>
      </c>
    </row>
    <row r="9" spans="1:8" ht="26.25" customHeight="1" x14ac:dyDescent="0.2">
      <c r="A9" s="71" t="s">
        <v>1</v>
      </c>
      <c r="B9" s="72"/>
      <c r="C9" s="72"/>
      <c r="D9" s="72"/>
      <c r="E9" s="72"/>
      <c r="F9" s="72"/>
      <c r="G9" s="72"/>
      <c r="H9" s="60">
        <f>219676.14+532.61+1478.48+11271.4+2393.92</f>
        <v>235352.55000000002</v>
      </c>
    </row>
    <row r="10" spans="1:8" ht="26.25" customHeight="1" x14ac:dyDescent="0.2">
      <c r="A10" s="71" t="s">
        <v>8</v>
      </c>
      <c r="B10" s="72"/>
      <c r="C10" s="72"/>
      <c r="D10" s="72"/>
      <c r="E10" s="72"/>
      <c r="F10" s="72"/>
      <c r="G10" s="72"/>
      <c r="H10" s="60">
        <f>39197.53+30300.44</f>
        <v>69497.97</v>
      </c>
    </row>
    <row r="11" spans="1:8" ht="26.25" customHeight="1" x14ac:dyDescent="0.2">
      <c r="A11" s="71" t="s">
        <v>10</v>
      </c>
      <c r="B11" s="72"/>
      <c r="C11" s="72"/>
      <c r="D11" s="72"/>
      <c r="E11" s="72"/>
      <c r="F11" s="72"/>
      <c r="G11" s="72"/>
      <c r="H11" s="61">
        <v>16398.45</v>
      </c>
    </row>
    <row r="12" spans="1:8" ht="26.25" customHeight="1" x14ac:dyDescent="0.2">
      <c r="A12" s="71" t="s">
        <v>2</v>
      </c>
      <c r="B12" s="72"/>
      <c r="C12" s="72"/>
      <c r="D12" s="72"/>
      <c r="E12" s="72"/>
      <c r="F12" s="72"/>
      <c r="G12" s="72"/>
      <c r="H12" s="61">
        <v>9298.31</v>
      </c>
    </row>
    <row r="13" spans="1:8" ht="26.25" customHeight="1" x14ac:dyDescent="0.2">
      <c r="A13" s="71" t="s">
        <v>3</v>
      </c>
      <c r="B13" s="72"/>
      <c r="C13" s="72"/>
      <c r="D13" s="72"/>
      <c r="E13" s="72"/>
      <c r="F13" s="72"/>
      <c r="G13" s="72"/>
      <c r="H13" s="61">
        <v>155893.35</v>
      </c>
    </row>
    <row r="14" spans="1:8" ht="26.25" customHeight="1" x14ac:dyDescent="0.2">
      <c r="A14" s="71" t="s">
        <v>11</v>
      </c>
      <c r="B14" s="72"/>
      <c r="C14" s="72"/>
      <c r="D14" s="72"/>
      <c r="E14" s="72"/>
      <c r="F14" s="72"/>
      <c r="G14" s="72"/>
      <c r="H14" s="61">
        <v>35838.370000000003</v>
      </c>
    </row>
    <row r="15" spans="1:8" ht="26.25" customHeight="1" x14ac:dyDescent="0.2">
      <c r="A15" s="71" t="s">
        <v>4</v>
      </c>
      <c r="B15" s="72"/>
      <c r="C15" s="72"/>
      <c r="D15" s="72"/>
      <c r="E15" s="72"/>
      <c r="F15" s="72"/>
      <c r="G15" s="72"/>
      <c r="H15" s="61">
        <v>38193.480000000003</v>
      </c>
    </row>
    <row r="16" spans="1:8" ht="27" customHeight="1" x14ac:dyDescent="0.2">
      <c r="A16" s="71" t="s">
        <v>5</v>
      </c>
      <c r="B16" s="72"/>
      <c r="C16" s="72"/>
      <c r="D16" s="72"/>
      <c r="E16" s="72"/>
      <c r="F16" s="72"/>
      <c r="G16" s="72"/>
      <c r="H16" s="61">
        <v>5260.42</v>
      </c>
    </row>
    <row r="17" spans="1:8" ht="26.25" customHeight="1" x14ac:dyDescent="0.2">
      <c r="A17" s="71" t="s">
        <v>6</v>
      </c>
      <c r="B17" s="72"/>
      <c r="C17" s="72"/>
      <c r="D17" s="72"/>
      <c r="E17" s="72"/>
      <c r="F17" s="72"/>
      <c r="G17" s="72"/>
      <c r="H17" s="61">
        <v>71597.119999999995</v>
      </c>
    </row>
    <row r="18" spans="1:8" ht="26.25" customHeight="1" x14ac:dyDescent="0.2">
      <c r="A18" s="71" t="s">
        <v>7</v>
      </c>
      <c r="B18" s="72"/>
      <c r="C18" s="72"/>
      <c r="D18" s="72"/>
      <c r="E18" s="72"/>
      <c r="F18" s="72"/>
      <c r="G18" s="72"/>
      <c r="H18" s="60">
        <v>331.56</v>
      </c>
    </row>
    <row r="19" spans="1:8" ht="26.25" customHeight="1" x14ac:dyDescent="0.2">
      <c r="A19" s="71" t="s">
        <v>123</v>
      </c>
      <c r="B19" s="72"/>
      <c r="C19" s="72"/>
      <c r="D19" s="72"/>
      <c r="E19" s="72"/>
      <c r="F19" s="72"/>
      <c r="G19" s="72"/>
      <c r="H19" s="62">
        <v>498.2</v>
      </c>
    </row>
    <row r="20" spans="1:8" ht="27.75" customHeight="1" x14ac:dyDescent="0.2">
      <c r="A20" s="71" t="s">
        <v>35</v>
      </c>
      <c r="B20" s="72"/>
      <c r="C20" s="72"/>
      <c r="D20" s="72"/>
      <c r="E20" s="72"/>
      <c r="F20" s="72"/>
      <c r="G20" s="72"/>
      <c r="H20" s="61">
        <v>2573.1</v>
      </c>
    </row>
    <row r="21" spans="1:8" ht="27.75" customHeight="1" x14ac:dyDescent="0.2">
      <c r="A21" s="73" t="s">
        <v>127</v>
      </c>
      <c r="B21" s="74"/>
      <c r="C21" s="74"/>
      <c r="D21" s="74"/>
      <c r="E21" s="74"/>
      <c r="F21" s="74"/>
      <c r="G21" s="74"/>
      <c r="H21" s="5">
        <f>959837.11-H7</f>
        <v>349260.97000000009</v>
      </c>
    </row>
    <row r="22" spans="1:8" ht="25.5" customHeight="1" x14ac:dyDescent="0.2">
      <c r="A22" s="75"/>
      <c r="B22" s="76"/>
      <c r="C22" s="76"/>
      <c r="D22" s="76"/>
      <c r="E22" s="76"/>
      <c r="F22" s="76"/>
      <c r="G22" s="76"/>
      <c r="H22" s="2"/>
    </row>
    <row r="23" spans="1:8" ht="61.5" customHeight="1" x14ac:dyDescent="0.2">
      <c r="A23" s="65"/>
      <c r="B23" s="65"/>
      <c r="C23" s="65"/>
      <c r="D23" s="65"/>
      <c r="E23" s="65"/>
      <c r="F23" s="65"/>
      <c r="G23" s="66"/>
      <c r="H23" s="66"/>
    </row>
    <row r="24" spans="1:8" ht="19" x14ac:dyDescent="0.25">
      <c r="A24" s="67" t="s">
        <v>30</v>
      </c>
      <c r="B24" s="68"/>
      <c r="C24" s="68"/>
      <c r="D24" s="68"/>
      <c r="E24" s="68"/>
      <c r="F24" s="68"/>
      <c r="G24" s="68"/>
      <c r="H24" s="68"/>
    </row>
    <row r="25" spans="1:8" x14ac:dyDescent="0.2">
      <c r="A25" s="69" t="s">
        <v>105</v>
      </c>
      <c r="B25" s="70"/>
      <c r="C25" s="70"/>
      <c r="D25" s="70"/>
      <c r="E25" s="70"/>
      <c r="F25" s="70"/>
      <c r="G25" s="70"/>
      <c r="H25" s="70"/>
    </row>
    <row r="26" spans="1:8" x14ac:dyDescent="0.2">
      <c r="A26" s="70"/>
      <c r="B26" s="70"/>
      <c r="C26" s="70"/>
      <c r="D26" s="70"/>
      <c r="E26" s="70"/>
      <c r="F26" s="70"/>
      <c r="G26" s="70"/>
      <c r="H26" s="70"/>
    </row>
  </sheetData>
  <mergeCells count="22"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  <mergeCell ref="A23:F23"/>
    <mergeCell ref="G23:H23"/>
    <mergeCell ref="A24:H24"/>
    <mergeCell ref="A25:H26"/>
    <mergeCell ref="A17:G17"/>
    <mergeCell ref="A18:G18"/>
    <mergeCell ref="A19:G19"/>
    <mergeCell ref="A20:G20"/>
    <mergeCell ref="A21:G21"/>
    <mergeCell ref="A22:G2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6"/>
  <sheetViews>
    <sheetView workbookViewId="0">
      <selection activeCell="H5" sqref="H5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x14ac:dyDescent="0.2">
      <c r="A2" s="77" t="s">
        <v>119</v>
      </c>
      <c r="B2" s="77"/>
      <c r="C2" s="77"/>
      <c r="D2" s="77"/>
      <c r="E2" s="77"/>
      <c r="F2" s="77"/>
      <c r="G2" s="77"/>
      <c r="H2" s="77"/>
    </row>
    <row r="3" spans="1:8" ht="41.25" customHeight="1" x14ac:dyDescent="0.2">
      <c r="A3" s="77"/>
      <c r="B3" s="77"/>
      <c r="C3" s="77"/>
      <c r="D3" s="77"/>
      <c r="E3" s="77"/>
      <c r="F3" s="77"/>
      <c r="G3" s="77"/>
      <c r="H3" s="77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18" x14ac:dyDescent="0.2">
      <c r="A5" s="84" t="s">
        <v>120</v>
      </c>
      <c r="B5" s="85"/>
      <c r="C5" s="85"/>
      <c r="D5" s="85"/>
      <c r="E5" s="85"/>
      <c r="F5" s="85"/>
      <c r="G5" s="85"/>
      <c r="H5" s="6">
        <v>265391.33</v>
      </c>
    </row>
    <row r="6" spans="1:8" ht="18" x14ac:dyDescent="0.2">
      <c r="A6" s="53"/>
      <c r="B6" s="54"/>
      <c r="C6" s="54"/>
      <c r="D6" s="54"/>
      <c r="E6" s="54"/>
      <c r="F6" s="54"/>
      <c r="G6" s="54"/>
      <c r="H6" s="3"/>
    </row>
    <row r="7" spans="1:8" ht="26.25" customHeight="1" x14ac:dyDescent="0.2">
      <c r="A7" s="71" t="s">
        <v>121</v>
      </c>
      <c r="B7" s="80"/>
      <c r="C7" s="80"/>
      <c r="D7" s="80"/>
      <c r="E7" s="80"/>
      <c r="F7" s="80"/>
      <c r="G7" s="80"/>
      <c r="H7" s="4">
        <f>751421.61+1860.44-39756.18</f>
        <v>713525.86999999988</v>
      </c>
    </row>
    <row r="8" spans="1:8" ht="42.75" customHeight="1" x14ac:dyDescent="0.2">
      <c r="A8" s="81" t="s">
        <v>9</v>
      </c>
      <c r="B8" s="82"/>
      <c r="C8" s="82"/>
      <c r="D8" s="82"/>
      <c r="E8" s="82"/>
      <c r="F8" s="82"/>
      <c r="G8" s="82"/>
      <c r="H8" s="4">
        <f>SUM(H9:H20)</f>
        <v>496231.79000000004</v>
      </c>
    </row>
    <row r="9" spans="1:8" ht="26.25" customHeight="1" x14ac:dyDescent="0.2">
      <c r="A9" s="71" t="s">
        <v>1</v>
      </c>
      <c r="B9" s="83"/>
      <c r="C9" s="83"/>
      <c r="D9" s="83"/>
      <c r="E9" s="83"/>
      <c r="F9" s="83"/>
      <c r="G9" s="83"/>
      <c r="H9" s="4">
        <f>212268.98+1012.96+2310.4+1417+10549.31</f>
        <v>227558.65</v>
      </c>
    </row>
    <row r="10" spans="1:8" ht="26.25" customHeight="1" x14ac:dyDescent="0.2">
      <c r="A10" s="71" t="s">
        <v>8</v>
      </c>
      <c r="B10" s="83"/>
      <c r="C10" s="83"/>
      <c r="D10" s="83"/>
      <c r="E10" s="83"/>
      <c r="F10" s="83"/>
      <c r="G10" s="83"/>
      <c r="H10" s="4">
        <f>30398.48+31267.24</f>
        <v>61665.72</v>
      </c>
    </row>
    <row r="11" spans="1:8" ht="26.25" customHeight="1" x14ac:dyDescent="0.2">
      <c r="A11" s="71" t="s">
        <v>10</v>
      </c>
      <c r="B11" s="83"/>
      <c r="C11" s="83"/>
      <c r="D11" s="83"/>
      <c r="E11" s="83"/>
      <c r="F11" s="83"/>
      <c r="G11" s="83"/>
      <c r="H11" s="4">
        <v>11128</v>
      </c>
    </row>
    <row r="12" spans="1:8" ht="26.25" customHeight="1" x14ac:dyDescent="0.2">
      <c r="A12" s="71" t="s">
        <v>2</v>
      </c>
      <c r="B12" s="83"/>
      <c r="C12" s="83"/>
      <c r="D12" s="83"/>
      <c r="E12" s="83"/>
      <c r="F12" s="83"/>
      <c r="G12" s="83"/>
      <c r="H12" s="4">
        <v>8397.82</v>
      </c>
    </row>
    <row r="13" spans="1:8" ht="26.25" customHeight="1" x14ac:dyDescent="0.2">
      <c r="A13" s="71" t="s">
        <v>3</v>
      </c>
      <c r="B13" s="83"/>
      <c r="C13" s="83"/>
      <c r="D13" s="83"/>
      <c r="E13" s="83"/>
      <c r="F13" s="83"/>
      <c r="G13" s="83"/>
      <c r="H13" s="4">
        <v>59892.75</v>
      </c>
    </row>
    <row r="14" spans="1:8" ht="26.25" customHeight="1" x14ac:dyDescent="0.2">
      <c r="A14" s="71" t="s">
        <v>11</v>
      </c>
      <c r="B14" s="83"/>
      <c r="C14" s="83"/>
      <c r="D14" s="83"/>
      <c r="E14" s="83"/>
      <c r="F14" s="83"/>
      <c r="G14" s="83"/>
      <c r="H14" s="4">
        <v>24308.09</v>
      </c>
    </row>
    <row r="15" spans="1:8" ht="26.25" customHeight="1" x14ac:dyDescent="0.2">
      <c r="A15" s="71" t="s">
        <v>4</v>
      </c>
      <c r="B15" s="83"/>
      <c r="C15" s="83"/>
      <c r="D15" s="83"/>
      <c r="E15" s="83"/>
      <c r="F15" s="83"/>
      <c r="G15" s="83"/>
      <c r="H15" s="4">
        <v>36275.040000000001</v>
      </c>
    </row>
    <row r="16" spans="1:8" ht="27" customHeight="1" x14ac:dyDescent="0.2">
      <c r="A16" s="71" t="s">
        <v>5</v>
      </c>
      <c r="B16" s="83"/>
      <c r="C16" s="83"/>
      <c r="D16" s="83"/>
      <c r="E16" s="83"/>
      <c r="F16" s="83"/>
      <c r="G16" s="83"/>
      <c r="H16" s="4">
        <v>4734.58</v>
      </c>
    </row>
    <row r="17" spans="1:8" ht="26.25" customHeight="1" x14ac:dyDescent="0.2">
      <c r="A17" s="71" t="s">
        <v>6</v>
      </c>
      <c r="B17" s="83"/>
      <c r="C17" s="83"/>
      <c r="D17" s="83"/>
      <c r="E17" s="83"/>
      <c r="F17" s="83"/>
      <c r="G17" s="83"/>
      <c r="H17" s="4">
        <v>56037.45</v>
      </c>
    </row>
    <row r="18" spans="1:8" ht="26.25" customHeight="1" x14ac:dyDescent="0.2">
      <c r="A18" s="71" t="s">
        <v>7</v>
      </c>
      <c r="B18" s="83"/>
      <c r="C18" s="83"/>
      <c r="D18" s="83"/>
      <c r="E18" s="83"/>
      <c r="F18" s="83"/>
      <c r="G18" s="83"/>
      <c r="H18" s="4">
        <v>341.62</v>
      </c>
    </row>
    <row r="19" spans="1:8" ht="26.25" customHeight="1" x14ac:dyDescent="0.2">
      <c r="A19" s="71" t="s">
        <v>123</v>
      </c>
      <c r="B19" s="83"/>
      <c r="C19" s="83"/>
      <c r="D19" s="83"/>
      <c r="E19" s="83"/>
      <c r="F19" s="83"/>
      <c r="G19" s="83"/>
      <c r="H19" s="4">
        <v>3200</v>
      </c>
    </row>
    <row r="20" spans="1:8" ht="27.75" customHeight="1" x14ac:dyDescent="0.2">
      <c r="A20" s="71" t="s">
        <v>35</v>
      </c>
      <c r="B20" s="83"/>
      <c r="C20" s="83"/>
      <c r="D20" s="83"/>
      <c r="E20" s="83"/>
      <c r="F20" s="83"/>
      <c r="G20" s="83"/>
      <c r="H20" s="4">
        <v>2692.07</v>
      </c>
    </row>
    <row r="21" spans="1:8" ht="27.75" customHeight="1" x14ac:dyDescent="0.2">
      <c r="A21" s="73" t="s">
        <v>122</v>
      </c>
      <c r="B21" s="74"/>
      <c r="C21" s="74"/>
      <c r="D21" s="74"/>
      <c r="E21" s="74"/>
      <c r="F21" s="74"/>
      <c r="G21" s="74"/>
      <c r="H21" s="5">
        <f>989993.85-H7</f>
        <v>276467.9800000001</v>
      </c>
    </row>
    <row r="22" spans="1:8" ht="25.5" customHeight="1" x14ac:dyDescent="0.2">
      <c r="A22" s="75"/>
      <c r="B22" s="76"/>
      <c r="C22" s="76"/>
      <c r="D22" s="76"/>
      <c r="E22" s="76"/>
      <c r="F22" s="76"/>
      <c r="G22" s="76"/>
      <c r="H22" s="2"/>
    </row>
    <row r="23" spans="1:8" ht="61.5" customHeight="1" x14ac:dyDescent="0.2">
      <c r="A23" s="65"/>
      <c r="B23" s="65"/>
      <c r="C23" s="65"/>
      <c r="D23" s="65"/>
      <c r="E23" s="65"/>
      <c r="F23" s="65"/>
      <c r="G23" s="66"/>
      <c r="H23" s="66"/>
    </row>
    <row r="24" spans="1:8" ht="19" x14ac:dyDescent="0.25">
      <c r="A24" s="67" t="s">
        <v>30</v>
      </c>
      <c r="B24" s="68"/>
      <c r="C24" s="68"/>
      <c r="D24" s="68"/>
      <c r="E24" s="68"/>
      <c r="F24" s="68"/>
      <c r="G24" s="68"/>
      <c r="H24" s="68"/>
    </row>
    <row r="25" spans="1:8" x14ac:dyDescent="0.2">
      <c r="A25" s="69" t="s">
        <v>105</v>
      </c>
      <c r="B25" s="70"/>
      <c r="C25" s="70"/>
      <c r="D25" s="70"/>
      <c r="E25" s="70"/>
      <c r="F25" s="70"/>
      <c r="G25" s="70"/>
      <c r="H25" s="70"/>
    </row>
    <row r="26" spans="1:8" x14ac:dyDescent="0.2">
      <c r="A26" s="70"/>
      <c r="B26" s="70"/>
      <c r="C26" s="70"/>
      <c r="D26" s="70"/>
      <c r="E26" s="70"/>
      <c r="F26" s="70"/>
      <c r="G26" s="70"/>
      <c r="H26" s="70"/>
    </row>
  </sheetData>
  <mergeCells count="22"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  <mergeCell ref="A24:H24"/>
    <mergeCell ref="A25:H26"/>
    <mergeCell ref="A17:G17"/>
    <mergeCell ref="A18:G18"/>
    <mergeCell ref="A20:G20"/>
    <mergeCell ref="A21:G21"/>
    <mergeCell ref="A22:G22"/>
    <mergeCell ref="A23:F23"/>
    <mergeCell ref="G23:H23"/>
    <mergeCell ref="A19:G1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workbookViewId="0">
      <selection activeCell="H21" sqref="H21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x14ac:dyDescent="0.2">
      <c r="A2" s="77" t="s">
        <v>115</v>
      </c>
      <c r="B2" s="77"/>
      <c r="C2" s="77"/>
      <c r="D2" s="77"/>
      <c r="E2" s="77"/>
      <c r="F2" s="77"/>
      <c r="G2" s="77"/>
      <c r="H2" s="77"/>
    </row>
    <row r="3" spans="1:8" ht="41.25" customHeight="1" x14ac:dyDescent="0.2">
      <c r="A3" s="77"/>
      <c r="B3" s="77"/>
      <c r="C3" s="77"/>
      <c r="D3" s="77"/>
      <c r="E3" s="77"/>
      <c r="F3" s="77"/>
      <c r="G3" s="77"/>
      <c r="H3" s="77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18" x14ac:dyDescent="0.2">
      <c r="A5" s="84" t="s">
        <v>116</v>
      </c>
      <c r="B5" s="85"/>
      <c r="C5" s="85"/>
      <c r="D5" s="85"/>
      <c r="E5" s="85"/>
      <c r="F5" s="85"/>
      <c r="G5" s="85"/>
      <c r="H5" s="6">
        <v>280087.64</v>
      </c>
    </row>
    <row r="6" spans="1:8" ht="18" x14ac:dyDescent="0.2">
      <c r="A6" s="51"/>
      <c r="B6" s="52"/>
      <c r="C6" s="52"/>
      <c r="D6" s="52"/>
      <c r="E6" s="52"/>
      <c r="F6" s="52"/>
      <c r="G6" s="52"/>
      <c r="H6" s="3"/>
    </row>
    <row r="7" spans="1:8" ht="26.25" customHeight="1" x14ac:dyDescent="0.2">
      <c r="A7" s="71" t="s">
        <v>117</v>
      </c>
      <c r="B7" s="80"/>
      <c r="C7" s="80"/>
      <c r="D7" s="80"/>
      <c r="E7" s="80"/>
      <c r="F7" s="80"/>
      <c r="G7" s="80"/>
      <c r="H7" s="4">
        <v>507308.44</v>
      </c>
    </row>
    <row r="8" spans="1:8" ht="42.75" customHeight="1" x14ac:dyDescent="0.2">
      <c r="A8" s="81" t="s">
        <v>9</v>
      </c>
      <c r="B8" s="82"/>
      <c r="C8" s="82"/>
      <c r="D8" s="82"/>
      <c r="E8" s="82"/>
      <c r="F8" s="82"/>
      <c r="G8" s="82"/>
      <c r="H8" s="4">
        <f>SUM(H9:H19)</f>
        <v>421514.55999999994</v>
      </c>
    </row>
    <row r="9" spans="1:8" ht="26.25" customHeight="1" x14ac:dyDescent="0.2">
      <c r="A9" s="71" t="s">
        <v>1</v>
      </c>
      <c r="B9" s="83"/>
      <c r="C9" s="83"/>
      <c r="D9" s="83"/>
      <c r="E9" s="83"/>
      <c r="F9" s="83"/>
      <c r="G9" s="83"/>
      <c r="H9" s="4">
        <f>192241.76+4009.99+2092.64+1303.52+9943.87</f>
        <v>209591.78</v>
      </c>
    </row>
    <row r="10" spans="1:8" ht="26.25" customHeight="1" x14ac:dyDescent="0.2">
      <c r="A10" s="71" t="s">
        <v>8</v>
      </c>
      <c r="B10" s="83"/>
      <c r="C10" s="83"/>
      <c r="D10" s="83"/>
      <c r="E10" s="83"/>
      <c r="F10" s="83"/>
      <c r="G10" s="83"/>
      <c r="H10" s="4">
        <f>29850.61+33699.33</f>
        <v>63549.94</v>
      </c>
    </row>
    <row r="11" spans="1:8" ht="26.25" customHeight="1" x14ac:dyDescent="0.2">
      <c r="A11" s="71" t="s">
        <v>10</v>
      </c>
      <c r="B11" s="83"/>
      <c r="C11" s="83"/>
      <c r="D11" s="83"/>
      <c r="E11" s="83"/>
      <c r="F11" s="83"/>
      <c r="G11" s="83"/>
      <c r="H11" s="4">
        <v>320.85000000000002</v>
      </c>
    </row>
    <row r="12" spans="1:8" ht="26.25" customHeight="1" x14ac:dyDescent="0.2">
      <c r="A12" s="71" t="s">
        <v>2</v>
      </c>
      <c r="B12" s="83"/>
      <c r="C12" s="83"/>
      <c r="D12" s="83"/>
      <c r="E12" s="83"/>
      <c r="F12" s="83"/>
      <c r="G12" s="83"/>
      <c r="H12" s="4">
        <v>37074.17</v>
      </c>
    </row>
    <row r="13" spans="1:8" ht="26.25" customHeight="1" x14ac:dyDescent="0.2">
      <c r="A13" s="71" t="s">
        <v>3</v>
      </c>
      <c r="B13" s="83"/>
      <c r="C13" s="83"/>
      <c r="D13" s="83"/>
      <c r="E13" s="83"/>
      <c r="F13" s="83"/>
      <c r="G13" s="83"/>
      <c r="H13" s="4">
        <v>4112.93</v>
      </c>
    </row>
    <row r="14" spans="1:8" ht="26.25" customHeight="1" x14ac:dyDescent="0.2">
      <c r="A14" s="71" t="s">
        <v>11</v>
      </c>
      <c r="B14" s="83"/>
      <c r="C14" s="83"/>
      <c r="D14" s="83"/>
      <c r="E14" s="83"/>
      <c r="F14" s="83"/>
      <c r="G14" s="83"/>
      <c r="H14" s="4">
        <v>710.8</v>
      </c>
    </row>
    <row r="15" spans="1:8" ht="26.25" customHeight="1" x14ac:dyDescent="0.2">
      <c r="A15" s="71" t="s">
        <v>4</v>
      </c>
      <c r="B15" s="83"/>
      <c r="C15" s="83"/>
      <c r="D15" s="83"/>
      <c r="E15" s="83"/>
      <c r="F15" s="83"/>
      <c r="G15" s="83"/>
      <c r="H15" s="4">
        <v>33443.31</v>
      </c>
    </row>
    <row r="16" spans="1:8" ht="27" customHeight="1" x14ac:dyDescent="0.2">
      <c r="A16" s="71" t="s">
        <v>5</v>
      </c>
      <c r="B16" s="83"/>
      <c r="C16" s="83"/>
      <c r="D16" s="83"/>
      <c r="E16" s="83"/>
      <c r="F16" s="83"/>
      <c r="G16" s="83"/>
      <c r="H16" s="4">
        <v>4533.57</v>
      </c>
    </row>
    <row r="17" spans="1:8" ht="26.25" customHeight="1" x14ac:dyDescent="0.2">
      <c r="A17" s="71" t="s">
        <v>6</v>
      </c>
      <c r="B17" s="83"/>
      <c r="C17" s="83"/>
      <c r="D17" s="83"/>
      <c r="E17" s="83"/>
      <c r="F17" s="83"/>
      <c r="G17" s="83"/>
      <c r="H17" s="4">
        <v>64622.06</v>
      </c>
    </row>
    <row r="18" spans="1:8" ht="26.25" customHeight="1" x14ac:dyDescent="0.2">
      <c r="A18" s="71" t="s">
        <v>7</v>
      </c>
      <c r="B18" s="83"/>
      <c r="C18" s="83"/>
      <c r="D18" s="83"/>
      <c r="E18" s="83"/>
      <c r="F18" s="83"/>
      <c r="G18" s="83"/>
      <c r="H18" s="4">
        <v>864.5</v>
      </c>
    </row>
    <row r="19" spans="1:8" ht="26.25" customHeight="1" x14ac:dyDescent="0.2">
      <c r="A19" s="71" t="s">
        <v>35</v>
      </c>
      <c r="B19" s="83"/>
      <c r="C19" s="83"/>
      <c r="D19" s="83"/>
      <c r="E19" s="83"/>
      <c r="F19" s="83"/>
      <c r="G19" s="83"/>
      <c r="H19" s="4">
        <v>2690.65</v>
      </c>
    </row>
    <row r="20" spans="1:8" ht="27.75" customHeight="1" x14ac:dyDescent="0.2">
      <c r="A20" s="73" t="s">
        <v>118</v>
      </c>
      <c r="B20" s="74"/>
      <c r="C20" s="74"/>
      <c r="D20" s="74"/>
      <c r="E20" s="74"/>
      <c r="F20" s="74"/>
      <c r="G20" s="74"/>
      <c r="H20" s="5">
        <f>772699.77-H7</f>
        <v>265391.33</v>
      </c>
    </row>
    <row r="21" spans="1:8" ht="27.75" customHeight="1" x14ac:dyDescent="0.2">
      <c r="A21" s="75"/>
      <c r="B21" s="76"/>
      <c r="C21" s="76"/>
      <c r="D21" s="76"/>
      <c r="E21" s="76"/>
      <c r="F21" s="76"/>
      <c r="G21" s="76"/>
      <c r="H21" s="2"/>
    </row>
    <row r="22" spans="1:8" ht="25.5" customHeight="1" x14ac:dyDescent="0.2">
      <c r="A22" s="65"/>
      <c r="B22" s="65"/>
      <c r="C22" s="65"/>
      <c r="D22" s="65"/>
      <c r="E22" s="65"/>
      <c r="F22" s="65"/>
      <c r="G22" s="66"/>
      <c r="H22" s="66"/>
    </row>
    <row r="23" spans="1:8" ht="61.5" customHeight="1" x14ac:dyDescent="0.25">
      <c r="A23" s="67" t="s">
        <v>30</v>
      </c>
      <c r="B23" s="68"/>
      <c r="C23" s="68"/>
      <c r="D23" s="68"/>
      <c r="E23" s="68"/>
      <c r="F23" s="68"/>
      <c r="G23" s="68"/>
      <c r="H23" s="68"/>
    </row>
    <row r="24" spans="1:8" x14ac:dyDescent="0.2">
      <c r="A24" s="69" t="s">
        <v>105</v>
      </c>
      <c r="B24" s="70"/>
      <c r="C24" s="70"/>
      <c r="D24" s="70"/>
      <c r="E24" s="70"/>
      <c r="F24" s="70"/>
      <c r="G24" s="70"/>
      <c r="H24" s="70"/>
    </row>
    <row r="25" spans="1:8" x14ac:dyDescent="0.2">
      <c r="A25" s="70"/>
      <c r="B25" s="70"/>
      <c r="C25" s="70"/>
      <c r="D25" s="70"/>
      <c r="E25" s="70"/>
      <c r="F25" s="70"/>
      <c r="G25" s="70"/>
      <c r="H25" s="70"/>
    </row>
  </sheetData>
  <mergeCells count="21">
    <mergeCell ref="A23:H23"/>
    <mergeCell ref="A24:H25"/>
    <mergeCell ref="A17:G17"/>
    <mergeCell ref="A18:G18"/>
    <mergeCell ref="A19:G19"/>
    <mergeCell ref="A20:G20"/>
    <mergeCell ref="A21:G21"/>
    <mergeCell ref="A22:F22"/>
    <mergeCell ref="G22:H22"/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topLeftCell="A2" workbookViewId="0">
      <selection activeCell="A23" sqref="A23:H23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x14ac:dyDescent="0.2">
      <c r="A2" s="77" t="s">
        <v>110</v>
      </c>
      <c r="B2" s="77"/>
      <c r="C2" s="77"/>
      <c r="D2" s="77"/>
      <c r="E2" s="77"/>
      <c r="F2" s="77"/>
      <c r="G2" s="77"/>
      <c r="H2" s="77"/>
    </row>
    <row r="3" spans="1:8" ht="41.25" customHeight="1" x14ac:dyDescent="0.2">
      <c r="A3" s="77"/>
      <c r="B3" s="77"/>
      <c r="C3" s="77"/>
      <c r="D3" s="77"/>
      <c r="E3" s="77"/>
      <c r="F3" s="77"/>
      <c r="G3" s="77"/>
      <c r="H3" s="77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18" x14ac:dyDescent="0.2">
      <c r="A5" s="84" t="s">
        <v>111</v>
      </c>
      <c r="B5" s="85"/>
      <c r="C5" s="85"/>
      <c r="D5" s="85"/>
      <c r="E5" s="85"/>
      <c r="F5" s="85"/>
      <c r="G5" s="85"/>
      <c r="H5" s="6">
        <v>238182.38</v>
      </c>
    </row>
    <row r="6" spans="1:8" ht="18" x14ac:dyDescent="0.2">
      <c r="A6" s="49"/>
      <c r="B6" s="50"/>
      <c r="C6" s="50"/>
      <c r="D6" s="50"/>
      <c r="E6" s="50"/>
      <c r="F6" s="50"/>
      <c r="G6" s="50"/>
      <c r="H6" s="3"/>
    </row>
    <row r="7" spans="1:8" ht="26.25" customHeight="1" x14ac:dyDescent="0.2">
      <c r="A7" s="71" t="s">
        <v>112</v>
      </c>
      <c r="B7" s="80"/>
      <c r="C7" s="80"/>
      <c r="D7" s="80"/>
      <c r="E7" s="80"/>
      <c r="F7" s="80"/>
      <c r="G7" s="80"/>
      <c r="H7" s="4">
        <v>417338.79</v>
      </c>
    </row>
    <row r="8" spans="1:8" ht="42.75" customHeight="1" x14ac:dyDescent="0.2">
      <c r="A8" s="81" t="s">
        <v>9</v>
      </c>
      <c r="B8" s="82"/>
      <c r="C8" s="82"/>
      <c r="D8" s="82"/>
      <c r="E8" s="82"/>
      <c r="F8" s="82"/>
      <c r="G8" s="82"/>
      <c r="H8" s="4">
        <f>SUM(H9:H19)</f>
        <v>396040.48</v>
      </c>
    </row>
    <row r="9" spans="1:8" ht="26.25" customHeight="1" x14ac:dyDescent="0.2">
      <c r="A9" s="71" t="s">
        <v>1</v>
      </c>
      <c r="B9" s="83"/>
      <c r="C9" s="83"/>
      <c r="D9" s="83"/>
      <c r="E9" s="83"/>
      <c r="F9" s="83"/>
      <c r="G9" s="83"/>
      <c r="H9" s="4">
        <v>198213.96</v>
      </c>
    </row>
    <row r="10" spans="1:8" ht="26.25" customHeight="1" x14ac:dyDescent="0.2">
      <c r="A10" s="71" t="s">
        <v>8</v>
      </c>
      <c r="B10" s="83"/>
      <c r="C10" s="83"/>
      <c r="D10" s="83"/>
      <c r="E10" s="83"/>
      <c r="F10" s="83"/>
      <c r="G10" s="83"/>
      <c r="H10" s="4">
        <v>59842.02</v>
      </c>
    </row>
    <row r="11" spans="1:8" ht="26.25" customHeight="1" x14ac:dyDescent="0.2">
      <c r="A11" s="71" t="s">
        <v>10</v>
      </c>
      <c r="B11" s="83"/>
      <c r="C11" s="83"/>
      <c r="D11" s="83"/>
      <c r="E11" s="83"/>
      <c r="F11" s="83"/>
      <c r="G11" s="83"/>
      <c r="H11" s="4">
        <v>187.66</v>
      </c>
    </row>
    <row r="12" spans="1:8" ht="26.25" customHeight="1" x14ac:dyDescent="0.2">
      <c r="A12" s="71" t="s">
        <v>2</v>
      </c>
      <c r="B12" s="83"/>
      <c r="C12" s="83"/>
      <c r="D12" s="83"/>
      <c r="E12" s="83"/>
      <c r="F12" s="83"/>
      <c r="G12" s="83"/>
      <c r="H12" s="4">
        <v>35440.480000000003</v>
      </c>
    </row>
    <row r="13" spans="1:8" ht="26.25" customHeight="1" x14ac:dyDescent="0.2">
      <c r="A13" s="71" t="s">
        <v>3</v>
      </c>
      <c r="B13" s="83"/>
      <c r="C13" s="83"/>
      <c r="D13" s="83"/>
      <c r="E13" s="83"/>
      <c r="F13" s="83"/>
      <c r="G13" s="83"/>
      <c r="H13" s="4">
        <v>2350.58</v>
      </c>
    </row>
    <row r="14" spans="1:8" ht="26.25" customHeight="1" x14ac:dyDescent="0.2">
      <c r="A14" s="71" t="s">
        <v>11</v>
      </c>
      <c r="B14" s="83"/>
      <c r="C14" s="83"/>
      <c r="D14" s="83"/>
      <c r="E14" s="83"/>
      <c r="F14" s="83"/>
      <c r="G14" s="83"/>
      <c r="H14" s="4">
        <v>415.55</v>
      </c>
    </row>
    <row r="15" spans="1:8" ht="26.25" customHeight="1" x14ac:dyDescent="0.2">
      <c r="A15" s="71" t="s">
        <v>4</v>
      </c>
      <c r="B15" s="83"/>
      <c r="C15" s="83"/>
      <c r="D15" s="83"/>
      <c r="E15" s="83"/>
      <c r="F15" s="83"/>
      <c r="G15" s="83"/>
      <c r="H15" s="4">
        <v>31618.68</v>
      </c>
    </row>
    <row r="16" spans="1:8" ht="27" customHeight="1" x14ac:dyDescent="0.2">
      <c r="A16" s="71" t="s">
        <v>5</v>
      </c>
      <c r="B16" s="83"/>
      <c r="C16" s="83"/>
      <c r="D16" s="83"/>
      <c r="E16" s="83"/>
      <c r="F16" s="83"/>
      <c r="G16" s="83"/>
      <c r="H16" s="4">
        <v>4299.97</v>
      </c>
    </row>
    <row r="17" spans="1:8" ht="26.25" customHeight="1" x14ac:dyDescent="0.2">
      <c r="A17" s="71" t="s">
        <v>6</v>
      </c>
      <c r="B17" s="83"/>
      <c r="C17" s="83"/>
      <c r="D17" s="83"/>
      <c r="E17" s="83"/>
      <c r="F17" s="83"/>
      <c r="G17" s="83"/>
      <c r="H17" s="4">
        <v>58604.26</v>
      </c>
    </row>
    <row r="18" spans="1:8" ht="26.25" customHeight="1" x14ac:dyDescent="0.2">
      <c r="A18" s="71" t="s">
        <v>7</v>
      </c>
      <c r="B18" s="83"/>
      <c r="C18" s="83"/>
      <c r="D18" s="83"/>
      <c r="E18" s="83"/>
      <c r="F18" s="83"/>
      <c r="G18" s="83"/>
      <c r="H18" s="4">
        <v>2697.51</v>
      </c>
    </row>
    <row r="19" spans="1:8" ht="26.25" customHeight="1" x14ac:dyDescent="0.2">
      <c r="A19" s="71" t="s">
        <v>35</v>
      </c>
      <c r="B19" s="83"/>
      <c r="C19" s="83"/>
      <c r="D19" s="83"/>
      <c r="E19" s="83"/>
      <c r="F19" s="83"/>
      <c r="G19" s="83"/>
      <c r="H19" s="4">
        <v>2369.81</v>
      </c>
    </row>
    <row r="20" spans="1:8" ht="27.75" customHeight="1" x14ac:dyDescent="0.2">
      <c r="A20" s="73" t="s">
        <v>113</v>
      </c>
      <c r="B20" s="74"/>
      <c r="C20" s="74"/>
      <c r="D20" s="74"/>
      <c r="E20" s="74"/>
      <c r="F20" s="74"/>
      <c r="G20" s="74"/>
      <c r="H20" s="5">
        <v>280087.64</v>
      </c>
    </row>
    <row r="21" spans="1:8" ht="27.75" customHeight="1" x14ac:dyDescent="0.2">
      <c r="A21" s="75"/>
      <c r="B21" s="76"/>
      <c r="C21" s="76"/>
      <c r="D21" s="76"/>
      <c r="E21" s="76"/>
      <c r="F21" s="76"/>
      <c r="G21" s="76"/>
      <c r="H21" s="2"/>
    </row>
    <row r="22" spans="1:8" ht="25.5" customHeight="1" x14ac:dyDescent="0.2">
      <c r="A22" s="65"/>
      <c r="B22" s="65"/>
      <c r="C22" s="65"/>
      <c r="D22" s="65"/>
      <c r="E22" s="65"/>
      <c r="F22" s="65"/>
      <c r="G22" s="66"/>
      <c r="H22" s="66"/>
    </row>
    <row r="23" spans="1:8" ht="61.5" customHeight="1" x14ac:dyDescent="0.25">
      <c r="A23" s="67" t="s">
        <v>30</v>
      </c>
      <c r="B23" s="68"/>
      <c r="C23" s="68"/>
      <c r="D23" s="68"/>
      <c r="E23" s="68"/>
      <c r="F23" s="68"/>
      <c r="G23" s="68"/>
      <c r="H23" s="68"/>
    </row>
    <row r="24" spans="1:8" x14ac:dyDescent="0.2">
      <c r="A24" s="69" t="s">
        <v>105</v>
      </c>
      <c r="B24" s="70"/>
      <c r="C24" s="70"/>
      <c r="D24" s="70"/>
      <c r="E24" s="70"/>
      <c r="F24" s="70"/>
      <c r="G24" s="70"/>
      <c r="H24" s="70"/>
    </row>
    <row r="25" spans="1:8" x14ac:dyDescent="0.2">
      <c r="A25" s="70"/>
      <c r="B25" s="70"/>
      <c r="C25" s="70"/>
      <c r="D25" s="70"/>
      <c r="E25" s="70"/>
      <c r="F25" s="70"/>
      <c r="G25" s="70"/>
      <c r="H25" s="70"/>
    </row>
  </sheetData>
  <mergeCells count="21">
    <mergeCell ref="A23:H23"/>
    <mergeCell ref="A24:H25"/>
    <mergeCell ref="A17:G17"/>
    <mergeCell ref="A18:G18"/>
    <mergeCell ref="A19:G19"/>
    <mergeCell ref="A20:G20"/>
    <mergeCell ref="A21:G21"/>
    <mergeCell ref="A22:F22"/>
    <mergeCell ref="G22:H22"/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workbookViewId="0">
      <selection activeCell="A14" sqref="A14:G14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x14ac:dyDescent="0.2">
      <c r="A2" s="77" t="s">
        <v>107</v>
      </c>
      <c r="B2" s="77"/>
      <c r="C2" s="77"/>
      <c r="D2" s="77"/>
      <c r="E2" s="77"/>
      <c r="F2" s="77"/>
      <c r="G2" s="77"/>
      <c r="H2" s="77"/>
    </row>
    <row r="3" spans="1:8" ht="41.25" customHeight="1" x14ac:dyDescent="0.2">
      <c r="A3" s="77"/>
      <c r="B3" s="77"/>
      <c r="C3" s="77"/>
      <c r="D3" s="77"/>
      <c r="E3" s="77"/>
      <c r="F3" s="77"/>
      <c r="G3" s="77"/>
      <c r="H3" s="77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18" x14ac:dyDescent="0.2">
      <c r="A5" s="84" t="s">
        <v>108</v>
      </c>
      <c r="B5" s="85"/>
      <c r="C5" s="85"/>
      <c r="D5" s="85"/>
      <c r="E5" s="85"/>
      <c r="F5" s="85"/>
      <c r="G5" s="85"/>
      <c r="H5" s="6">
        <v>298754.33</v>
      </c>
    </row>
    <row r="6" spans="1:8" ht="18" x14ac:dyDescent="0.2">
      <c r="A6" s="47"/>
      <c r="B6" s="48"/>
      <c r="C6" s="48"/>
      <c r="D6" s="48"/>
      <c r="E6" s="48"/>
      <c r="F6" s="48"/>
      <c r="G6" s="48"/>
      <c r="H6" s="3"/>
    </row>
    <row r="7" spans="1:8" ht="26.25" customHeight="1" x14ac:dyDescent="0.2">
      <c r="A7" s="71" t="s">
        <v>109</v>
      </c>
      <c r="B7" s="80"/>
      <c r="C7" s="80"/>
      <c r="D7" s="80"/>
      <c r="E7" s="80"/>
      <c r="F7" s="80"/>
      <c r="G7" s="80"/>
      <c r="H7" s="4">
        <v>437945.74</v>
      </c>
    </row>
    <row r="8" spans="1:8" ht="42.75" customHeight="1" x14ac:dyDescent="0.2">
      <c r="A8" s="81" t="s">
        <v>9</v>
      </c>
      <c r="B8" s="82"/>
      <c r="C8" s="82"/>
      <c r="D8" s="82"/>
      <c r="E8" s="82"/>
      <c r="F8" s="82"/>
      <c r="G8" s="82"/>
      <c r="H8" s="4">
        <f>SUM(H9:H19)</f>
        <v>480200.38</v>
      </c>
    </row>
    <row r="9" spans="1:8" ht="26.25" customHeight="1" x14ac:dyDescent="0.2">
      <c r="A9" s="71" t="s">
        <v>1</v>
      </c>
      <c r="B9" s="83"/>
      <c r="C9" s="83"/>
      <c r="D9" s="83"/>
      <c r="E9" s="83"/>
      <c r="F9" s="83"/>
      <c r="G9" s="83"/>
      <c r="H9" s="4">
        <v>218789.22</v>
      </c>
    </row>
    <row r="10" spans="1:8" ht="26.25" customHeight="1" x14ac:dyDescent="0.2">
      <c r="A10" s="71" t="s">
        <v>8</v>
      </c>
      <c r="B10" s="83"/>
      <c r="C10" s="83"/>
      <c r="D10" s="83"/>
      <c r="E10" s="83"/>
      <c r="F10" s="83"/>
      <c r="G10" s="83"/>
      <c r="H10" s="4">
        <v>68150.06</v>
      </c>
    </row>
    <row r="11" spans="1:8" ht="26.25" customHeight="1" x14ac:dyDescent="0.2">
      <c r="A11" s="71" t="s">
        <v>10</v>
      </c>
      <c r="B11" s="83"/>
      <c r="C11" s="83"/>
      <c r="D11" s="83"/>
      <c r="E11" s="83"/>
      <c r="F11" s="83"/>
      <c r="G11" s="83"/>
      <c r="H11" s="4">
        <v>1149.6400000000001</v>
      </c>
    </row>
    <row r="12" spans="1:8" ht="26.25" customHeight="1" x14ac:dyDescent="0.2">
      <c r="A12" s="71" t="s">
        <v>2</v>
      </c>
      <c r="B12" s="83"/>
      <c r="C12" s="83"/>
      <c r="D12" s="83"/>
      <c r="E12" s="83"/>
      <c r="F12" s="83"/>
      <c r="G12" s="83"/>
      <c r="H12" s="4">
        <v>42744.83</v>
      </c>
    </row>
    <row r="13" spans="1:8" ht="26.25" customHeight="1" x14ac:dyDescent="0.2">
      <c r="A13" s="71" t="s">
        <v>3</v>
      </c>
      <c r="B13" s="83"/>
      <c r="C13" s="83"/>
      <c r="D13" s="83"/>
      <c r="E13" s="83"/>
      <c r="F13" s="83"/>
      <c r="G13" s="83"/>
      <c r="H13" s="4">
        <v>10156.5</v>
      </c>
    </row>
    <row r="14" spans="1:8" ht="26.25" customHeight="1" x14ac:dyDescent="0.2">
      <c r="A14" s="71" t="s">
        <v>11</v>
      </c>
      <c r="B14" s="83"/>
      <c r="C14" s="83"/>
      <c r="D14" s="83"/>
      <c r="E14" s="83"/>
      <c r="F14" s="83"/>
      <c r="G14" s="83"/>
      <c r="H14" s="4">
        <v>2097.11</v>
      </c>
    </row>
    <row r="15" spans="1:8" ht="26.25" customHeight="1" x14ac:dyDescent="0.2">
      <c r="A15" s="71" t="s">
        <v>4</v>
      </c>
      <c r="B15" s="83"/>
      <c r="C15" s="83"/>
      <c r="D15" s="83"/>
      <c r="E15" s="83"/>
      <c r="F15" s="83"/>
      <c r="G15" s="83"/>
      <c r="H15" s="4">
        <v>34940.67</v>
      </c>
    </row>
    <row r="16" spans="1:8" ht="27" customHeight="1" x14ac:dyDescent="0.2">
      <c r="A16" s="71" t="s">
        <v>5</v>
      </c>
      <c r="B16" s="83"/>
      <c r="C16" s="83"/>
      <c r="D16" s="83"/>
      <c r="E16" s="83"/>
      <c r="F16" s="83"/>
      <c r="G16" s="83"/>
      <c r="H16" s="4">
        <v>4759.4799999999996</v>
      </c>
    </row>
    <row r="17" spans="1:8" ht="26.25" customHeight="1" x14ac:dyDescent="0.2">
      <c r="A17" s="71" t="s">
        <v>6</v>
      </c>
      <c r="B17" s="83"/>
      <c r="C17" s="83"/>
      <c r="D17" s="83"/>
      <c r="E17" s="83"/>
      <c r="F17" s="83"/>
      <c r="G17" s="83"/>
      <c r="H17" s="4">
        <v>74574.39</v>
      </c>
    </row>
    <row r="18" spans="1:8" ht="26.25" customHeight="1" x14ac:dyDescent="0.2">
      <c r="A18" s="71" t="s">
        <v>7</v>
      </c>
      <c r="B18" s="83"/>
      <c r="C18" s="83"/>
      <c r="D18" s="83"/>
      <c r="E18" s="83"/>
      <c r="F18" s="83"/>
      <c r="G18" s="83"/>
      <c r="H18" s="4">
        <v>19975.669999999998</v>
      </c>
    </row>
    <row r="19" spans="1:8" ht="26.25" customHeight="1" x14ac:dyDescent="0.2">
      <c r="A19" s="71" t="s">
        <v>35</v>
      </c>
      <c r="B19" s="83"/>
      <c r="C19" s="83"/>
      <c r="D19" s="83"/>
      <c r="E19" s="83"/>
      <c r="F19" s="83"/>
      <c r="G19" s="83"/>
      <c r="H19" s="4">
        <v>2862.81</v>
      </c>
    </row>
    <row r="20" spans="1:8" ht="27.75" customHeight="1" x14ac:dyDescent="0.2">
      <c r="A20" s="73" t="s">
        <v>114</v>
      </c>
      <c r="B20" s="74"/>
      <c r="C20" s="74"/>
      <c r="D20" s="74"/>
      <c r="E20" s="74"/>
      <c r="F20" s="74"/>
      <c r="G20" s="74"/>
      <c r="H20" s="5">
        <v>238182.38</v>
      </c>
    </row>
    <row r="21" spans="1:8" ht="27.75" customHeight="1" x14ac:dyDescent="0.2">
      <c r="A21" s="75"/>
      <c r="B21" s="76"/>
      <c r="C21" s="76"/>
      <c r="D21" s="76"/>
      <c r="E21" s="76"/>
      <c r="F21" s="76"/>
      <c r="G21" s="76"/>
      <c r="H21" s="2"/>
    </row>
    <row r="22" spans="1:8" ht="25.5" customHeight="1" x14ac:dyDescent="0.2">
      <c r="A22" s="65"/>
      <c r="B22" s="65"/>
      <c r="C22" s="65"/>
      <c r="D22" s="65"/>
      <c r="E22" s="65"/>
      <c r="F22" s="65"/>
      <c r="G22" s="66"/>
      <c r="H22" s="66"/>
    </row>
    <row r="23" spans="1:8" ht="61.5" customHeight="1" x14ac:dyDescent="0.25">
      <c r="A23" s="67" t="s">
        <v>106</v>
      </c>
      <c r="B23" s="68"/>
      <c r="C23" s="68"/>
      <c r="D23" s="68"/>
      <c r="E23" s="68"/>
      <c r="F23" s="68"/>
      <c r="G23" s="68"/>
      <c r="H23" s="68"/>
    </row>
    <row r="24" spans="1:8" x14ac:dyDescent="0.2">
      <c r="A24" s="69" t="s">
        <v>105</v>
      </c>
      <c r="B24" s="70"/>
      <c r="C24" s="70"/>
      <c r="D24" s="70"/>
      <c r="E24" s="70"/>
      <c r="F24" s="70"/>
      <c r="G24" s="70"/>
      <c r="H24" s="70"/>
    </row>
    <row r="25" spans="1:8" x14ac:dyDescent="0.2">
      <c r="A25" s="70"/>
      <c r="B25" s="70"/>
      <c r="C25" s="70"/>
      <c r="D25" s="70"/>
      <c r="E25" s="70"/>
      <c r="F25" s="70"/>
      <c r="G25" s="70"/>
      <c r="H25" s="70"/>
    </row>
  </sheetData>
  <mergeCells count="21"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  <mergeCell ref="A23:H23"/>
    <mergeCell ref="A24:H25"/>
    <mergeCell ref="A17:G17"/>
    <mergeCell ref="A18:G18"/>
    <mergeCell ref="A19:G19"/>
    <mergeCell ref="A20:G20"/>
    <mergeCell ref="A21:G21"/>
    <mergeCell ref="A22:F22"/>
    <mergeCell ref="G22:H2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topLeftCell="A13" workbookViewId="0">
      <selection activeCell="A23" sqref="A23:H23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x14ac:dyDescent="0.2">
      <c r="A2" s="77" t="s">
        <v>101</v>
      </c>
      <c r="B2" s="77"/>
      <c r="C2" s="77"/>
      <c r="D2" s="77"/>
      <c r="E2" s="77"/>
      <c r="F2" s="77"/>
      <c r="G2" s="77"/>
      <c r="H2" s="77"/>
    </row>
    <row r="3" spans="1:8" ht="41.25" customHeight="1" x14ac:dyDescent="0.2">
      <c r="A3" s="77"/>
      <c r="B3" s="77"/>
      <c r="C3" s="77"/>
      <c r="D3" s="77"/>
      <c r="E3" s="77"/>
      <c r="F3" s="77"/>
      <c r="G3" s="77"/>
      <c r="H3" s="77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18" x14ac:dyDescent="0.2">
      <c r="A5" s="84" t="s">
        <v>102</v>
      </c>
      <c r="B5" s="85"/>
      <c r="C5" s="85"/>
      <c r="D5" s="85"/>
      <c r="E5" s="85"/>
      <c r="F5" s="85"/>
      <c r="G5" s="85"/>
      <c r="H5" s="6">
        <v>261846.91</v>
      </c>
    </row>
    <row r="6" spans="1:8" ht="18" x14ac:dyDescent="0.2">
      <c r="A6" s="45"/>
      <c r="B6" s="46"/>
      <c r="C6" s="46"/>
      <c r="D6" s="46"/>
      <c r="E6" s="46"/>
      <c r="F6" s="46"/>
      <c r="G6" s="46"/>
      <c r="H6" s="3"/>
    </row>
    <row r="7" spans="1:8" ht="26.25" customHeight="1" x14ac:dyDescent="0.2">
      <c r="A7" s="71" t="s">
        <v>103</v>
      </c>
      <c r="B7" s="80"/>
      <c r="C7" s="80"/>
      <c r="D7" s="80"/>
      <c r="E7" s="80"/>
      <c r="F7" s="80"/>
      <c r="G7" s="80"/>
      <c r="H7" s="4">
        <v>450340.92</v>
      </c>
    </row>
    <row r="8" spans="1:8" ht="42.75" customHeight="1" x14ac:dyDescent="0.2">
      <c r="A8" s="81" t="s">
        <v>9</v>
      </c>
      <c r="B8" s="82"/>
      <c r="C8" s="82"/>
      <c r="D8" s="82"/>
      <c r="E8" s="82"/>
      <c r="F8" s="82"/>
      <c r="G8" s="82"/>
      <c r="H8" s="4">
        <f>SUM(H9:H19)</f>
        <v>419628.43</v>
      </c>
    </row>
    <row r="9" spans="1:8" ht="26.25" customHeight="1" x14ac:dyDescent="0.2">
      <c r="A9" s="71" t="s">
        <v>1</v>
      </c>
      <c r="B9" s="83"/>
      <c r="C9" s="83"/>
      <c r="D9" s="83"/>
      <c r="E9" s="83"/>
      <c r="F9" s="83"/>
      <c r="G9" s="83"/>
      <c r="H9" s="4">
        <v>216089.36</v>
      </c>
    </row>
    <row r="10" spans="1:8" ht="26.25" customHeight="1" x14ac:dyDescent="0.2">
      <c r="A10" s="71" t="s">
        <v>8</v>
      </c>
      <c r="B10" s="83"/>
      <c r="C10" s="83"/>
      <c r="D10" s="83"/>
      <c r="E10" s="83"/>
      <c r="F10" s="83"/>
      <c r="G10" s="83"/>
      <c r="H10" s="4">
        <v>52794.52</v>
      </c>
    </row>
    <row r="11" spans="1:8" ht="26.25" customHeight="1" x14ac:dyDescent="0.2">
      <c r="A11" s="71" t="s">
        <v>10</v>
      </c>
      <c r="B11" s="83"/>
      <c r="C11" s="83"/>
      <c r="D11" s="83"/>
      <c r="E11" s="83"/>
      <c r="F11" s="83"/>
      <c r="G11" s="83"/>
      <c r="H11" s="4">
        <v>1460.9</v>
      </c>
    </row>
    <row r="12" spans="1:8" ht="26.25" customHeight="1" x14ac:dyDescent="0.2">
      <c r="A12" s="71" t="s">
        <v>2</v>
      </c>
      <c r="B12" s="83"/>
      <c r="C12" s="83"/>
      <c r="D12" s="83"/>
      <c r="E12" s="83"/>
      <c r="F12" s="83"/>
      <c r="G12" s="83"/>
      <c r="H12" s="4">
        <v>35256.800000000003</v>
      </c>
    </row>
    <row r="13" spans="1:8" ht="26.25" customHeight="1" x14ac:dyDescent="0.2">
      <c r="A13" s="71" t="s">
        <v>3</v>
      </c>
      <c r="B13" s="83"/>
      <c r="C13" s="83"/>
      <c r="D13" s="83"/>
      <c r="E13" s="83"/>
      <c r="F13" s="83"/>
      <c r="G13" s="83"/>
      <c r="H13" s="4">
        <v>18473.669999999998</v>
      </c>
    </row>
    <row r="14" spans="1:8" ht="26.25" customHeight="1" x14ac:dyDescent="0.2">
      <c r="A14" s="71" t="s">
        <v>11</v>
      </c>
      <c r="B14" s="83"/>
      <c r="C14" s="83"/>
      <c r="D14" s="83"/>
      <c r="E14" s="83"/>
      <c r="F14" s="83"/>
      <c r="G14" s="83"/>
      <c r="H14" s="4">
        <v>3234.45</v>
      </c>
    </row>
    <row r="15" spans="1:8" ht="26.25" customHeight="1" x14ac:dyDescent="0.2">
      <c r="A15" s="71" t="s">
        <v>4</v>
      </c>
      <c r="B15" s="83"/>
      <c r="C15" s="83"/>
      <c r="D15" s="83"/>
      <c r="E15" s="83"/>
      <c r="F15" s="83"/>
      <c r="G15" s="83"/>
      <c r="H15" s="4">
        <v>34621.480000000003</v>
      </c>
    </row>
    <row r="16" spans="1:8" ht="27" customHeight="1" x14ac:dyDescent="0.2">
      <c r="A16" s="71" t="s">
        <v>5</v>
      </c>
      <c r="B16" s="83"/>
      <c r="C16" s="83"/>
      <c r="D16" s="83"/>
      <c r="E16" s="83"/>
      <c r="F16" s="83"/>
      <c r="G16" s="83"/>
      <c r="H16" s="4">
        <v>4590.03</v>
      </c>
    </row>
    <row r="17" spans="1:8" ht="26.25" customHeight="1" x14ac:dyDescent="0.2">
      <c r="A17" s="71" t="s">
        <v>6</v>
      </c>
      <c r="B17" s="83"/>
      <c r="C17" s="83"/>
      <c r="D17" s="83"/>
      <c r="E17" s="83"/>
      <c r="F17" s="83"/>
      <c r="G17" s="83"/>
      <c r="H17" s="4">
        <v>50296.61</v>
      </c>
    </row>
    <row r="18" spans="1:8" ht="26.25" customHeight="1" x14ac:dyDescent="0.2">
      <c r="A18" s="71" t="s">
        <v>7</v>
      </c>
      <c r="B18" s="83"/>
      <c r="C18" s="83"/>
      <c r="D18" s="83"/>
      <c r="E18" s="83"/>
      <c r="F18" s="83"/>
      <c r="G18" s="83"/>
      <c r="H18" s="4">
        <v>0</v>
      </c>
    </row>
    <row r="19" spans="1:8" ht="26.25" customHeight="1" x14ac:dyDescent="0.2">
      <c r="A19" s="71" t="s">
        <v>35</v>
      </c>
      <c r="B19" s="83"/>
      <c r="C19" s="83"/>
      <c r="D19" s="83"/>
      <c r="E19" s="83"/>
      <c r="F19" s="83"/>
      <c r="G19" s="83"/>
      <c r="H19" s="4">
        <v>2810.61</v>
      </c>
    </row>
    <row r="20" spans="1:8" ht="27.75" customHeight="1" x14ac:dyDescent="0.2">
      <c r="A20" s="73" t="s">
        <v>104</v>
      </c>
      <c r="B20" s="74"/>
      <c r="C20" s="74"/>
      <c r="D20" s="74"/>
      <c r="E20" s="74"/>
      <c r="F20" s="74"/>
      <c r="G20" s="74"/>
      <c r="H20" s="5">
        <v>298754.33</v>
      </c>
    </row>
    <row r="21" spans="1:8" ht="27.75" customHeight="1" x14ac:dyDescent="0.2">
      <c r="A21" s="75"/>
      <c r="B21" s="76"/>
      <c r="C21" s="76"/>
      <c r="D21" s="76"/>
      <c r="E21" s="76"/>
      <c r="F21" s="76"/>
      <c r="G21" s="76"/>
      <c r="H21" s="2"/>
    </row>
    <row r="22" spans="1:8" ht="25.5" customHeight="1" x14ac:dyDescent="0.2">
      <c r="A22" s="65"/>
      <c r="B22" s="65"/>
      <c r="C22" s="65"/>
      <c r="D22" s="65"/>
      <c r="E22" s="65"/>
      <c r="F22" s="65"/>
      <c r="G22" s="66"/>
      <c r="H22" s="66"/>
    </row>
    <row r="23" spans="1:8" ht="61.5" customHeight="1" x14ac:dyDescent="0.25">
      <c r="A23" s="67" t="s">
        <v>106</v>
      </c>
      <c r="B23" s="68"/>
      <c r="C23" s="68"/>
      <c r="D23" s="68"/>
      <c r="E23" s="68"/>
      <c r="F23" s="68"/>
      <c r="G23" s="68"/>
      <c r="H23" s="68"/>
    </row>
    <row r="24" spans="1:8" x14ac:dyDescent="0.2">
      <c r="A24" s="69" t="s">
        <v>105</v>
      </c>
      <c r="B24" s="70"/>
      <c r="C24" s="70"/>
      <c r="D24" s="70"/>
      <c r="E24" s="70"/>
      <c r="F24" s="70"/>
      <c r="G24" s="70"/>
      <c r="H24" s="70"/>
    </row>
    <row r="25" spans="1:8" x14ac:dyDescent="0.2">
      <c r="A25" s="70"/>
      <c r="B25" s="70"/>
      <c r="C25" s="70"/>
      <c r="D25" s="70"/>
      <c r="E25" s="70"/>
      <c r="F25" s="70"/>
      <c r="G25" s="70"/>
      <c r="H25" s="70"/>
    </row>
  </sheetData>
  <mergeCells count="21">
    <mergeCell ref="A23:H23"/>
    <mergeCell ref="A24:H25"/>
    <mergeCell ref="A17:G17"/>
    <mergeCell ref="A18:G18"/>
    <mergeCell ref="A19:G19"/>
    <mergeCell ref="A20:G20"/>
    <mergeCell ref="A21:G21"/>
    <mergeCell ref="A22:F22"/>
    <mergeCell ref="G22:H22"/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topLeftCell="A4" workbookViewId="0">
      <selection activeCell="A23" sqref="A23:H23"/>
    </sheetView>
  </sheetViews>
  <sheetFormatPr baseColWidth="10" defaultColWidth="8.83203125" defaultRowHeight="15" x14ac:dyDescent="0.2"/>
  <cols>
    <col min="7" max="7" width="22.33203125" customWidth="1"/>
    <col min="8" max="8" width="17" customWidth="1"/>
  </cols>
  <sheetData>
    <row r="2" spans="1:8" x14ac:dyDescent="0.2">
      <c r="A2" s="77" t="s">
        <v>96</v>
      </c>
      <c r="B2" s="77"/>
      <c r="C2" s="77"/>
      <c r="D2" s="77"/>
      <c r="E2" s="77"/>
      <c r="F2" s="77"/>
      <c r="G2" s="77"/>
      <c r="H2" s="77"/>
    </row>
    <row r="3" spans="1:8" ht="41.25" customHeight="1" x14ac:dyDescent="0.2">
      <c r="A3" s="77"/>
      <c r="B3" s="77"/>
      <c r="C3" s="77"/>
      <c r="D3" s="77"/>
      <c r="E3" s="77"/>
      <c r="F3" s="77"/>
      <c r="G3" s="77"/>
      <c r="H3" s="77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18" x14ac:dyDescent="0.2">
      <c r="A5" s="84" t="s">
        <v>97</v>
      </c>
      <c r="B5" s="85"/>
      <c r="C5" s="85"/>
      <c r="D5" s="85"/>
      <c r="E5" s="85"/>
      <c r="F5" s="85"/>
      <c r="G5" s="85"/>
      <c r="H5" s="6">
        <v>287089.45</v>
      </c>
    </row>
    <row r="6" spans="1:8" ht="18" x14ac:dyDescent="0.2">
      <c r="A6" s="43"/>
      <c r="B6" s="44"/>
      <c r="C6" s="44"/>
      <c r="D6" s="44"/>
      <c r="E6" s="44"/>
      <c r="F6" s="44"/>
      <c r="G6" s="44"/>
      <c r="H6" s="3"/>
    </row>
    <row r="7" spans="1:8" ht="26.25" customHeight="1" x14ac:dyDescent="0.2">
      <c r="A7" s="71" t="s">
        <v>98</v>
      </c>
      <c r="B7" s="80"/>
      <c r="C7" s="80"/>
      <c r="D7" s="80"/>
      <c r="E7" s="80"/>
      <c r="F7" s="80"/>
      <c r="G7" s="80"/>
      <c r="H7" s="4">
        <v>425823.36</v>
      </c>
    </row>
    <row r="8" spans="1:8" ht="42.75" customHeight="1" x14ac:dyDescent="0.2">
      <c r="A8" s="81" t="s">
        <v>9</v>
      </c>
      <c r="B8" s="82"/>
      <c r="C8" s="82"/>
      <c r="D8" s="82"/>
      <c r="E8" s="82"/>
      <c r="F8" s="82"/>
      <c r="G8" s="82"/>
      <c r="H8" s="4">
        <f>SUM(H9:H19)</f>
        <v>469586.7099999999</v>
      </c>
    </row>
    <row r="9" spans="1:8" ht="26.25" customHeight="1" x14ac:dyDescent="0.2">
      <c r="A9" s="71" t="s">
        <v>1</v>
      </c>
      <c r="B9" s="83"/>
      <c r="C9" s="83"/>
      <c r="D9" s="83"/>
      <c r="E9" s="83"/>
      <c r="F9" s="83"/>
      <c r="G9" s="83"/>
      <c r="H9" s="4">
        <v>221178.9</v>
      </c>
    </row>
    <row r="10" spans="1:8" ht="26.25" customHeight="1" x14ac:dyDescent="0.2">
      <c r="A10" s="71" t="s">
        <v>8</v>
      </c>
      <c r="B10" s="83"/>
      <c r="C10" s="83"/>
      <c r="D10" s="83"/>
      <c r="E10" s="83"/>
      <c r="F10" s="83"/>
      <c r="G10" s="83"/>
      <c r="H10" s="4">
        <v>54676.14</v>
      </c>
    </row>
    <row r="11" spans="1:8" ht="26.25" customHeight="1" x14ac:dyDescent="0.2">
      <c r="A11" s="71" t="s">
        <v>10</v>
      </c>
      <c r="B11" s="83"/>
      <c r="C11" s="83"/>
      <c r="D11" s="83"/>
      <c r="E11" s="83"/>
      <c r="F11" s="83"/>
      <c r="G11" s="83"/>
      <c r="H11" s="4">
        <v>2944.11</v>
      </c>
    </row>
    <row r="12" spans="1:8" ht="26.25" customHeight="1" x14ac:dyDescent="0.2">
      <c r="A12" s="71" t="s">
        <v>2</v>
      </c>
      <c r="B12" s="83"/>
      <c r="C12" s="83"/>
      <c r="D12" s="83"/>
      <c r="E12" s="83"/>
      <c r="F12" s="83"/>
      <c r="G12" s="83"/>
      <c r="H12" s="4">
        <v>39298.879999999997</v>
      </c>
    </row>
    <row r="13" spans="1:8" ht="26.25" customHeight="1" x14ac:dyDescent="0.2">
      <c r="A13" s="71" t="s">
        <v>3</v>
      </c>
      <c r="B13" s="83"/>
      <c r="C13" s="83"/>
      <c r="D13" s="83"/>
      <c r="E13" s="83"/>
      <c r="F13" s="83"/>
      <c r="G13" s="83"/>
      <c r="H13" s="4">
        <v>45689.06</v>
      </c>
    </row>
    <row r="14" spans="1:8" ht="26.25" customHeight="1" x14ac:dyDescent="0.2">
      <c r="A14" s="71" t="s">
        <v>11</v>
      </c>
      <c r="B14" s="83"/>
      <c r="C14" s="83"/>
      <c r="D14" s="83"/>
      <c r="E14" s="83"/>
      <c r="F14" s="83"/>
      <c r="G14" s="83"/>
      <c r="H14" s="4">
        <v>5624.87</v>
      </c>
    </row>
    <row r="15" spans="1:8" ht="26.25" customHeight="1" x14ac:dyDescent="0.2">
      <c r="A15" s="71" t="s">
        <v>4</v>
      </c>
      <c r="B15" s="83"/>
      <c r="C15" s="83"/>
      <c r="D15" s="83"/>
      <c r="E15" s="83"/>
      <c r="F15" s="83"/>
      <c r="G15" s="83"/>
      <c r="H15" s="4">
        <v>35400.589999999997</v>
      </c>
    </row>
    <row r="16" spans="1:8" ht="27" customHeight="1" x14ac:dyDescent="0.2">
      <c r="A16" s="71" t="s">
        <v>5</v>
      </c>
      <c r="B16" s="83"/>
      <c r="C16" s="83"/>
      <c r="D16" s="83"/>
      <c r="E16" s="83"/>
      <c r="F16" s="83"/>
      <c r="G16" s="83"/>
      <c r="H16" s="4">
        <v>4737.55</v>
      </c>
    </row>
    <row r="17" spans="1:8" ht="26.25" customHeight="1" x14ac:dyDescent="0.2">
      <c r="A17" s="71" t="s">
        <v>6</v>
      </c>
      <c r="B17" s="83"/>
      <c r="C17" s="83"/>
      <c r="D17" s="83"/>
      <c r="E17" s="83"/>
      <c r="F17" s="83"/>
      <c r="G17" s="83"/>
      <c r="H17" s="4">
        <v>55649.35</v>
      </c>
    </row>
    <row r="18" spans="1:8" ht="26.25" customHeight="1" x14ac:dyDescent="0.2">
      <c r="A18" s="71" t="s">
        <v>7</v>
      </c>
      <c r="B18" s="83"/>
      <c r="C18" s="83"/>
      <c r="D18" s="83"/>
      <c r="E18" s="83"/>
      <c r="F18" s="83"/>
      <c r="G18" s="83"/>
      <c r="H18" s="4">
        <v>1686.19</v>
      </c>
    </row>
    <row r="19" spans="1:8" ht="26.25" customHeight="1" x14ac:dyDescent="0.2">
      <c r="A19" s="71" t="s">
        <v>35</v>
      </c>
      <c r="B19" s="83"/>
      <c r="C19" s="83"/>
      <c r="D19" s="83"/>
      <c r="E19" s="83"/>
      <c r="F19" s="83"/>
      <c r="G19" s="83"/>
      <c r="H19" s="4">
        <v>2701.07</v>
      </c>
    </row>
    <row r="20" spans="1:8" ht="27.75" customHeight="1" x14ac:dyDescent="0.2">
      <c r="A20" s="73" t="s">
        <v>99</v>
      </c>
      <c r="B20" s="74"/>
      <c r="C20" s="74"/>
      <c r="D20" s="74"/>
      <c r="E20" s="74"/>
      <c r="F20" s="74"/>
      <c r="G20" s="74"/>
      <c r="H20" s="5">
        <v>261846.91</v>
      </c>
    </row>
    <row r="21" spans="1:8" ht="27.75" customHeight="1" x14ac:dyDescent="0.2">
      <c r="A21" s="75"/>
      <c r="B21" s="76"/>
      <c r="C21" s="76"/>
      <c r="D21" s="76"/>
      <c r="E21" s="76"/>
      <c r="F21" s="76"/>
      <c r="G21" s="76"/>
      <c r="H21" s="2"/>
    </row>
    <row r="22" spans="1:8" ht="25.5" customHeight="1" x14ac:dyDescent="0.2">
      <c r="A22" s="65"/>
      <c r="B22" s="65"/>
      <c r="C22" s="65"/>
      <c r="D22" s="65"/>
      <c r="E22" s="65"/>
      <c r="F22" s="65"/>
      <c r="G22" s="66"/>
      <c r="H22" s="66"/>
    </row>
    <row r="23" spans="1:8" ht="61.5" customHeight="1" x14ac:dyDescent="0.25">
      <c r="A23" s="67" t="s">
        <v>100</v>
      </c>
      <c r="B23" s="68"/>
      <c r="C23" s="68"/>
      <c r="D23" s="68"/>
      <c r="E23" s="68"/>
      <c r="F23" s="68"/>
      <c r="G23" s="68"/>
      <c r="H23" s="68"/>
    </row>
    <row r="24" spans="1:8" x14ac:dyDescent="0.2">
      <c r="A24" s="69" t="s">
        <v>0</v>
      </c>
      <c r="B24" s="70"/>
      <c r="C24" s="70"/>
      <c r="D24" s="70"/>
      <c r="E24" s="70"/>
      <c r="F24" s="70"/>
      <c r="G24" s="70"/>
      <c r="H24" s="70"/>
    </row>
    <row r="25" spans="1:8" x14ac:dyDescent="0.2">
      <c r="A25" s="70"/>
      <c r="B25" s="70"/>
      <c r="C25" s="70"/>
      <c r="D25" s="70"/>
      <c r="E25" s="70"/>
      <c r="F25" s="70"/>
      <c r="G25" s="70"/>
      <c r="H25" s="70"/>
    </row>
  </sheetData>
  <mergeCells count="21">
    <mergeCell ref="A23:H23"/>
    <mergeCell ref="A24:H25"/>
    <mergeCell ref="A17:G17"/>
    <mergeCell ref="A18:G18"/>
    <mergeCell ref="A19:G19"/>
    <mergeCell ref="A20:G20"/>
    <mergeCell ref="A21:G21"/>
    <mergeCell ref="A22:F22"/>
    <mergeCell ref="G22:H22"/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27</vt:i4>
      </vt:variant>
    </vt:vector>
  </HeadingPairs>
  <TitlesOfParts>
    <vt:vector size="27" baseType="lpstr">
      <vt:lpstr>февраль 2019</vt:lpstr>
      <vt:lpstr>январь 2019</vt:lpstr>
      <vt:lpstr>декабрь 2018</vt:lpstr>
      <vt:lpstr>ноябрь 2018</vt:lpstr>
      <vt:lpstr>октябрь 2018</vt:lpstr>
      <vt:lpstr>сентябрь 2018 </vt:lpstr>
      <vt:lpstr>август 2018 </vt:lpstr>
      <vt:lpstr>июль 2018 </vt:lpstr>
      <vt:lpstr>июнь 2018   </vt:lpstr>
      <vt:lpstr>май 2018  </vt:lpstr>
      <vt:lpstr>апрель 2018 </vt:lpstr>
      <vt:lpstr>март 2018 </vt:lpstr>
      <vt:lpstr>февраль 2018 </vt:lpstr>
      <vt:lpstr>январь 2018</vt:lpstr>
      <vt:lpstr>декабрь 2017 </vt:lpstr>
      <vt:lpstr>ноябрь 2017 </vt:lpstr>
      <vt:lpstr>октябрь 2017</vt:lpstr>
      <vt:lpstr>сент. 2017</vt:lpstr>
      <vt:lpstr>август 2017</vt:lpstr>
      <vt:lpstr>июль 2017 </vt:lpstr>
      <vt:lpstr>июнь 2017 </vt:lpstr>
      <vt:lpstr>май 2017 </vt:lpstr>
      <vt:lpstr>апрель 2017</vt:lpstr>
      <vt:lpstr>март 2017 </vt:lpstr>
      <vt:lpstr>февраль 2017</vt:lpstr>
      <vt:lpstr>январь 2017 </vt:lpstr>
      <vt:lpstr>декабрь 2016</vt:lpstr>
    </vt:vector>
  </TitlesOfParts>
  <Company>DNS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Оксана</dc:creator>
  <cp:lastModifiedBy>пользователь Microsoft Office</cp:lastModifiedBy>
  <cp:lastPrinted>2019-03-12T02:31:04Z</cp:lastPrinted>
  <dcterms:created xsi:type="dcterms:W3CDTF">2011-02-07T06:28:49Z</dcterms:created>
  <dcterms:modified xsi:type="dcterms:W3CDTF">2019-03-18T04:03:59Z</dcterms:modified>
</cp:coreProperties>
</file>