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SPAGNULO\Documents\Analysis\HBS\Treasury\Liqudity\LCR\data\"/>
    </mc:Choice>
  </mc:AlternateContent>
  <xr:revisionPtr revIDLastSave="0" documentId="8_{DFE140A8-3DB2-4619-B9E3-3D98A9F566B0}" xr6:coauthVersionLast="40" xr6:coauthVersionMax="40" xr10:uidLastSave="{00000000-0000-0000-0000-000000000000}"/>
  <bookViews>
    <workbookView xWindow="0" yWindow="0" windowWidth="17256" windowHeight="7704" xr2:uid="{D58E6FB9-8A9E-4490-8775-254679218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S17" i="1"/>
  <c r="R17" i="1"/>
  <c r="I10" i="1"/>
  <c r="I17" i="1" s="1"/>
  <c r="J11" i="1"/>
  <c r="L17" i="1"/>
  <c r="B14" i="1"/>
  <c r="B13" i="1"/>
  <c r="B12" i="1"/>
  <c r="B11" i="1"/>
  <c r="M17" i="1" s="1"/>
  <c r="B10" i="1"/>
  <c r="B9" i="1"/>
  <c r="D14" i="1"/>
  <c r="J12" i="1"/>
  <c r="N15" i="1"/>
  <c r="N14" i="1"/>
  <c r="N13" i="1"/>
  <c r="N9" i="1"/>
  <c r="M15" i="1"/>
  <c r="J15" i="1"/>
  <c r="M14" i="1"/>
  <c r="J14" i="1"/>
  <c r="M13" i="1"/>
  <c r="J13" i="1"/>
  <c r="M12" i="1"/>
  <c r="M11" i="1"/>
  <c r="M10" i="1"/>
  <c r="M9" i="1"/>
  <c r="J9" i="1"/>
  <c r="G17" i="1" l="1"/>
  <c r="K17" i="1"/>
  <c r="H17" i="1"/>
  <c r="S19" i="1"/>
  <c r="J10" i="1"/>
  <c r="N10" i="1" s="1"/>
  <c r="N11" i="1"/>
  <c r="N12" i="1"/>
  <c r="J17" i="1" l="1"/>
  <c r="N17" i="1"/>
</calcChain>
</file>

<file path=xl/sharedStrings.xml><?xml version="1.0" encoding="utf-8"?>
<sst xmlns="http://schemas.openxmlformats.org/spreadsheetml/2006/main" count="34" uniqueCount="19">
  <si>
    <t>CHF</t>
  </si>
  <si>
    <t>EUR</t>
  </si>
  <si>
    <t>USD</t>
  </si>
  <si>
    <t>GBP</t>
  </si>
  <si>
    <t>CAD</t>
  </si>
  <si>
    <t>JPY</t>
  </si>
  <si>
    <t>On Call</t>
  </si>
  <si>
    <t>Deposits</t>
  </si>
  <si>
    <t>FX Swap</t>
  </si>
  <si>
    <t>Interbank</t>
  </si>
  <si>
    <t>Loans</t>
  </si>
  <si>
    <t>Total</t>
  </si>
  <si>
    <t>Other</t>
  </si>
  <si>
    <t>TOTAL</t>
  </si>
  <si>
    <t>ccy</t>
  </si>
  <si>
    <t>deposit</t>
  </si>
  <si>
    <t>loan</t>
  </si>
  <si>
    <t>loan.LCR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</si>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</sst>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theme="3" tint="0.59996337778862885"/>
      </left>
      <right style="thin">
        <color rgb="FF00B0F0"/>
      </right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rgb="FF00B0F0"/>
      </left>
      <right/>
      <top/>
      <bottom style="thin">
        <color theme="4" tint="-0.24994659260841701"/>
      </bottom>
      <diagonal/>
    </border>
    <border>
      <left style="thin">
        <color theme="3" tint="0.59996337778862885"/>
      </left>
      <right style="thin">
        <color rgb="FF00B0F0"/>
      </right>
      <top/>
      <bottom style="thin">
        <color theme="4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3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65" fontId="0" fillId="2" borderId="0" xfId="1" applyNumberFormat="1" applyFont="1" applyFill="1"/>
    <xf numFmtId="165" fontId="0" fillId="2" borderId="1" xfId="1" applyNumberFormat="1" applyFont="1" applyFill="1" applyBorder="1"/>
    <xf numFmtId="165" fontId="0" fillId="2" borderId="0" xfId="1" applyNumberFormat="1" applyFont="1" applyFill="1" applyBorder="1"/>
    <xf numFmtId="165" fontId="0" fillId="2" borderId="3" xfId="1" applyNumberFormat="1" applyFont="1" applyFill="1" applyBorder="1"/>
    <xf numFmtId="165" fontId="0" fillId="5" borderId="0" xfId="1" applyNumberFormat="1" applyFont="1" applyFill="1"/>
    <xf numFmtId="165" fontId="0" fillId="5" borderId="1" xfId="1" applyNumberFormat="1" applyFont="1" applyFill="1" applyBorder="1"/>
    <xf numFmtId="165" fontId="0" fillId="5" borderId="0" xfId="1" applyNumberFormat="1" applyFont="1" applyFill="1" applyBorder="1"/>
    <xf numFmtId="165" fontId="0" fillId="2" borderId="0" xfId="0" applyNumberFormat="1" applyFill="1"/>
    <xf numFmtId="165" fontId="0" fillId="5" borderId="0" xfId="0" applyNumberFormat="1" applyFill="1"/>
    <xf numFmtId="0" fontId="0" fillId="4" borderId="0" xfId="0" applyFill="1"/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165" fontId="2" fillId="4" borderId="0" xfId="1" applyNumberFormat="1" applyFont="1" applyFill="1"/>
    <xf numFmtId="165" fontId="2" fillId="4" borderId="1" xfId="1" applyNumberFormat="1" applyFont="1" applyFill="1" applyBorder="1"/>
    <xf numFmtId="165" fontId="2" fillId="4" borderId="0" xfId="1" applyNumberFormat="1" applyFont="1" applyFill="1" applyBorder="1"/>
    <xf numFmtId="165" fontId="2" fillId="4" borderId="3" xfId="1" applyNumberFormat="1" applyFont="1" applyFill="1" applyBorder="1"/>
    <xf numFmtId="165" fontId="2" fillId="4" borderId="0" xfId="0" applyNumberFormat="1" applyFont="1" applyFill="1"/>
    <xf numFmtId="165" fontId="5" fillId="2" borderId="3" xfId="1" applyNumberFormat="1" applyFont="1" applyFill="1" applyBorder="1"/>
    <xf numFmtId="165" fontId="5" fillId="5" borderId="3" xfId="1" applyNumberFormat="1" applyFont="1" applyFill="1" applyBorder="1"/>
    <xf numFmtId="10" fontId="0" fillId="0" borderId="0" xfId="0" applyNumberFormat="1"/>
    <xf numFmtId="0" fontId="3" fillId="2" borderId="4" xfId="0" applyFont="1" applyFill="1" applyBorder="1" applyAlignment="1">
      <alignment horizontal="right"/>
    </xf>
    <xf numFmtId="165" fontId="0" fillId="2" borderId="4" xfId="1" applyNumberFormat="1" applyFont="1" applyFill="1" applyBorder="1"/>
    <xf numFmtId="165" fontId="0" fillId="2" borderId="5" xfId="1" applyNumberFormat="1" applyFont="1" applyFill="1" applyBorder="1"/>
    <xf numFmtId="165" fontId="0" fillId="2" borderId="6" xfId="1" applyNumberFormat="1" applyFont="1" applyFill="1" applyBorder="1"/>
    <xf numFmtId="165" fontId="0" fillId="2" borderId="4" xfId="0" applyNumberFormat="1" applyFill="1" applyBorder="1"/>
    <xf numFmtId="0" fontId="2" fillId="2" borderId="0" xfId="0" applyFont="1" applyFill="1"/>
    <xf numFmtId="165" fontId="0" fillId="0" borderId="0" xfId="1" applyNumberFormat="1" applyFont="1"/>
    <xf numFmtId="10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F744-54FD-4AAF-9C1A-187147073258}">
  <dimension ref="B4:S30"/>
  <sheetViews>
    <sheetView tabSelected="1" zoomScale="90" zoomScaleNormal="90" workbookViewId="0">
      <selection activeCell="D28" sqref="D28"/>
    </sheetView>
  </sheetViews>
  <sheetFormatPr defaultRowHeight="14.4" x14ac:dyDescent="0.3"/>
  <cols>
    <col min="8" max="10" width="11.44140625" bestFit="1" customWidth="1"/>
    <col min="12" max="14" width="11.44140625" bestFit="1" customWidth="1"/>
  </cols>
  <sheetData>
    <row r="4" spans="2:19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9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9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9" x14ac:dyDescent="0.3">
      <c r="C7" s="1"/>
      <c r="D7" s="1"/>
      <c r="E7" s="1"/>
      <c r="F7" s="1"/>
      <c r="G7" s="37"/>
      <c r="H7" s="3" t="s">
        <v>7</v>
      </c>
      <c r="I7" s="4"/>
      <c r="J7" s="5"/>
      <c r="K7" s="3" t="s">
        <v>10</v>
      </c>
      <c r="L7" s="4"/>
      <c r="M7" s="5"/>
      <c r="N7" s="1"/>
      <c r="O7" s="1"/>
      <c r="P7" s="1"/>
    </row>
    <row r="8" spans="2:19" x14ac:dyDescent="0.3">
      <c r="C8" s="1"/>
      <c r="D8" s="1"/>
      <c r="E8" s="1"/>
      <c r="F8" s="20"/>
      <c r="G8" s="2" t="s">
        <v>6</v>
      </c>
      <c r="H8" s="6" t="s">
        <v>9</v>
      </c>
      <c r="I8" s="7" t="s">
        <v>8</v>
      </c>
      <c r="J8" s="8" t="s">
        <v>11</v>
      </c>
      <c r="K8" s="6" t="s">
        <v>9</v>
      </c>
      <c r="L8" s="7" t="s">
        <v>8</v>
      </c>
      <c r="M8" s="8" t="s">
        <v>11</v>
      </c>
      <c r="N8" s="2" t="s">
        <v>13</v>
      </c>
      <c r="O8" s="1"/>
      <c r="P8" s="1"/>
    </row>
    <row r="9" spans="2:19" x14ac:dyDescent="0.3">
      <c r="B9">
        <f>1/D9</f>
        <v>1</v>
      </c>
      <c r="C9" s="1"/>
      <c r="D9" s="1">
        <v>1</v>
      </c>
      <c r="E9" s="1"/>
      <c r="F9" s="9" t="s">
        <v>0</v>
      </c>
      <c r="G9" s="11">
        <v>60000</v>
      </c>
      <c r="H9" s="12">
        <v>0</v>
      </c>
      <c r="I9" s="13">
        <v>0</v>
      </c>
      <c r="J9" s="29">
        <f>SUM(H9:I9)</f>
        <v>0</v>
      </c>
      <c r="K9" s="12">
        <v>0</v>
      </c>
      <c r="L9" s="13">
        <v>0</v>
      </c>
      <c r="M9" s="29">
        <f>SUM(K9:L9)</f>
        <v>0</v>
      </c>
      <c r="N9" s="18">
        <f>+G9+J9+M9</f>
        <v>60000</v>
      </c>
      <c r="O9" s="21" t="s">
        <v>0</v>
      </c>
      <c r="P9" s="1"/>
      <c r="Q9" s="31">
        <v>-1E-3</v>
      </c>
      <c r="R9" s="31">
        <v>-7.4999999999999997E-3</v>
      </c>
      <c r="S9" s="39">
        <v>-6.4999999999999997E-3</v>
      </c>
    </row>
    <row r="10" spans="2:19" x14ac:dyDescent="0.3">
      <c r="B10">
        <f t="shared" ref="B10:B14" si="0">1/D10</f>
        <v>0.87719298245614041</v>
      </c>
      <c r="C10" s="1"/>
      <c r="D10" s="1">
        <v>1.1399999999999999</v>
      </c>
      <c r="E10" s="1"/>
      <c r="F10" s="10" t="s">
        <v>1</v>
      </c>
      <c r="G10" s="15">
        <v>15000</v>
      </c>
      <c r="H10" s="16">
        <v>0</v>
      </c>
      <c r="I10" s="17">
        <f>-M12/D12/D10</f>
        <v>11961.722488038278</v>
      </c>
      <c r="J10" s="30">
        <f t="shared" ref="J10:J15" si="1">SUM(H10:I10)</f>
        <v>11961.722488038278</v>
      </c>
      <c r="K10" s="16">
        <v>0</v>
      </c>
      <c r="L10" s="17">
        <v>0</v>
      </c>
      <c r="M10" s="30">
        <f t="shared" ref="M10:M15" si="2">SUM(K10:L10)</f>
        <v>0</v>
      </c>
      <c r="N10" s="19">
        <f t="shared" ref="N10:N15" si="3">+G10+J10+M10</f>
        <v>26961.722488038278</v>
      </c>
      <c r="O10" s="22" t="s">
        <v>1</v>
      </c>
      <c r="P10" s="1"/>
      <c r="Q10" s="31">
        <v>-4.0000000000000001E-3</v>
      </c>
      <c r="R10" s="31">
        <v>-4.0000000000000001E-3</v>
      </c>
      <c r="S10" s="39">
        <v>-4.0000000000000001E-3</v>
      </c>
    </row>
    <row r="11" spans="2:19" x14ac:dyDescent="0.3">
      <c r="B11">
        <f t="shared" si="0"/>
        <v>1.0101010101010102</v>
      </c>
      <c r="C11" s="1"/>
      <c r="D11" s="1">
        <v>0.99</v>
      </c>
      <c r="E11" s="1"/>
      <c r="F11" s="9" t="s">
        <v>2</v>
      </c>
      <c r="G11" s="11">
        <v>10000</v>
      </c>
      <c r="H11" s="12">
        <v>0</v>
      </c>
      <c r="I11" s="13">
        <v>0</v>
      </c>
      <c r="J11" s="29">
        <f t="shared" si="1"/>
        <v>0</v>
      </c>
      <c r="K11" s="12">
        <v>-10000</v>
      </c>
      <c r="L11" s="13">
        <v>-24000</v>
      </c>
      <c r="M11" s="29">
        <f t="shared" si="2"/>
        <v>-34000</v>
      </c>
      <c r="N11" s="18">
        <f t="shared" si="3"/>
        <v>-24000</v>
      </c>
      <c r="O11" s="21" t="s">
        <v>2</v>
      </c>
      <c r="P11" s="1"/>
      <c r="Q11" s="31">
        <v>0.01</v>
      </c>
      <c r="R11" s="31">
        <v>2.4E-2</v>
      </c>
      <c r="S11" s="39">
        <v>0.03</v>
      </c>
    </row>
    <row r="12" spans="2:19" x14ac:dyDescent="0.3">
      <c r="B12">
        <f t="shared" si="0"/>
        <v>9.0909090909090905E-3</v>
      </c>
      <c r="C12" s="1"/>
      <c r="D12" s="1">
        <v>110</v>
      </c>
      <c r="E12" s="1"/>
      <c r="F12" s="10" t="s">
        <v>5</v>
      </c>
      <c r="G12" s="15">
        <v>0</v>
      </c>
      <c r="H12" s="16">
        <v>0</v>
      </c>
      <c r="I12" s="17">
        <v>0</v>
      </c>
      <c r="J12" s="30">
        <f t="shared" si="1"/>
        <v>0</v>
      </c>
      <c r="K12" s="16">
        <v>0</v>
      </c>
      <c r="L12" s="17">
        <v>-1500000</v>
      </c>
      <c r="M12" s="30">
        <f t="shared" si="2"/>
        <v>-1500000</v>
      </c>
      <c r="N12" s="19">
        <f t="shared" si="3"/>
        <v>-1500000</v>
      </c>
      <c r="O12" s="22" t="s">
        <v>5</v>
      </c>
      <c r="P12" s="1"/>
      <c r="Q12" s="31">
        <v>-1E-3</v>
      </c>
      <c r="R12" s="31">
        <v>-1E-3</v>
      </c>
      <c r="S12" s="39">
        <v>-1E-3</v>
      </c>
    </row>
    <row r="13" spans="2:19" x14ac:dyDescent="0.3">
      <c r="B13">
        <f t="shared" si="0"/>
        <v>0.76923076923076916</v>
      </c>
      <c r="C13" s="1"/>
      <c r="D13" s="1">
        <v>1.3</v>
      </c>
      <c r="E13" s="1"/>
      <c r="F13" s="9" t="s">
        <v>3</v>
      </c>
      <c r="G13" s="11">
        <v>500</v>
      </c>
      <c r="H13" s="12">
        <v>0</v>
      </c>
      <c r="I13" s="13">
        <v>17000</v>
      </c>
      <c r="J13" s="29">
        <f t="shared" si="1"/>
        <v>17000</v>
      </c>
      <c r="K13" s="12">
        <v>0</v>
      </c>
      <c r="L13" s="13">
        <v>0</v>
      </c>
      <c r="M13" s="29">
        <f t="shared" si="2"/>
        <v>0</v>
      </c>
      <c r="N13" s="18">
        <f t="shared" si="3"/>
        <v>17500</v>
      </c>
      <c r="O13" s="21" t="s">
        <v>3</v>
      </c>
      <c r="P13" s="1"/>
      <c r="Q13" s="31">
        <v>6.4999999999999997E-3</v>
      </c>
      <c r="R13" s="31">
        <v>6.4999999999999997E-3</v>
      </c>
      <c r="S13" s="39">
        <v>8.0000000000000002E-3</v>
      </c>
    </row>
    <row r="14" spans="2:19" x14ac:dyDescent="0.3">
      <c r="B14">
        <f t="shared" si="0"/>
        <v>0.75</v>
      </c>
      <c r="C14" s="1"/>
      <c r="D14" s="1">
        <f>1/0.75</f>
        <v>1.3333333333333333</v>
      </c>
      <c r="E14" s="1"/>
      <c r="F14" s="10" t="s">
        <v>4</v>
      </c>
      <c r="G14" s="15">
        <v>760</v>
      </c>
      <c r="H14" s="16">
        <v>0</v>
      </c>
      <c r="I14" s="17">
        <v>8000</v>
      </c>
      <c r="J14" s="30">
        <f t="shared" si="1"/>
        <v>8000</v>
      </c>
      <c r="K14" s="16">
        <v>0</v>
      </c>
      <c r="L14" s="17">
        <v>0</v>
      </c>
      <c r="M14" s="30">
        <f t="shared" si="2"/>
        <v>0</v>
      </c>
      <c r="N14" s="19">
        <f t="shared" si="3"/>
        <v>8760</v>
      </c>
      <c r="O14" s="22" t="s">
        <v>4</v>
      </c>
      <c r="P14" s="1"/>
      <c r="Q14" s="31">
        <v>1.4500000000000001E-2</v>
      </c>
      <c r="R14" s="31">
        <v>1.4500000000000001E-2</v>
      </c>
      <c r="S14" s="39">
        <v>1.55E-2</v>
      </c>
    </row>
    <row r="15" spans="2:19" x14ac:dyDescent="0.3">
      <c r="C15" s="1"/>
      <c r="D15" s="1"/>
      <c r="E15" s="1"/>
      <c r="F15" s="9" t="s">
        <v>12</v>
      </c>
      <c r="G15" s="11">
        <v>0</v>
      </c>
      <c r="H15" s="12">
        <v>0</v>
      </c>
      <c r="I15" s="13">
        <v>0</v>
      </c>
      <c r="J15" s="29">
        <f t="shared" si="1"/>
        <v>0</v>
      </c>
      <c r="K15" s="12">
        <v>0</v>
      </c>
      <c r="L15" s="13">
        <v>0</v>
      </c>
      <c r="M15" s="29">
        <f t="shared" si="2"/>
        <v>0</v>
      </c>
      <c r="N15" s="18">
        <f t="shared" si="3"/>
        <v>0</v>
      </c>
      <c r="O15" s="21" t="s">
        <v>12</v>
      </c>
      <c r="P15" s="1"/>
    </row>
    <row r="16" spans="2:19" x14ac:dyDescent="0.3">
      <c r="C16" s="1"/>
      <c r="D16" s="1"/>
      <c r="E16" s="1"/>
      <c r="F16" s="32"/>
      <c r="G16" s="33"/>
      <c r="H16" s="34"/>
      <c r="I16" s="33"/>
      <c r="J16" s="35"/>
      <c r="K16" s="34"/>
      <c r="L16" s="33"/>
      <c r="M16" s="35"/>
      <c r="N16" s="36"/>
      <c r="O16" s="21"/>
      <c r="P16" s="1"/>
    </row>
    <row r="17" spans="3:19" x14ac:dyDescent="0.3">
      <c r="C17" s="1"/>
      <c r="D17" s="1"/>
      <c r="E17" s="1"/>
      <c r="F17" s="23" t="s">
        <v>13</v>
      </c>
      <c r="G17" s="24">
        <f>SUMPRODUCT($B$9:$B$14,G9:G14)</f>
        <v>84213.520222467603</v>
      </c>
      <c r="H17" s="25">
        <f t="shared" ref="H17:N17" si="4">SUMPRODUCT($B$9:$B$14,H9:H14)</f>
        <v>0</v>
      </c>
      <c r="I17" s="26">
        <f t="shared" si="4"/>
        <v>29569.662101518057</v>
      </c>
      <c r="J17" s="27">
        <f t="shared" si="4"/>
        <v>29569.662101518057</v>
      </c>
      <c r="K17" s="25">
        <f t="shared" si="4"/>
        <v>-10101.010101010103</v>
      </c>
      <c r="L17" s="26">
        <f t="shared" si="4"/>
        <v>-37878.78787878788</v>
      </c>
      <c r="M17" s="27">
        <f t="shared" si="4"/>
        <v>-47979.797979797979</v>
      </c>
      <c r="N17" s="28">
        <f t="shared" si="4"/>
        <v>65803.384344187682</v>
      </c>
      <c r="O17" s="21"/>
      <c r="P17" s="1"/>
      <c r="Q17" s="38">
        <f>SUMPRODUCT(G9:G15,Q9:Q15)</f>
        <v>-5.7299999999999986</v>
      </c>
      <c r="R17" s="38">
        <f>SUMPRODUCT(J9:J15,R9:R15)</f>
        <v>178.65311004784689</v>
      </c>
      <c r="S17" s="40">
        <f>SUMPRODUCT(M9:M15,S9:S15)</f>
        <v>480</v>
      </c>
    </row>
    <row r="18" spans="3:19" x14ac:dyDescent="0.3">
      <c r="C18" s="1"/>
      <c r="D18" s="1"/>
      <c r="E18" s="1"/>
      <c r="F18" s="9"/>
      <c r="G18" s="11"/>
      <c r="H18" s="12"/>
      <c r="I18" s="13"/>
      <c r="J18" s="14"/>
      <c r="K18" s="12"/>
      <c r="L18" s="13"/>
      <c r="M18" s="14"/>
      <c r="N18" s="18"/>
      <c r="O18" s="21"/>
      <c r="P18" s="1"/>
    </row>
    <row r="19" spans="3:19" x14ac:dyDescent="0.3">
      <c r="C19" s="1"/>
      <c r="D19" s="1"/>
      <c r="E19" s="1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S19" s="41">
        <f>+S17+R17</f>
        <v>658.65311004784689</v>
      </c>
    </row>
    <row r="20" spans="3:19" x14ac:dyDescent="0.3">
      <c r="C20" s="1"/>
      <c r="D20" s="1"/>
      <c r="E20" s="1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R20" s="31"/>
    </row>
    <row r="24" spans="3:19" x14ac:dyDescent="0.3">
      <c r="L24" t="s">
        <v>18</v>
      </c>
    </row>
    <row r="26" spans="3:19" x14ac:dyDescent="0.3">
      <c r="L26" t="s">
        <v>14</v>
      </c>
      <c r="M26" t="s">
        <v>15</v>
      </c>
      <c r="N26" t="s">
        <v>16</v>
      </c>
      <c r="O26" t="s">
        <v>17</v>
      </c>
    </row>
    <row r="27" spans="3:19" x14ac:dyDescent="0.3">
      <c r="L27" t="s">
        <v>0</v>
      </c>
      <c r="M27">
        <v>0</v>
      </c>
      <c r="N27">
        <v>5000</v>
      </c>
      <c r="O27">
        <v>0</v>
      </c>
    </row>
    <row r="28" spans="3:19" x14ac:dyDescent="0.3">
      <c r="L28" t="s">
        <v>1</v>
      </c>
      <c r="M28">
        <v>0</v>
      </c>
      <c r="N28">
        <v>5000</v>
      </c>
      <c r="O28">
        <v>4000</v>
      </c>
    </row>
    <row r="29" spans="3:19" x14ac:dyDescent="0.3">
      <c r="L29" t="s">
        <v>3</v>
      </c>
      <c r="M29">
        <v>-6700</v>
      </c>
      <c r="N29">
        <v>0</v>
      </c>
      <c r="O29">
        <v>0</v>
      </c>
    </row>
    <row r="30" spans="3:19" x14ac:dyDescent="0.3">
      <c r="L30" t="s">
        <v>2</v>
      </c>
      <c r="M30">
        <v>0</v>
      </c>
      <c r="N30">
        <v>12000</v>
      </c>
      <c r="O30">
        <v>7500</v>
      </c>
    </row>
  </sheetData>
  <mergeCells count="2">
    <mergeCell ref="H7:J7"/>
    <mergeCell ref="K7:M7"/>
  </mergeCells>
  <pageMargins left="0.7" right="0.7" top="0.75" bottom="0.75" header="0.3" footer="0.3"/>
  <ignoredErrors>
    <ignoredError sqref="J9:J15 G17 H17:N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2019-02-09T20:43:12Z</dcterms:created>
  <dcterms:modified xsi:type="dcterms:W3CDTF">2019-02-10T20:44:25Z</dcterms:modified>
</cp:coreProperties>
</file>