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27795" windowHeight="12600" activeTab="4"/>
  </bookViews>
  <sheets>
    <sheet name="Sheet1" sheetId="17" r:id="rId1"/>
    <sheet name="Data" sheetId="10" r:id="rId2"/>
    <sheet name="Results" sheetId="11" r:id="rId3"/>
    <sheet name="Fitted Data (Data 3)" sheetId="14" r:id="rId4"/>
    <sheet name="Data for SMM" sheetId="15" r:id="rId5"/>
    <sheet name="Methods" sheetId="16" r:id="rId6"/>
  </sheets>
  <externalReferences>
    <externalReference r:id="rId7"/>
  </externalReferences>
  <definedNames>
    <definedName name="DIST108" localSheetId="1">[1]RP!#REF!</definedName>
    <definedName name="DIST108">[1]RP!#REF!</definedName>
  </definedNames>
  <calcPr calcId="145621"/>
  <pivotCaches>
    <pivotCache cacheId="0" r:id="rId8"/>
  </pivotCaches>
</workbook>
</file>

<file path=xl/calcChain.xml><?xml version="1.0" encoding="utf-8"?>
<calcChain xmlns="http://schemas.openxmlformats.org/spreadsheetml/2006/main">
  <c r="O2" i="14" l="1"/>
  <c r="P2" i="14"/>
  <c r="O3" i="14"/>
  <c r="P3" i="14"/>
  <c r="O4" i="14"/>
  <c r="P4" i="14"/>
  <c r="O5" i="14"/>
  <c r="P5" i="14"/>
  <c r="O6" i="14"/>
  <c r="P6" i="14"/>
  <c r="O7" i="14"/>
  <c r="P7" i="14"/>
  <c r="O8" i="14"/>
  <c r="P8" i="14"/>
  <c r="O9" i="14"/>
  <c r="P9" i="14"/>
  <c r="O10" i="14"/>
  <c r="P10" i="14"/>
  <c r="O11" i="14"/>
  <c r="P11" i="14"/>
  <c r="O12" i="14"/>
  <c r="P12" i="14"/>
  <c r="O13" i="14"/>
  <c r="P13" i="14"/>
  <c r="O14" i="14"/>
  <c r="P14" i="14"/>
  <c r="O15" i="14"/>
  <c r="P15" i="14"/>
  <c r="N3" i="14"/>
  <c r="N4" i="14"/>
  <c r="N5" i="14"/>
  <c r="N6" i="14"/>
  <c r="N7" i="14"/>
  <c r="N8" i="14"/>
  <c r="N9" i="14"/>
  <c r="N10" i="14"/>
  <c r="N11" i="14"/>
  <c r="N12" i="14"/>
  <c r="N13" i="14"/>
  <c r="N14" i="14"/>
  <c r="N15" i="14"/>
  <c r="N2" i="14"/>
  <c r="F2" i="14" l="1"/>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H2" i="14" l="1"/>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G2"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E2" i="14"/>
  <c r="E131" i="14" l="1"/>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A3" i="14"/>
  <c r="G26" i="11"/>
  <c r="G24" i="11"/>
  <c r="G23" i="11"/>
  <c r="G22" i="11"/>
  <c r="G20" i="11"/>
  <c r="G19" i="11"/>
  <c r="G11" i="11"/>
  <c r="G10" i="11"/>
  <c r="G8" i="11"/>
  <c r="G7" i="11"/>
  <c r="G6" i="11"/>
  <c r="G5" i="11"/>
  <c r="A4" i="14" l="1"/>
  <c r="E4" i="14" s="1"/>
  <c r="E3" i="14"/>
  <c r="A5" i="14"/>
  <c r="E5" i="14" s="1"/>
  <c r="A6" i="14" l="1"/>
  <c r="E6" i="14" s="1"/>
  <c r="A7" i="14" l="1"/>
  <c r="E7" i="14" s="1"/>
  <c r="A8" i="14" l="1"/>
  <c r="E8" i="14" s="1"/>
  <c r="A9" i="14" l="1"/>
  <c r="E9" i="14" s="1"/>
  <c r="A10" i="14" l="1"/>
  <c r="E10" i="14" s="1"/>
  <c r="A11" i="14" l="1"/>
  <c r="E11" i="14" s="1"/>
  <c r="A12" i="14" l="1"/>
  <c r="E12" i="14" s="1"/>
  <c r="A13" i="14" l="1"/>
  <c r="E13" i="14" s="1"/>
  <c r="A14" i="14" l="1"/>
  <c r="E14" i="14" s="1"/>
  <c r="A15" i="14" l="1"/>
  <c r="E15" i="14" s="1"/>
  <c r="A16" i="14" l="1"/>
  <c r="E16" i="14" s="1"/>
  <c r="A17" i="14" l="1"/>
  <c r="E17" i="14" s="1"/>
  <c r="A18" i="14" l="1"/>
  <c r="E18" i="14" s="1"/>
  <c r="A19" i="14" l="1"/>
  <c r="E19" i="14" s="1"/>
  <c r="A20" i="14" l="1"/>
  <c r="E20" i="14" s="1"/>
  <c r="A21" i="14" l="1"/>
  <c r="E21" i="14" s="1"/>
  <c r="A22" i="14" l="1"/>
  <c r="E22" i="14" s="1"/>
  <c r="A23" i="14" l="1"/>
  <c r="E23" i="14" s="1"/>
  <c r="A24" i="14" l="1"/>
  <c r="E24" i="14" s="1"/>
  <c r="A25" i="14" l="1"/>
  <c r="E25" i="14" s="1"/>
  <c r="A26" i="14" l="1"/>
  <c r="E26" i="14" s="1"/>
  <c r="A27" i="14" l="1"/>
  <c r="E27" i="14" s="1"/>
  <c r="A28" i="14" l="1"/>
  <c r="E28" i="14" s="1"/>
  <c r="A29" i="14" l="1"/>
  <c r="E29" i="14" s="1"/>
  <c r="A30" i="14" l="1"/>
  <c r="E30" i="14" s="1"/>
  <c r="A31" i="14" l="1"/>
  <c r="E31" i="14" s="1"/>
  <c r="A32" i="14" l="1"/>
  <c r="E32" i="14" s="1"/>
  <c r="A33" i="14" l="1"/>
  <c r="E33" i="14" s="1"/>
  <c r="A34" i="14" l="1"/>
  <c r="E34" i="14" s="1"/>
  <c r="A35" i="14" l="1"/>
  <c r="E35" i="14" s="1"/>
  <c r="A36" i="14" l="1"/>
  <c r="E36" i="14" s="1"/>
  <c r="A37" i="14" l="1"/>
  <c r="E37" i="14" s="1"/>
  <c r="A38" i="14" l="1"/>
  <c r="E38" i="14" s="1"/>
  <c r="A39" i="14" l="1"/>
  <c r="E39" i="14" s="1"/>
  <c r="A40" i="14" l="1"/>
  <c r="E40" i="14" s="1"/>
  <c r="A41" i="14" l="1"/>
  <c r="E41" i="14" s="1"/>
  <c r="A42" i="14" l="1"/>
  <c r="E42" i="14" s="1"/>
  <c r="A43" i="14" l="1"/>
  <c r="E43" i="14" s="1"/>
  <c r="A44" i="14" l="1"/>
  <c r="E44" i="14" s="1"/>
  <c r="A45" i="14" l="1"/>
  <c r="E45" i="14" s="1"/>
  <c r="A46" i="14" l="1"/>
  <c r="E46" i="14" s="1"/>
  <c r="A47" i="14" l="1"/>
  <c r="E47" i="14" s="1"/>
  <c r="A48" i="14" l="1"/>
  <c r="E48" i="14" s="1"/>
  <c r="A49" i="14" l="1"/>
  <c r="E49" i="14" s="1"/>
  <c r="A50" i="14" l="1"/>
  <c r="E50" i="14" s="1"/>
  <c r="A51" i="14" l="1"/>
  <c r="E51" i="14" s="1"/>
  <c r="A52" i="14" l="1"/>
  <c r="E52" i="14" s="1"/>
  <c r="A53" i="14" l="1"/>
  <c r="E53" i="14" s="1"/>
  <c r="A54" i="14" l="1"/>
  <c r="E54" i="14" s="1"/>
  <c r="A55" i="14" l="1"/>
  <c r="E55" i="14" s="1"/>
  <c r="A56" i="14" l="1"/>
  <c r="E56" i="14" s="1"/>
  <c r="A57" i="14" l="1"/>
  <c r="E57" i="14" s="1"/>
  <c r="A58" i="14" l="1"/>
  <c r="E58" i="14" s="1"/>
  <c r="A59" i="14" l="1"/>
  <c r="E59" i="14" s="1"/>
  <c r="A60" i="14" l="1"/>
  <c r="E60" i="14" s="1"/>
  <c r="A61" i="14" l="1"/>
  <c r="E61" i="14" s="1"/>
  <c r="A62" i="14" l="1"/>
  <c r="E62" i="14" s="1"/>
  <c r="A63" i="14" l="1"/>
  <c r="E63" i="14" s="1"/>
  <c r="A64" i="14" l="1"/>
  <c r="E64" i="14" s="1"/>
</calcChain>
</file>

<file path=xl/sharedStrings.xml><?xml version="1.0" encoding="utf-8"?>
<sst xmlns="http://schemas.openxmlformats.org/spreadsheetml/2006/main" count="1284" uniqueCount="60">
  <si>
    <t>Mainstem</t>
  </si>
  <si>
    <t>106-41</t>
  </si>
  <si>
    <t>Stock</t>
  </si>
  <si>
    <t>Run Size</t>
  </si>
  <si>
    <t>Year</t>
  </si>
  <si>
    <t>District</t>
  </si>
  <si>
    <t>Proportion of Stock in District Catch</t>
  </si>
  <si>
    <t>StatWeek</t>
  </si>
  <si>
    <t>Prop</t>
  </si>
  <si>
    <t>RunSize</t>
  </si>
  <si>
    <t>Size</t>
  </si>
  <si>
    <t>Low</t>
  </si>
  <si>
    <t>High</t>
  </si>
  <si>
    <t>Model</t>
  </si>
  <si>
    <t>Description</t>
  </si>
  <si>
    <t>Linear</t>
  </si>
  <si>
    <t>Polynomial (2)</t>
  </si>
  <si>
    <t>Polynomial (3)</t>
  </si>
  <si>
    <t>AICc</t>
  </si>
  <si>
    <t>A1</t>
  </si>
  <si>
    <t>A2</t>
  </si>
  <si>
    <t>A3</t>
  </si>
  <si>
    <t>A4</t>
  </si>
  <si>
    <t>A5</t>
  </si>
  <si>
    <t>A6</t>
  </si>
  <si>
    <t>A7</t>
  </si>
  <si>
    <t>A8</t>
  </si>
  <si>
    <t>A9</t>
  </si>
  <si>
    <t>ΔAICc</t>
  </si>
  <si>
    <t>Data (District, Stock, Run Size)</t>
  </si>
  <si>
    <t>Parameters (p)</t>
  </si>
  <si>
    <t>Datapoints (n)</t>
  </si>
  <si>
    <r>
      <t xml:space="preserve"> adj. R</t>
    </r>
    <r>
      <rPr>
        <vertAlign val="superscript"/>
        <sz val="11"/>
        <color theme="1"/>
        <rFont val="Cambria"/>
        <family val="1"/>
        <scheme val="major"/>
      </rPr>
      <t>2</t>
    </r>
  </si>
  <si>
    <t>B2</t>
  </si>
  <si>
    <t>B3</t>
  </si>
  <si>
    <t>B4</t>
  </si>
  <si>
    <t>B5</t>
  </si>
  <si>
    <t>B6</t>
  </si>
  <si>
    <t>B7</t>
  </si>
  <si>
    <t>B8</t>
  </si>
  <si>
    <t>B1</t>
  </si>
  <si>
    <t>B9</t>
  </si>
  <si>
    <t>D108 Main Low</t>
  </si>
  <si>
    <t>D108 Main High</t>
  </si>
  <si>
    <t>D108 Main</t>
  </si>
  <si>
    <t>D106-41 Main Low</t>
  </si>
  <si>
    <t>fit</t>
  </si>
  <si>
    <t>Table 2: District 106-41 Mainstem proportion of catch</t>
  </si>
  <si>
    <t>108 Mainstem</t>
  </si>
  <si>
    <t>Average</t>
  </si>
  <si>
    <t>logitProp</t>
  </si>
  <si>
    <t>lnStatWeek</t>
  </si>
  <si>
    <t>PropPlusMin</t>
  </si>
  <si>
    <t>D106-41 Main High</t>
  </si>
  <si>
    <t>D106-41 Main</t>
  </si>
  <si>
    <t>Table 1: District 108 Mainstem proportion of catch</t>
  </si>
  <si>
    <t>pc_A3</t>
  </si>
  <si>
    <t>All years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</si>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</sst>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
    <numFmt numFmtId="165" formatCode="#."/>
    <numFmt numFmtId="166" formatCode="#,##0.000_);\(#,##0.000\)"/>
    <numFmt numFmtId="167" formatCode="0.000000"/>
    <numFmt numFmtId="168" formatCode="0.00000000"/>
    <numFmt numFmtId="169" formatCode="0.0000000000"/>
    <numFmt numFmtId="170" formatCode="0.00000"/>
  </numFmts>
  <fonts count="42" x14ac:knownFonts="1">
    <font>
      <sz val="12"/>
      <name val="Courier"/>
    </font>
    <font>
      <sz val="11"/>
      <color theme="1"/>
      <name val="Calibri"/>
      <family val="2"/>
      <scheme val="minor"/>
    </font>
    <font>
      <sz val="11"/>
      <color theme="1"/>
      <name val="Calibri"/>
      <family val="2"/>
      <scheme val="minor"/>
    </font>
    <font>
      <sz val="11"/>
      <name val="Cambria"/>
      <family val="1"/>
    </font>
    <font>
      <sz val="10"/>
      <name val="Cambria"/>
      <family val="1"/>
      <scheme val="major"/>
    </font>
    <font>
      <b/>
      <sz val="12"/>
      <name val="Courier"/>
      <family val="3"/>
    </font>
    <font>
      <b/>
      <sz val="11"/>
      <name val="Cambria"/>
      <family val="1"/>
    </font>
    <font>
      <b/>
      <sz val="16"/>
      <name val="Cambria"/>
      <family val="1"/>
    </font>
    <font>
      <sz val="12"/>
      <name val="Courier"/>
      <family val="3"/>
    </font>
    <font>
      <sz val="10"/>
      <color rgb="FF000000"/>
      <name val="Lucida Console"/>
      <family val="3"/>
    </font>
    <font>
      <sz val="10"/>
      <color rgb="FF000000"/>
      <name val="Cambria"/>
      <family val="1"/>
      <scheme val="major"/>
    </font>
    <font>
      <sz val="10"/>
      <name val="Cambria"/>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0"/>
      <name val="Times New Roman"/>
      <family val="1"/>
    </font>
    <font>
      <sz val="11"/>
      <name val="Cambria"/>
      <family val="1"/>
      <scheme val="major"/>
    </font>
    <font>
      <sz val="11"/>
      <color theme="1"/>
      <name val="Times New Roman"/>
      <family val="2"/>
    </font>
    <font>
      <sz val="1"/>
      <color indexed="16"/>
      <name val="Courier"/>
      <family val="3"/>
    </font>
    <font>
      <b/>
      <sz val="1"/>
      <color indexed="16"/>
      <name val="Courier"/>
      <family val="3"/>
    </font>
    <font>
      <sz val="10"/>
      <name val="Courier"/>
      <family val="3"/>
    </font>
    <font>
      <b/>
      <sz val="11"/>
      <name val="Cambria"/>
      <family val="1"/>
      <scheme val="major"/>
    </font>
    <font>
      <sz val="11"/>
      <color theme="1"/>
      <name val="Cambria"/>
      <family val="1"/>
      <scheme val="major"/>
    </font>
    <font>
      <sz val="11"/>
      <color rgb="FF000000"/>
      <name val="Cambria"/>
      <family val="1"/>
      <scheme val="major"/>
    </font>
    <font>
      <vertAlign val="superscript"/>
      <sz val="11"/>
      <color theme="1"/>
      <name val="Cambria"/>
      <family val="1"/>
      <scheme val="major"/>
    </font>
    <font>
      <sz val="10"/>
      <color rgb="FF0000FF"/>
      <name val="Lucida Console"/>
      <family val="3"/>
    </font>
    <font>
      <sz val="10"/>
      <color rgb="FF0000FF"/>
      <name val="Cambria"/>
      <family val="1"/>
      <scheme val="major"/>
    </font>
  </fonts>
  <fills count="39">
    <fill>
      <patternFill patternType="none"/>
    </fill>
    <fill>
      <patternFill patternType="gray125"/>
    </fill>
    <fill>
      <patternFill patternType="solid">
        <fgColor indexed="42"/>
        <bgColor indexed="64"/>
      </patternFill>
    </fill>
    <fill>
      <patternFill patternType="solid">
        <fgColor rgb="FF00B050"/>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indexed="64"/>
      </top>
      <bottom/>
      <diagonal/>
    </border>
    <border>
      <left/>
      <right/>
      <top/>
      <bottom style="thin">
        <color indexed="64"/>
      </bottom>
      <diagonal/>
    </border>
    <border>
      <left/>
      <right/>
      <top style="thin">
        <color indexed="64"/>
      </top>
      <bottom/>
      <diagonal/>
    </border>
    <border>
      <left/>
      <right/>
      <top style="thick">
        <color indexed="64"/>
      </top>
      <bottom/>
      <diagonal/>
    </border>
    <border>
      <left/>
      <right/>
      <top/>
      <bottom style="thick">
        <color indexed="64"/>
      </bottom>
      <diagonal/>
    </border>
  </borders>
  <cellStyleXfs count="107">
    <xf numFmtId="0" fontId="0" fillId="0" borderId="0"/>
    <xf numFmtId="0" fontId="8" fillId="0" borderId="0"/>
    <xf numFmtId="0" fontId="12" fillId="0" borderId="0" applyNumberFormat="0" applyFill="0" applyBorder="0" applyAlignment="0" applyProtection="0"/>
    <xf numFmtId="0" fontId="28" fillId="0" borderId="0"/>
    <xf numFmtId="43" fontId="29" fillId="0" borderId="0" applyFont="0" applyFill="0" applyBorder="0" applyAlignment="0" applyProtection="0"/>
    <xf numFmtId="9" fontId="29" fillId="0" borderId="0" applyFont="0" applyFill="0" applyBorder="0" applyAlignment="0" applyProtection="0"/>
    <xf numFmtId="0" fontId="29" fillId="0" borderId="0"/>
    <xf numFmtId="3" fontId="30" fillId="0" borderId="0"/>
    <xf numFmtId="165" fontId="33" fillId="0" borderId="0">
      <protection locked="0"/>
    </xf>
    <xf numFmtId="165" fontId="33" fillId="0" borderId="0">
      <protection locked="0"/>
    </xf>
    <xf numFmtId="165" fontId="33" fillId="0" borderId="0">
      <protection locked="0"/>
    </xf>
    <xf numFmtId="165" fontId="33" fillId="0" borderId="0">
      <protection locked="0"/>
    </xf>
    <xf numFmtId="165" fontId="34" fillId="0" borderId="0">
      <protection locked="0"/>
    </xf>
    <xf numFmtId="165" fontId="34" fillId="0" borderId="0">
      <protection locked="0"/>
    </xf>
    <xf numFmtId="165" fontId="33" fillId="0" borderId="11">
      <protection locked="0"/>
    </xf>
    <xf numFmtId="0" fontId="15" fillId="0" borderId="4"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5" applyNumberFormat="0" applyAlignment="0" applyProtection="0"/>
    <xf numFmtId="0" fontId="20" fillId="9" borderId="6" applyNumberFormat="0" applyAlignment="0" applyProtection="0"/>
    <xf numFmtId="0" fontId="21" fillId="9" borderId="5" applyNumberFormat="0" applyAlignment="0" applyProtection="0"/>
    <xf numFmtId="0" fontId="22" fillId="0" borderId="7" applyNumberFormat="0" applyFill="0" applyAlignment="0" applyProtection="0"/>
    <xf numFmtId="0" fontId="23" fillId="10"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7" fillId="35" borderId="0" applyNumberFormat="0" applyBorder="0" applyAlignment="0" applyProtection="0"/>
    <xf numFmtId="0" fontId="13" fillId="0" borderId="2"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3" fillId="0" borderId="2" applyNumberFormat="0" applyFill="0" applyAlignment="0" applyProtection="0"/>
    <xf numFmtId="0" fontId="2" fillId="11" borderId="9" applyNumberFormat="0" applyFont="0" applyAlignment="0" applyProtection="0"/>
    <xf numFmtId="0" fontId="26" fillId="0" borderId="10" applyNumberFormat="0" applyFill="0" applyAlignment="0" applyProtection="0"/>
    <xf numFmtId="0" fontId="26" fillId="0" borderId="10" applyNumberFormat="0" applyFill="0" applyAlignment="0" applyProtection="0"/>
    <xf numFmtId="0" fontId="2" fillId="11" borderId="9" applyNumberFormat="0" applyFont="0" applyAlignment="0" applyProtection="0"/>
    <xf numFmtId="0" fontId="35" fillId="0" borderId="0"/>
    <xf numFmtId="0" fontId="32" fillId="0" borderId="0"/>
    <xf numFmtId="0" fontId="29" fillId="0" borderId="0"/>
    <xf numFmtId="166" fontId="35" fillId="0" borderId="0"/>
    <xf numFmtId="0" fontId="2" fillId="13"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11" borderId="9" applyNumberFormat="0" applyFont="0" applyAlignment="0" applyProtection="0"/>
    <xf numFmtId="0" fontId="2" fillId="11" borderId="9" applyNumberFormat="0" applyFont="0" applyAlignment="0" applyProtection="0"/>
    <xf numFmtId="0" fontId="35"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1" borderId="9" applyNumberFormat="0" applyFont="0" applyAlignment="0" applyProtection="0"/>
    <xf numFmtId="0" fontId="1" fillId="11" borderId="9"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1" borderId="9" applyNumberFormat="0" applyFont="0" applyAlignment="0" applyProtection="0"/>
    <xf numFmtId="0" fontId="1" fillId="11" borderId="9" applyNumberFormat="0" applyFont="0" applyAlignment="0" applyProtection="0"/>
    <xf numFmtId="166" fontId="35" fillId="0" borderId="0"/>
  </cellStyleXfs>
  <cellXfs count="83">
    <xf numFmtId="0" fontId="0" fillId="0" borderId="0" xfId="0"/>
    <xf numFmtId="0" fontId="3" fillId="0" borderId="0" xfId="0" applyFont="1" applyAlignment="1">
      <alignment horizontal="center"/>
    </xf>
    <xf numFmtId="0" fontId="3" fillId="0" borderId="1" xfId="0" applyFont="1" applyBorder="1" applyAlignment="1">
      <alignment horizontal="center"/>
    </xf>
    <xf numFmtId="1" fontId="4"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5" fillId="0" borderId="0" xfId="0" applyFont="1"/>
    <xf numFmtId="0" fontId="6" fillId="0" borderId="0" xfId="0" applyFont="1" applyAlignment="1">
      <alignment horizontal="center" vertical="center"/>
    </xf>
    <xf numFmtId="0" fontId="6" fillId="0" borderId="0" xfId="0" applyFont="1" applyAlignment="1">
      <alignment horizontal="center"/>
    </xf>
    <xf numFmtId="1" fontId="6" fillId="0" borderId="0" xfId="0" applyNumberFormat="1" applyFont="1" applyAlignment="1">
      <alignment horizontal="center" vertical="center"/>
    </xf>
    <xf numFmtId="0" fontId="7" fillId="0" borderId="0" xfId="0" applyFont="1" applyAlignment="1">
      <alignment horizontal="left"/>
    </xf>
    <xf numFmtId="0" fontId="3" fillId="3" borderId="0" xfId="0" applyFont="1" applyFill="1" applyAlignment="1">
      <alignment horizontal="center"/>
    </xf>
    <xf numFmtId="0" fontId="6" fillId="3" borderId="0" xfId="0" applyFont="1" applyFill="1" applyAlignment="1">
      <alignment horizontal="center" vertical="center"/>
    </xf>
    <xf numFmtId="0" fontId="9" fillId="0" borderId="0" xfId="0" applyFont="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xf>
    <xf numFmtId="0" fontId="10" fillId="0" borderId="1" xfId="0" applyFont="1" applyBorder="1" applyAlignment="1">
      <alignment horizontal="center" vertical="center"/>
    </xf>
    <xf numFmtId="164" fontId="4" fillId="4" borderId="1" xfId="3" applyNumberFormat="1" applyFont="1" applyFill="1" applyBorder="1" applyAlignment="1" applyProtection="1">
      <alignment horizontal="center" vertical="center"/>
    </xf>
    <xf numFmtId="164" fontId="4" fillId="4" borderId="1" xfId="3" applyNumberFormat="1" applyFont="1" applyFill="1" applyBorder="1" applyAlignment="1">
      <alignment horizontal="center" vertical="center"/>
    </xf>
    <xf numFmtId="164" fontId="4" fillId="36" borderId="1" xfId="6" applyNumberFormat="1" applyFont="1" applyFill="1" applyBorder="1" applyAlignment="1">
      <alignment horizontal="center" vertical="center"/>
    </xf>
    <xf numFmtId="164" fontId="4" fillId="36" borderId="1" xfId="6" applyNumberFormat="1" applyFont="1" applyFill="1" applyBorder="1" applyAlignment="1" applyProtection="1">
      <alignment horizontal="center" vertical="center"/>
    </xf>
    <xf numFmtId="0" fontId="11" fillId="36" borderId="1" xfId="0" applyFont="1" applyFill="1" applyBorder="1" applyAlignment="1">
      <alignment horizontal="center"/>
    </xf>
    <xf numFmtId="0" fontId="31" fillId="0" borderId="0" xfId="0" applyFont="1"/>
    <xf numFmtId="0" fontId="37" fillId="37" borderId="0" xfId="0" applyFont="1" applyFill="1" applyBorder="1" applyAlignment="1">
      <alignment horizontal="center"/>
    </xf>
    <xf numFmtId="0" fontId="31" fillId="37" borderId="13" xfId="0" applyFont="1" applyFill="1" applyBorder="1" applyAlignment="1">
      <alignment horizontal="center" vertical="center"/>
    </xf>
    <xf numFmtId="0" fontId="31" fillId="37" borderId="0" xfId="0" applyFont="1" applyFill="1" applyBorder="1" applyAlignment="1">
      <alignment horizontal="center" vertical="center"/>
    </xf>
    <xf numFmtId="0" fontId="31" fillId="0" borderId="0" xfId="0" applyFont="1" applyBorder="1" applyAlignment="1">
      <alignment horizontal="center" vertical="center"/>
    </xf>
    <xf numFmtId="0" fontId="0" fillId="0" borderId="0" xfId="0" applyAlignment="1">
      <alignment vertical="center"/>
    </xf>
    <xf numFmtId="0" fontId="31" fillId="0" borderId="0" xfId="0" applyFont="1" applyAlignment="1">
      <alignment horizontal="center" vertical="center"/>
    </xf>
    <xf numFmtId="0" fontId="38" fillId="0" borderId="0" xfId="0" applyFont="1" applyAlignment="1">
      <alignment horizontal="center" vertical="center"/>
    </xf>
    <xf numFmtId="0" fontId="31" fillId="0" borderId="0" xfId="0" applyFont="1" applyAlignment="1">
      <alignment horizontal="left" vertical="center"/>
    </xf>
    <xf numFmtId="0" fontId="36" fillId="0" borderId="0" xfId="0" applyFont="1" applyAlignment="1">
      <alignment horizontal="left" vertical="center"/>
    </xf>
    <xf numFmtId="0" fontId="31" fillId="38" borderId="12" xfId="0" applyFont="1" applyFill="1" applyBorder="1" applyAlignment="1">
      <alignment horizontal="center" vertical="center"/>
    </xf>
    <xf numFmtId="0" fontId="38" fillId="38" borderId="12" xfId="0" applyFont="1" applyFill="1" applyBorder="1" applyAlignment="1">
      <alignment horizontal="center" vertical="center"/>
    </xf>
    <xf numFmtId="2" fontId="31" fillId="38" borderId="12" xfId="0" applyNumberFormat="1" applyFont="1" applyFill="1" applyBorder="1" applyAlignment="1">
      <alignment horizontal="center" vertical="center"/>
    </xf>
    <xf numFmtId="0" fontId="40" fillId="0" borderId="0" xfId="0" applyFont="1" applyAlignment="1">
      <alignment vertical="center"/>
    </xf>
    <xf numFmtId="2" fontId="0" fillId="0" borderId="0" xfId="0" applyNumberFormat="1"/>
    <xf numFmtId="2" fontId="31" fillId="0" borderId="0" xfId="0" applyNumberFormat="1" applyFont="1" applyAlignment="1">
      <alignment horizontal="center" vertical="center"/>
    </xf>
    <xf numFmtId="11" fontId="0" fillId="0" borderId="0" xfId="0" applyNumberFormat="1"/>
    <xf numFmtId="0" fontId="38" fillId="37" borderId="13" xfId="0" applyFont="1" applyFill="1" applyBorder="1" applyAlignment="1">
      <alignment horizontal="center" vertical="center"/>
    </xf>
    <xf numFmtId="2" fontId="31" fillId="37" borderId="13" xfId="0" applyNumberFormat="1" applyFont="1" applyFill="1" applyBorder="1" applyAlignment="1">
      <alignment horizontal="center" vertical="center"/>
    </xf>
    <xf numFmtId="2" fontId="31" fillId="37" borderId="13" xfId="0" applyNumberFormat="1" applyFont="1" applyFill="1" applyBorder="1" applyAlignment="1">
      <alignment horizontal="center"/>
    </xf>
    <xf numFmtId="0" fontId="38" fillId="37" borderId="0" xfId="0" applyFont="1" applyFill="1" applyBorder="1" applyAlignment="1">
      <alignment horizontal="center" vertical="center"/>
    </xf>
    <xf numFmtId="2" fontId="31" fillId="37" borderId="0" xfId="0" applyNumberFormat="1" applyFont="1" applyFill="1" applyBorder="1" applyAlignment="1">
      <alignment horizontal="center" vertical="center"/>
    </xf>
    <xf numFmtId="2" fontId="31" fillId="37" borderId="0" xfId="0" applyNumberFormat="1" applyFont="1" applyFill="1" applyBorder="1" applyAlignment="1">
      <alignment horizontal="center"/>
    </xf>
    <xf numFmtId="0" fontId="31" fillId="38" borderId="15" xfId="0" applyFont="1" applyFill="1" applyBorder="1" applyAlignment="1">
      <alignment horizontal="center" vertical="center"/>
    </xf>
    <xf numFmtId="0" fontId="38" fillId="38" borderId="15" xfId="0" applyFont="1" applyFill="1" applyBorder="1" applyAlignment="1">
      <alignment horizontal="center" vertical="center"/>
    </xf>
    <xf numFmtId="2" fontId="31" fillId="38" borderId="15" xfId="0" applyNumberFormat="1" applyFont="1" applyFill="1" applyBorder="1" applyAlignment="1">
      <alignment horizontal="center" vertical="center"/>
    </xf>
    <xf numFmtId="2" fontId="31" fillId="38" borderId="15" xfId="0" applyNumberFormat="1" applyFont="1" applyFill="1" applyBorder="1" applyAlignment="1">
      <alignment horizontal="center"/>
    </xf>
    <xf numFmtId="164" fontId="3" fillId="0" borderId="0" xfId="0" applyNumberFormat="1" applyFont="1" applyAlignment="1">
      <alignment horizontal="center"/>
    </xf>
    <xf numFmtId="167" fontId="3" fillId="0" borderId="1" xfId="0" applyNumberFormat="1" applyFont="1" applyBorder="1" applyAlignment="1">
      <alignment horizontal="center"/>
    </xf>
    <xf numFmtId="0" fontId="31" fillId="37" borderId="12" xfId="0" applyFont="1" applyFill="1" applyBorder="1" applyAlignment="1">
      <alignment horizontal="center" vertical="center"/>
    </xf>
    <xf numFmtId="0" fontId="38" fillId="37" borderId="12" xfId="0" applyFont="1" applyFill="1" applyBorder="1" applyAlignment="1">
      <alignment horizontal="center" vertical="center"/>
    </xf>
    <xf numFmtId="2" fontId="31" fillId="37" borderId="12" xfId="0" applyNumberFormat="1" applyFont="1" applyFill="1" applyBorder="1" applyAlignment="1">
      <alignment horizontal="center" vertical="center"/>
    </xf>
    <xf numFmtId="167" fontId="3" fillId="0" borderId="0" xfId="0" applyNumberFormat="1" applyFont="1" applyAlignment="1">
      <alignment horizontal="center"/>
    </xf>
    <xf numFmtId="0" fontId="10" fillId="0" borderId="0" xfId="0" applyFont="1" applyAlignment="1">
      <alignment horizontal="center" vertical="center"/>
    </xf>
    <xf numFmtId="0" fontId="41" fillId="0" borderId="0" xfId="0" applyFont="1" applyAlignment="1">
      <alignment horizontal="center" vertical="center"/>
    </xf>
    <xf numFmtId="0" fontId="10" fillId="0" borderId="0" xfId="0" applyFont="1" applyAlignment="1">
      <alignment vertical="center"/>
    </xf>
    <xf numFmtId="0" fontId="41" fillId="0" borderId="0" xfId="0" applyFont="1" applyAlignment="1">
      <alignment vertical="center"/>
    </xf>
    <xf numFmtId="0" fontId="4" fillId="0" borderId="0" xfId="0" applyFont="1" applyAlignment="1">
      <alignment horizontal="center"/>
    </xf>
    <xf numFmtId="0" fontId="4" fillId="0" borderId="0" xfId="0" applyFont="1"/>
    <xf numFmtId="0" fontId="41" fillId="0" borderId="0" xfId="0" applyFont="1" applyBorder="1" applyAlignment="1">
      <alignment horizontal="center" vertical="center"/>
    </xf>
    <xf numFmtId="0" fontId="8" fillId="0" borderId="0" xfId="0" applyFont="1" applyAlignment="1">
      <alignment wrapText="1"/>
    </xf>
    <xf numFmtId="0" fontId="4" fillId="0" borderId="0" xfId="0" applyFont="1" applyAlignment="1">
      <alignment horizontal="center" vertical="center"/>
    </xf>
    <xf numFmtId="0" fontId="31" fillId="37" borderId="14" xfId="0" applyFont="1" applyFill="1" applyBorder="1" applyAlignment="1">
      <alignment horizontal="center" vertical="center"/>
    </xf>
    <xf numFmtId="0" fontId="38" fillId="37" borderId="14" xfId="0" applyFont="1" applyFill="1" applyBorder="1" applyAlignment="1">
      <alignment horizontal="center" vertical="center"/>
    </xf>
    <xf numFmtId="2" fontId="31" fillId="37" borderId="14" xfId="0" applyNumberFormat="1" applyFont="1" applyFill="1" applyBorder="1" applyAlignment="1">
      <alignment horizontal="center" vertical="center"/>
    </xf>
    <xf numFmtId="2" fontId="31" fillId="37" borderId="14" xfId="0" applyNumberFormat="1" applyFont="1" applyFill="1" applyBorder="1" applyAlignment="1">
      <alignment horizontal="center"/>
    </xf>
    <xf numFmtId="0" fontId="31" fillId="37" borderId="15" xfId="0" applyFont="1" applyFill="1" applyBorder="1" applyAlignment="1">
      <alignment horizontal="center" vertical="center"/>
    </xf>
    <xf numFmtId="0" fontId="38" fillId="37" borderId="15" xfId="0" applyFont="1" applyFill="1" applyBorder="1" applyAlignment="1">
      <alignment horizontal="center" vertical="center"/>
    </xf>
    <xf numFmtId="2" fontId="31" fillId="37" borderId="15" xfId="0" applyNumberFormat="1" applyFont="1" applyFill="1" applyBorder="1" applyAlignment="1">
      <alignment horizontal="center" vertical="center"/>
    </xf>
    <xf numFmtId="2" fontId="31" fillId="37" borderId="15" xfId="0" applyNumberFormat="1" applyFont="1" applyFill="1" applyBorder="1" applyAlignment="1">
      <alignment horizontal="center"/>
    </xf>
    <xf numFmtId="0" fontId="4" fillId="0" borderId="0" xfId="0" applyFont="1" applyBorder="1" applyAlignment="1">
      <alignment horizontal="center" vertical="center"/>
    </xf>
    <xf numFmtId="0" fontId="4" fillId="0" borderId="13" xfId="0" applyFont="1" applyBorder="1" applyAlignment="1">
      <alignment horizontal="center" vertical="center"/>
    </xf>
    <xf numFmtId="0" fontId="4" fillId="0" borderId="12" xfId="0" applyFont="1" applyBorder="1" applyAlignment="1">
      <alignment horizontal="center" vertical="center"/>
    </xf>
    <xf numFmtId="169" fontId="4" fillId="0" borderId="13" xfId="0" applyNumberFormat="1" applyFont="1" applyBorder="1" applyAlignment="1">
      <alignment horizontal="center" vertical="center"/>
    </xf>
    <xf numFmtId="169" fontId="4" fillId="0" borderId="0" xfId="0" applyNumberFormat="1" applyFont="1" applyBorder="1" applyAlignment="1">
      <alignment horizontal="center" vertical="center"/>
    </xf>
    <xf numFmtId="169" fontId="4" fillId="0" borderId="12" xfId="0" applyNumberFormat="1" applyFont="1" applyBorder="1" applyAlignment="1">
      <alignment horizontal="center" vertical="center"/>
    </xf>
    <xf numFmtId="168" fontId="0" fillId="0" borderId="0" xfId="0" applyNumberFormat="1"/>
    <xf numFmtId="0" fontId="0" fillId="0" borderId="0" xfId="0" pivotButton="1"/>
    <xf numFmtId="0" fontId="0" fillId="0" borderId="0" xfId="0" applyAlignment="1">
      <alignment horizontal="left"/>
    </xf>
    <xf numFmtId="0" fontId="8" fillId="0" borderId="0" xfId="0" applyFont="1"/>
    <xf numFmtId="170" fontId="0" fillId="0" borderId="0" xfId="0" applyNumberFormat="1"/>
    <xf numFmtId="0" fontId="4" fillId="0" borderId="0" xfId="0" applyFont="1" applyAlignment="1">
      <alignment horizontal="center" vertical="center"/>
    </xf>
  </cellXfs>
  <cellStyles count="107">
    <cellStyle name="20% - Accent1 2" xfId="28"/>
    <cellStyle name="20% - Accent1 2 2" xfId="63"/>
    <cellStyle name="20% - Accent1 2 2 2" xfId="92"/>
    <cellStyle name="20% - Accent1 2 3" xfId="78"/>
    <cellStyle name="20% - Accent2 2" xfId="32"/>
    <cellStyle name="20% - Accent2 2 2" xfId="65"/>
    <cellStyle name="20% - Accent2 2 2 2" xfId="94"/>
    <cellStyle name="20% - Accent2 2 3" xfId="80"/>
    <cellStyle name="20% - Accent3 2" xfId="36"/>
    <cellStyle name="20% - Accent3 2 2" xfId="67"/>
    <cellStyle name="20% - Accent3 2 2 2" xfId="96"/>
    <cellStyle name="20% - Accent3 2 3" xfId="82"/>
    <cellStyle name="20% - Accent4 2" xfId="40"/>
    <cellStyle name="20% - Accent4 2 2" xfId="69"/>
    <cellStyle name="20% - Accent4 2 2 2" xfId="98"/>
    <cellStyle name="20% - Accent4 2 3" xfId="84"/>
    <cellStyle name="20% - Accent5 2" xfId="44"/>
    <cellStyle name="20% - Accent5 2 2" xfId="71"/>
    <cellStyle name="20% - Accent5 2 2 2" xfId="100"/>
    <cellStyle name="20% - Accent5 2 3" xfId="86"/>
    <cellStyle name="20% - Accent6 2" xfId="48"/>
    <cellStyle name="20% - Accent6 2 2" xfId="73"/>
    <cellStyle name="20% - Accent6 2 2 2" xfId="102"/>
    <cellStyle name="20% - Accent6 2 3" xfId="88"/>
    <cellStyle name="40% - Accent1 2" xfId="29"/>
    <cellStyle name="40% - Accent1 2 2" xfId="64"/>
    <cellStyle name="40% - Accent1 2 2 2" xfId="93"/>
    <cellStyle name="40% - Accent1 2 3" xfId="79"/>
    <cellStyle name="40% - Accent2 2" xfId="33"/>
    <cellStyle name="40% - Accent2 2 2" xfId="66"/>
    <cellStyle name="40% - Accent2 2 2 2" xfId="95"/>
    <cellStyle name="40% - Accent2 2 3" xfId="81"/>
    <cellStyle name="40% - Accent3 2" xfId="37"/>
    <cellStyle name="40% - Accent3 2 2" xfId="68"/>
    <cellStyle name="40% - Accent3 2 2 2" xfId="97"/>
    <cellStyle name="40% - Accent3 2 3" xfId="83"/>
    <cellStyle name="40% - Accent4 2" xfId="41"/>
    <cellStyle name="40% - Accent4 2 2" xfId="70"/>
    <cellStyle name="40% - Accent4 2 2 2" xfId="99"/>
    <cellStyle name="40% - Accent4 2 3" xfId="85"/>
    <cellStyle name="40% - Accent5 2" xfId="45"/>
    <cellStyle name="40% - Accent5 2 2" xfId="72"/>
    <cellStyle name="40% - Accent5 2 2 2" xfId="101"/>
    <cellStyle name="40% - Accent5 2 3" xfId="87"/>
    <cellStyle name="40% - Accent6 2" xfId="49"/>
    <cellStyle name="40% - Accent6 2 2" xfId="74"/>
    <cellStyle name="40% - Accent6 2 2 2" xfId="103"/>
    <cellStyle name="40% - Accent6 2 3" xfId="89"/>
    <cellStyle name="60% - Accent1 2" xfId="30"/>
    <cellStyle name="60% - Accent2 2" xfId="34"/>
    <cellStyle name="60% - Accent3 2" xfId="38"/>
    <cellStyle name="60% - Accent4 2" xfId="42"/>
    <cellStyle name="60% - Accent5 2" xfId="46"/>
    <cellStyle name="60% - Accent6 2" xfId="50"/>
    <cellStyle name="Accent1 2" xfId="27"/>
    <cellStyle name="Accent2 2" xfId="31"/>
    <cellStyle name="Accent3 2" xfId="35"/>
    <cellStyle name="Accent4 2" xfId="39"/>
    <cellStyle name="Accent5 2" xfId="43"/>
    <cellStyle name="Accent6 2" xfId="47"/>
    <cellStyle name="Bad 2" xfId="18"/>
    <cellStyle name="Calculation 2" xfId="22"/>
    <cellStyle name="Check Cell 2" xfId="24"/>
    <cellStyle name="Comma 2" xfId="4"/>
    <cellStyle name="Comma0" xfId="8"/>
    <cellStyle name="Currency0" xfId="9"/>
    <cellStyle name="Date" xfId="10"/>
    <cellStyle name="Explanatory Text 2" xfId="26"/>
    <cellStyle name="Fixed" xfId="11"/>
    <cellStyle name="Good 2" xfId="17"/>
    <cellStyle name="Heading 1 2" xfId="51"/>
    <cellStyle name="Heading 1 3" xfId="54"/>
    <cellStyle name="Heading 1 4" xfId="12"/>
    <cellStyle name="Heading 2 2" xfId="52"/>
    <cellStyle name="Heading 2 3" xfId="53"/>
    <cellStyle name="Heading 2 4" xfId="13"/>
    <cellStyle name="Heading 3 2" xfId="15"/>
    <cellStyle name="Heading 4 2" xfId="16"/>
    <cellStyle name="Input 2" xfId="20"/>
    <cellStyle name="Linked Cell 2" xfId="23"/>
    <cellStyle name="Neutral 2" xfId="19"/>
    <cellStyle name="Normal" xfId="0" builtinId="0"/>
    <cellStyle name="Normal 2" xfId="1"/>
    <cellStyle name="Normal 2 2" xfId="6"/>
    <cellStyle name="Normal 2 3" xfId="77"/>
    <cellStyle name="Normal 2 4" xfId="59"/>
    <cellStyle name="Normal 3" xfId="3"/>
    <cellStyle name="Normal 3 2" xfId="60"/>
    <cellStyle name="Normal 4" xfId="7"/>
    <cellStyle name="Normal 5" xfId="61"/>
    <cellStyle name="Normal 6" xfId="62"/>
    <cellStyle name="Normal 7" xfId="106"/>
    <cellStyle name="Note 2" xfId="55"/>
    <cellStyle name="Note 2 2" xfId="75"/>
    <cellStyle name="Note 2 2 2" xfId="104"/>
    <cellStyle name="Note 2 3" xfId="90"/>
    <cellStyle name="Note 3" xfId="58"/>
    <cellStyle name="Note 3 2" xfId="76"/>
    <cellStyle name="Note 3 2 2" xfId="105"/>
    <cellStyle name="Note 3 3" xfId="91"/>
    <cellStyle name="Output 2" xfId="21"/>
    <cellStyle name="Percent 2" xfId="5"/>
    <cellStyle name="Title" xfId="2" builtinId="15" customBuiltin="1"/>
    <cellStyle name="Total 2" xfId="56"/>
    <cellStyle name="Total 3" xfId="57"/>
    <cellStyle name="Total 4" xfId="14"/>
    <cellStyle name="Warning Text 2" xfId="25"/>
  </cellStyles>
  <dxfs count="0"/>
  <tableStyles count="0" defaultTableStyle="TableStyleMedium2" defaultPivotStyle="PivotStyleLight16"/>
  <colors>
    <mruColors>
      <color rgb="FFFF00FF"/>
      <color rgb="FF0000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495300</xdr:colOff>
      <xdr:row>15</xdr:row>
      <xdr:rowOff>188825</xdr:rowOff>
    </xdr:from>
    <xdr:to>
      <xdr:col>13</xdr:col>
      <xdr:colOff>46867</xdr:colOff>
      <xdr:row>29</xdr:row>
      <xdr:rowOff>189966</xdr:rowOff>
    </xdr:to>
    <xdr:pic>
      <xdr:nvPicPr>
        <xdr:cNvPr id="3" name="Picture 2"/>
        <xdr:cNvPicPr>
          <a:picLocks noChangeAspect="1"/>
        </xdr:cNvPicPr>
      </xdr:nvPicPr>
      <xdr:blipFill>
        <a:blip xmlns:r="http://schemas.openxmlformats.org/officeDocument/2006/relationships" r:embed="rId1"/>
        <a:stretch>
          <a:fillRect/>
        </a:stretch>
      </xdr:blipFill>
      <xdr:spPr>
        <a:xfrm>
          <a:off x="9991725" y="3103475"/>
          <a:ext cx="3866392" cy="2725291"/>
        </a:xfrm>
        <a:prstGeom prst="rect">
          <a:avLst/>
        </a:prstGeom>
      </xdr:spPr>
    </xdr:pic>
    <xdr:clientData/>
  </xdr:twoCellAnchor>
  <xdr:twoCellAnchor editAs="oneCell">
    <xdr:from>
      <xdr:col>8</xdr:col>
      <xdr:colOff>323850</xdr:colOff>
      <xdr:row>0</xdr:row>
      <xdr:rowOff>0</xdr:rowOff>
    </xdr:from>
    <xdr:to>
      <xdr:col>13</xdr:col>
      <xdr:colOff>246892</xdr:colOff>
      <xdr:row>15</xdr:row>
      <xdr:rowOff>72481</xdr:rowOff>
    </xdr:to>
    <xdr:pic>
      <xdr:nvPicPr>
        <xdr:cNvPr id="4" name="Picture 3"/>
        <xdr:cNvPicPr>
          <a:picLocks noChangeAspect="1"/>
        </xdr:cNvPicPr>
      </xdr:nvPicPr>
      <xdr:blipFill>
        <a:blip xmlns:r="http://schemas.openxmlformats.org/officeDocument/2006/relationships" r:embed="rId2"/>
        <a:stretch>
          <a:fillRect/>
        </a:stretch>
      </xdr:blipFill>
      <xdr:spPr>
        <a:xfrm>
          <a:off x="9820275" y="0"/>
          <a:ext cx="4237867" cy="2987131"/>
        </a:xfrm>
        <a:prstGeom prst="rect">
          <a:avLst/>
        </a:prstGeom>
      </xdr:spPr>
    </xdr:pic>
    <xdr:clientData/>
  </xdr:twoCellAnchor>
  <xdr:twoCellAnchor editAs="oneCell">
    <xdr:from>
      <xdr:col>13</xdr:col>
      <xdr:colOff>714375</xdr:colOff>
      <xdr:row>1</xdr:row>
      <xdr:rowOff>2692</xdr:rowOff>
    </xdr:from>
    <xdr:to>
      <xdr:col>18</xdr:col>
      <xdr:colOff>656467</xdr:colOff>
      <xdr:row>14</xdr:row>
      <xdr:rowOff>113766</xdr:rowOff>
    </xdr:to>
    <xdr:pic>
      <xdr:nvPicPr>
        <xdr:cNvPr id="7" name="Picture 6"/>
        <xdr:cNvPicPr>
          <a:picLocks noChangeAspect="1"/>
        </xdr:cNvPicPr>
      </xdr:nvPicPr>
      <xdr:blipFill>
        <a:blip xmlns:r="http://schemas.openxmlformats.org/officeDocument/2006/relationships" r:embed="rId3"/>
        <a:stretch>
          <a:fillRect/>
        </a:stretch>
      </xdr:blipFill>
      <xdr:spPr>
        <a:xfrm>
          <a:off x="14525625" y="193192"/>
          <a:ext cx="3752092" cy="26447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28575</xdr:rowOff>
    </xdr:from>
    <xdr:to>
      <xdr:col>10</xdr:col>
      <xdr:colOff>714375</xdr:colOff>
      <xdr:row>28</xdr:row>
      <xdr:rowOff>152400</xdr:rowOff>
    </xdr:to>
    <mc:AlternateContent xmlns:mc="http://schemas.openxmlformats.org/markup-compatibility/2006" xmlns:a14="http://schemas.microsoft.com/office/drawing/2010/main">
      <mc:Choice Requires="a14">
        <xdr:sp macro="" textlink="">
          <xdr:nvSpPr>
            <xdr:cNvPr id="2" name="TextBox 1"/>
            <xdr:cNvSpPr txBox="1"/>
          </xdr:nvSpPr>
          <xdr:spPr>
            <a:xfrm>
              <a:off x="47625" y="28575"/>
              <a:ext cx="8286750" cy="5457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Re-Analysis of the Trigger Run Size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Purpose: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Find an alternative method to determine the historical catch proportions of the stocks of Mainstem and Tahltan in the D108 and D106-41 drift gillnet fisheries based on the estimated total run size (high, low) and stock proportions from 1985-2011 by stat week. These proportions, by stat week, will be used in the Stikine Management Model for a historical representation of the proportion of the mainstem and Talhtan stock in the D 106-41 and D108 drift gillnet fisheries (Scform sheet in the SMM model).</a:t>
              </a:r>
            </a:p>
            <a:p>
              <a:r>
                <a:rPr lang="en-US" sz="1100" b="1">
                  <a:solidFill>
                    <a:schemeClr val="dk1"/>
                  </a:solidFill>
                  <a:effectLst/>
                  <a:latin typeface="+mn-lt"/>
                  <a:ea typeface="+mn-ea"/>
                  <a:cs typeface="+mn-cs"/>
                </a:rPr>
                <a:t>Methods: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 each set of data by district (D108, D106-41) and stock (Mainstem and Tahltan), comparison models (linear, polynomial) were run on the proportion of the stock by statistical week across years (1985-2011). Since during the scale pattern analysis weeks 35-41 are often set equal to week 34, data from weeks 35-41 were excluded from the datasets. Models were run based on the combined dataset and also by estimated total run size (high or low) by stock; since the current method for management averages the proportions by years of low (&lt;40,000), medium (average across all years), and high (&gt;80,000) estimated run size and uses this number in the management model . The Stikine Run Size from run reconstruction used the corrected run using the Lower River Commercial Catch (LRCC) not the Lower River Test Fishery (LRTF) nor an average of the two [H:\Salmon\Stikine Sockeye Model\SMM Model &amp; Data\Model Runs\LRCC Run Reconstruction\ StiRunSize.xlsx]. For example, if 1985 and 1986 were years with low run sizes for the overall Tahltan  stock, only these two years would be averaged for a historical low trigger size average for Tahltan in the D106-41 fishery. Then if the current run size estimate, by stock, in the management model, was &lt;40,000, the proportion of the Tahltan stock used in the model to estimate the D106-41 fishery would be the average from only 1985 and 1986.    </a:t>
              </a:r>
            </a:p>
            <a:p>
              <a:r>
                <a:rPr lang="en-US" sz="1100">
                  <a:solidFill>
                    <a:schemeClr val="dk1"/>
                  </a:solidFill>
                  <a:effectLst/>
                  <a:latin typeface="+mn-lt"/>
                  <a:ea typeface="+mn-ea"/>
                  <a:cs typeface="+mn-cs"/>
                </a:rPr>
                <a:t>To somewhat normalize the response variable, stock proportion was logit transformed,</a:t>
              </a:r>
            </a:p>
            <a:p>
              <a:r>
                <a:rPr lang="en-US" sz="1100">
                  <a:solidFill>
                    <a:schemeClr val="dk1"/>
                  </a:solidFill>
                  <a:effectLst/>
                  <a:latin typeface="+mn-lt"/>
                  <a:ea typeface="+mn-ea"/>
                  <a:cs typeface="+mn-cs"/>
                </a:rPr>
                <a:t>Eq.1</a:t>
              </a:r>
              <a14:m>
                <m:oMath xmlns:m="http://schemas.openxmlformats.org/officeDocument/2006/math">
                  <m:r>
                    <a:rPr lang="en-US" sz="1100" i="1">
                      <a:solidFill>
                        <a:schemeClr val="dk1"/>
                      </a:solidFill>
                      <a:effectLst/>
                      <a:latin typeface="Cambria Math"/>
                      <a:ea typeface="+mn-ea"/>
                      <a:cs typeface="+mn-cs"/>
                    </a:rPr>
                    <m:t>   </m:t>
                  </m:r>
                  <m:func>
                    <m:funcPr>
                      <m:ctrlPr>
                        <a:rPr lang="en-US" sz="1100" i="1">
                          <a:solidFill>
                            <a:schemeClr val="dk1"/>
                          </a:solidFill>
                          <a:effectLst/>
                          <a:latin typeface="Cambria Math"/>
                          <a:ea typeface="+mn-ea"/>
                          <a:cs typeface="+mn-cs"/>
                        </a:rPr>
                      </m:ctrlPr>
                    </m:funcPr>
                    <m:fName>
                      <m:r>
                        <m:rPr>
                          <m:sty m:val="p"/>
                        </m:rPr>
                        <a:rPr lang="en-US" sz="1100">
                          <a:solidFill>
                            <a:schemeClr val="dk1"/>
                          </a:solidFill>
                          <a:effectLst/>
                          <a:latin typeface="Cambria Math"/>
                          <a:ea typeface="+mn-ea"/>
                          <a:cs typeface="+mn-cs"/>
                        </a:rPr>
                        <m:t>ln</m:t>
                      </m:r>
                    </m:fName>
                    <m:e>
                      <m:f>
                        <m:fPr>
                          <m:ctrlPr>
                            <a:rPr lang="en-US" sz="1100" i="1">
                              <a:solidFill>
                                <a:schemeClr val="dk1"/>
                              </a:solidFill>
                              <a:effectLst/>
                              <a:latin typeface="Cambria Math"/>
                              <a:ea typeface="+mn-ea"/>
                              <a:cs typeface="+mn-cs"/>
                            </a:rPr>
                          </m:ctrlPr>
                        </m:fPr>
                        <m:num>
                          <m:r>
                            <a:rPr lang="en-US" sz="1100" i="1">
                              <a:solidFill>
                                <a:schemeClr val="dk1"/>
                              </a:solidFill>
                              <a:effectLst/>
                              <a:latin typeface="Cambria Math"/>
                              <a:ea typeface="+mn-ea"/>
                              <a:cs typeface="+mn-cs"/>
                            </a:rPr>
                            <m:t>(</m:t>
                          </m:r>
                          <m:r>
                            <a:rPr lang="en-US" sz="1100" i="1">
                              <a:solidFill>
                                <a:schemeClr val="dk1"/>
                              </a:solidFill>
                              <a:effectLst/>
                              <a:latin typeface="Cambria Math"/>
                              <a:ea typeface="+mn-ea"/>
                              <a:cs typeface="+mn-cs"/>
                            </a:rPr>
                            <m:t>𝑝</m:t>
                          </m:r>
                          <m:r>
                            <a:rPr lang="en-US" sz="1100" i="1">
                              <a:solidFill>
                                <a:schemeClr val="dk1"/>
                              </a:solidFill>
                              <a:effectLst/>
                              <a:latin typeface="Cambria Math"/>
                              <a:ea typeface="+mn-ea"/>
                              <a:cs typeface="+mn-cs"/>
                            </a:rPr>
                            <m:t>+</m:t>
                          </m:r>
                          <m:r>
                            <a:rPr lang="en-US" sz="1100" i="1">
                              <a:solidFill>
                                <a:schemeClr val="dk1"/>
                              </a:solidFill>
                              <a:effectLst/>
                              <a:latin typeface="Cambria Math"/>
                              <a:ea typeface="+mn-ea"/>
                              <a:cs typeface="+mn-cs"/>
                            </a:rPr>
                            <m:t>𝜀</m:t>
                          </m:r>
                          <m:r>
                            <a:rPr lang="en-US" sz="1100" i="1">
                              <a:solidFill>
                                <a:schemeClr val="dk1"/>
                              </a:solidFill>
                              <a:effectLst/>
                              <a:latin typeface="Cambria Math"/>
                              <a:ea typeface="+mn-ea"/>
                              <a:cs typeface="+mn-cs"/>
                            </a:rPr>
                            <m:t>)</m:t>
                          </m:r>
                        </m:num>
                        <m:den>
                          <m:r>
                            <a:rPr lang="en-US" sz="1100" i="1">
                              <a:solidFill>
                                <a:schemeClr val="dk1"/>
                              </a:solidFill>
                              <a:effectLst/>
                              <a:latin typeface="Cambria Math"/>
                              <a:ea typeface="+mn-ea"/>
                              <a:cs typeface="+mn-cs"/>
                            </a:rPr>
                            <m:t>1−(</m:t>
                          </m:r>
                          <m:r>
                            <a:rPr lang="en-US" sz="1100" i="1">
                              <a:solidFill>
                                <a:schemeClr val="dk1"/>
                              </a:solidFill>
                              <a:effectLst/>
                              <a:latin typeface="Cambria Math"/>
                              <a:ea typeface="+mn-ea"/>
                              <a:cs typeface="+mn-cs"/>
                            </a:rPr>
                            <m:t>𝑝</m:t>
                          </m:r>
                          <m:r>
                            <a:rPr lang="en-US" sz="1100" i="1">
                              <a:solidFill>
                                <a:schemeClr val="dk1"/>
                              </a:solidFill>
                              <a:effectLst/>
                              <a:latin typeface="Cambria Math"/>
                              <a:ea typeface="+mn-ea"/>
                              <a:cs typeface="+mn-cs"/>
                            </a:rPr>
                            <m:t>+</m:t>
                          </m:r>
                          <m:r>
                            <a:rPr lang="en-US" sz="1100" i="1">
                              <a:solidFill>
                                <a:schemeClr val="dk1"/>
                              </a:solidFill>
                              <a:effectLst/>
                              <a:latin typeface="Cambria Math"/>
                              <a:ea typeface="+mn-ea"/>
                              <a:cs typeface="+mn-cs"/>
                            </a:rPr>
                            <m:t>𝜀</m:t>
                          </m:r>
                          <m:r>
                            <a:rPr lang="en-US" sz="1100" i="1">
                              <a:solidFill>
                                <a:schemeClr val="dk1"/>
                              </a:solidFill>
                              <a:effectLst/>
                              <a:latin typeface="Cambria Math"/>
                              <a:ea typeface="+mn-ea"/>
                              <a:cs typeface="+mn-cs"/>
                            </a:rPr>
                            <m:t>)</m:t>
                          </m:r>
                        </m:den>
                      </m:f>
                      <m:r>
                        <a:rPr lang="en-US" sz="1100" i="1">
                          <a:solidFill>
                            <a:schemeClr val="dk1"/>
                          </a:solidFill>
                          <a:effectLst/>
                          <a:latin typeface="Cambria Math"/>
                          <a:ea typeface="+mn-ea"/>
                          <a:cs typeface="+mn-cs"/>
                        </a:rPr>
                        <m:t>.</m:t>
                      </m:r>
                    </m:e>
                  </m:func>
                </m:oMath>
              </a14:m>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Since proportions that are equal to 0 or 1 transform to undefined values -∞ and ∞, a small value </a:t>
              </a:r>
              <a:r>
                <a:rPr lang="en-US" sz="1100" i="1">
                  <a:solidFill>
                    <a:schemeClr val="dk1"/>
                  </a:solidFill>
                  <a:effectLst/>
                  <a:latin typeface="+mn-lt"/>
                  <a:ea typeface="+mn-ea"/>
                  <a:cs typeface="+mn-cs"/>
                </a:rPr>
                <a:t>ε </a:t>
              </a:r>
              <a:r>
                <a:rPr lang="en-US" sz="1100">
                  <a:solidFill>
                    <a:schemeClr val="dk1"/>
                  </a:solidFill>
                  <a:effectLst/>
                  <a:latin typeface="+mn-lt"/>
                  <a:ea typeface="+mn-ea"/>
                  <a:cs typeface="+mn-cs"/>
                </a:rPr>
                <a:t>was added to each datapoint. The small value </a:t>
              </a:r>
              <a:r>
                <a:rPr lang="en-US" sz="1100" i="1">
                  <a:solidFill>
                    <a:schemeClr val="dk1"/>
                  </a:solidFill>
                  <a:effectLst/>
                  <a:latin typeface="+mn-lt"/>
                  <a:ea typeface="+mn-ea"/>
                  <a:cs typeface="+mn-cs"/>
                </a:rPr>
                <a:t>ε</a:t>
              </a:r>
              <a:r>
                <a:rPr lang="en-US" sz="1100">
                  <a:solidFill>
                    <a:schemeClr val="dk1"/>
                  </a:solidFill>
                  <a:effectLst/>
                  <a:latin typeface="+mn-lt"/>
                  <a:ea typeface="+mn-ea"/>
                  <a:cs typeface="+mn-cs"/>
                </a:rPr>
                <a:t>, which introduces minimal bias, was set equal to the smallest value of the proportion data that was greater than 0 (0.000156 for mainstem proportions in D106-41; 0.0025 for Tahltan proportions in D108; 0.00066 for Talhtan proportions in D108). The natural log of the explanatory variable, stat week, was used so the response and explanatory variables were on similar scales. To change the logit model fitted values back to proportions, equation # 2 was used,</a:t>
              </a:r>
            </a:p>
            <a:p>
              <a:r>
                <a:rPr lang="en-US" sz="1100">
                  <a:solidFill>
                    <a:schemeClr val="dk1"/>
                  </a:solidFill>
                  <a:effectLst/>
                  <a:latin typeface="+mn-lt"/>
                  <a:ea typeface="+mn-ea"/>
                  <a:cs typeface="+mn-cs"/>
                </a:rPr>
                <a:t>Eq. 2 </a:t>
              </a:r>
              <a14:m>
                <m:oMath xmlns:m="http://schemas.openxmlformats.org/officeDocument/2006/math">
                  <m:r>
                    <a:rPr lang="en-US" sz="1100" i="1">
                      <a:solidFill>
                        <a:schemeClr val="dk1"/>
                      </a:solidFill>
                      <a:effectLst/>
                      <a:latin typeface="Cambria Math"/>
                      <a:ea typeface="+mn-ea"/>
                      <a:cs typeface="+mn-cs"/>
                    </a:rPr>
                    <m:t>   </m:t>
                  </m:r>
                  <m:r>
                    <a:rPr lang="en-US" sz="1100" i="1">
                      <a:solidFill>
                        <a:schemeClr val="dk1"/>
                      </a:solidFill>
                      <a:effectLst/>
                      <a:latin typeface="Cambria Math"/>
                      <a:ea typeface="+mn-ea"/>
                      <a:cs typeface="+mn-cs"/>
                    </a:rPr>
                    <m:t>𝑝</m:t>
                  </m:r>
                  <m:r>
                    <a:rPr lang="en-US" sz="1100" i="1">
                      <a:solidFill>
                        <a:schemeClr val="dk1"/>
                      </a:solidFill>
                      <a:effectLst/>
                      <a:latin typeface="Cambria Math"/>
                      <a:ea typeface="+mn-ea"/>
                      <a:cs typeface="+mn-cs"/>
                    </a:rPr>
                    <m:t>=</m:t>
                  </m:r>
                  <m:f>
                    <m:fPr>
                      <m:ctrlPr>
                        <a:rPr lang="en-US" sz="1100" i="1">
                          <a:solidFill>
                            <a:schemeClr val="dk1"/>
                          </a:solidFill>
                          <a:effectLst/>
                          <a:latin typeface="Cambria Math"/>
                          <a:ea typeface="+mn-ea"/>
                          <a:cs typeface="+mn-cs"/>
                        </a:rPr>
                      </m:ctrlPr>
                    </m:fPr>
                    <m:num>
                      <m:r>
                        <a:rPr lang="en-US" sz="1100" i="1">
                          <a:solidFill>
                            <a:schemeClr val="dk1"/>
                          </a:solidFill>
                          <a:effectLst/>
                          <a:latin typeface="Cambria Math"/>
                          <a:ea typeface="+mn-ea"/>
                          <a:cs typeface="+mn-cs"/>
                        </a:rPr>
                        <m:t>1</m:t>
                      </m:r>
                    </m:num>
                    <m:den>
                      <m:r>
                        <a:rPr lang="en-US" sz="1100" i="1">
                          <a:solidFill>
                            <a:schemeClr val="dk1"/>
                          </a:solidFill>
                          <a:effectLst/>
                          <a:latin typeface="Cambria Math"/>
                          <a:ea typeface="+mn-ea"/>
                          <a:cs typeface="+mn-cs"/>
                        </a:rPr>
                        <m:t>1+</m:t>
                      </m:r>
                      <m:f>
                        <m:fPr>
                          <m:ctrlPr>
                            <a:rPr lang="en-US" sz="1100" i="1">
                              <a:solidFill>
                                <a:schemeClr val="dk1"/>
                              </a:solidFill>
                              <a:effectLst/>
                              <a:latin typeface="Cambria Math"/>
                              <a:ea typeface="+mn-ea"/>
                              <a:cs typeface="+mn-cs"/>
                            </a:rPr>
                          </m:ctrlPr>
                        </m:fPr>
                        <m:num>
                          <m:r>
                            <a:rPr lang="en-US" sz="1100" i="1">
                              <a:solidFill>
                                <a:schemeClr val="dk1"/>
                              </a:solidFill>
                              <a:effectLst/>
                              <a:latin typeface="Cambria Math"/>
                              <a:ea typeface="+mn-ea"/>
                              <a:cs typeface="+mn-cs"/>
                            </a:rPr>
                            <m:t>1</m:t>
                          </m:r>
                        </m:num>
                        <m:den>
                          <m:r>
                            <a:rPr lang="en-US" sz="1100" i="1">
                              <a:solidFill>
                                <a:schemeClr val="dk1"/>
                              </a:solidFill>
                              <a:effectLst/>
                              <a:latin typeface="Cambria Math"/>
                              <a:ea typeface="+mn-ea"/>
                              <a:cs typeface="+mn-cs"/>
                            </a:rPr>
                            <m:t>𝑒</m:t>
                          </m:r>
                          <m:r>
                            <m:rPr>
                              <m:nor/>
                            </m:rPr>
                            <a:rPr lang="en-US" sz="1100" baseline="30000">
                              <a:solidFill>
                                <a:schemeClr val="dk1"/>
                              </a:solidFill>
                              <a:effectLst/>
                              <a:latin typeface="+mn-lt"/>
                              <a:ea typeface="+mn-ea"/>
                              <a:cs typeface="+mn-cs"/>
                            </a:rPr>
                            <m:t>x</m:t>
                          </m:r>
                        </m:den>
                      </m:f>
                    </m:den>
                  </m:f>
                </m:oMath>
              </a14:m>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In this analysis, the best model was chosen by Akaike Information Criterion, corrected for small sample sizes (AICc) and biological reasoning. Differences in AICc&lt;4 are considered statistically insignificant (Burnham and Anderson 1998). Models were also compared to determine if the stock proportion should be based on the estimated run size or one combined model.</a:t>
              </a:r>
            </a:p>
            <a:p>
              <a:endParaRPr lang="en-US" sz="1100"/>
            </a:p>
          </xdr:txBody>
        </xdr:sp>
      </mc:Choice>
      <mc:Fallback xmlns="">
        <xdr:sp macro="" textlink="">
          <xdr:nvSpPr>
            <xdr:cNvPr id="2" name="TextBox 1"/>
            <xdr:cNvSpPr txBox="1"/>
          </xdr:nvSpPr>
          <xdr:spPr>
            <a:xfrm>
              <a:off x="47625" y="28575"/>
              <a:ext cx="8286750" cy="5457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Re-Analysis of the Trigger Run Size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Purpose: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Find an alternative method to determine the historical catch proportions of the stocks of Mainstem and Tahltan in the D108 and D106-41 drift gillnet fisheries based on the estimated total run size (high, low) and stock proportions from 1985-2011 by stat week. These proportions, by stat week, will be used in the Stikine Management Model for a historical representation of the proportion of the mainstem and Talhtan stock in the D 106-41 and D108 drift gillnet fisheries (Scform sheet in the SMM model).</a:t>
              </a:r>
            </a:p>
            <a:p>
              <a:r>
                <a:rPr lang="en-US" sz="1100" b="1">
                  <a:solidFill>
                    <a:schemeClr val="dk1"/>
                  </a:solidFill>
                  <a:effectLst/>
                  <a:latin typeface="+mn-lt"/>
                  <a:ea typeface="+mn-ea"/>
                  <a:cs typeface="+mn-cs"/>
                </a:rPr>
                <a:t>Methods: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 each set of data by district (D108, D106-41) and stock (Mainstem and Tahltan), comparison models (linear, polynomial) were run on the proportion of the stock by statistical week across years (1985-2011). Since during the scale pattern analysis weeks 35-41 are often set equal to week 34, data from weeks 35-41 were excluded from the datasets. Models were run based on the combined dataset and also by estimated total run size (high or low) by stock; since the current method for management averages the proportions by years of low (&lt;40,000), medium (average across all years), and high (&gt;80,000) estimated run size and uses this number in the management model . The Stikine Run Size from run reconstruction used the corrected run using the Lower River Commercial Catch (LRCC) not the Lower River Test Fishery (LRTF) nor an average of the two [H:\Salmon\Stikine Sockeye Model\SMM Model &amp; Data\Model Runs\LRCC Run Reconstruction\ StiRunSize.xlsx]. For example, if 1985 and 1986 were years with low run sizes for the overall Tahltan  stock, only these two years would be averaged for a historical low trigger size average for Tahltan in the D106-41 fishery. Then if the current run size estimate, by stock, in the management model, was &lt;40,000, the proportion of the Tahltan stock used in the model to estimate the D106-41 fishery would be the average from only 1985 and 1986.    </a:t>
              </a:r>
            </a:p>
            <a:p>
              <a:r>
                <a:rPr lang="en-US" sz="1100">
                  <a:solidFill>
                    <a:schemeClr val="dk1"/>
                  </a:solidFill>
                  <a:effectLst/>
                  <a:latin typeface="+mn-lt"/>
                  <a:ea typeface="+mn-ea"/>
                  <a:cs typeface="+mn-cs"/>
                </a:rPr>
                <a:t>To somewhat normalize the response variable, stock proportion was logit transformed,</a:t>
              </a:r>
            </a:p>
            <a:p>
              <a:r>
                <a:rPr lang="en-US" sz="1100">
                  <a:solidFill>
                    <a:schemeClr val="dk1"/>
                  </a:solidFill>
                  <a:effectLst/>
                  <a:latin typeface="+mn-lt"/>
                  <a:ea typeface="+mn-ea"/>
                  <a:cs typeface="+mn-cs"/>
                </a:rPr>
                <a:t>Eq.1</a:t>
              </a:r>
              <a:r>
                <a:rPr lang="en-US" sz="1100" i="0">
                  <a:solidFill>
                    <a:schemeClr val="dk1"/>
                  </a:solidFill>
                  <a:effectLst/>
                  <a:latin typeface="+mn-lt"/>
                  <a:ea typeface="+mn-ea"/>
                  <a:cs typeface="+mn-cs"/>
                </a:rPr>
                <a:t>    ln⁡〖((𝑝+𝜀))/(1−(𝑝+𝜀)).〗</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Since proportions that are equal to 0 or 1 transform to undefined values -∞ and ∞, a small value </a:t>
              </a:r>
              <a:r>
                <a:rPr lang="en-US" sz="1100" i="1">
                  <a:solidFill>
                    <a:schemeClr val="dk1"/>
                  </a:solidFill>
                  <a:effectLst/>
                  <a:latin typeface="+mn-lt"/>
                  <a:ea typeface="+mn-ea"/>
                  <a:cs typeface="+mn-cs"/>
                </a:rPr>
                <a:t>ε </a:t>
              </a:r>
              <a:r>
                <a:rPr lang="en-US" sz="1100">
                  <a:solidFill>
                    <a:schemeClr val="dk1"/>
                  </a:solidFill>
                  <a:effectLst/>
                  <a:latin typeface="+mn-lt"/>
                  <a:ea typeface="+mn-ea"/>
                  <a:cs typeface="+mn-cs"/>
                </a:rPr>
                <a:t>was added to each datapoint. The small value </a:t>
              </a:r>
              <a:r>
                <a:rPr lang="en-US" sz="1100" i="1">
                  <a:solidFill>
                    <a:schemeClr val="dk1"/>
                  </a:solidFill>
                  <a:effectLst/>
                  <a:latin typeface="+mn-lt"/>
                  <a:ea typeface="+mn-ea"/>
                  <a:cs typeface="+mn-cs"/>
                </a:rPr>
                <a:t>ε</a:t>
              </a:r>
              <a:r>
                <a:rPr lang="en-US" sz="1100">
                  <a:solidFill>
                    <a:schemeClr val="dk1"/>
                  </a:solidFill>
                  <a:effectLst/>
                  <a:latin typeface="+mn-lt"/>
                  <a:ea typeface="+mn-ea"/>
                  <a:cs typeface="+mn-cs"/>
                </a:rPr>
                <a:t>, which introduces minimal bias, was set equal to the smallest value of the proportion data that was greater than 0 (0.000156 for mainstem proportions in D106-41; 0.0025 for Tahltan proportions in D108; 0.00066 for Talhtan proportions in D108). The natural log of the explanatory variable, stat week, was used so the response and explanatory variables were on similar scales. To change the logit model fitted values back to proportions, equation # 2 was used,</a:t>
              </a:r>
            </a:p>
            <a:p>
              <a:r>
                <a:rPr lang="en-US" sz="1100">
                  <a:solidFill>
                    <a:schemeClr val="dk1"/>
                  </a:solidFill>
                  <a:effectLst/>
                  <a:latin typeface="+mn-lt"/>
                  <a:ea typeface="+mn-ea"/>
                  <a:cs typeface="+mn-cs"/>
                </a:rPr>
                <a:t>Eq. 2 </a:t>
              </a:r>
              <a:r>
                <a:rPr lang="en-US" sz="1100" i="0">
                  <a:solidFill>
                    <a:schemeClr val="dk1"/>
                  </a:solidFill>
                  <a:effectLst/>
                  <a:latin typeface="+mn-lt"/>
                  <a:ea typeface="+mn-ea"/>
                  <a:cs typeface="+mn-cs"/>
                </a:rPr>
                <a:t>   𝑝=1/(1+1/𝑒</a:t>
              </a:r>
              <a:r>
                <a:rPr lang="en-US" sz="1100" i="0" baseline="30000">
                  <a:solidFill>
                    <a:schemeClr val="dk1"/>
                  </a:solidFill>
                  <a:effectLst/>
                  <a:latin typeface="+mn-lt"/>
                  <a:ea typeface="+mn-ea"/>
                  <a:cs typeface="+mn-cs"/>
                </a:rPr>
                <a:t>"x" )</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In this analysis, the best model was chosen by Akaike Information Criterion, corrected for small sample sizes (AICc) and biological reasoning. Differences in AICc&lt;4 are considered statistically insignificant (Burnham and Anderson 1998). Models were also compared to determine if the stock proportion should be based on the estimated run size or one combined model.</a:t>
              </a:r>
            </a:p>
            <a:p>
              <a:endParaRPr lang="en-US" sz="1100"/>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mF121212_CPUE_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t form"/>
      <sheetName val="smm"/>
      <sheetName val="OUTPUT"/>
      <sheetName val="RP"/>
      <sheetName val="RPform"/>
      <sheetName val="SC"/>
      <sheetName val="SCform"/>
      <sheetName val="Module1"/>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 Miller" refreshedDate="41705.314556944446" createdVersion="4" refreshedVersion="4" minRefreshableVersion="3" recordCount="211">
  <cacheSource type="worksheet">
    <worksheetSource ref="A2:I213" sheet="Data"/>
  </cacheSource>
  <cacheFields count="9">
    <cacheField name="District" numFmtId="0">
      <sharedItems containsSemiMixedTypes="0" containsString="0" containsNumber="1" containsInteger="1" minValue="108" maxValue="108"/>
    </cacheField>
    <cacheField name="Year" numFmtId="0">
      <sharedItems containsSemiMixedTypes="0" containsString="0" containsNumber="1" containsInteger="1" minValue="1986" maxValue="2011"/>
    </cacheField>
    <cacheField name="RunSize" numFmtId="1">
      <sharedItems containsSemiMixedTypes="0" containsString="0" containsNumber="1" minValue="25327.06749423618" maxValue="156626.67157658091"/>
    </cacheField>
    <cacheField name="Stock" numFmtId="0">
      <sharedItems/>
    </cacheField>
    <cacheField name="StatWeek" numFmtId="0">
      <sharedItems containsSemiMixedTypes="0" containsString="0" containsNumber="1" containsInteger="1" minValue="24" maxValue="34"/>
    </cacheField>
    <cacheField name="Prop" numFmtId="164">
      <sharedItems containsSemiMixedTypes="0" containsString="0" containsNumber="1" minValue="7.9155672823219003E-3" maxValue="0.8936253192215432"/>
    </cacheField>
    <cacheField name="Size" numFmtId="0">
      <sharedItems/>
    </cacheField>
    <cacheField name="logitProp" numFmtId="0">
      <sharedItems containsSemiMixedTypes="0" containsString="0" containsNumber="1" minValue="-4.8309768547217846" maxValue="2.1283189953264094"/>
    </cacheField>
    <cacheField name="lnStatWeek" numFmtId="0">
      <sharedItems containsSemiMixedTypes="0" containsString="0" containsNumber="1" minValue="3.1780538303479458" maxValue="3.5263605246161616" count="11">
        <n v="3.2188758248682006"/>
        <n v="3.2580965380214821"/>
        <n v="3.4011973816621555"/>
        <n v="3.4339872044851463"/>
        <n v="3.4657359027997265"/>
        <n v="3.4965075614664802"/>
        <n v="3.5263605246161616"/>
        <n v="3.2958368660043291"/>
        <n v="3.3322045101752038"/>
        <n v="3.3672958299864741"/>
        <n v="3.178053830347945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1">
  <r>
    <n v="108"/>
    <n v="1986"/>
    <n v="41685.094234961776"/>
    <s v="Mainstem"/>
    <n v="25"/>
    <n v="0.6"/>
    <s v="Average"/>
    <n v="0.40546510810816422"/>
    <x v="0"/>
  </r>
  <r>
    <n v="108"/>
    <n v="1986"/>
    <n v="41685.094234961776"/>
    <s v="Mainstem"/>
    <n v="26"/>
    <n v="0.5714285714285714"/>
    <s v="Average"/>
    <n v="0.28768207245178085"/>
    <x v="1"/>
  </r>
  <r>
    <n v="108"/>
    <n v="1986"/>
    <n v="41685.094234961798"/>
    <s v="Mainstem"/>
    <n v="30"/>
    <n v="0.5913389746142359"/>
    <s v="Average"/>
    <n v="0.3695033904701619"/>
    <x v="2"/>
  </r>
  <r>
    <n v="108"/>
    <n v="1986"/>
    <n v="41685.094234961798"/>
    <s v="Mainstem"/>
    <n v="31"/>
    <n v="0.81259150805270863"/>
    <s v="Average"/>
    <n v="1.4669378498268173"/>
    <x v="3"/>
  </r>
  <r>
    <n v="108"/>
    <n v="1986"/>
    <n v="41685.094234961798"/>
    <s v="Mainstem"/>
    <n v="32"/>
    <n v="0.7525380710659898"/>
    <s v="Average"/>
    <n v="1.1121948404339785"/>
    <x v="4"/>
  </r>
  <r>
    <n v="108"/>
    <n v="1986"/>
    <n v="41685.094234961798"/>
    <s v="Mainstem"/>
    <n v="33"/>
    <n v="0.75388026607538805"/>
    <s v="Average"/>
    <n v="1.1194154162978731"/>
    <x v="5"/>
  </r>
  <r>
    <n v="108"/>
    <n v="1986"/>
    <n v="41685.094234961798"/>
    <s v="Mainstem"/>
    <n v="34"/>
    <n v="0.75471698113207553"/>
    <s v="Average"/>
    <n v="1.1239300966524"/>
    <x v="6"/>
  </r>
  <r>
    <n v="108"/>
    <n v="1987"/>
    <n v="29168.103840178785"/>
    <s v="Mainstem"/>
    <n v="26"/>
    <n v="0.52554744525547448"/>
    <s v="Low"/>
    <n v="0.10227884912041825"/>
    <x v="1"/>
  </r>
  <r>
    <n v="108"/>
    <n v="1987"/>
    <n v="29168.103840178785"/>
    <s v="Mainstem"/>
    <n v="27"/>
    <n v="0.52554744525547448"/>
    <s v="Low"/>
    <n v="0.10227884912041825"/>
    <x v="7"/>
  </r>
  <r>
    <n v="108"/>
    <n v="1987"/>
    <n v="29168.103840178785"/>
    <s v="Mainstem"/>
    <n v="28"/>
    <n v="0.60601719197707737"/>
    <s v="Low"/>
    <n v="0.43060108137970676"/>
    <x v="8"/>
  </r>
  <r>
    <n v="108"/>
    <n v="1987"/>
    <n v="29168.103840178785"/>
    <s v="Mainstem"/>
    <n v="29"/>
    <n v="0.60601719197707737"/>
    <s v="Low"/>
    <n v="0.43060108137970676"/>
    <x v="9"/>
  </r>
  <r>
    <n v="108"/>
    <n v="1988"/>
    <n v="35744.774051793618"/>
    <s v="Mainstem"/>
    <n v="26"/>
    <n v="0.52554744525547448"/>
    <s v="Low"/>
    <n v="0.10227884912041825"/>
    <x v="1"/>
  </r>
  <r>
    <n v="108"/>
    <n v="1988"/>
    <n v="35744.774051793618"/>
    <s v="Mainstem"/>
    <n v="27"/>
    <n v="0.52554744525547448"/>
    <s v="Low"/>
    <n v="0.10227884912041825"/>
    <x v="7"/>
  </r>
  <r>
    <n v="108"/>
    <n v="1988"/>
    <n v="35744.774051793618"/>
    <s v="Mainstem"/>
    <n v="28"/>
    <n v="0.60601719197707737"/>
    <s v="Low"/>
    <n v="0.43060108137970676"/>
    <x v="8"/>
  </r>
  <r>
    <n v="108"/>
    <n v="1988"/>
    <n v="35744.774051793618"/>
    <s v="Mainstem"/>
    <n v="29"/>
    <n v="0.60601719197707737"/>
    <s v="Low"/>
    <n v="0.43060108137970676"/>
    <x v="9"/>
  </r>
  <r>
    <n v="108"/>
    <n v="1989"/>
    <n v="74874.883284862677"/>
    <s v="Mainstem"/>
    <n v="25"/>
    <n v="0.36689038031319909"/>
    <s v="Average"/>
    <n v="-0.54558046981903918"/>
    <x v="0"/>
  </r>
  <r>
    <n v="108"/>
    <n v="1989"/>
    <n v="74874.883284862677"/>
    <s v="Mainstem"/>
    <n v="26"/>
    <n v="0.36689038031319909"/>
    <s v="Average"/>
    <n v="-0.54558046981903918"/>
    <x v="1"/>
  </r>
  <r>
    <n v="108"/>
    <n v="1989"/>
    <n v="74874.883284862706"/>
    <s v="Mainstem"/>
    <n v="28"/>
    <n v="0.77612622913331808"/>
    <s v="Average"/>
    <n v="1.2432328032636613"/>
    <x v="8"/>
  </r>
  <r>
    <n v="108"/>
    <n v="1989"/>
    <n v="74874.883284862706"/>
    <s v="Mainstem"/>
    <n v="29"/>
    <n v="0.88506071731149394"/>
    <s v="Average"/>
    <n v="2.0412522374733713"/>
    <x v="9"/>
  </r>
  <r>
    <n v="108"/>
    <n v="1989"/>
    <n v="74874.883284862706"/>
    <s v="Mainstem"/>
    <n v="30"/>
    <n v="0.7694541231126597"/>
    <s v="Average"/>
    <n v="1.2052314577331322"/>
    <x v="2"/>
  </r>
  <r>
    <n v="108"/>
    <n v="1989"/>
    <n v="74874.883284862706"/>
    <s v="Mainstem"/>
    <n v="31"/>
    <n v="0.7694541231126597"/>
    <s v="Average"/>
    <n v="1.2052314577331322"/>
    <x v="3"/>
  </r>
  <r>
    <n v="108"/>
    <n v="1989"/>
    <n v="74874.883284862706"/>
    <s v="Mainstem"/>
    <n v="32"/>
    <n v="0.7694541231126597"/>
    <s v="Average"/>
    <n v="1.2052314577331322"/>
    <x v="4"/>
  </r>
  <r>
    <n v="108"/>
    <n v="1989"/>
    <n v="74874.883284862706"/>
    <s v="Mainstem"/>
    <n v="33"/>
    <n v="0.7694541231126597"/>
    <s v="Average"/>
    <n v="1.2052314577331322"/>
    <x v="5"/>
  </r>
  <r>
    <n v="108"/>
    <n v="1989"/>
    <n v="74874.883284862706"/>
    <s v="Mainstem"/>
    <n v="34"/>
    <n v="0.7694541231126597"/>
    <s v="Average"/>
    <n v="1.2052314577331322"/>
    <x v="6"/>
  </r>
  <r>
    <n v="108"/>
    <n v="1990"/>
    <n v="41012.6905810354"/>
    <s v="Mainstem"/>
    <n v="25"/>
    <n v="7.7751196172248807E-2"/>
    <s v="Average"/>
    <n v="-2.4733011036676924"/>
    <x v="0"/>
  </r>
  <r>
    <n v="108"/>
    <n v="1990"/>
    <n v="41012.6905810354"/>
    <s v="Mainstem"/>
    <n v="26"/>
    <n v="7.7751196172248807E-2"/>
    <s v="Average"/>
    <n v="-2.4733011036676924"/>
    <x v="1"/>
  </r>
  <r>
    <n v="108"/>
    <n v="1990"/>
    <n v="41012.6905810354"/>
    <s v="Mainstem"/>
    <n v="27"/>
    <n v="0.27781309599491416"/>
    <s v="Average"/>
    <n v="-0.95533540418550666"/>
    <x v="7"/>
  </r>
  <r>
    <n v="108"/>
    <n v="1990"/>
    <n v="41012.6905810354"/>
    <s v="Mainstem"/>
    <n v="28"/>
    <n v="0.25398512221041447"/>
    <s v="Average"/>
    <n v="-1.0774698520943005"/>
    <x v="8"/>
  </r>
  <r>
    <n v="108"/>
    <n v="1990"/>
    <n v="41012.6905810354"/>
    <s v="Mainstem"/>
    <n v="29"/>
    <n v="0.35541586073500969"/>
    <s v="Average"/>
    <n v="-0.59531682096587191"/>
    <x v="9"/>
  </r>
  <r>
    <n v="108"/>
    <n v="1990"/>
    <n v="41012.6905810354"/>
    <s v="Mainstem"/>
    <n v="30"/>
    <n v="0.71661931818181823"/>
    <s v="Average"/>
    <n v="0.9277536034637458"/>
    <x v="2"/>
  </r>
  <r>
    <n v="108"/>
    <n v="1990"/>
    <n v="41012.6905810354"/>
    <s v="Mainstem"/>
    <n v="31"/>
    <n v="0.62277091906721538"/>
    <s v="Average"/>
    <n v="0.50132610037477676"/>
    <x v="3"/>
  </r>
  <r>
    <n v="108"/>
    <n v="1990"/>
    <n v="41012.6905810354"/>
    <s v="Mainstem"/>
    <n v="32"/>
    <n v="0.62277091906721538"/>
    <s v="Average"/>
    <n v="0.50132610037477676"/>
    <x v="4"/>
  </r>
  <r>
    <n v="108"/>
    <n v="1990"/>
    <n v="41012.6905810354"/>
    <s v="Mainstem"/>
    <n v="33"/>
    <n v="0.62277091906721538"/>
    <s v="Average"/>
    <n v="0.50132610037477676"/>
    <x v="5"/>
  </r>
  <r>
    <n v="108"/>
    <n v="1990"/>
    <n v="41012.6905810354"/>
    <s v="Mainstem"/>
    <n v="34"/>
    <n v="0.62277091906721538"/>
    <s v="Average"/>
    <n v="0.50132610037477676"/>
    <x v="6"/>
  </r>
  <r>
    <n v="108"/>
    <n v="1991"/>
    <n v="63470.0646251859"/>
    <s v="Mainstem"/>
    <n v="25"/>
    <n v="3.9E-2"/>
    <s v="Average"/>
    <n v="-3.2044127628406458"/>
    <x v="0"/>
  </r>
  <r>
    <n v="108"/>
    <n v="1991"/>
    <n v="63470.0646251859"/>
    <s v="Mainstem"/>
    <n v="26"/>
    <n v="0.13914000000000001"/>
    <s v="Average"/>
    <n v="-1.8224512690851415"/>
    <x v="1"/>
  </r>
  <r>
    <n v="108"/>
    <n v="1991"/>
    <n v="63470.0646251859"/>
    <s v="Mainstem"/>
    <n v="27"/>
    <n v="5.0470000000000001E-2"/>
    <s v="Average"/>
    <n v="-2.9345880249776592"/>
    <x v="7"/>
  </r>
  <r>
    <n v="108"/>
    <n v="1991"/>
    <n v="63470.0646251859"/>
    <s v="Mainstem"/>
    <n v="28"/>
    <n v="0.21629000000000001"/>
    <s v="Average"/>
    <n v="-1.2874189541568888"/>
    <x v="8"/>
  </r>
  <r>
    <n v="108"/>
    <n v="1991"/>
    <n v="63470.0646251859"/>
    <s v="Mainstem"/>
    <n v="29"/>
    <n v="0.43379000000000001"/>
    <s v="Average"/>
    <n v="-0.26640448809617912"/>
    <x v="9"/>
  </r>
  <r>
    <n v="108"/>
    <n v="1991"/>
    <n v="63470.0646251859"/>
    <s v="Mainstem"/>
    <n v="30"/>
    <n v="0.72663"/>
    <s v="Average"/>
    <n v="0.97759121819150818"/>
    <x v="2"/>
  </r>
  <r>
    <n v="108"/>
    <n v="1991"/>
    <n v="63470.0646251859"/>
    <s v="Mainstem"/>
    <n v="31"/>
    <n v="0.72663"/>
    <s v="Average"/>
    <n v="0.97759121819150818"/>
    <x v="3"/>
  </r>
  <r>
    <n v="108"/>
    <n v="1991"/>
    <n v="63470.0646251859"/>
    <s v="Mainstem"/>
    <n v="32"/>
    <n v="0.72663"/>
    <s v="Average"/>
    <n v="0.97759121819150818"/>
    <x v="4"/>
  </r>
  <r>
    <n v="108"/>
    <n v="1991"/>
    <n v="63470.0646251859"/>
    <s v="Mainstem"/>
    <n v="33"/>
    <n v="0.72663"/>
    <s v="Average"/>
    <n v="0.97759121819150818"/>
    <x v="5"/>
  </r>
  <r>
    <n v="108"/>
    <n v="1991"/>
    <n v="63470.0646251859"/>
    <s v="Mainstem"/>
    <n v="34"/>
    <n v="0.72663"/>
    <s v="Average"/>
    <n v="0.97759121819150818"/>
    <x v="6"/>
  </r>
  <r>
    <n v="108"/>
    <n v="1992"/>
    <n v="127037.0369465198"/>
    <s v="Mainstem"/>
    <n v="26"/>
    <n v="0.13584288052373159"/>
    <s v="High"/>
    <n v="-1.8502556759096636"/>
    <x v="1"/>
  </r>
  <r>
    <n v="108"/>
    <n v="1992"/>
    <n v="127037.0369465198"/>
    <s v="Mainstem"/>
    <n v="27"/>
    <n v="0.22008687639857838"/>
    <s v="High"/>
    <n v="-1.2651601723586852"/>
    <x v="7"/>
  </r>
  <r>
    <n v="108"/>
    <n v="1992"/>
    <n v="127037.0369465198"/>
    <s v="Mainstem"/>
    <n v="28"/>
    <n v="0.45452397826600521"/>
    <s v="High"/>
    <n v="-0.1824081781288435"/>
    <x v="8"/>
  </r>
  <r>
    <n v="108"/>
    <n v="1992"/>
    <n v="127037.0369465198"/>
    <s v="Mainstem"/>
    <n v="29"/>
    <n v="0.53470481459071662"/>
    <s v="High"/>
    <n v="0.13904283468405793"/>
    <x v="9"/>
  </r>
  <r>
    <n v="108"/>
    <n v="1992"/>
    <n v="127037.0369465198"/>
    <s v="Mainstem"/>
    <n v="30"/>
    <n v="0.79356925418569257"/>
    <s v="High"/>
    <n v="1.3465758282223854"/>
    <x v="2"/>
  </r>
  <r>
    <n v="108"/>
    <n v="1992"/>
    <n v="127037.0369465198"/>
    <s v="Mainstem"/>
    <n v="31"/>
    <n v="0.80232293327260307"/>
    <s v="High"/>
    <n v="1.4008764636808875"/>
    <x v="3"/>
  </r>
  <r>
    <n v="108"/>
    <n v="1992"/>
    <n v="127037.0369465198"/>
    <s v="Mainstem"/>
    <n v="32"/>
    <n v="0.86069114470842334"/>
    <s v="High"/>
    <n v="1.8210422744285431"/>
    <x v="4"/>
  </r>
  <r>
    <n v="108"/>
    <n v="1992"/>
    <n v="127037.0369465198"/>
    <s v="Mainstem"/>
    <n v="33"/>
    <n v="0.53596287703016243"/>
    <s v="High"/>
    <n v="0.14410034397375687"/>
    <x v="5"/>
  </r>
  <r>
    <n v="108"/>
    <n v="1992"/>
    <n v="127037.0369465198"/>
    <s v="Mainstem"/>
    <n v="34"/>
    <n v="0.53596287703016243"/>
    <s v="High"/>
    <n v="0.14410034397375687"/>
    <x v="6"/>
  </r>
  <r>
    <n v="108"/>
    <n v="1993"/>
    <n v="156626.67157658091"/>
    <s v="Mainstem"/>
    <n v="26"/>
    <n v="0.192921881743634"/>
    <s v="High"/>
    <n v="-1.4311351152350635"/>
    <x v="1"/>
  </r>
  <r>
    <n v="108"/>
    <n v="1993"/>
    <n v="156626.67157658091"/>
    <s v="Mainstem"/>
    <n v="27"/>
    <n v="0.19521739130434781"/>
    <s v="High"/>
    <n v="-1.4164584248312433"/>
    <x v="7"/>
  </r>
  <r>
    <n v="108"/>
    <n v="1993"/>
    <n v="156626.67157658091"/>
    <s v="Mainstem"/>
    <n v="28"/>
    <n v="0.29641442461031947"/>
    <s v="High"/>
    <n v="-0.86443095323707719"/>
    <x v="8"/>
  </r>
  <r>
    <n v="108"/>
    <n v="1993"/>
    <n v="156626.67157658091"/>
    <s v="Mainstem"/>
    <n v="29"/>
    <n v="0.49324458573415458"/>
    <s v="High"/>
    <n v="-2.7023301443653707E-2"/>
    <x v="9"/>
  </r>
  <r>
    <n v="108"/>
    <n v="1993"/>
    <n v="156626.67157658091"/>
    <s v="Mainstem"/>
    <n v="30"/>
    <n v="0.46119847003824904"/>
    <s v="High"/>
    <n v="-0.1555188130652895"/>
    <x v="2"/>
  </r>
  <r>
    <n v="108"/>
    <n v="1993"/>
    <n v="156626.67157658091"/>
    <s v="Mainstem"/>
    <n v="31"/>
    <n v="0.58025599529204064"/>
    <s v="High"/>
    <n v="0.32382436450902613"/>
    <x v="3"/>
  </r>
  <r>
    <n v="108"/>
    <n v="1993"/>
    <n v="156626.67157658091"/>
    <s v="Mainstem"/>
    <n v="32"/>
    <n v="0.60526315789473684"/>
    <s v="High"/>
    <n v="0.42744401482693956"/>
    <x v="4"/>
  </r>
  <r>
    <n v="108"/>
    <n v="1993"/>
    <n v="156626.67157658091"/>
    <s v="Mainstem"/>
    <n v="33"/>
    <n v="0.55543933054393302"/>
    <s v="High"/>
    <n v="0.2226728523175219"/>
    <x v="5"/>
  </r>
  <r>
    <n v="108"/>
    <n v="1993"/>
    <n v="156626.67157658091"/>
    <s v="Mainstem"/>
    <n v="34"/>
    <n v="0.60442260442260443"/>
    <s v="High"/>
    <n v="0.42392717094789983"/>
    <x v="6"/>
  </r>
  <r>
    <n v="108"/>
    <n v="1994"/>
    <n v="65696.106902989704"/>
    <s v="Mainstem"/>
    <n v="25"/>
    <n v="6.741573033707865E-2"/>
    <s v="Average"/>
    <n v="-2.6270811385685429"/>
    <x v="0"/>
  </r>
  <r>
    <n v="108"/>
    <n v="1994"/>
    <n v="65696.106902989704"/>
    <s v="Mainstem"/>
    <n v="26"/>
    <n v="0.13254203758654798"/>
    <s v="Average"/>
    <n v="-1.8786671924212717"/>
    <x v="1"/>
  </r>
  <r>
    <n v="108"/>
    <n v="1994"/>
    <n v="65696.106902989704"/>
    <s v="Mainstem"/>
    <n v="27"/>
    <n v="6.8235873041909298E-2"/>
    <s v="Average"/>
    <n v="-2.6141092757486959"/>
    <x v="7"/>
  </r>
  <r>
    <n v="108"/>
    <n v="1994"/>
    <n v="65696.106902989704"/>
    <s v="Mainstem"/>
    <n v="28"/>
    <n v="2.5764956614400973E-2"/>
    <s v="Average"/>
    <n v="-3.6326372942924197"/>
    <x v="8"/>
  </r>
  <r>
    <n v="108"/>
    <n v="1994"/>
    <n v="65696.106902989704"/>
    <s v="Mainstem"/>
    <n v="29"/>
    <n v="7.1362265026688326E-2"/>
    <s v="Average"/>
    <n v="-2.5659494825605282"/>
    <x v="9"/>
  </r>
  <r>
    <n v="108"/>
    <n v="1994"/>
    <n v="65696.106902989704"/>
    <s v="Mainstem"/>
    <n v="30"/>
    <n v="0.14990818540982695"/>
    <s v="Average"/>
    <n v="-1.7353213513954135"/>
    <x v="2"/>
  </r>
  <r>
    <n v="108"/>
    <n v="1994"/>
    <n v="65696.106902989704"/>
    <s v="Mainstem"/>
    <n v="31"/>
    <n v="0.33847413675446975"/>
    <s v="Average"/>
    <n v="-0.67010139668634838"/>
    <x v="3"/>
  </r>
  <r>
    <n v="108"/>
    <n v="1994"/>
    <n v="65696.106902989704"/>
    <s v="Mainstem"/>
    <n v="32"/>
    <n v="0.27385287691187182"/>
    <s v="Average"/>
    <n v="-0.97516162657194383"/>
    <x v="4"/>
  </r>
  <r>
    <n v="108"/>
    <n v="1994"/>
    <n v="65696.106902989704"/>
    <s v="Mainstem"/>
    <n v="33"/>
    <n v="0.18019359642591215"/>
    <s v="Average"/>
    <n v="-1.5150364105659935"/>
    <x v="5"/>
  </r>
  <r>
    <n v="108"/>
    <n v="1994"/>
    <n v="65696.106902989704"/>
    <s v="Mainstem"/>
    <n v="34"/>
    <n v="0.17177476835352812"/>
    <s v="Average"/>
    <n v="-1.5731010039212017"/>
    <x v="6"/>
  </r>
  <r>
    <n v="108"/>
    <n v="1995"/>
    <n v="81971.266627886187"/>
    <s v="Mainstem"/>
    <n v="24"/>
    <n v="0.1050228310502283"/>
    <s v="High"/>
    <n v="-2.1426204433013676"/>
    <x v="10"/>
  </r>
  <r>
    <n v="108"/>
    <n v="1995"/>
    <n v="81971.266627886187"/>
    <s v="Mainstem"/>
    <n v="25"/>
    <n v="0.1672681625608034"/>
    <s v="High"/>
    <n v="-1.605113378102105"/>
    <x v="0"/>
  </r>
  <r>
    <n v="108"/>
    <n v="1995"/>
    <n v="81971.266627886187"/>
    <s v="Mainstem"/>
    <n v="26"/>
    <n v="0.10051718385051718"/>
    <s v="High"/>
    <n v="-2.1914912529573169"/>
    <x v="1"/>
  </r>
  <r>
    <n v="108"/>
    <n v="1995"/>
    <n v="81971.266627886202"/>
    <s v="Mainstem"/>
    <n v="27"/>
    <n v="0.13471635951817151"/>
    <s v="High"/>
    <n v="-1.8598858337032484"/>
    <x v="7"/>
  </r>
  <r>
    <n v="108"/>
    <n v="1995"/>
    <n v="81971.266627886202"/>
    <s v="Mainstem"/>
    <n v="28"/>
    <n v="0.22864066286250292"/>
    <s v="High"/>
    <n v="-1.2160027179832906"/>
    <x v="8"/>
  </r>
  <r>
    <n v="108"/>
    <n v="1995"/>
    <n v="81971.266627886202"/>
    <s v="Mainstem"/>
    <n v="29"/>
    <n v="0.32149071925754058"/>
    <s v="High"/>
    <n v="-0.74692948124990488"/>
    <x v="9"/>
  </r>
  <r>
    <n v="108"/>
    <n v="1995"/>
    <n v="81971.266627886202"/>
    <s v="Mainstem"/>
    <n v="30"/>
    <n v="0.53910901252309584"/>
    <s v="High"/>
    <n v="0.15675625468638676"/>
    <x v="2"/>
  </r>
  <r>
    <n v="108"/>
    <n v="1995"/>
    <n v="81971.266627886202"/>
    <s v="Mainstem"/>
    <n v="31"/>
    <n v="0.72560275545350172"/>
    <s v="High"/>
    <n v="0.97242584221534689"/>
    <x v="3"/>
  </r>
  <r>
    <n v="108"/>
    <n v="1995"/>
    <n v="81971.266627886202"/>
    <s v="Mainstem"/>
    <n v="32"/>
    <n v="0.61157024793388426"/>
    <s v="High"/>
    <n v="0.45391749149411104"/>
    <x v="4"/>
  </r>
  <r>
    <n v="108"/>
    <n v="1995"/>
    <n v="81971.266627886202"/>
    <s v="Mainstem"/>
    <n v="33"/>
    <n v="0.61157024793388426"/>
    <s v="High"/>
    <n v="0.45391749149411104"/>
    <x v="5"/>
  </r>
  <r>
    <n v="108"/>
    <n v="1995"/>
    <n v="81971.266627886202"/>
    <s v="Mainstem"/>
    <n v="34"/>
    <n v="0.61157024793388426"/>
    <s v="High"/>
    <n v="0.45391749149411104"/>
    <x v="6"/>
  </r>
  <r>
    <n v="108"/>
    <n v="1996"/>
    <n v="91043.626972673475"/>
    <s v="Mainstem"/>
    <n v="24"/>
    <n v="0.51648351648351654"/>
    <s v="High"/>
    <n v="6.5957967791797578E-2"/>
    <x v="10"/>
  </r>
  <r>
    <n v="108"/>
    <n v="1996"/>
    <n v="91043.626972673475"/>
    <s v="Mainstem"/>
    <n v="25"/>
    <n v="7.9896013864818025E-2"/>
    <s v="High"/>
    <n v="-2.443760729587023"/>
    <x v="0"/>
  </r>
  <r>
    <n v="108"/>
    <n v="1996"/>
    <n v="91043.626972673475"/>
    <s v="Mainstem"/>
    <n v="26"/>
    <n v="3.7315612677084851E-2"/>
    <s v="High"/>
    <n v="-3.2503138095542656"/>
    <x v="1"/>
  </r>
  <r>
    <n v="108"/>
    <n v="1996"/>
    <n v="91043.626972673504"/>
    <s v="Mainstem"/>
    <n v="27"/>
    <n v="7.9610849312688664E-2"/>
    <s v="High"/>
    <n v="-2.4476461890248777"/>
    <x v="7"/>
  </r>
  <r>
    <n v="108"/>
    <n v="1996"/>
    <n v="91043.626972673504"/>
    <s v="Mainstem"/>
    <n v="28"/>
    <n v="0.11093517138599106"/>
    <s v="High"/>
    <n v="-2.0812241668045477"/>
    <x v="8"/>
  </r>
  <r>
    <n v="108"/>
    <n v="1996"/>
    <n v="91043.626972673504"/>
    <s v="Mainstem"/>
    <n v="29"/>
    <n v="0.30316319194823865"/>
    <s v="High"/>
    <n v="-0.83228000074604813"/>
    <x v="9"/>
  </r>
  <r>
    <n v="108"/>
    <n v="1996"/>
    <n v="91043.626972673504"/>
    <s v="Mainstem"/>
    <n v="30"/>
    <n v="0.34832028289972217"/>
    <s v="High"/>
    <n v="-0.6264308001223613"/>
    <x v="2"/>
  </r>
  <r>
    <n v="108"/>
    <n v="1996"/>
    <n v="91043.626972673504"/>
    <s v="Mainstem"/>
    <n v="31"/>
    <n v="0.61071428571428577"/>
    <s v="High"/>
    <n v="0.45031567427351638"/>
    <x v="3"/>
  </r>
  <r>
    <n v="108"/>
    <n v="1996"/>
    <n v="91043.626972673504"/>
    <s v="Mainstem"/>
    <n v="32"/>
    <n v="0.40565253532834578"/>
    <s v="High"/>
    <n v="-0.38196713684086059"/>
    <x v="4"/>
  </r>
  <r>
    <n v="108"/>
    <n v="1996"/>
    <n v="91043.626972673504"/>
    <s v="Mainstem"/>
    <n v="33"/>
    <n v="0.40565253532834578"/>
    <s v="High"/>
    <n v="-0.38196713684086059"/>
    <x v="5"/>
  </r>
  <r>
    <n v="108"/>
    <n v="1996"/>
    <n v="91043.626972673504"/>
    <s v="Mainstem"/>
    <n v="34"/>
    <n v="0.40565253532834578"/>
    <s v="High"/>
    <n v="-0.38196713684086059"/>
    <x v="6"/>
  </r>
  <r>
    <n v="108"/>
    <n v="1997"/>
    <n v="79930.140185770462"/>
    <s v="Mainstem"/>
    <n v="24"/>
    <n v="0.10593856655290104"/>
    <s v="Average"/>
    <n v="-2.1329151250348346"/>
    <x v="10"/>
  </r>
  <r>
    <n v="108"/>
    <n v="1997"/>
    <n v="79930.140185770462"/>
    <s v="Mainstem"/>
    <n v="25"/>
    <n v="9.373458312777503E-3"/>
    <s v="Average"/>
    <n v="-4.6604555016451794"/>
    <x v="0"/>
  </r>
  <r>
    <n v="108"/>
    <n v="1997"/>
    <n v="79930.140185770462"/>
    <s v="Mainstem"/>
    <n v="26"/>
    <n v="0.11332226110682721"/>
    <s v="Average"/>
    <n v="-2.0572459724498802"/>
    <x v="1"/>
  </r>
  <r>
    <n v="108"/>
    <n v="1997"/>
    <n v="79930.140185770506"/>
    <s v="Mainstem"/>
    <n v="27"/>
    <n v="0.20471195471195472"/>
    <s v="Average"/>
    <n v="-1.3571004780538156"/>
    <x v="7"/>
  </r>
  <r>
    <n v="108"/>
    <n v="1997"/>
    <n v="79930.140185770506"/>
    <s v="Mainstem"/>
    <n v="28"/>
    <n v="0.54396796262306024"/>
    <s v="Average"/>
    <n v="0.17632728843268533"/>
    <x v="8"/>
  </r>
  <r>
    <n v="108"/>
    <n v="1997"/>
    <n v="79930.140185770506"/>
    <s v="Mainstem"/>
    <n v="29"/>
    <n v="0.40298507462686567"/>
    <s v="Average"/>
    <n v="-0.39304258810960718"/>
    <x v="9"/>
  </r>
  <r>
    <n v="108"/>
    <n v="1997"/>
    <n v="79930.140185770506"/>
    <s v="Mainstem"/>
    <n v="30"/>
    <n v="0.66030534351145032"/>
    <s v="Average"/>
    <n v="0.66465522476563876"/>
    <x v="2"/>
  </r>
  <r>
    <n v="108"/>
    <n v="1997"/>
    <n v="79930.140185770506"/>
    <s v="Mainstem"/>
    <n v="31"/>
    <n v="0.74323432343234319"/>
    <s v="Average"/>
    <n v="1.0628474650811892"/>
    <x v="3"/>
  </r>
  <r>
    <n v="108"/>
    <n v="1997"/>
    <n v="79930.140185770506"/>
    <s v="Mainstem"/>
    <n v="32"/>
    <n v="0.74323432343234319"/>
    <s v="Average"/>
    <n v="1.0628474650811892"/>
    <x v="4"/>
  </r>
  <r>
    <n v="108"/>
    <n v="1997"/>
    <n v="79930.140185770506"/>
    <s v="Mainstem"/>
    <n v="33"/>
    <n v="0.74323432343234319"/>
    <s v="Average"/>
    <n v="1.0628474650811892"/>
    <x v="5"/>
  </r>
  <r>
    <n v="108"/>
    <n v="1997"/>
    <n v="79930.140185770506"/>
    <s v="Mainstem"/>
    <n v="34"/>
    <n v="0.74323432343234319"/>
    <s v="Average"/>
    <n v="1.0628474650811892"/>
    <x v="6"/>
  </r>
  <r>
    <n v="108"/>
    <n v="1998"/>
    <n v="39038.59687303986"/>
    <s v="Mainstem"/>
    <n v="26"/>
    <n v="0.12994604316546762"/>
    <s v="Low"/>
    <n v="-1.9014359173514499"/>
    <x v="1"/>
  </r>
  <r>
    <n v="108"/>
    <n v="1998"/>
    <n v="39038.59687303986"/>
    <s v="Mainstem"/>
    <n v="27"/>
    <n v="8.4521812080536912E-2"/>
    <s v="Low"/>
    <n v="-2.3824369063270199"/>
    <x v="7"/>
  </r>
  <r>
    <n v="108"/>
    <n v="1998"/>
    <n v="39038.59687303986"/>
    <s v="Mainstem"/>
    <n v="28"/>
    <n v="0.1903649110192342"/>
    <s v="Low"/>
    <n v="-1.44764082421812"/>
    <x v="8"/>
  </r>
  <r>
    <n v="108"/>
    <n v="1998"/>
    <n v="39038.59687303986"/>
    <s v="Mainstem"/>
    <n v="29"/>
    <n v="0.4626373626373626"/>
    <s v="Low"/>
    <n v="-0.14972965579249087"/>
    <x v="9"/>
  </r>
  <r>
    <n v="108"/>
    <n v="1998"/>
    <n v="39038.59687303986"/>
    <s v="Mainstem"/>
    <n v="30"/>
    <n v="0.41926677067082685"/>
    <s v="Low"/>
    <n v="-0.32578409212224579"/>
    <x v="2"/>
  </r>
  <r>
    <n v="108"/>
    <n v="1998"/>
    <n v="39038.59687303986"/>
    <s v="Mainstem"/>
    <n v="31"/>
    <n v="0.80441354292623946"/>
    <s v="Low"/>
    <n v="1.414110976476789"/>
    <x v="3"/>
  </r>
  <r>
    <n v="108"/>
    <n v="1998"/>
    <n v="39038.59687303986"/>
    <s v="Mainstem"/>
    <n v="32"/>
    <n v="0.6905829596412556"/>
    <s v="Low"/>
    <n v="0.80284609781636984"/>
    <x v="4"/>
  </r>
  <r>
    <n v="108"/>
    <n v="1998"/>
    <n v="39038.59687303986"/>
    <s v="Mainstem"/>
    <n v="33"/>
    <n v="0.6905829596412556"/>
    <s v="Low"/>
    <n v="0.80284609781636984"/>
    <x v="5"/>
  </r>
  <r>
    <n v="108"/>
    <n v="1998"/>
    <n v="39038.59687303986"/>
    <s v="Mainstem"/>
    <n v="34"/>
    <n v="0.6905829596412556"/>
    <s v="Low"/>
    <n v="0.80284609781636984"/>
    <x v="6"/>
  </r>
  <r>
    <n v="108"/>
    <n v="1999"/>
    <n v="33883.589411457113"/>
    <s v="Mainstem"/>
    <n v="26"/>
    <n v="2.2112085398398776E-2"/>
    <s v="Low"/>
    <n v="-3.7892707470584508"/>
    <x v="1"/>
  </r>
  <r>
    <n v="108"/>
    <n v="1999"/>
    <n v="33883.589411457113"/>
    <s v="Mainstem"/>
    <n v="27"/>
    <n v="5.4723799690242644E-2"/>
    <s v="Low"/>
    <n v="-2.8491784505624436"/>
    <x v="7"/>
  </r>
  <r>
    <n v="108"/>
    <n v="1999"/>
    <n v="33883.589411457113"/>
    <s v="Mainstem"/>
    <n v="28"/>
    <n v="8.3219851717355103E-2"/>
    <s v="Low"/>
    <n v="-2.3993817707184726"/>
    <x v="8"/>
  </r>
  <r>
    <n v="108"/>
    <n v="1999"/>
    <n v="33883.589411457113"/>
    <s v="Mainstem"/>
    <n v="29"/>
    <n v="0.16527709661598819"/>
    <s v="Low"/>
    <n v="-1.6194763787809581"/>
    <x v="9"/>
  </r>
  <r>
    <n v="108"/>
    <n v="1999"/>
    <n v="33883.589411457113"/>
    <s v="Mainstem"/>
    <n v="30"/>
    <n v="0.42863468634686347"/>
    <s v="Low"/>
    <n v="-0.28742377463296132"/>
    <x v="2"/>
  </r>
  <r>
    <n v="108"/>
    <n v="1999"/>
    <n v="33883.589411457113"/>
    <s v="Mainstem"/>
    <n v="31"/>
    <n v="0.47790307832977752"/>
    <s v="Low"/>
    <n v="-8.8445297413766749E-2"/>
    <x v="3"/>
  </r>
  <r>
    <n v="108"/>
    <n v="1999"/>
    <n v="33883.589411457113"/>
    <s v="Mainstem"/>
    <n v="32"/>
    <n v="0.70256410256410251"/>
    <s v="Low"/>
    <n v="0.85953791528170531"/>
    <x v="4"/>
  </r>
  <r>
    <n v="108"/>
    <n v="1999"/>
    <n v="33883.589411457113"/>
    <s v="Mainstem"/>
    <n v="33"/>
    <n v="0.70256410256410251"/>
    <s v="Low"/>
    <n v="0.85953791528170531"/>
    <x v="5"/>
  </r>
  <r>
    <n v="108"/>
    <n v="1999"/>
    <n v="33883.589411457113"/>
    <s v="Mainstem"/>
    <n v="34"/>
    <n v="0.70256410256410251"/>
    <s v="Low"/>
    <n v="0.85953791528170531"/>
    <x v="6"/>
  </r>
  <r>
    <n v="108"/>
    <n v="2000"/>
    <n v="25327.06749423618"/>
    <s v="Mainstem"/>
    <n v="26"/>
    <n v="0.22900000000000001"/>
    <s v="Low"/>
    <n v="-1.2139663700090899"/>
    <x v="1"/>
  </r>
  <r>
    <n v="108"/>
    <n v="2000"/>
    <n v="25327.06749423618"/>
    <s v="Mainstem"/>
    <n v="27"/>
    <n v="0.156"/>
    <s v="Low"/>
    <n v="-1.6882964873464201"/>
    <x v="7"/>
  </r>
  <r>
    <n v="108"/>
    <n v="2000"/>
    <n v="25327.06749423618"/>
    <s v="Mainstem"/>
    <n v="28"/>
    <n v="2.7E-2"/>
    <s v="Low"/>
    <n v="-3.5845472161816758"/>
    <x v="8"/>
  </r>
  <r>
    <n v="108"/>
    <n v="2000"/>
    <n v="25327.06749423618"/>
    <s v="Mainstem"/>
    <n v="29"/>
    <n v="0.59399999999999997"/>
    <s v="Low"/>
    <n v="0.3805261597609122"/>
    <x v="9"/>
  </r>
  <r>
    <n v="108"/>
    <n v="2000"/>
    <n v="25327.06749423618"/>
    <s v="Mainstem"/>
    <n v="30"/>
    <n v="0.44500000000000001"/>
    <s v="Low"/>
    <n v="-0.22089383158019413"/>
    <x v="2"/>
  </r>
  <r>
    <n v="108"/>
    <n v="2000"/>
    <n v="25327.06749423618"/>
    <s v="Mainstem"/>
    <n v="31"/>
    <n v="0.224"/>
    <s v="Low"/>
    <n v="-1.242506468328179"/>
    <x v="3"/>
  </r>
  <r>
    <n v="108"/>
    <n v="2000"/>
    <n v="25327.06749423618"/>
    <s v="Mainstem"/>
    <n v="32"/>
    <n v="0.224"/>
    <s v="Low"/>
    <n v="-1.242506468328179"/>
    <x v="4"/>
  </r>
  <r>
    <n v="108"/>
    <n v="2000"/>
    <n v="25327.06749423618"/>
    <s v="Mainstem"/>
    <n v="33"/>
    <n v="0.224"/>
    <s v="Low"/>
    <n v="-1.242506468328179"/>
    <x v="5"/>
  </r>
  <r>
    <n v="108"/>
    <n v="2000"/>
    <n v="25327.06749423618"/>
    <s v="Mainstem"/>
    <n v="34"/>
    <n v="0.224"/>
    <s v="Low"/>
    <n v="-1.242506468328179"/>
    <x v="6"/>
  </r>
  <r>
    <n v="108"/>
    <n v="2004"/>
    <n v="84988.26655"/>
    <s v="Mainstem"/>
    <n v="25"/>
    <n v="0.35411219237695107"/>
    <s v="High"/>
    <n v="-0.60101202574833046"/>
    <x v="0"/>
  </r>
  <r>
    <n v="108"/>
    <n v="2004"/>
    <n v="84988.26655"/>
    <s v="Mainstem"/>
    <n v="26"/>
    <n v="9.6029324127907004E-2"/>
    <s v="High"/>
    <n v="-2.2421433171812306"/>
    <x v="1"/>
  </r>
  <r>
    <n v="108"/>
    <n v="2004"/>
    <n v="84988.26655"/>
    <s v="Mainstem"/>
    <n v="27"/>
    <n v="0.16625954130660719"/>
    <s v="High"/>
    <n v="-1.6123720841112636"/>
    <x v="7"/>
  </r>
  <r>
    <n v="108"/>
    <n v="2004"/>
    <n v="84988.26655"/>
    <s v="Mainstem"/>
    <n v="28"/>
    <n v="0.24417934164639032"/>
    <s v="High"/>
    <n v="-1.1299011615818573"/>
    <x v="8"/>
  </r>
  <r>
    <n v="108"/>
    <n v="2004"/>
    <n v="84988.26655"/>
    <s v="Mainstem"/>
    <n v="29"/>
    <n v="0.3420779413358801"/>
    <s v="High"/>
    <n v="-0.65404786269052362"/>
    <x v="9"/>
  </r>
  <r>
    <n v="108"/>
    <n v="2004"/>
    <n v="84988.26655"/>
    <s v="Mainstem"/>
    <n v="30"/>
    <n v="0.42565314708189256"/>
    <s v="High"/>
    <n v="-0.29960868130295987"/>
    <x v="2"/>
  </r>
  <r>
    <n v="108"/>
    <n v="2004"/>
    <n v="84988.26655"/>
    <s v="Mainstem"/>
    <n v="33"/>
    <n v="0.11389007592671728"/>
    <s v="High"/>
    <n v="-2.0516072737589615"/>
    <x v="5"/>
  </r>
  <r>
    <n v="108"/>
    <n v="2004"/>
    <n v="84988.26655"/>
    <s v="Mainstem"/>
    <n v="34"/>
    <n v="0.11389007592671728"/>
    <s v="High"/>
    <n v="-2.0516072737589615"/>
    <x v="6"/>
  </r>
  <r>
    <n v="108"/>
    <n v="2005"/>
    <n v="81424.206269999995"/>
    <s v="Mainstem"/>
    <n v="24"/>
    <n v="0.34692839743589732"/>
    <s v="High"/>
    <n v="-0.6325683637639381"/>
    <x v="10"/>
  </r>
  <r>
    <n v="108"/>
    <n v="2005"/>
    <n v="81424.206269999995"/>
    <s v="Mainstem"/>
    <n v="25"/>
    <n v="0.34692839743589732"/>
    <s v="High"/>
    <n v="-0.6325683637639381"/>
    <x v="0"/>
  </r>
  <r>
    <n v="108"/>
    <n v="2005"/>
    <n v="81424.206269999995"/>
    <s v="Mainstem"/>
    <n v="26"/>
    <n v="0.20475807407519842"/>
    <s v="High"/>
    <n v="-1.3568172219226204"/>
    <x v="1"/>
  </r>
  <r>
    <n v="108"/>
    <n v="2005"/>
    <n v="81424.206269999995"/>
    <s v="Mainstem"/>
    <n v="27"/>
    <n v="9.0489363243361556E-2"/>
    <s v="High"/>
    <n v="-2.3076743824834791"/>
    <x v="7"/>
  </r>
  <r>
    <n v="108"/>
    <n v="2005"/>
    <n v="81424.206269999995"/>
    <s v="Mainstem"/>
    <n v="28"/>
    <n v="0.11408198506104954"/>
    <s v="High"/>
    <n v="-2.049707055274733"/>
    <x v="8"/>
  </r>
  <r>
    <n v="108"/>
    <n v="2005"/>
    <n v="81424.206269999995"/>
    <s v="Mainstem"/>
    <n v="29"/>
    <n v="0.30686346236559137"/>
    <s v="High"/>
    <n v="-0.81482410312404119"/>
    <x v="9"/>
  </r>
  <r>
    <n v="108"/>
    <n v="2005"/>
    <n v="81424.206269999995"/>
    <s v="Mainstem"/>
    <n v="30"/>
    <n v="0.38449958470262674"/>
    <s v="High"/>
    <n v="-0.47049291150808425"/>
    <x v="2"/>
  </r>
  <r>
    <n v="108"/>
    <n v="2005"/>
    <n v="81424.206269999995"/>
    <s v="Mainstem"/>
    <n v="31"/>
    <n v="0.6484804761326568"/>
    <s v="High"/>
    <n v="0.61236664296972554"/>
    <x v="3"/>
  </r>
  <r>
    <n v="108"/>
    <n v="2005"/>
    <n v="81424.206269999995"/>
    <s v="Mainstem"/>
    <n v="32"/>
    <n v="0.29836863014043774"/>
    <s v="High"/>
    <n v="-0.85507841601673795"/>
    <x v="4"/>
  </r>
  <r>
    <n v="108"/>
    <n v="2005"/>
    <n v="81424.206269999995"/>
    <s v="Mainstem"/>
    <n v="33"/>
    <n v="0.31367566277413289"/>
    <s v="High"/>
    <n v="-0.78299077980740872"/>
    <x v="5"/>
  </r>
  <r>
    <n v="108"/>
    <n v="2005"/>
    <n v="81424.206269999995"/>
    <s v="Mainstem"/>
    <n v="34"/>
    <n v="0.69805769230769232"/>
    <s v="High"/>
    <n v="0.83806578808859544"/>
    <x v="6"/>
  </r>
  <r>
    <n v="108"/>
    <n v="2006"/>
    <n v="45562.392659999998"/>
    <s v="Mainstem"/>
    <n v="24"/>
    <n v="0.27105454545454549"/>
    <s v="Average"/>
    <n v="-0.98927883154560758"/>
    <x v="10"/>
  </r>
  <r>
    <n v="108"/>
    <n v="2006"/>
    <n v="45562.392659999998"/>
    <s v="Mainstem"/>
    <n v="25"/>
    <n v="6.997242497336631E-2"/>
    <s v="Average"/>
    <n v="-2.5871130007869483"/>
    <x v="0"/>
  </r>
  <r>
    <n v="108"/>
    <n v="2006"/>
    <n v="45562.392659999998"/>
    <s v="Mainstem"/>
    <n v="26"/>
    <n v="5.7857009025675123E-2"/>
    <s v="Average"/>
    <n v="-2.7901824532340997"/>
    <x v="1"/>
  </r>
  <r>
    <n v="108"/>
    <n v="2006"/>
    <n v="45562.392659999998"/>
    <s v="Mainstem"/>
    <n v="27"/>
    <n v="6.9705560237965897E-2"/>
    <s v="Average"/>
    <n v="-2.5912210494905366"/>
    <x v="7"/>
  </r>
  <r>
    <n v="108"/>
    <n v="2006"/>
    <n v="45562.392659999998"/>
    <s v="Mainstem"/>
    <n v="28"/>
    <n v="0.1486036528087788"/>
    <s v="Average"/>
    <n v="-1.7455950495619592"/>
    <x v="8"/>
  </r>
  <r>
    <n v="108"/>
    <n v="2006"/>
    <n v="45562.392659999998"/>
    <s v="Mainstem"/>
    <n v="29"/>
    <n v="0.16043850829653733"/>
    <s v="Average"/>
    <n v="-1.6549689785636523"/>
    <x v="9"/>
  </r>
  <r>
    <n v="108"/>
    <n v="2006"/>
    <n v="45562.392659999998"/>
    <s v="Mainstem"/>
    <n v="30"/>
    <n v="0.22289819087419652"/>
    <s v="Average"/>
    <n v="-1.2488562462125843"/>
    <x v="2"/>
  </r>
  <r>
    <n v="108"/>
    <n v="2006"/>
    <n v="45562.392659999998"/>
    <s v="Mainstem"/>
    <n v="31"/>
    <n v="0.18870248127875192"/>
    <s v="Average"/>
    <n v="-1.4584632393787706"/>
    <x v="3"/>
  </r>
  <r>
    <n v="108"/>
    <n v="2006"/>
    <n v="45562.392659999998"/>
    <s v="Mainstem"/>
    <n v="32"/>
    <n v="0.44280834206848352"/>
    <s v="Average"/>
    <n v="-0.22977223036893285"/>
    <x v="4"/>
  </r>
  <r>
    <n v="108"/>
    <n v="2006"/>
    <n v="45562.392659999998"/>
    <s v="Mainstem"/>
    <n v="33"/>
    <n v="0.44063651971696033"/>
    <s v="Average"/>
    <n v="-0.23857917764637199"/>
    <x v="5"/>
  </r>
  <r>
    <n v="108"/>
    <n v="2006"/>
    <n v="45562.392659999998"/>
    <s v="Mainstem"/>
    <n v="34"/>
    <n v="0.44237289473684205"/>
    <s v="Average"/>
    <n v="-0.23153728919848438"/>
    <x v="6"/>
  </r>
  <r>
    <n v="108"/>
    <n v="2007"/>
    <n v="37545.764459999999"/>
    <s v="Mainstem"/>
    <n v="24"/>
    <n v="5.2631578947368425E-2"/>
    <s v="Low"/>
    <n v="-2.8903717578961645"/>
    <x v="10"/>
  </r>
  <r>
    <n v="108"/>
    <n v="2007"/>
    <n v="37545.764459999999"/>
    <s v="Mainstem"/>
    <n v="25"/>
    <n v="7.9155672823219003E-3"/>
    <s v="Low"/>
    <n v="-4.8309768547217846"/>
    <x v="0"/>
  </r>
  <r>
    <n v="108"/>
    <n v="2007"/>
    <n v="37545.764459999999"/>
    <s v="Mainstem"/>
    <n v="26"/>
    <n v="1.0330578512396695E-2"/>
    <s v="Low"/>
    <n v="-4.5622626849768153"/>
    <x v="1"/>
  </r>
  <r>
    <n v="108"/>
    <n v="2007"/>
    <n v="37545.764459999999"/>
    <s v="Mainstem"/>
    <n v="27"/>
    <n v="1.8633699283999848E-2"/>
    <s v="Low"/>
    <n v="-3.9639740542252513"/>
    <x v="7"/>
  </r>
  <r>
    <n v="108"/>
    <n v="2007"/>
    <n v="37545.764459999999"/>
    <s v="Mainstem"/>
    <n v="28"/>
    <n v="5.6234325955723592E-2"/>
    <s v="Low"/>
    <n v="-2.8203505561056845"/>
    <x v="8"/>
  </r>
  <r>
    <n v="108"/>
    <n v="2007"/>
    <n v="37545.764459999999"/>
    <s v="Mainstem"/>
    <n v="29"/>
    <n v="7.0469572412171555E-2"/>
    <s v="Low"/>
    <n v="-2.5794985223988176"/>
    <x v="9"/>
  </r>
  <r>
    <n v="108"/>
    <n v="2007"/>
    <n v="37545.764459999999"/>
    <s v="Mainstem"/>
    <n v="30"/>
    <n v="0.12849112376541108"/>
    <s v="Low"/>
    <n v="-1.9143662237224641"/>
    <x v="2"/>
  </r>
  <r>
    <n v="108"/>
    <n v="2007"/>
    <n v="37545.764459999999"/>
    <s v="Mainstem"/>
    <n v="31"/>
    <n v="0.64453581200847276"/>
    <s v="Low"/>
    <n v="0.59510587924837921"/>
    <x v="3"/>
  </r>
  <r>
    <n v="108"/>
    <n v="2007"/>
    <n v="37545.764459999999"/>
    <s v="Mainstem"/>
    <n v="32"/>
    <n v="0.76139824773296017"/>
    <s v="Low"/>
    <n v="1.1603606889813607"/>
    <x v="4"/>
  </r>
  <r>
    <n v="108"/>
    <n v="2007"/>
    <n v="37545.764459999999"/>
    <s v="Mainstem"/>
    <n v="33"/>
    <n v="0.87842878428784288"/>
    <s v="Low"/>
    <n v="1.9776346105986711"/>
    <x v="5"/>
  </r>
  <r>
    <n v="108"/>
    <n v="2007"/>
    <n v="37545.764459999999"/>
    <s v="Mainstem"/>
    <n v="34"/>
    <n v="0.8936253192215432"/>
    <s v="Low"/>
    <n v="2.1283189953264094"/>
    <x v="6"/>
  </r>
  <r>
    <n v="108"/>
    <n v="2008"/>
    <n v="31933.229510000001"/>
    <s v="Mainstem"/>
    <n v="24"/>
    <n v="8.0498395118599825E-2"/>
    <s v="Low"/>
    <n v="-2.4355945416168603"/>
    <x v="10"/>
  </r>
  <r>
    <n v="108"/>
    <n v="2008"/>
    <n v="31933.229510000001"/>
    <s v="Mainstem"/>
    <n v="25"/>
    <n v="8.0498395118599825E-2"/>
    <s v="Low"/>
    <n v="-2.4355945416168603"/>
    <x v="0"/>
  </r>
  <r>
    <n v="108"/>
    <n v="2008"/>
    <n v="31933.229510000001"/>
    <s v="Mainstem"/>
    <n v="26"/>
    <n v="6.3335213197942122E-2"/>
    <s v="Low"/>
    <n v="-2.6938840015601331"/>
    <x v="1"/>
  </r>
  <r>
    <n v="108"/>
    <n v="2008"/>
    <n v="31933.229510000001"/>
    <s v="Mainstem"/>
    <n v="27"/>
    <n v="5.3919636195371171E-2"/>
    <s v="Low"/>
    <n v="-2.8648327971486132"/>
    <x v="7"/>
  </r>
  <r>
    <n v="108"/>
    <n v="2008"/>
    <n v="31933.229510000001"/>
    <s v="Mainstem"/>
    <n v="28"/>
    <n v="0.13086948956201308"/>
    <s v="Low"/>
    <n v="-1.8932927348964705"/>
    <x v="8"/>
  </r>
  <r>
    <n v="108"/>
    <n v="2008"/>
    <n v="31933.229510000001"/>
    <s v="Mainstem"/>
    <n v="29"/>
    <n v="0.25492992449934038"/>
    <s v="Low"/>
    <n v="-1.0724895735233746"/>
    <x v="9"/>
  </r>
  <r>
    <n v="108"/>
    <n v="2008"/>
    <n v="31933.229510000001"/>
    <s v="Mainstem"/>
    <n v="30"/>
    <n v="0.67485091581632672"/>
    <s v="Low"/>
    <n v="0.73020800330609714"/>
    <x v="2"/>
  </r>
  <r>
    <n v="108"/>
    <n v="2008"/>
    <n v="31933.229510000001"/>
    <s v="Mainstem"/>
    <n v="31"/>
    <n v="0.77111858561735203"/>
    <s v="Low"/>
    <n v="1.2146381409769544"/>
    <x v="3"/>
  </r>
  <r>
    <n v="108"/>
    <n v="2008"/>
    <n v="31933.229510000001"/>
    <s v="Mainstem"/>
    <n v="32"/>
    <n v="0.67644861313404769"/>
    <s v="Low"/>
    <n v="0.73749853693730405"/>
    <x v="4"/>
  </r>
  <r>
    <n v="108"/>
    <n v="2008"/>
    <n v="31933.229510000001"/>
    <s v="Mainstem"/>
    <n v="33"/>
    <n v="0.45801179167453426"/>
    <s v="Low"/>
    <n v="-0.16834931554888077"/>
    <x v="5"/>
  </r>
  <r>
    <n v="108"/>
    <n v="2008"/>
    <n v="31933.229510000001"/>
    <s v="Mainstem"/>
    <n v="34"/>
    <n v="0.45801179167453426"/>
    <s v="Low"/>
    <n v="-0.16834931554888077"/>
    <x v="6"/>
  </r>
  <r>
    <n v="108"/>
    <n v="2009"/>
    <n v="36729.240120000002"/>
    <s v="Mainstem"/>
    <n v="26"/>
    <n v="6.3967999999999997E-2"/>
    <s v="Low"/>
    <n v="-2.6832667056093933"/>
    <x v="1"/>
  </r>
  <r>
    <n v="108"/>
    <n v="2009"/>
    <n v="36729.240120000002"/>
    <s v="Mainstem"/>
    <n v="27"/>
    <n v="0.10629"/>
    <s v="Low"/>
    <n v="-2.1292101302164261"/>
    <x v="7"/>
  </r>
  <r>
    <n v="108"/>
    <n v="2009"/>
    <n v="36729.240120000002"/>
    <s v="Mainstem"/>
    <n v="28"/>
    <n v="0.299543"/>
    <s v="Low"/>
    <n v="-0.84947499929676928"/>
    <x v="8"/>
  </r>
  <r>
    <n v="108"/>
    <n v="2009"/>
    <n v="36729.240120000002"/>
    <s v="Mainstem"/>
    <n v="29"/>
    <n v="0.40792800000000001"/>
    <s v="Low"/>
    <n v="-0.37253756086715734"/>
    <x v="9"/>
  </r>
  <r>
    <n v="108"/>
    <n v="2009"/>
    <n v="36729.240120000002"/>
    <s v="Mainstem"/>
    <n v="30"/>
    <n v="0.386042"/>
    <s v="Low"/>
    <n v="-0.46398035006289989"/>
    <x v="2"/>
  </r>
  <r>
    <n v="108"/>
    <n v="2009"/>
    <n v="36729.240120000002"/>
    <s v="Mainstem"/>
    <n v="31"/>
    <n v="0.36235699999999998"/>
    <s v="Low"/>
    <n v="-0.56514865189619268"/>
    <x v="3"/>
  </r>
  <r>
    <n v="108"/>
    <n v="2009"/>
    <n v="36729.240120000002"/>
    <s v="Mainstem"/>
    <n v="32"/>
    <n v="0.22287899999999999"/>
    <s v="Low"/>
    <n v="-1.2489670420970405"/>
    <x v="4"/>
  </r>
  <r>
    <n v="108"/>
    <n v="2009"/>
    <n v="36729.240120000002"/>
    <s v="Mainstem"/>
    <n v="33"/>
    <n v="0.44269399999999998"/>
    <s v="Low"/>
    <n v="-0.23023567426173172"/>
    <x v="5"/>
  </r>
  <r>
    <n v="108"/>
    <n v="2009"/>
    <n v="36729.240120000002"/>
    <s v="Mainstem"/>
    <n v="34"/>
    <n v="0.35042000000000001"/>
    <s v="Low"/>
    <n v="-0.61719356513722112"/>
    <x v="6"/>
  </r>
  <r>
    <n v="108"/>
    <n v="2010"/>
    <n v="41548.763359999997"/>
    <s v="Mainstem"/>
    <n v="26"/>
    <n v="0.103074"/>
    <s v="Average"/>
    <n v="-2.1635261845704186"/>
    <x v="1"/>
  </r>
  <r>
    <n v="108"/>
    <n v="2010"/>
    <n v="41548.763359999997"/>
    <s v="Mainstem"/>
    <n v="27"/>
    <n v="0.120202"/>
    <s v="Average"/>
    <n v="-1.9905186747703267"/>
    <x v="7"/>
  </r>
  <r>
    <n v="108"/>
    <n v="2010"/>
    <n v="41548.763359999997"/>
    <s v="Mainstem"/>
    <n v="28"/>
    <n v="0.18091299999999999"/>
    <s v="Average"/>
    <n v="-1.5101740525906788"/>
    <x v="8"/>
  </r>
  <r>
    <n v="108"/>
    <n v="2010"/>
    <n v="41548.763359999997"/>
    <s v="Mainstem"/>
    <n v="29"/>
    <n v="0.33084799999999998"/>
    <s v="Average"/>
    <n v="-0.70435218370010666"/>
    <x v="9"/>
  </r>
  <r>
    <n v="108"/>
    <n v="2010"/>
    <n v="41548.763359999997"/>
    <s v="Mainstem"/>
    <n v="30"/>
    <n v="0.36975400000000003"/>
    <s v="Average"/>
    <n v="-0.53327229970732115"/>
    <x v="2"/>
  </r>
  <r>
    <n v="108"/>
    <n v="2010"/>
    <n v="41548.763359999997"/>
    <s v="Mainstem"/>
    <n v="31"/>
    <n v="0.59034500000000001"/>
    <s v="Average"/>
    <n v="0.3653917697106388"/>
    <x v="3"/>
  </r>
  <r>
    <n v="108"/>
    <n v="2010"/>
    <n v="41548.763359999997"/>
    <s v="Mainstem"/>
    <n v="32"/>
    <n v="0.61474099999999998"/>
    <s v="Average"/>
    <n v="0.46728520551058184"/>
    <x v="4"/>
  </r>
  <r>
    <n v="108"/>
    <n v="2010"/>
    <n v="41548.763359999997"/>
    <s v="Mainstem"/>
    <n v="33"/>
    <n v="0.55812300000000004"/>
    <s v="Average"/>
    <n v="0.23354780539019482"/>
    <x v="5"/>
  </r>
  <r>
    <n v="108"/>
    <n v="2010"/>
    <n v="41548.763359999997"/>
    <s v="Mainstem"/>
    <n v="34"/>
    <n v="0.27117799999999997"/>
    <s v="Average"/>
    <n v="-0.98865410026645928"/>
    <x v="6"/>
  </r>
  <r>
    <n v="108"/>
    <n v="2011"/>
    <n v="64279"/>
    <s v="Mainstem"/>
    <n v="26"/>
    <n v="7.4234999999999995E-2"/>
    <s v="Average"/>
    <n v="-2.5233846856690794"/>
    <x v="1"/>
  </r>
  <r>
    <n v="108"/>
    <n v="2011"/>
    <n v="64279"/>
    <s v="Mainstem"/>
    <n v="27"/>
    <n v="4.7480000000000001E-2"/>
    <s v="Average"/>
    <n v="-2.998802534414275"/>
    <x v="7"/>
  </r>
  <r>
    <n v="108"/>
    <n v="2011"/>
    <n v="64279"/>
    <s v="Mainstem"/>
    <n v="28"/>
    <n v="0.20430100000000001"/>
    <s v="Average"/>
    <n v="-1.3596265770534397"/>
    <x v="8"/>
  </r>
  <r>
    <n v="108"/>
    <n v="2011"/>
    <n v="64279"/>
    <s v="Mainstem"/>
    <n v="29"/>
    <n v="0.31627699999999997"/>
    <s v="Average"/>
    <n v="-0.77093445294799201"/>
    <x v="9"/>
  </r>
  <r>
    <n v="108"/>
    <n v="2011"/>
    <n v="64279"/>
    <s v="Mainstem"/>
    <n v="30"/>
    <n v="0.529972"/>
    <s v="Average"/>
    <n v="0.12003190756422355"/>
    <x v="2"/>
  </r>
  <r>
    <n v="108"/>
    <n v="2011"/>
    <n v="64279"/>
    <s v="Mainstem"/>
    <n v="31"/>
    <n v="0.66029899999999997"/>
    <s v="Average"/>
    <n v="0.66462694380013243"/>
    <x v="3"/>
  </r>
  <r>
    <n v="108"/>
    <n v="2011"/>
    <n v="64279"/>
    <s v="Mainstem"/>
    <n v="32"/>
    <n v="0.53103100000000003"/>
    <s v="Average"/>
    <n v="0.1242837317715"/>
    <x v="4"/>
  </r>
  <r>
    <n v="108"/>
    <n v="2011"/>
    <n v="64279"/>
    <s v="Mainstem"/>
    <n v="33"/>
    <n v="0.51752299999999996"/>
    <s v="Average"/>
    <n v="7.012071734725904E-2"/>
    <x v="5"/>
  </r>
  <r>
    <n v="108"/>
    <n v="2011"/>
    <n v="64279"/>
    <s v="Mainstem"/>
    <n v="34"/>
    <n v="0.55871400000000004"/>
    <s v="Average"/>
    <n v="0.2359445230001228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5" firstHeaderRow="1" firstDataRow="1" firstDataCol="1"/>
  <pivotFields count="9">
    <pivotField showAll="0"/>
    <pivotField showAll="0"/>
    <pivotField numFmtId="1" showAll="0"/>
    <pivotField showAll="0"/>
    <pivotField showAll="0"/>
    <pivotField numFmtId="164" showAll="0"/>
    <pivotField showAll="0"/>
    <pivotField showAll="0"/>
    <pivotField axis="axisRow" showAll="0">
      <items count="12">
        <item x="10"/>
        <item x="0"/>
        <item x="1"/>
        <item x="7"/>
        <item x="8"/>
        <item x="9"/>
        <item x="2"/>
        <item x="3"/>
        <item x="4"/>
        <item x="5"/>
        <item x="6"/>
        <item t="default"/>
      </items>
    </pivotField>
  </pivotFields>
  <rowFields count="1">
    <field x="8"/>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5"/>
  <sheetViews>
    <sheetView workbookViewId="0">
      <selection activeCell="A13" sqref="A4:A14"/>
      <pivotSelection pane="bottomRight" showHeader="1" axis="axisRow" activeRow="12" previousRow="12" click="1" r:id="rId1">
        <pivotArea dataOnly="0" labelOnly="1" fieldPosition="0">
          <references count="1">
            <reference field="8" count="0"/>
          </references>
        </pivotArea>
      </pivotSelection>
    </sheetView>
  </sheetViews>
  <sheetFormatPr defaultRowHeight="15" x14ac:dyDescent="0.2"/>
  <cols>
    <col min="1" max="1" width="14" customWidth="1"/>
  </cols>
  <sheetData>
    <row r="3" spans="1:1" x14ac:dyDescent="0.2">
      <c r="A3" s="78" t="s">
        <v>58</v>
      </c>
    </row>
    <row r="4" spans="1:1" x14ac:dyDescent="0.2">
      <c r="A4" s="79">
        <v>3.1780538303479458</v>
      </c>
    </row>
    <row r="5" spans="1:1" x14ac:dyDescent="0.2">
      <c r="A5" s="79">
        <v>3.2188758248682006</v>
      </c>
    </row>
    <row r="6" spans="1:1" x14ac:dyDescent="0.2">
      <c r="A6" s="79">
        <v>3.2580965380214821</v>
      </c>
    </row>
    <row r="7" spans="1:1" x14ac:dyDescent="0.2">
      <c r="A7" s="79">
        <v>3.2958368660043291</v>
      </c>
    </row>
    <row r="8" spans="1:1" x14ac:dyDescent="0.2">
      <c r="A8" s="79">
        <v>3.3322045101752038</v>
      </c>
    </row>
    <row r="9" spans="1:1" x14ac:dyDescent="0.2">
      <c r="A9" s="79">
        <v>3.3672958299864741</v>
      </c>
    </row>
    <row r="10" spans="1:1" x14ac:dyDescent="0.2">
      <c r="A10" s="79">
        <v>3.4011973816621555</v>
      </c>
    </row>
    <row r="11" spans="1:1" x14ac:dyDescent="0.2">
      <c r="A11" s="79">
        <v>3.4339872044851463</v>
      </c>
    </row>
    <row r="12" spans="1:1" x14ac:dyDescent="0.2">
      <c r="A12" s="79">
        <v>3.4657359027997265</v>
      </c>
    </row>
    <row r="13" spans="1:1" x14ac:dyDescent="0.2">
      <c r="A13" s="79">
        <v>3.4965075614664802</v>
      </c>
    </row>
    <row r="14" spans="1:1" x14ac:dyDescent="0.2">
      <c r="A14" s="79">
        <v>3.5263605246161616</v>
      </c>
    </row>
    <row r="15" spans="1:1" x14ac:dyDescent="0.2">
      <c r="A15" s="79"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5"/>
  <sheetViews>
    <sheetView showGridLines="0" topLeftCell="A2" workbookViewId="0">
      <selection activeCell="A2" sqref="A2:I213"/>
    </sheetView>
  </sheetViews>
  <sheetFormatPr defaultRowHeight="15" x14ac:dyDescent="0.2"/>
  <cols>
    <col min="1" max="3" width="8.88671875" style="1"/>
    <col min="4" max="4" width="7.5546875" style="1" bestFit="1" customWidth="1"/>
    <col min="5" max="5" width="15.33203125" style="1" bestFit="1" customWidth="1"/>
    <col min="6" max="6" width="11.77734375" style="1" bestFit="1" customWidth="1"/>
    <col min="7" max="9" width="8.88671875" style="1"/>
    <col min="10" max="10" width="2.33203125" style="10" customWidth="1"/>
    <col min="11" max="14" width="8.88671875" style="1"/>
    <col min="15" max="15" width="15.33203125" style="1" bestFit="1" customWidth="1"/>
    <col min="16" max="16" width="11.77734375" style="1" bestFit="1" customWidth="1"/>
    <col min="17" max="17" width="8.88671875" style="1"/>
    <col min="18" max="18" width="11.109375" style="1" bestFit="1" customWidth="1"/>
    <col min="19" max="19" width="8.88671875" style="1"/>
    <col min="20" max="20" width="12" style="1" customWidth="1"/>
    <col min="21" max="21" width="2.6640625" style="10" customWidth="1"/>
  </cols>
  <sheetData>
    <row r="1" spans="1:21" ht="20.25" x14ac:dyDescent="0.3">
      <c r="A1" s="9" t="s">
        <v>6</v>
      </c>
      <c r="F1" s="48"/>
      <c r="G1" s="48"/>
      <c r="H1" s="48"/>
      <c r="I1" s="48"/>
      <c r="J1" s="48"/>
      <c r="K1" s="48"/>
      <c r="L1" s="48"/>
      <c r="M1" s="48"/>
      <c r="N1" s="48"/>
      <c r="O1" s="48"/>
      <c r="P1" s="53">
        <v>1.56E-4</v>
      </c>
      <c r="Q1" s="48"/>
    </row>
    <row r="2" spans="1:21" s="5" customFormat="1" x14ac:dyDescent="0.2">
      <c r="A2" s="6" t="s">
        <v>5</v>
      </c>
      <c r="B2" s="6" t="s">
        <v>4</v>
      </c>
      <c r="C2" s="8" t="s">
        <v>9</v>
      </c>
      <c r="D2" s="7" t="s">
        <v>2</v>
      </c>
      <c r="E2" s="7" t="s">
        <v>7</v>
      </c>
      <c r="F2" s="6" t="s">
        <v>8</v>
      </c>
      <c r="G2" s="6" t="s">
        <v>10</v>
      </c>
      <c r="H2" s="6" t="s">
        <v>50</v>
      </c>
      <c r="I2" s="6" t="s">
        <v>51</v>
      </c>
      <c r="J2" s="11"/>
      <c r="K2" s="6" t="s">
        <v>5</v>
      </c>
      <c r="L2" s="6" t="s">
        <v>4</v>
      </c>
      <c r="M2" s="8" t="s">
        <v>3</v>
      </c>
      <c r="N2" s="7" t="s">
        <v>2</v>
      </c>
      <c r="O2" s="7" t="s">
        <v>7</v>
      </c>
      <c r="P2" s="6" t="s">
        <v>8</v>
      </c>
      <c r="Q2" s="6" t="s">
        <v>10</v>
      </c>
      <c r="R2" s="6" t="s">
        <v>52</v>
      </c>
      <c r="S2" s="6" t="s">
        <v>50</v>
      </c>
      <c r="T2" s="6" t="s">
        <v>51</v>
      </c>
      <c r="U2" s="11"/>
    </row>
    <row r="3" spans="1:21" x14ac:dyDescent="0.2">
      <c r="A3" s="13">
        <v>108</v>
      </c>
      <c r="B3" s="13">
        <v>1986</v>
      </c>
      <c r="C3" s="3">
        <v>41685.094234961776</v>
      </c>
      <c r="D3" s="14" t="s">
        <v>0</v>
      </c>
      <c r="E3" s="14">
        <v>25</v>
      </c>
      <c r="F3" s="16">
        <v>0.6</v>
      </c>
      <c r="G3" s="15" t="s">
        <v>49</v>
      </c>
      <c r="H3" s="15">
        <v>0.40546510810816422</v>
      </c>
      <c r="I3" s="15">
        <v>3.2188758248682006</v>
      </c>
      <c r="K3" s="4" t="s">
        <v>1</v>
      </c>
      <c r="L3" s="4">
        <v>1985</v>
      </c>
      <c r="M3" s="3">
        <v>103289.00987404866</v>
      </c>
      <c r="N3" s="2" t="s">
        <v>0</v>
      </c>
      <c r="O3" s="2">
        <v>25</v>
      </c>
      <c r="P3" s="20">
        <v>0</v>
      </c>
      <c r="Q3" s="2" t="s">
        <v>12</v>
      </c>
      <c r="R3" s="49">
        <f>P3+$P$1</f>
        <v>1.56E-4</v>
      </c>
      <c r="S3" s="15">
        <v>-8.7656545507147374</v>
      </c>
      <c r="T3" s="15">
        <v>3.2188758248682006</v>
      </c>
    </row>
    <row r="4" spans="1:21" x14ac:dyDescent="0.2">
      <c r="A4" s="13">
        <v>108</v>
      </c>
      <c r="B4" s="13">
        <v>1986</v>
      </c>
      <c r="C4" s="3">
        <v>41685.094234961776</v>
      </c>
      <c r="D4" s="14" t="s">
        <v>0</v>
      </c>
      <c r="E4" s="14">
        <v>26</v>
      </c>
      <c r="F4" s="16">
        <v>0.5714285714285714</v>
      </c>
      <c r="G4" s="15" t="s">
        <v>49</v>
      </c>
      <c r="H4" s="15">
        <v>0.28768207245178085</v>
      </c>
      <c r="I4" s="15">
        <v>3.2580965380214821</v>
      </c>
      <c r="K4" s="4" t="s">
        <v>1</v>
      </c>
      <c r="L4" s="4">
        <v>1985</v>
      </c>
      <c r="M4" s="3">
        <v>103289.00987404866</v>
      </c>
      <c r="N4" s="2" t="s">
        <v>0</v>
      </c>
      <c r="O4" s="2">
        <v>27</v>
      </c>
      <c r="P4" s="19">
        <v>1.2948398235181277E-2</v>
      </c>
      <c r="Q4" s="2" t="s">
        <v>12</v>
      </c>
      <c r="R4" s="49">
        <f t="shared" ref="R4:R67" si="0">P4+$P$1</f>
        <v>1.3104398235181277E-2</v>
      </c>
      <c r="S4" s="15">
        <v>-4.3217744024885798</v>
      </c>
      <c r="T4" s="15">
        <v>3.2958368660043291</v>
      </c>
    </row>
    <row r="5" spans="1:21" x14ac:dyDescent="0.2">
      <c r="A5" s="13">
        <v>108</v>
      </c>
      <c r="B5" s="13">
        <v>1986</v>
      </c>
      <c r="C5" s="3">
        <v>41685.094234961798</v>
      </c>
      <c r="D5" s="14" t="s">
        <v>0</v>
      </c>
      <c r="E5" s="14">
        <v>30</v>
      </c>
      <c r="F5" s="16">
        <v>0.5913389746142359</v>
      </c>
      <c r="G5" s="15" t="s">
        <v>49</v>
      </c>
      <c r="H5" s="15">
        <v>0.3695033904701619</v>
      </c>
      <c r="I5" s="15">
        <v>3.4011973816621555</v>
      </c>
      <c r="K5" s="4" t="s">
        <v>1</v>
      </c>
      <c r="L5" s="4">
        <v>1985</v>
      </c>
      <c r="M5" s="3">
        <v>103289.00987404866</v>
      </c>
      <c r="N5" s="2" t="s">
        <v>0</v>
      </c>
      <c r="O5" s="2">
        <v>28</v>
      </c>
      <c r="P5" s="19">
        <v>5.0247401327145102E-3</v>
      </c>
      <c r="Q5" s="2" t="s">
        <v>12</v>
      </c>
      <c r="R5" s="49">
        <f t="shared" si="0"/>
        <v>5.18074013271451E-3</v>
      </c>
      <c r="S5" s="15">
        <v>-5.2577699435664371</v>
      </c>
      <c r="T5" s="15">
        <v>3.3322045101752038</v>
      </c>
    </row>
    <row r="6" spans="1:21" x14ac:dyDescent="0.2">
      <c r="A6" s="13">
        <v>108</v>
      </c>
      <c r="B6" s="13">
        <v>1986</v>
      </c>
      <c r="C6" s="3">
        <v>41685.094234961798</v>
      </c>
      <c r="D6" s="14" t="s">
        <v>0</v>
      </c>
      <c r="E6" s="14">
        <v>31</v>
      </c>
      <c r="F6" s="16">
        <v>0.81259150805270863</v>
      </c>
      <c r="G6" s="15" t="s">
        <v>49</v>
      </c>
      <c r="H6" s="15">
        <v>1.4669378498268173</v>
      </c>
      <c r="I6" s="15">
        <v>3.4339872044851463</v>
      </c>
      <c r="K6" s="4" t="s">
        <v>1</v>
      </c>
      <c r="L6" s="4">
        <v>1985</v>
      </c>
      <c r="M6" s="3">
        <v>103289.00987404866</v>
      </c>
      <c r="N6" s="2" t="s">
        <v>0</v>
      </c>
      <c r="O6" s="2">
        <v>29</v>
      </c>
      <c r="P6" s="19">
        <v>8.463893390959841E-3</v>
      </c>
      <c r="Q6" s="2" t="s">
        <v>12</v>
      </c>
      <c r="R6" s="49">
        <f t="shared" si="0"/>
        <v>8.6198933909598409E-3</v>
      </c>
      <c r="S6" s="15">
        <v>-4.7451826464820304</v>
      </c>
      <c r="T6" s="15">
        <v>3.3672958299864741</v>
      </c>
    </row>
    <row r="7" spans="1:21" x14ac:dyDescent="0.2">
      <c r="A7" s="13">
        <v>108</v>
      </c>
      <c r="B7" s="13">
        <v>1986</v>
      </c>
      <c r="C7" s="3">
        <v>41685.094234961798</v>
      </c>
      <c r="D7" s="14" t="s">
        <v>0</v>
      </c>
      <c r="E7" s="14">
        <v>32</v>
      </c>
      <c r="F7" s="16">
        <v>0.7525380710659898</v>
      </c>
      <c r="G7" s="15" t="s">
        <v>49</v>
      </c>
      <c r="H7" s="15">
        <v>1.1121948404339785</v>
      </c>
      <c r="I7" s="15">
        <v>3.4657359027997265</v>
      </c>
      <c r="K7" s="4" t="s">
        <v>1</v>
      </c>
      <c r="L7" s="4">
        <v>1985</v>
      </c>
      <c r="M7" s="3">
        <v>103289.00987404866</v>
      </c>
      <c r="N7" s="2" t="s">
        <v>0</v>
      </c>
      <c r="O7" s="2">
        <v>30</v>
      </c>
      <c r="P7" s="19">
        <v>2.8980799769019776E-2</v>
      </c>
      <c r="Q7" s="2" t="s">
        <v>12</v>
      </c>
      <c r="R7" s="49">
        <f t="shared" si="0"/>
        <v>2.9136799769019776E-2</v>
      </c>
      <c r="S7" s="15">
        <v>-3.5063442696413309</v>
      </c>
      <c r="T7" s="15">
        <v>3.4011973816621555</v>
      </c>
    </row>
    <row r="8" spans="1:21" x14ac:dyDescent="0.2">
      <c r="A8" s="13">
        <v>108</v>
      </c>
      <c r="B8" s="13">
        <v>1986</v>
      </c>
      <c r="C8" s="3">
        <v>41685.094234961798</v>
      </c>
      <c r="D8" s="14" t="s">
        <v>0</v>
      </c>
      <c r="E8" s="14">
        <v>33</v>
      </c>
      <c r="F8" s="16">
        <v>0.75388026607538805</v>
      </c>
      <c r="G8" s="15" t="s">
        <v>49</v>
      </c>
      <c r="H8" s="15">
        <v>1.1194154162978731</v>
      </c>
      <c r="I8" s="15">
        <v>3.4965075614664802</v>
      </c>
      <c r="K8" s="4" t="s">
        <v>1</v>
      </c>
      <c r="L8" s="4">
        <v>1985</v>
      </c>
      <c r="M8" s="3">
        <v>103289.00987404866</v>
      </c>
      <c r="N8" s="2" t="s">
        <v>0</v>
      </c>
      <c r="O8" s="2">
        <v>31</v>
      </c>
      <c r="P8" s="19">
        <v>0</v>
      </c>
      <c r="Q8" s="2" t="s">
        <v>12</v>
      </c>
      <c r="R8" s="49">
        <f t="shared" si="0"/>
        <v>1.56E-4</v>
      </c>
      <c r="S8" s="15">
        <v>-8.7656545507147374</v>
      </c>
      <c r="T8" s="15">
        <v>3.4339872044851463</v>
      </c>
    </row>
    <row r="9" spans="1:21" x14ac:dyDescent="0.2">
      <c r="A9" s="13">
        <v>108</v>
      </c>
      <c r="B9" s="13">
        <v>1986</v>
      </c>
      <c r="C9" s="3">
        <v>41685.094234961798</v>
      </c>
      <c r="D9" s="14" t="s">
        <v>0</v>
      </c>
      <c r="E9" s="14">
        <v>34</v>
      </c>
      <c r="F9" s="16">
        <v>0.75471698113207553</v>
      </c>
      <c r="G9" s="15" t="s">
        <v>49</v>
      </c>
      <c r="H9" s="15">
        <v>1.1239300966524</v>
      </c>
      <c r="I9" s="15">
        <v>3.5263605246161616</v>
      </c>
      <c r="K9" s="4" t="s">
        <v>1</v>
      </c>
      <c r="L9" s="4">
        <v>1985</v>
      </c>
      <c r="M9" s="3">
        <v>103289.00987404866</v>
      </c>
      <c r="N9" s="2" t="s">
        <v>0</v>
      </c>
      <c r="O9" s="2">
        <v>32</v>
      </c>
      <c r="P9" s="19">
        <v>0</v>
      </c>
      <c r="Q9" s="2" t="s">
        <v>12</v>
      </c>
      <c r="R9" s="49">
        <f t="shared" si="0"/>
        <v>1.56E-4</v>
      </c>
      <c r="S9" s="15">
        <v>-8.7656545507147374</v>
      </c>
      <c r="T9" s="15">
        <v>3.4657359027997265</v>
      </c>
    </row>
    <row r="10" spans="1:21" x14ac:dyDescent="0.2">
      <c r="A10" s="13">
        <v>108</v>
      </c>
      <c r="B10" s="13">
        <v>1987</v>
      </c>
      <c r="C10" s="3">
        <v>29168.103840178785</v>
      </c>
      <c r="D10" s="14" t="s">
        <v>0</v>
      </c>
      <c r="E10" s="14">
        <v>26</v>
      </c>
      <c r="F10" s="16">
        <v>0.52554744525547448</v>
      </c>
      <c r="G10" s="15" t="s">
        <v>11</v>
      </c>
      <c r="H10" s="15">
        <v>0.10227884912041825</v>
      </c>
      <c r="I10" s="15">
        <v>3.2580965380214821</v>
      </c>
      <c r="K10" s="4" t="s">
        <v>1</v>
      </c>
      <c r="L10" s="4">
        <v>1985</v>
      </c>
      <c r="M10" s="3">
        <v>103289.00987404866</v>
      </c>
      <c r="N10" s="2" t="s">
        <v>0</v>
      </c>
      <c r="O10" s="2">
        <v>33</v>
      </c>
      <c r="P10" s="19">
        <v>1.4796879203658865E-2</v>
      </c>
      <c r="Q10" s="2" t="s">
        <v>12</v>
      </c>
      <c r="R10" s="49">
        <f t="shared" si="0"/>
        <v>1.4952879203658865E-2</v>
      </c>
      <c r="S10" s="15">
        <v>-4.1879439637519988</v>
      </c>
      <c r="T10" s="15">
        <v>3.4965075614664802</v>
      </c>
    </row>
    <row r="11" spans="1:21" x14ac:dyDescent="0.2">
      <c r="A11" s="13">
        <v>108</v>
      </c>
      <c r="B11" s="13">
        <v>1987</v>
      </c>
      <c r="C11" s="3">
        <v>29168.103840178785</v>
      </c>
      <c r="D11" s="14" t="s">
        <v>0</v>
      </c>
      <c r="E11" s="14">
        <v>27</v>
      </c>
      <c r="F11" s="16">
        <v>0.52554744525547448</v>
      </c>
      <c r="G11" s="15" t="s">
        <v>11</v>
      </c>
      <c r="H11" s="15">
        <v>0.10227884912041825</v>
      </c>
      <c r="I11" s="15">
        <v>3.2958368660043291</v>
      </c>
      <c r="K11" s="4" t="s">
        <v>1</v>
      </c>
      <c r="L11" s="4">
        <v>1985</v>
      </c>
      <c r="M11" s="3">
        <v>103289.00987404866</v>
      </c>
      <c r="N11" s="2" t="s">
        <v>0</v>
      </c>
      <c r="O11" s="2">
        <v>34</v>
      </c>
      <c r="P11" s="19">
        <v>4.2206966692092548E-2</v>
      </c>
      <c r="Q11" s="2" t="s">
        <v>12</v>
      </c>
      <c r="R11" s="49">
        <f t="shared" si="0"/>
        <v>4.2362966692092552E-2</v>
      </c>
      <c r="S11" s="15">
        <v>-3.1183571607374221</v>
      </c>
      <c r="T11" s="15">
        <v>3.5263605246161616</v>
      </c>
    </row>
    <row r="12" spans="1:21" x14ac:dyDescent="0.2">
      <c r="A12" s="13">
        <v>108</v>
      </c>
      <c r="B12" s="13">
        <v>1987</v>
      </c>
      <c r="C12" s="3">
        <v>29168.103840178785</v>
      </c>
      <c r="D12" s="14" t="s">
        <v>0</v>
      </c>
      <c r="E12" s="14">
        <v>28</v>
      </c>
      <c r="F12" s="16">
        <v>0.60601719197707737</v>
      </c>
      <c r="G12" s="15" t="s">
        <v>11</v>
      </c>
      <c r="H12" s="15">
        <v>0.43060108137970676</v>
      </c>
      <c r="I12" s="15">
        <v>3.3322045101752038</v>
      </c>
      <c r="K12" s="4" t="s">
        <v>1</v>
      </c>
      <c r="L12" s="4">
        <v>1986</v>
      </c>
      <c r="M12" s="3">
        <v>41685.094234961776</v>
      </c>
      <c r="N12" s="2" t="s">
        <v>0</v>
      </c>
      <c r="O12" s="2">
        <v>25</v>
      </c>
      <c r="P12" s="19">
        <v>0</v>
      </c>
      <c r="Q12" s="2" t="s">
        <v>49</v>
      </c>
      <c r="R12" s="49">
        <f t="shared" si="0"/>
        <v>1.56E-4</v>
      </c>
      <c r="S12" s="15">
        <v>-8.7656545507147374</v>
      </c>
      <c r="T12" s="15">
        <v>3.2188758248682006</v>
      </c>
    </row>
    <row r="13" spans="1:21" x14ac:dyDescent="0.2">
      <c r="A13" s="13">
        <v>108</v>
      </c>
      <c r="B13" s="13">
        <v>1987</v>
      </c>
      <c r="C13" s="3">
        <v>29168.103840178785</v>
      </c>
      <c r="D13" s="14" t="s">
        <v>0</v>
      </c>
      <c r="E13" s="14">
        <v>29</v>
      </c>
      <c r="F13" s="16">
        <v>0.60601719197707737</v>
      </c>
      <c r="G13" s="15" t="s">
        <v>11</v>
      </c>
      <c r="H13" s="15">
        <v>0.43060108137970676</v>
      </c>
      <c r="I13" s="15">
        <v>3.3672958299864741</v>
      </c>
      <c r="K13" s="4" t="s">
        <v>1</v>
      </c>
      <c r="L13" s="4">
        <v>1986</v>
      </c>
      <c r="M13" s="3">
        <v>41685.094234961776</v>
      </c>
      <c r="N13" s="2" t="s">
        <v>0</v>
      </c>
      <c r="O13" s="2">
        <v>26</v>
      </c>
      <c r="P13" s="19">
        <v>0</v>
      </c>
      <c r="Q13" s="2" t="s">
        <v>49</v>
      </c>
      <c r="R13" s="49">
        <f t="shared" si="0"/>
        <v>1.56E-4</v>
      </c>
      <c r="S13" s="15">
        <v>-8.7656545507147374</v>
      </c>
      <c r="T13" s="15">
        <v>3.2580965380214821</v>
      </c>
    </row>
    <row r="14" spans="1:21" x14ac:dyDescent="0.2">
      <c r="A14" s="13">
        <v>108</v>
      </c>
      <c r="B14" s="13">
        <v>1988</v>
      </c>
      <c r="C14" s="3">
        <v>35744.774051793618</v>
      </c>
      <c r="D14" s="14" t="s">
        <v>0</v>
      </c>
      <c r="E14" s="14">
        <v>26</v>
      </c>
      <c r="F14" s="16">
        <v>0.52554744525547448</v>
      </c>
      <c r="G14" s="15" t="s">
        <v>11</v>
      </c>
      <c r="H14" s="15">
        <v>0.10227884912041825</v>
      </c>
      <c r="I14" s="15">
        <v>3.2580965380214821</v>
      </c>
      <c r="K14" s="4" t="s">
        <v>1</v>
      </c>
      <c r="L14" s="4">
        <v>1986</v>
      </c>
      <c r="M14" s="3">
        <v>41685.094234961776</v>
      </c>
      <c r="N14" s="2" t="s">
        <v>0</v>
      </c>
      <c r="O14" s="2">
        <v>27</v>
      </c>
      <c r="P14" s="19">
        <v>3.2078209730390286E-2</v>
      </c>
      <c r="Q14" s="2" t="s">
        <v>49</v>
      </c>
      <c r="R14" s="49">
        <f t="shared" si="0"/>
        <v>3.223420973039029E-2</v>
      </c>
      <c r="S14" s="15">
        <v>-3.4021229862611437</v>
      </c>
      <c r="T14" s="15">
        <v>3.2958368660043291</v>
      </c>
    </row>
    <row r="15" spans="1:21" x14ac:dyDescent="0.2">
      <c r="A15" s="13">
        <v>108</v>
      </c>
      <c r="B15" s="13">
        <v>1988</v>
      </c>
      <c r="C15" s="3">
        <v>35744.774051793618</v>
      </c>
      <c r="D15" s="14" t="s">
        <v>0</v>
      </c>
      <c r="E15" s="14">
        <v>27</v>
      </c>
      <c r="F15" s="16">
        <v>0.52554744525547448</v>
      </c>
      <c r="G15" s="15" t="s">
        <v>11</v>
      </c>
      <c r="H15" s="15">
        <v>0.10227884912041825</v>
      </c>
      <c r="I15" s="15">
        <v>3.2958368660043291</v>
      </c>
      <c r="K15" s="4" t="s">
        <v>1</v>
      </c>
      <c r="L15" s="4">
        <v>1986</v>
      </c>
      <c r="M15" s="3">
        <v>41685.094234961776</v>
      </c>
      <c r="N15" s="2" t="s">
        <v>0</v>
      </c>
      <c r="O15" s="2">
        <v>30</v>
      </c>
      <c r="P15" s="19">
        <v>5.0517010024469173E-3</v>
      </c>
      <c r="Q15" s="2" t="s">
        <v>49</v>
      </c>
      <c r="R15" s="49">
        <f t="shared" si="0"/>
        <v>5.2077010024469171E-3</v>
      </c>
      <c r="S15" s="15">
        <v>-5.2525522829484315</v>
      </c>
      <c r="T15" s="15">
        <v>3.4011973816621555</v>
      </c>
    </row>
    <row r="16" spans="1:21" x14ac:dyDescent="0.2">
      <c r="A16" s="13">
        <v>108</v>
      </c>
      <c r="B16" s="13">
        <v>1988</v>
      </c>
      <c r="C16" s="3">
        <v>35744.774051793618</v>
      </c>
      <c r="D16" s="14" t="s">
        <v>0</v>
      </c>
      <c r="E16" s="14">
        <v>28</v>
      </c>
      <c r="F16" s="16">
        <v>0.60601719197707737</v>
      </c>
      <c r="G16" s="15" t="s">
        <v>11</v>
      </c>
      <c r="H16" s="15">
        <v>0.43060108137970676</v>
      </c>
      <c r="I16" s="15">
        <v>3.3322045101752038</v>
      </c>
      <c r="K16" s="4" t="s">
        <v>1</v>
      </c>
      <c r="L16" s="4">
        <v>1986</v>
      </c>
      <c r="M16" s="3">
        <v>41685.094234961776</v>
      </c>
      <c r="N16" s="2" t="s">
        <v>0</v>
      </c>
      <c r="O16" s="2">
        <v>31</v>
      </c>
      <c r="P16" s="19">
        <v>8.3134157747064322E-4</v>
      </c>
      <c r="Q16" s="2" t="s">
        <v>49</v>
      </c>
      <c r="R16" s="49">
        <f t="shared" si="0"/>
        <v>9.8734157747064322E-4</v>
      </c>
      <c r="S16" s="15">
        <v>-6.9196628146032344</v>
      </c>
      <c r="T16" s="15">
        <v>3.4339872044851463</v>
      </c>
    </row>
    <row r="17" spans="1:20" x14ac:dyDescent="0.2">
      <c r="A17" s="13">
        <v>108</v>
      </c>
      <c r="B17" s="13">
        <v>1988</v>
      </c>
      <c r="C17" s="3">
        <v>35744.774051793618</v>
      </c>
      <c r="D17" s="14" t="s">
        <v>0</v>
      </c>
      <c r="E17" s="14">
        <v>29</v>
      </c>
      <c r="F17" s="16">
        <v>0.60601719197707737</v>
      </c>
      <c r="G17" s="15" t="s">
        <v>11</v>
      </c>
      <c r="H17" s="15">
        <v>0.43060108137970676</v>
      </c>
      <c r="I17" s="15">
        <v>3.3672958299864741</v>
      </c>
      <c r="K17" s="4" t="s">
        <v>1</v>
      </c>
      <c r="L17" s="4">
        <v>1986</v>
      </c>
      <c r="M17" s="3">
        <v>41685.094234961776</v>
      </c>
      <c r="N17" s="2" t="s">
        <v>0</v>
      </c>
      <c r="O17" s="2">
        <v>32</v>
      </c>
      <c r="P17" s="19">
        <v>0</v>
      </c>
      <c r="Q17" s="2" t="s">
        <v>49</v>
      </c>
      <c r="R17" s="49">
        <f t="shared" si="0"/>
        <v>1.56E-4</v>
      </c>
      <c r="S17" s="15">
        <v>-8.7656545507147374</v>
      </c>
      <c r="T17" s="15">
        <v>3.4657359027997265</v>
      </c>
    </row>
    <row r="18" spans="1:20" x14ac:dyDescent="0.2">
      <c r="A18" s="13">
        <v>108</v>
      </c>
      <c r="B18" s="13">
        <v>1989</v>
      </c>
      <c r="C18" s="3">
        <v>74874.883284862677</v>
      </c>
      <c r="D18" s="14" t="s">
        <v>0</v>
      </c>
      <c r="E18" s="14">
        <v>25</v>
      </c>
      <c r="F18" s="16">
        <v>0.36689038031319909</v>
      </c>
      <c r="G18" s="15" t="s">
        <v>49</v>
      </c>
      <c r="H18" s="15">
        <v>-0.54558046981903918</v>
      </c>
      <c r="I18" s="15">
        <v>3.2188758248682006</v>
      </c>
      <c r="K18" s="4" t="s">
        <v>1</v>
      </c>
      <c r="L18" s="4">
        <v>1986</v>
      </c>
      <c r="M18" s="3">
        <v>41685.094234961776</v>
      </c>
      <c r="N18" s="2" t="s">
        <v>0</v>
      </c>
      <c r="O18" s="2">
        <v>33</v>
      </c>
      <c r="P18" s="19">
        <v>0</v>
      </c>
      <c r="Q18" s="2" t="s">
        <v>49</v>
      </c>
      <c r="R18" s="49">
        <f t="shared" si="0"/>
        <v>1.56E-4</v>
      </c>
      <c r="S18" s="15">
        <v>-8.7656545507147374</v>
      </c>
      <c r="T18" s="15">
        <v>3.4965075614664802</v>
      </c>
    </row>
    <row r="19" spans="1:20" x14ac:dyDescent="0.2">
      <c r="A19" s="13">
        <v>108</v>
      </c>
      <c r="B19" s="13">
        <v>1989</v>
      </c>
      <c r="C19" s="3">
        <v>74874.883284862677</v>
      </c>
      <c r="D19" s="14" t="s">
        <v>0</v>
      </c>
      <c r="E19" s="14">
        <v>26</v>
      </c>
      <c r="F19" s="16">
        <v>0.36689038031319909</v>
      </c>
      <c r="G19" s="15" t="s">
        <v>49</v>
      </c>
      <c r="H19" s="15">
        <v>-0.54558046981903918</v>
      </c>
      <c r="I19" s="15">
        <v>3.2580965380214821</v>
      </c>
      <c r="K19" s="4" t="s">
        <v>1</v>
      </c>
      <c r="L19" s="4">
        <v>1986</v>
      </c>
      <c r="M19" s="3">
        <v>41685.094234961776</v>
      </c>
      <c r="N19" s="2" t="s">
        <v>0</v>
      </c>
      <c r="O19" s="2">
        <v>34</v>
      </c>
      <c r="P19" s="19">
        <v>1.5620118712902201E-4</v>
      </c>
      <c r="Q19" s="2" t="s">
        <v>49</v>
      </c>
      <c r="R19" s="49">
        <f t="shared" si="0"/>
        <v>3.1220118712902204E-4</v>
      </c>
      <c r="S19" s="15">
        <v>-8.0717065340391319</v>
      </c>
      <c r="T19" s="15">
        <v>3.5263605246161616</v>
      </c>
    </row>
    <row r="20" spans="1:20" x14ac:dyDescent="0.2">
      <c r="A20" s="13">
        <v>108</v>
      </c>
      <c r="B20" s="13">
        <v>1989</v>
      </c>
      <c r="C20" s="3">
        <v>74874.883284862706</v>
      </c>
      <c r="D20" s="14" t="s">
        <v>0</v>
      </c>
      <c r="E20" s="14">
        <v>28</v>
      </c>
      <c r="F20" s="16">
        <v>0.77612622913331808</v>
      </c>
      <c r="G20" s="15" t="s">
        <v>49</v>
      </c>
      <c r="H20" s="15">
        <v>1.2432328032636613</v>
      </c>
      <c r="I20" s="15">
        <v>3.3322045101752038</v>
      </c>
      <c r="K20" s="4" t="s">
        <v>1</v>
      </c>
      <c r="L20" s="4">
        <v>1987</v>
      </c>
      <c r="M20" s="3">
        <v>29168.103840178785</v>
      </c>
      <c r="N20" s="2" t="s">
        <v>0</v>
      </c>
      <c r="O20" s="2">
        <v>26</v>
      </c>
      <c r="P20" s="19">
        <v>0</v>
      </c>
      <c r="Q20" s="2" t="s">
        <v>11</v>
      </c>
      <c r="R20" s="49">
        <f t="shared" si="0"/>
        <v>1.56E-4</v>
      </c>
      <c r="S20" s="15">
        <v>-8.7656545507147374</v>
      </c>
      <c r="T20" s="15">
        <v>3.2580965380214821</v>
      </c>
    </row>
    <row r="21" spans="1:20" x14ac:dyDescent="0.2">
      <c r="A21" s="13">
        <v>108</v>
      </c>
      <c r="B21" s="13">
        <v>1989</v>
      </c>
      <c r="C21" s="3">
        <v>74874.883284862706</v>
      </c>
      <c r="D21" s="14" t="s">
        <v>0</v>
      </c>
      <c r="E21" s="14">
        <v>29</v>
      </c>
      <c r="F21" s="16">
        <v>0.88506071731149394</v>
      </c>
      <c r="G21" s="15" t="s">
        <v>49</v>
      </c>
      <c r="H21" s="15">
        <v>2.0412522374733713</v>
      </c>
      <c r="I21" s="15">
        <v>3.3672958299864741</v>
      </c>
      <c r="K21" s="4" t="s">
        <v>1</v>
      </c>
      <c r="L21" s="4">
        <v>1987</v>
      </c>
      <c r="M21" s="3">
        <v>29168.103840178785</v>
      </c>
      <c r="N21" s="2" t="s">
        <v>0</v>
      </c>
      <c r="O21" s="2">
        <v>27</v>
      </c>
      <c r="P21" s="19">
        <v>0</v>
      </c>
      <c r="Q21" s="2" t="s">
        <v>11</v>
      </c>
      <c r="R21" s="49">
        <f t="shared" si="0"/>
        <v>1.56E-4</v>
      </c>
      <c r="S21" s="15">
        <v>-8.7656545507147374</v>
      </c>
      <c r="T21" s="15">
        <v>3.2958368660043291</v>
      </c>
    </row>
    <row r="22" spans="1:20" x14ac:dyDescent="0.2">
      <c r="A22" s="13">
        <v>108</v>
      </c>
      <c r="B22" s="13">
        <v>1989</v>
      </c>
      <c r="C22" s="3">
        <v>74874.883284862706</v>
      </c>
      <c r="D22" s="14" t="s">
        <v>0</v>
      </c>
      <c r="E22" s="14">
        <v>30</v>
      </c>
      <c r="F22" s="16">
        <v>0.7694541231126597</v>
      </c>
      <c r="G22" s="15" t="s">
        <v>49</v>
      </c>
      <c r="H22" s="15">
        <v>1.2052314577331322</v>
      </c>
      <c r="I22" s="15">
        <v>3.4011973816621555</v>
      </c>
      <c r="K22" s="4" t="s">
        <v>1</v>
      </c>
      <c r="L22" s="4">
        <v>1987</v>
      </c>
      <c r="M22" s="3">
        <v>29168.103840178785</v>
      </c>
      <c r="N22" s="2" t="s">
        <v>0</v>
      </c>
      <c r="O22" s="2">
        <v>28</v>
      </c>
      <c r="P22" s="19">
        <v>2.8336079077429985E-3</v>
      </c>
      <c r="Q22" s="2" t="s">
        <v>11</v>
      </c>
      <c r="R22" s="49">
        <f t="shared" si="0"/>
        <v>2.9896079077429984E-3</v>
      </c>
      <c r="S22" s="15">
        <v>-5.8097754045377616</v>
      </c>
      <c r="T22" s="15">
        <v>3.3322045101752038</v>
      </c>
    </row>
    <row r="23" spans="1:20" x14ac:dyDescent="0.2">
      <c r="A23" s="13">
        <v>108</v>
      </c>
      <c r="B23" s="13">
        <v>1989</v>
      </c>
      <c r="C23" s="3">
        <v>74874.883284862706</v>
      </c>
      <c r="D23" s="14" t="s">
        <v>0</v>
      </c>
      <c r="E23" s="14">
        <v>31</v>
      </c>
      <c r="F23" s="16">
        <v>0.7694541231126597</v>
      </c>
      <c r="G23" s="15" t="s">
        <v>49</v>
      </c>
      <c r="H23" s="15">
        <v>1.2052314577331322</v>
      </c>
      <c r="I23" s="15">
        <v>3.4339872044851463</v>
      </c>
      <c r="K23" s="4" t="s">
        <v>1</v>
      </c>
      <c r="L23" s="4">
        <v>1987</v>
      </c>
      <c r="M23" s="3">
        <v>29168.103840178785</v>
      </c>
      <c r="N23" s="2" t="s">
        <v>0</v>
      </c>
      <c r="O23" s="2">
        <v>29</v>
      </c>
      <c r="P23" s="19">
        <v>0</v>
      </c>
      <c r="Q23" s="2" t="s">
        <v>11</v>
      </c>
      <c r="R23" s="49">
        <f t="shared" si="0"/>
        <v>1.56E-4</v>
      </c>
      <c r="S23" s="15">
        <v>-8.7656545507147374</v>
      </c>
      <c r="T23" s="15">
        <v>3.3672958299864741</v>
      </c>
    </row>
    <row r="24" spans="1:20" x14ac:dyDescent="0.2">
      <c r="A24" s="13">
        <v>108</v>
      </c>
      <c r="B24" s="13">
        <v>1989</v>
      </c>
      <c r="C24" s="3">
        <v>74874.883284862706</v>
      </c>
      <c r="D24" s="14" t="s">
        <v>0</v>
      </c>
      <c r="E24" s="14">
        <v>32</v>
      </c>
      <c r="F24" s="16">
        <v>0.7694541231126597</v>
      </c>
      <c r="G24" s="15" t="s">
        <v>49</v>
      </c>
      <c r="H24" s="15">
        <v>1.2052314577331322</v>
      </c>
      <c r="I24" s="15">
        <v>3.4657359027997265</v>
      </c>
      <c r="K24" s="4" t="s">
        <v>1</v>
      </c>
      <c r="L24" s="4">
        <v>1987</v>
      </c>
      <c r="M24" s="3">
        <v>29168.103840178785</v>
      </c>
      <c r="N24" s="2" t="s">
        <v>0</v>
      </c>
      <c r="O24" s="2">
        <v>30</v>
      </c>
      <c r="P24" s="19">
        <v>1.5323212885752975E-2</v>
      </c>
      <c r="Q24" s="2" t="s">
        <v>11</v>
      </c>
      <c r="R24" s="49">
        <f t="shared" si="0"/>
        <v>1.5479212885752975E-2</v>
      </c>
      <c r="S24" s="15">
        <v>-4.1528154327194162</v>
      </c>
      <c r="T24" s="15">
        <v>3.4011973816621555</v>
      </c>
    </row>
    <row r="25" spans="1:20" x14ac:dyDescent="0.2">
      <c r="A25" s="13">
        <v>108</v>
      </c>
      <c r="B25" s="13">
        <v>1989</v>
      </c>
      <c r="C25" s="3">
        <v>74874.883284862706</v>
      </c>
      <c r="D25" s="14" t="s">
        <v>0</v>
      </c>
      <c r="E25" s="14">
        <v>33</v>
      </c>
      <c r="F25" s="16">
        <v>0.7694541231126597</v>
      </c>
      <c r="G25" s="15" t="s">
        <v>49</v>
      </c>
      <c r="H25" s="15">
        <v>1.2052314577331322</v>
      </c>
      <c r="I25" s="15">
        <v>3.4965075614664802</v>
      </c>
      <c r="K25" s="4" t="s">
        <v>1</v>
      </c>
      <c r="L25" s="4">
        <v>1987</v>
      </c>
      <c r="M25" s="3">
        <v>29168.103840178785</v>
      </c>
      <c r="N25" s="2" t="s">
        <v>0</v>
      </c>
      <c r="O25" s="2">
        <v>31</v>
      </c>
      <c r="P25" s="19">
        <v>0</v>
      </c>
      <c r="Q25" s="2" t="s">
        <v>11</v>
      </c>
      <c r="R25" s="49">
        <f t="shared" si="0"/>
        <v>1.56E-4</v>
      </c>
      <c r="S25" s="15">
        <v>-8.7656545507147374</v>
      </c>
      <c r="T25" s="15">
        <v>3.4339872044851463</v>
      </c>
    </row>
    <row r="26" spans="1:20" x14ac:dyDescent="0.2">
      <c r="A26" s="13">
        <v>108</v>
      </c>
      <c r="B26" s="13">
        <v>1989</v>
      </c>
      <c r="C26" s="3">
        <v>74874.883284862706</v>
      </c>
      <c r="D26" s="14" t="s">
        <v>0</v>
      </c>
      <c r="E26" s="14">
        <v>34</v>
      </c>
      <c r="F26" s="16">
        <v>0.7694541231126597</v>
      </c>
      <c r="G26" s="15" t="s">
        <v>49</v>
      </c>
      <c r="H26" s="15">
        <v>1.2052314577331322</v>
      </c>
      <c r="I26" s="15">
        <v>3.5263605246161616</v>
      </c>
      <c r="K26" s="4" t="s">
        <v>1</v>
      </c>
      <c r="L26" s="4">
        <v>1987</v>
      </c>
      <c r="M26" s="3">
        <v>29168.103840178785</v>
      </c>
      <c r="N26" s="2" t="s">
        <v>0</v>
      </c>
      <c r="O26" s="2">
        <v>32</v>
      </c>
      <c r="P26" s="19">
        <v>0</v>
      </c>
      <c r="Q26" s="2" t="s">
        <v>11</v>
      </c>
      <c r="R26" s="49">
        <f t="shared" si="0"/>
        <v>1.56E-4</v>
      </c>
      <c r="S26" s="15">
        <v>-8.7656545507147374</v>
      </c>
      <c r="T26" s="15">
        <v>3.4657359027997265</v>
      </c>
    </row>
    <row r="27" spans="1:20" x14ac:dyDescent="0.2">
      <c r="A27" s="13">
        <v>108</v>
      </c>
      <c r="B27" s="13">
        <v>1990</v>
      </c>
      <c r="C27" s="3">
        <v>41012.6905810354</v>
      </c>
      <c r="D27" s="14" t="s">
        <v>0</v>
      </c>
      <c r="E27" s="14">
        <v>25</v>
      </c>
      <c r="F27" s="16">
        <v>7.7751196172248807E-2</v>
      </c>
      <c r="G27" s="15" t="s">
        <v>49</v>
      </c>
      <c r="H27" s="15">
        <v>-2.4733011036676924</v>
      </c>
      <c r="I27" s="15">
        <v>3.2188758248682006</v>
      </c>
      <c r="K27" s="4" t="s">
        <v>1</v>
      </c>
      <c r="L27" s="4">
        <v>1987</v>
      </c>
      <c r="M27" s="3">
        <v>29168.103840178785</v>
      </c>
      <c r="N27" s="2" t="s">
        <v>0</v>
      </c>
      <c r="O27" s="2">
        <v>33</v>
      </c>
      <c r="P27" s="19">
        <v>0</v>
      </c>
      <c r="Q27" s="2" t="s">
        <v>11</v>
      </c>
      <c r="R27" s="49">
        <f t="shared" si="0"/>
        <v>1.56E-4</v>
      </c>
      <c r="S27" s="15">
        <v>-8.7656545507147374</v>
      </c>
      <c r="T27" s="15">
        <v>3.4965075614664802</v>
      </c>
    </row>
    <row r="28" spans="1:20" x14ac:dyDescent="0.2">
      <c r="A28" s="13">
        <v>108</v>
      </c>
      <c r="B28" s="13">
        <v>1990</v>
      </c>
      <c r="C28" s="3">
        <v>41012.6905810354</v>
      </c>
      <c r="D28" s="14" t="s">
        <v>0</v>
      </c>
      <c r="E28" s="14">
        <v>26</v>
      </c>
      <c r="F28" s="16">
        <v>7.7751196172248807E-2</v>
      </c>
      <c r="G28" s="15" t="s">
        <v>49</v>
      </c>
      <c r="H28" s="15">
        <v>-2.4733011036676924</v>
      </c>
      <c r="I28" s="15">
        <v>3.2580965380214821</v>
      </c>
      <c r="K28" s="4" t="s">
        <v>1</v>
      </c>
      <c r="L28" s="4">
        <v>1988</v>
      </c>
      <c r="M28" s="3">
        <v>35744.774051793618</v>
      </c>
      <c r="N28" s="2" t="s">
        <v>0</v>
      </c>
      <c r="O28" s="2">
        <v>26</v>
      </c>
      <c r="P28" s="19">
        <v>0</v>
      </c>
      <c r="Q28" s="2" t="s">
        <v>11</v>
      </c>
      <c r="R28" s="49">
        <f t="shared" si="0"/>
        <v>1.56E-4</v>
      </c>
      <c r="S28" s="15">
        <v>-8.7656545507147374</v>
      </c>
      <c r="T28" s="15">
        <v>3.2580965380214821</v>
      </c>
    </row>
    <row r="29" spans="1:20" x14ac:dyDescent="0.2">
      <c r="A29" s="13">
        <v>108</v>
      </c>
      <c r="B29" s="13">
        <v>1990</v>
      </c>
      <c r="C29" s="3">
        <v>41012.6905810354</v>
      </c>
      <c r="D29" s="14" t="s">
        <v>0</v>
      </c>
      <c r="E29" s="14">
        <v>27</v>
      </c>
      <c r="F29" s="16">
        <v>0.27781309599491416</v>
      </c>
      <c r="G29" s="15" t="s">
        <v>49</v>
      </c>
      <c r="H29" s="15">
        <v>-0.95533540418550666</v>
      </c>
      <c r="I29" s="15">
        <v>3.2958368660043291</v>
      </c>
      <c r="K29" s="4" t="s">
        <v>1</v>
      </c>
      <c r="L29" s="4">
        <v>1988</v>
      </c>
      <c r="M29" s="3">
        <v>35744.774051793618</v>
      </c>
      <c r="N29" s="2" t="s">
        <v>0</v>
      </c>
      <c r="O29" s="2">
        <v>27</v>
      </c>
      <c r="P29" s="19">
        <v>0</v>
      </c>
      <c r="Q29" s="2" t="s">
        <v>11</v>
      </c>
      <c r="R29" s="49">
        <f t="shared" si="0"/>
        <v>1.56E-4</v>
      </c>
      <c r="S29" s="15">
        <v>-8.7656545507147374</v>
      </c>
      <c r="T29" s="15">
        <v>3.2958368660043291</v>
      </c>
    </row>
    <row r="30" spans="1:20" x14ac:dyDescent="0.2">
      <c r="A30" s="13">
        <v>108</v>
      </c>
      <c r="B30" s="13">
        <v>1990</v>
      </c>
      <c r="C30" s="3">
        <v>41012.6905810354</v>
      </c>
      <c r="D30" s="14" t="s">
        <v>0</v>
      </c>
      <c r="E30" s="14">
        <v>28</v>
      </c>
      <c r="F30" s="16">
        <v>0.25398512221041447</v>
      </c>
      <c r="G30" s="15" t="s">
        <v>49</v>
      </c>
      <c r="H30" s="15">
        <v>-1.0774698520943005</v>
      </c>
      <c r="I30" s="15">
        <v>3.3322045101752038</v>
      </c>
      <c r="K30" s="4" t="s">
        <v>1</v>
      </c>
      <c r="L30" s="4">
        <v>1988</v>
      </c>
      <c r="M30" s="3">
        <v>35744.774051793618</v>
      </c>
      <c r="N30" s="2" t="s">
        <v>0</v>
      </c>
      <c r="O30" s="2">
        <v>28</v>
      </c>
      <c r="P30" s="19">
        <v>0</v>
      </c>
      <c r="Q30" s="2" t="s">
        <v>11</v>
      </c>
      <c r="R30" s="49">
        <f t="shared" si="0"/>
        <v>1.56E-4</v>
      </c>
      <c r="S30" s="15">
        <v>-8.7656545507147374</v>
      </c>
      <c r="T30" s="15">
        <v>3.3322045101752038</v>
      </c>
    </row>
    <row r="31" spans="1:20" x14ac:dyDescent="0.2">
      <c r="A31" s="13">
        <v>108</v>
      </c>
      <c r="B31" s="13">
        <v>1990</v>
      </c>
      <c r="C31" s="3">
        <v>41012.6905810354</v>
      </c>
      <c r="D31" s="14" t="s">
        <v>0</v>
      </c>
      <c r="E31" s="14">
        <v>29</v>
      </c>
      <c r="F31" s="16">
        <v>0.35541586073500969</v>
      </c>
      <c r="G31" s="15" t="s">
        <v>49</v>
      </c>
      <c r="H31" s="15">
        <v>-0.59531682096587191</v>
      </c>
      <c r="I31" s="15">
        <v>3.3672958299864741</v>
      </c>
      <c r="K31" s="4" t="s">
        <v>1</v>
      </c>
      <c r="L31" s="4">
        <v>1988</v>
      </c>
      <c r="M31" s="3">
        <v>35744.774051793618</v>
      </c>
      <c r="N31" s="2" t="s">
        <v>0</v>
      </c>
      <c r="O31" s="2">
        <v>29</v>
      </c>
      <c r="P31" s="19">
        <v>0</v>
      </c>
      <c r="Q31" s="2" t="s">
        <v>11</v>
      </c>
      <c r="R31" s="49">
        <f t="shared" si="0"/>
        <v>1.56E-4</v>
      </c>
      <c r="S31" s="15">
        <v>-8.7656545507147374</v>
      </c>
      <c r="T31" s="15">
        <v>3.3672958299864741</v>
      </c>
    </row>
    <row r="32" spans="1:20" x14ac:dyDescent="0.2">
      <c r="A32" s="13">
        <v>108</v>
      </c>
      <c r="B32" s="13">
        <v>1990</v>
      </c>
      <c r="C32" s="3">
        <v>41012.6905810354</v>
      </c>
      <c r="D32" s="14" t="s">
        <v>0</v>
      </c>
      <c r="E32" s="14">
        <v>30</v>
      </c>
      <c r="F32" s="16">
        <v>0.71661931818181823</v>
      </c>
      <c r="G32" s="15" t="s">
        <v>49</v>
      </c>
      <c r="H32" s="15">
        <v>0.9277536034637458</v>
      </c>
      <c r="I32" s="15">
        <v>3.4011973816621555</v>
      </c>
      <c r="K32" s="4" t="s">
        <v>1</v>
      </c>
      <c r="L32" s="4">
        <v>1988</v>
      </c>
      <c r="M32" s="3">
        <v>35744.774051793618</v>
      </c>
      <c r="N32" s="2" t="s">
        <v>0</v>
      </c>
      <c r="O32" s="2">
        <v>30</v>
      </c>
      <c r="P32" s="19">
        <v>0</v>
      </c>
      <c r="Q32" s="2" t="s">
        <v>11</v>
      </c>
      <c r="R32" s="49">
        <f t="shared" si="0"/>
        <v>1.56E-4</v>
      </c>
      <c r="S32" s="15">
        <v>-8.7656545507147374</v>
      </c>
      <c r="T32" s="15">
        <v>3.4011973816621555</v>
      </c>
    </row>
    <row r="33" spans="1:20" x14ac:dyDescent="0.2">
      <c r="A33" s="13">
        <v>108</v>
      </c>
      <c r="B33" s="13">
        <v>1990</v>
      </c>
      <c r="C33" s="3">
        <v>41012.6905810354</v>
      </c>
      <c r="D33" s="14" t="s">
        <v>0</v>
      </c>
      <c r="E33" s="14">
        <v>31</v>
      </c>
      <c r="F33" s="16">
        <v>0.62277091906721538</v>
      </c>
      <c r="G33" s="15" t="s">
        <v>49</v>
      </c>
      <c r="H33" s="15">
        <v>0.50132610037477676</v>
      </c>
      <c r="I33" s="15">
        <v>3.4339872044851463</v>
      </c>
      <c r="K33" s="4" t="s">
        <v>1</v>
      </c>
      <c r="L33" s="4">
        <v>1988</v>
      </c>
      <c r="M33" s="3">
        <v>35744.774051793618</v>
      </c>
      <c r="N33" s="2" t="s">
        <v>0</v>
      </c>
      <c r="O33" s="2">
        <v>31</v>
      </c>
      <c r="P33" s="19">
        <v>0</v>
      </c>
      <c r="Q33" s="2" t="s">
        <v>11</v>
      </c>
      <c r="R33" s="49">
        <f t="shared" si="0"/>
        <v>1.56E-4</v>
      </c>
      <c r="S33" s="15">
        <v>-8.7656545507147374</v>
      </c>
      <c r="T33" s="15">
        <v>3.4339872044851463</v>
      </c>
    </row>
    <row r="34" spans="1:20" x14ac:dyDescent="0.2">
      <c r="A34" s="13">
        <v>108</v>
      </c>
      <c r="B34" s="13">
        <v>1990</v>
      </c>
      <c r="C34" s="3">
        <v>41012.6905810354</v>
      </c>
      <c r="D34" s="14" t="s">
        <v>0</v>
      </c>
      <c r="E34" s="14">
        <v>32</v>
      </c>
      <c r="F34" s="16">
        <v>0.62277091906721538</v>
      </c>
      <c r="G34" s="15" t="s">
        <v>49</v>
      </c>
      <c r="H34" s="15">
        <v>0.50132610037477676</v>
      </c>
      <c r="I34" s="15">
        <v>3.4657359027997265</v>
      </c>
      <c r="K34" s="4" t="s">
        <v>1</v>
      </c>
      <c r="L34" s="4">
        <v>1988</v>
      </c>
      <c r="M34" s="3">
        <v>35744.774051793618</v>
      </c>
      <c r="N34" s="2" t="s">
        <v>0</v>
      </c>
      <c r="O34" s="2">
        <v>32</v>
      </c>
      <c r="P34" s="19">
        <v>9.1376356367789836E-3</v>
      </c>
      <c r="Q34" s="2" t="s">
        <v>11</v>
      </c>
      <c r="R34" s="49">
        <f t="shared" si="0"/>
        <v>9.2936356367789835E-3</v>
      </c>
      <c r="S34" s="15">
        <v>-4.6692458133169197</v>
      </c>
      <c r="T34" s="15">
        <v>3.4657359027997265</v>
      </c>
    </row>
    <row r="35" spans="1:20" x14ac:dyDescent="0.2">
      <c r="A35" s="13">
        <v>108</v>
      </c>
      <c r="B35" s="13">
        <v>1990</v>
      </c>
      <c r="C35" s="3">
        <v>41012.6905810354</v>
      </c>
      <c r="D35" s="14" t="s">
        <v>0</v>
      </c>
      <c r="E35" s="14">
        <v>33</v>
      </c>
      <c r="F35" s="16">
        <v>0.62277091906721538</v>
      </c>
      <c r="G35" s="15" t="s">
        <v>49</v>
      </c>
      <c r="H35" s="15">
        <v>0.50132610037477676</v>
      </c>
      <c r="I35" s="15">
        <v>3.4965075614664802</v>
      </c>
      <c r="K35" s="4" t="s">
        <v>1</v>
      </c>
      <c r="L35" s="4">
        <v>1988</v>
      </c>
      <c r="M35" s="3">
        <v>35744.774051793618</v>
      </c>
      <c r="N35" s="2" t="s">
        <v>0</v>
      </c>
      <c r="O35" s="2">
        <v>33</v>
      </c>
      <c r="P35" s="19">
        <v>0</v>
      </c>
      <c r="Q35" s="2" t="s">
        <v>11</v>
      </c>
      <c r="R35" s="49">
        <f t="shared" si="0"/>
        <v>1.56E-4</v>
      </c>
      <c r="S35" s="15">
        <v>-8.7656545507147374</v>
      </c>
      <c r="T35" s="15">
        <v>3.4965075614664802</v>
      </c>
    </row>
    <row r="36" spans="1:20" x14ac:dyDescent="0.2">
      <c r="A36" s="13">
        <v>108</v>
      </c>
      <c r="B36" s="13">
        <v>1990</v>
      </c>
      <c r="C36" s="3">
        <v>41012.6905810354</v>
      </c>
      <c r="D36" s="14" t="s">
        <v>0</v>
      </c>
      <c r="E36" s="14">
        <v>34</v>
      </c>
      <c r="F36" s="16">
        <v>0.62277091906721538</v>
      </c>
      <c r="G36" s="15" t="s">
        <v>49</v>
      </c>
      <c r="H36" s="15">
        <v>0.50132610037477676</v>
      </c>
      <c r="I36" s="15">
        <v>3.5263605246161616</v>
      </c>
      <c r="K36" s="4" t="s">
        <v>1</v>
      </c>
      <c r="L36" s="4">
        <v>1988</v>
      </c>
      <c r="M36" s="3">
        <v>35744.774051793618</v>
      </c>
      <c r="N36" s="2" t="s">
        <v>0</v>
      </c>
      <c r="O36" s="2">
        <v>34</v>
      </c>
      <c r="P36" s="19">
        <v>0</v>
      </c>
      <c r="Q36" s="2" t="s">
        <v>11</v>
      </c>
      <c r="R36" s="49">
        <f t="shared" si="0"/>
        <v>1.56E-4</v>
      </c>
      <c r="S36" s="15">
        <v>-8.7656545507147374</v>
      </c>
      <c r="T36" s="15">
        <v>3.5263605246161616</v>
      </c>
    </row>
    <row r="37" spans="1:20" x14ac:dyDescent="0.2">
      <c r="A37" s="13">
        <v>108</v>
      </c>
      <c r="B37" s="13">
        <v>1991</v>
      </c>
      <c r="C37" s="3">
        <v>63470.0646251859</v>
      </c>
      <c r="D37" s="14" t="s">
        <v>0</v>
      </c>
      <c r="E37" s="14">
        <v>25</v>
      </c>
      <c r="F37" s="17">
        <v>3.9E-2</v>
      </c>
      <c r="G37" s="15" t="s">
        <v>49</v>
      </c>
      <c r="H37" s="15">
        <v>-3.2044127628406458</v>
      </c>
      <c r="I37" s="15">
        <v>3.2188758248682006</v>
      </c>
      <c r="K37" s="4" t="s">
        <v>1</v>
      </c>
      <c r="L37" s="4">
        <v>1989</v>
      </c>
      <c r="M37" s="3">
        <v>74874.883284862677</v>
      </c>
      <c r="N37" s="2" t="s">
        <v>0</v>
      </c>
      <c r="O37" s="2">
        <v>25</v>
      </c>
      <c r="P37" s="19">
        <v>6.0011883541295309E-2</v>
      </c>
      <c r="Q37" s="2" t="s">
        <v>49</v>
      </c>
      <c r="R37" s="49">
        <f t="shared" si="0"/>
        <v>6.0167883541295313E-2</v>
      </c>
      <c r="S37" s="15">
        <v>-2.7487285191555482</v>
      </c>
      <c r="T37" s="15">
        <v>3.2188758248682006</v>
      </c>
    </row>
    <row r="38" spans="1:20" x14ac:dyDescent="0.2">
      <c r="A38" s="13">
        <v>108</v>
      </c>
      <c r="B38" s="13">
        <v>1991</v>
      </c>
      <c r="C38" s="3">
        <v>63470.0646251859</v>
      </c>
      <c r="D38" s="14" t="s">
        <v>0</v>
      </c>
      <c r="E38" s="14">
        <v>26</v>
      </c>
      <c r="F38" s="16">
        <v>0.13914000000000001</v>
      </c>
      <c r="G38" s="15" t="s">
        <v>49</v>
      </c>
      <c r="H38" s="15">
        <v>-1.8224512690851415</v>
      </c>
      <c r="I38" s="15">
        <v>3.2580965380214821</v>
      </c>
      <c r="K38" s="4" t="s">
        <v>1</v>
      </c>
      <c r="L38" s="4">
        <v>1989</v>
      </c>
      <c r="M38" s="3">
        <v>74874.883284862677</v>
      </c>
      <c r="N38" s="2" t="s">
        <v>0</v>
      </c>
      <c r="O38" s="2">
        <v>26</v>
      </c>
      <c r="P38" s="19">
        <v>0.10024449877750612</v>
      </c>
      <c r="Q38" s="2" t="s">
        <v>49</v>
      </c>
      <c r="R38" s="49">
        <f t="shared" si="0"/>
        <v>0.10040049877750612</v>
      </c>
      <c r="S38" s="15">
        <v>-2.1929558859595302</v>
      </c>
      <c r="T38" s="15">
        <v>3.2580965380214821</v>
      </c>
    </row>
    <row r="39" spans="1:20" x14ac:dyDescent="0.2">
      <c r="A39" s="13">
        <v>108</v>
      </c>
      <c r="B39" s="13">
        <v>1991</v>
      </c>
      <c r="C39" s="3">
        <v>63470.0646251859</v>
      </c>
      <c r="D39" s="14" t="s">
        <v>0</v>
      </c>
      <c r="E39" s="14">
        <v>27</v>
      </c>
      <c r="F39" s="16">
        <v>5.0470000000000001E-2</v>
      </c>
      <c r="G39" s="15" t="s">
        <v>49</v>
      </c>
      <c r="H39" s="15">
        <v>-2.9345880249776592</v>
      </c>
      <c r="I39" s="15">
        <v>3.2958368660043291</v>
      </c>
      <c r="K39" s="4" t="s">
        <v>1</v>
      </c>
      <c r="L39" s="4">
        <v>1989</v>
      </c>
      <c r="M39" s="3">
        <v>74874.883284862677</v>
      </c>
      <c r="N39" s="2" t="s">
        <v>0</v>
      </c>
      <c r="O39" s="2">
        <v>27</v>
      </c>
      <c r="P39" s="19">
        <v>0.16036206430694408</v>
      </c>
      <c r="Q39" s="2" t="s">
        <v>49</v>
      </c>
      <c r="R39" s="49">
        <f t="shared" si="0"/>
        <v>0.16051806430694407</v>
      </c>
      <c r="S39" s="15">
        <v>-1.6545642835450467</v>
      </c>
      <c r="T39" s="15">
        <v>3.2958368660043291</v>
      </c>
    </row>
    <row r="40" spans="1:20" x14ac:dyDescent="0.2">
      <c r="A40" s="13">
        <v>108</v>
      </c>
      <c r="B40" s="13">
        <v>1991</v>
      </c>
      <c r="C40" s="3">
        <v>63470.0646251859</v>
      </c>
      <c r="D40" s="14" t="s">
        <v>0</v>
      </c>
      <c r="E40" s="14">
        <v>28</v>
      </c>
      <c r="F40" s="16">
        <v>0.21629000000000001</v>
      </c>
      <c r="G40" s="15" t="s">
        <v>49</v>
      </c>
      <c r="H40" s="15">
        <v>-1.2874189541568888</v>
      </c>
      <c r="I40" s="15">
        <v>3.3322045101752038</v>
      </c>
      <c r="K40" s="4" t="s">
        <v>1</v>
      </c>
      <c r="L40" s="4">
        <v>1989</v>
      </c>
      <c r="M40" s="3">
        <v>74874.883284862677</v>
      </c>
      <c r="N40" s="2" t="s">
        <v>0</v>
      </c>
      <c r="O40" s="2">
        <v>28</v>
      </c>
      <c r="P40" s="19">
        <v>4.5498426023084994E-2</v>
      </c>
      <c r="Q40" s="2" t="s">
        <v>49</v>
      </c>
      <c r="R40" s="49">
        <f t="shared" si="0"/>
        <v>4.5654426023084997E-2</v>
      </c>
      <c r="S40" s="15">
        <v>-3.040088734231281</v>
      </c>
      <c r="T40" s="15">
        <v>3.3322045101752038</v>
      </c>
    </row>
    <row r="41" spans="1:20" x14ac:dyDescent="0.2">
      <c r="A41" s="13">
        <v>108</v>
      </c>
      <c r="B41" s="13">
        <v>1991</v>
      </c>
      <c r="C41" s="3">
        <v>63470.0646251859</v>
      </c>
      <c r="D41" s="14" t="s">
        <v>0</v>
      </c>
      <c r="E41" s="14">
        <v>29</v>
      </c>
      <c r="F41" s="16">
        <v>0.43379000000000001</v>
      </c>
      <c r="G41" s="15" t="s">
        <v>49</v>
      </c>
      <c r="H41" s="15">
        <v>-0.26640448809617912</v>
      </c>
      <c r="I41" s="15">
        <v>3.3672958299864741</v>
      </c>
      <c r="K41" s="4" t="s">
        <v>1</v>
      </c>
      <c r="L41" s="4">
        <v>1989</v>
      </c>
      <c r="M41" s="3">
        <v>74874.883284862677</v>
      </c>
      <c r="N41" s="2" t="s">
        <v>0</v>
      </c>
      <c r="O41" s="2">
        <v>29</v>
      </c>
      <c r="P41" s="19">
        <v>5.0785973397823462E-3</v>
      </c>
      <c r="Q41" s="2" t="s">
        <v>49</v>
      </c>
      <c r="R41" s="49">
        <f t="shared" si="0"/>
        <v>5.234597339782346E-3</v>
      </c>
      <c r="S41" s="15">
        <v>-5.2473738173200282</v>
      </c>
      <c r="T41" s="15">
        <v>3.3672958299864741</v>
      </c>
    </row>
    <row r="42" spans="1:20" x14ac:dyDescent="0.2">
      <c r="A42" s="13">
        <v>108</v>
      </c>
      <c r="B42" s="13">
        <v>1991</v>
      </c>
      <c r="C42" s="3">
        <v>63470.0646251859</v>
      </c>
      <c r="D42" s="14" t="s">
        <v>0</v>
      </c>
      <c r="E42" s="14">
        <v>30</v>
      </c>
      <c r="F42" s="16">
        <v>0.72663</v>
      </c>
      <c r="G42" s="15" t="s">
        <v>49</v>
      </c>
      <c r="H42" s="15">
        <v>0.97759121819150818</v>
      </c>
      <c r="I42" s="15">
        <v>3.4011973816621555</v>
      </c>
      <c r="K42" s="4" t="s">
        <v>1</v>
      </c>
      <c r="L42" s="4">
        <v>1989</v>
      </c>
      <c r="M42" s="3">
        <v>74874.883284862677</v>
      </c>
      <c r="N42" s="2" t="s">
        <v>0</v>
      </c>
      <c r="O42" s="2">
        <v>30</v>
      </c>
      <c r="P42" s="19">
        <v>3.8561223844743664E-3</v>
      </c>
      <c r="Q42" s="2" t="s">
        <v>49</v>
      </c>
      <c r="R42" s="49">
        <f t="shared" si="0"/>
        <v>4.0121223844743663E-3</v>
      </c>
      <c r="S42" s="15">
        <v>-5.5145713283499811</v>
      </c>
      <c r="T42" s="15">
        <v>3.4011973816621555</v>
      </c>
    </row>
    <row r="43" spans="1:20" x14ac:dyDescent="0.2">
      <c r="A43" s="13">
        <v>108</v>
      </c>
      <c r="B43" s="13">
        <v>1991</v>
      </c>
      <c r="C43" s="3">
        <v>63470.0646251859</v>
      </c>
      <c r="D43" s="14" t="s">
        <v>0</v>
      </c>
      <c r="E43" s="14">
        <v>31</v>
      </c>
      <c r="F43" s="16">
        <v>0.72663</v>
      </c>
      <c r="G43" s="15" t="s">
        <v>49</v>
      </c>
      <c r="H43" s="15">
        <v>0.97759121819150818</v>
      </c>
      <c r="I43" s="15">
        <v>3.4339872044851463</v>
      </c>
      <c r="K43" s="4" t="s">
        <v>1</v>
      </c>
      <c r="L43" s="4">
        <v>1989</v>
      </c>
      <c r="M43" s="3">
        <v>74874.883284862677</v>
      </c>
      <c r="N43" s="2" t="s">
        <v>0</v>
      </c>
      <c r="O43" s="2">
        <v>31</v>
      </c>
      <c r="P43" s="19">
        <v>1.5162495122359105E-2</v>
      </c>
      <c r="Q43" s="2" t="s">
        <v>49</v>
      </c>
      <c r="R43" s="49">
        <f t="shared" si="0"/>
        <v>1.5318495122359105E-2</v>
      </c>
      <c r="S43" s="15">
        <v>-4.1634157280191504</v>
      </c>
      <c r="T43" s="15">
        <v>3.4339872044851463</v>
      </c>
    </row>
    <row r="44" spans="1:20" x14ac:dyDescent="0.2">
      <c r="A44" s="13">
        <v>108</v>
      </c>
      <c r="B44" s="13">
        <v>1991</v>
      </c>
      <c r="C44" s="3">
        <v>63470.0646251859</v>
      </c>
      <c r="D44" s="14" t="s">
        <v>0</v>
      </c>
      <c r="E44" s="14">
        <v>32</v>
      </c>
      <c r="F44" s="16">
        <v>0.72663</v>
      </c>
      <c r="G44" s="15" t="s">
        <v>49</v>
      </c>
      <c r="H44" s="15">
        <v>0.97759121819150818</v>
      </c>
      <c r="I44" s="15">
        <v>3.4657359027997265</v>
      </c>
      <c r="K44" s="4" t="s">
        <v>1</v>
      </c>
      <c r="L44" s="4">
        <v>1989</v>
      </c>
      <c r="M44" s="3">
        <v>74874.883284862677</v>
      </c>
      <c r="N44" s="2" t="s">
        <v>0</v>
      </c>
      <c r="O44" s="2">
        <v>32</v>
      </c>
      <c r="P44" s="19">
        <v>1.1199601791936287E-2</v>
      </c>
      <c r="Q44" s="2" t="s">
        <v>49</v>
      </c>
      <c r="R44" s="49">
        <f t="shared" si="0"/>
        <v>1.1355601791936287E-2</v>
      </c>
      <c r="S44" s="15">
        <v>-4.4667813172998274</v>
      </c>
      <c r="T44" s="15">
        <v>3.4657359027997265</v>
      </c>
    </row>
    <row r="45" spans="1:20" x14ac:dyDescent="0.2">
      <c r="A45" s="13">
        <v>108</v>
      </c>
      <c r="B45" s="13">
        <v>1991</v>
      </c>
      <c r="C45" s="3">
        <v>63470.0646251859</v>
      </c>
      <c r="D45" s="14" t="s">
        <v>0</v>
      </c>
      <c r="E45" s="14">
        <v>33</v>
      </c>
      <c r="F45" s="16">
        <v>0.72663</v>
      </c>
      <c r="G45" s="15" t="s">
        <v>49</v>
      </c>
      <c r="H45" s="15">
        <v>0.97759121819150818</v>
      </c>
      <c r="I45" s="15">
        <v>3.4965075614664802</v>
      </c>
      <c r="K45" s="4" t="s">
        <v>1</v>
      </c>
      <c r="L45" s="4">
        <v>1989</v>
      </c>
      <c r="M45" s="3">
        <v>74874.883284862677</v>
      </c>
      <c r="N45" s="2" t="s">
        <v>0</v>
      </c>
      <c r="O45" s="2">
        <v>33</v>
      </c>
      <c r="P45" s="19">
        <v>1.2246213341927168E-2</v>
      </c>
      <c r="Q45" s="2" t="s">
        <v>49</v>
      </c>
      <c r="R45" s="49">
        <f t="shared" si="0"/>
        <v>1.2402213341927168E-2</v>
      </c>
      <c r="S45" s="15">
        <v>-4.3775585109047643</v>
      </c>
      <c r="T45" s="15">
        <v>3.4965075614664802</v>
      </c>
    </row>
    <row r="46" spans="1:20" x14ac:dyDescent="0.2">
      <c r="A46" s="13">
        <v>108</v>
      </c>
      <c r="B46" s="13">
        <v>1991</v>
      </c>
      <c r="C46" s="3">
        <v>63470.0646251859</v>
      </c>
      <c r="D46" s="14" t="s">
        <v>0</v>
      </c>
      <c r="E46" s="14">
        <v>34</v>
      </c>
      <c r="F46" s="16">
        <v>0.72663</v>
      </c>
      <c r="G46" s="15" t="s">
        <v>49</v>
      </c>
      <c r="H46" s="15">
        <v>0.97759121819150818</v>
      </c>
      <c r="I46" s="15">
        <v>3.5263605246161616</v>
      </c>
      <c r="K46" s="4" t="s">
        <v>1</v>
      </c>
      <c r="L46" s="4">
        <v>1989</v>
      </c>
      <c r="M46" s="3">
        <v>74874.883284862677</v>
      </c>
      <c r="N46" s="2" t="s">
        <v>0</v>
      </c>
      <c r="O46" s="2">
        <v>34</v>
      </c>
      <c r="P46" s="19">
        <v>1.2246213341927168E-2</v>
      </c>
      <c r="Q46" s="2" t="s">
        <v>49</v>
      </c>
      <c r="R46" s="49">
        <f t="shared" si="0"/>
        <v>1.2402213341927168E-2</v>
      </c>
      <c r="S46" s="15">
        <v>-4.3775585109047643</v>
      </c>
      <c r="T46" s="15">
        <v>3.5263605246161616</v>
      </c>
    </row>
    <row r="47" spans="1:20" x14ac:dyDescent="0.2">
      <c r="A47" s="13">
        <v>108</v>
      </c>
      <c r="B47" s="13">
        <v>1992</v>
      </c>
      <c r="C47" s="3">
        <v>127037.0369465198</v>
      </c>
      <c r="D47" s="14" t="s">
        <v>0</v>
      </c>
      <c r="E47" s="14">
        <v>26</v>
      </c>
      <c r="F47" s="16">
        <v>0.13584288052373159</v>
      </c>
      <c r="G47" s="15" t="s">
        <v>12</v>
      </c>
      <c r="H47" s="15">
        <v>-1.8502556759096636</v>
      </c>
      <c r="I47" s="15">
        <v>3.2580965380214821</v>
      </c>
      <c r="K47" s="4" t="s">
        <v>1</v>
      </c>
      <c r="L47" s="4">
        <v>1990</v>
      </c>
      <c r="M47" s="3">
        <v>41012.6905810354</v>
      </c>
      <c r="N47" s="2" t="s">
        <v>0</v>
      </c>
      <c r="O47" s="2">
        <v>25</v>
      </c>
      <c r="P47" s="19">
        <v>5.4585845763249763E-2</v>
      </c>
      <c r="Q47" s="2" t="s">
        <v>49</v>
      </c>
      <c r="R47" s="49">
        <f t="shared" si="0"/>
        <v>5.4741845763249766E-2</v>
      </c>
      <c r="S47" s="15">
        <v>-2.8489946681646314</v>
      </c>
      <c r="T47" s="15">
        <v>3.2188758248682006</v>
      </c>
    </row>
    <row r="48" spans="1:20" x14ac:dyDescent="0.2">
      <c r="A48" s="13">
        <v>108</v>
      </c>
      <c r="B48" s="13">
        <v>1992</v>
      </c>
      <c r="C48" s="3">
        <v>127037.0369465198</v>
      </c>
      <c r="D48" s="14" t="s">
        <v>0</v>
      </c>
      <c r="E48" s="14">
        <v>27</v>
      </c>
      <c r="F48" s="16">
        <v>0.22008687639857838</v>
      </c>
      <c r="G48" s="15" t="s">
        <v>12</v>
      </c>
      <c r="H48" s="15">
        <v>-1.2651601723586852</v>
      </c>
      <c r="I48" s="15">
        <v>3.2958368660043291</v>
      </c>
      <c r="K48" s="4" t="s">
        <v>1</v>
      </c>
      <c r="L48" s="4">
        <v>1990</v>
      </c>
      <c r="M48" s="3">
        <v>41012.6905810354</v>
      </c>
      <c r="N48" s="2" t="s">
        <v>0</v>
      </c>
      <c r="O48" s="2">
        <v>26</v>
      </c>
      <c r="P48" s="19">
        <v>2.1896211955331729E-2</v>
      </c>
      <c r="Q48" s="2" t="s">
        <v>49</v>
      </c>
      <c r="R48" s="49">
        <f t="shared" si="0"/>
        <v>2.2052211955331729E-2</v>
      </c>
      <c r="S48" s="15">
        <v>-3.7922028748531131</v>
      </c>
      <c r="T48" s="15">
        <v>3.2580965380214821</v>
      </c>
    </row>
    <row r="49" spans="1:20" x14ac:dyDescent="0.2">
      <c r="A49" s="13">
        <v>108</v>
      </c>
      <c r="B49" s="13">
        <v>1992</v>
      </c>
      <c r="C49" s="3">
        <v>127037.0369465198</v>
      </c>
      <c r="D49" s="14" t="s">
        <v>0</v>
      </c>
      <c r="E49" s="14">
        <v>28</v>
      </c>
      <c r="F49" s="16">
        <v>0.45452397826600521</v>
      </c>
      <c r="G49" s="15" t="s">
        <v>12</v>
      </c>
      <c r="H49" s="15">
        <v>-0.1824081781288435</v>
      </c>
      <c r="I49" s="15">
        <v>3.3322045101752038</v>
      </c>
      <c r="K49" s="4" t="s">
        <v>1</v>
      </c>
      <c r="L49" s="4">
        <v>1990</v>
      </c>
      <c r="M49" s="3">
        <v>41012.6905810354</v>
      </c>
      <c r="N49" s="2" t="s">
        <v>0</v>
      </c>
      <c r="O49" s="2">
        <v>27</v>
      </c>
      <c r="P49" s="19">
        <v>2.043132803632236E-2</v>
      </c>
      <c r="Q49" s="2" t="s">
        <v>49</v>
      </c>
      <c r="R49" s="49">
        <f t="shared" si="0"/>
        <v>2.058732803632236E-2</v>
      </c>
      <c r="S49" s="15">
        <v>-3.862436601480312</v>
      </c>
      <c r="T49" s="15">
        <v>3.2958368660043291</v>
      </c>
    </row>
    <row r="50" spans="1:20" x14ac:dyDescent="0.2">
      <c r="A50" s="13">
        <v>108</v>
      </c>
      <c r="B50" s="13">
        <v>1992</v>
      </c>
      <c r="C50" s="3">
        <v>127037.0369465198</v>
      </c>
      <c r="D50" s="14" t="s">
        <v>0</v>
      </c>
      <c r="E50" s="14">
        <v>29</v>
      </c>
      <c r="F50" s="16">
        <v>0.53470481459071662</v>
      </c>
      <c r="G50" s="15" t="s">
        <v>12</v>
      </c>
      <c r="H50" s="15">
        <v>0.13904283468405793</v>
      </c>
      <c r="I50" s="15">
        <v>3.3672958299864741</v>
      </c>
      <c r="K50" s="4" t="s">
        <v>1</v>
      </c>
      <c r="L50" s="4">
        <v>1990</v>
      </c>
      <c r="M50" s="3">
        <v>41012.6905810354</v>
      </c>
      <c r="N50" s="2" t="s">
        <v>0</v>
      </c>
      <c r="O50" s="2">
        <v>28</v>
      </c>
      <c r="P50" s="19">
        <v>2.2375661925033746E-2</v>
      </c>
      <c r="Q50" s="2" t="s">
        <v>49</v>
      </c>
      <c r="R50" s="49">
        <f t="shared" si="0"/>
        <v>2.2531661925033745E-2</v>
      </c>
      <c r="S50" s="15">
        <v>-3.7702039671417937</v>
      </c>
      <c r="T50" s="15">
        <v>3.3322045101752038</v>
      </c>
    </row>
    <row r="51" spans="1:20" x14ac:dyDescent="0.2">
      <c r="A51" s="13">
        <v>108</v>
      </c>
      <c r="B51" s="13">
        <v>1992</v>
      </c>
      <c r="C51" s="3">
        <v>127037.0369465198</v>
      </c>
      <c r="D51" s="14" t="s">
        <v>0</v>
      </c>
      <c r="E51" s="14">
        <v>30</v>
      </c>
      <c r="F51" s="16">
        <v>0.79356925418569257</v>
      </c>
      <c r="G51" s="15" t="s">
        <v>12</v>
      </c>
      <c r="H51" s="15">
        <v>1.3465758282223854</v>
      </c>
      <c r="I51" s="15">
        <v>3.4011973816621555</v>
      </c>
      <c r="K51" s="4" t="s">
        <v>1</v>
      </c>
      <c r="L51" s="4">
        <v>1990</v>
      </c>
      <c r="M51" s="3">
        <v>41012.6905810354</v>
      </c>
      <c r="N51" s="2" t="s">
        <v>0</v>
      </c>
      <c r="O51" s="2">
        <v>29</v>
      </c>
      <c r="P51" s="19">
        <v>5.0792248661182572E-3</v>
      </c>
      <c r="Q51" s="2" t="s">
        <v>49</v>
      </c>
      <c r="R51" s="49">
        <f t="shared" si="0"/>
        <v>5.2352248661182571E-3</v>
      </c>
      <c r="S51" s="15">
        <v>-5.2472533132391641</v>
      </c>
      <c r="T51" s="15">
        <v>3.3672958299864741</v>
      </c>
    </row>
    <row r="52" spans="1:20" x14ac:dyDescent="0.2">
      <c r="A52" s="13">
        <v>108</v>
      </c>
      <c r="B52" s="13">
        <v>1992</v>
      </c>
      <c r="C52" s="3">
        <v>127037.0369465198</v>
      </c>
      <c r="D52" s="14" t="s">
        <v>0</v>
      </c>
      <c r="E52" s="14">
        <v>31</v>
      </c>
      <c r="F52" s="16">
        <v>0.80232293327260307</v>
      </c>
      <c r="G52" s="15" t="s">
        <v>12</v>
      </c>
      <c r="H52" s="15">
        <v>1.4008764636808875</v>
      </c>
      <c r="I52" s="15">
        <v>3.4339872044851463</v>
      </c>
      <c r="K52" s="4" t="s">
        <v>1</v>
      </c>
      <c r="L52" s="4">
        <v>1990</v>
      </c>
      <c r="M52" s="3">
        <v>41012.6905810354</v>
      </c>
      <c r="N52" s="2" t="s">
        <v>0</v>
      </c>
      <c r="O52" s="2">
        <v>30</v>
      </c>
      <c r="P52" s="19">
        <v>8.3289264939185609E-3</v>
      </c>
      <c r="Q52" s="2" t="s">
        <v>49</v>
      </c>
      <c r="R52" s="49">
        <f t="shared" si="0"/>
        <v>8.4849264939185608E-3</v>
      </c>
      <c r="S52" s="15">
        <v>-4.7611002375868035</v>
      </c>
      <c r="T52" s="15">
        <v>3.4011973816621555</v>
      </c>
    </row>
    <row r="53" spans="1:20" x14ac:dyDescent="0.2">
      <c r="A53" s="13">
        <v>108</v>
      </c>
      <c r="B53" s="13">
        <v>1992</v>
      </c>
      <c r="C53" s="3">
        <v>127037.0369465198</v>
      </c>
      <c r="D53" s="14" t="s">
        <v>0</v>
      </c>
      <c r="E53" s="14">
        <v>32</v>
      </c>
      <c r="F53" s="16">
        <v>0.86069114470842334</v>
      </c>
      <c r="G53" s="15" t="s">
        <v>12</v>
      </c>
      <c r="H53" s="15">
        <v>1.8210422744285431</v>
      </c>
      <c r="I53" s="15">
        <v>3.4657359027997265</v>
      </c>
      <c r="K53" s="4" t="s">
        <v>1</v>
      </c>
      <c r="L53" s="4">
        <v>1990</v>
      </c>
      <c r="M53" s="3">
        <v>41012.6905810354</v>
      </c>
      <c r="N53" s="2" t="s">
        <v>0</v>
      </c>
      <c r="O53" s="2">
        <v>31</v>
      </c>
      <c r="P53" s="19">
        <v>3.9227223693243107E-2</v>
      </c>
      <c r="Q53" s="2" t="s">
        <v>49</v>
      </c>
      <c r="R53" s="49">
        <f t="shared" si="0"/>
        <v>3.9383223693243111E-2</v>
      </c>
      <c r="S53" s="15">
        <v>-3.1943980049226597</v>
      </c>
      <c r="T53" s="15">
        <v>3.4339872044851463</v>
      </c>
    </row>
    <row r="54" spans="1:20" x14ac:dyDescent="0.2">
      <c r="A54" s="13">
        <v>108</v>
      </c>
      <c r="B54" s="13">
        <v>1992</v>
      </c>
      <c r="C54" s="3">
        <v>127037.0369465198</v>
      </c>
      <c r="D54" s="14" t="s">
        <v>0</v>
      </c>
      <c r="E54" s="14">
        <v>33</v>
      </c>
      <c r="F54" s="16">
        <v>0.53596287703016243</v>
      </c>
      <c r="G54" s="15" t="s">
        <v>12</v>
      </c>
      <c r="H54" s="15">
        <v>0.14410034397375687</v>
      </c>
      <c r="I54" s="15">
        <v>3.4965075614664802</v>
      </c>
      <c r="K54" s="4" t="s">
        <v>1</v>
      </c>
      <c r="L54" s="4">
        <v>1990</v>
      </c>
      <c r="M54" s="3">
        <v>41012.6905810354</v>
      </c>
      <c r="N54" s="2" t="s">
        <v>0</v>
      </c>
      <c r="O54" s="2">
        <v>32</v>
      </c>
      <c r="P54" s="19">
        <v>4.9292452830188682E-2</v>
      </c>
      <c r="Q54" s="2" t="s">
        <v>49</v>
      </c>
      <c r="R54" s="49">
        <f t="shared" si="0"/>
        <v>4.9448452830188686E-2</v>
      </c>
      <c r="S54" s="15">
        <v>-2.9562757238534236</v>
      </c>
      <c r="T54" s="15">
        <v>3.4657359027997265</v>
      </c>
    </row>
    <row r="55" spans="1:20" x14ac:dyDescent="0.2">
      <c r="A55" s="13">
        <v>108</v>
      </c>
      <c r="B55" s="13">
        <v>1992</v>
      </c>
      <c r="C55" s="3">
        <v>127037.0369465198</v>
      </c>
      <c r="D55" s="14" t="s">
        <v>0</v>
      </c>
      <c r="E55" s="14">
        <v>34</v>
      </c>
      <c r="F55" s="16">
        <v>0.53596287703016243</v>
      </c>
      <c r="G55" s="15" t="s">
        <v>12</v>
      </c>
      <c r="H55" s="15">
        <v>0.14410034397375687</v>
      </c>
      <c r="I55" s="15">
        <v>3.5263605246161616</v>
      </c>
      <c r="K55" s="4" t="s">
        <v>1</v>
      </c>
      <c r="L55" s="4">
        <v>1990</v>
      </c>
      <c r="M55" s="3">
        <v>41012.6905810354</v>
      </c>
      <c r="N55" s="2" t="s">
        <v>0</v>
      </c>
      <c r="O55" s="2">
        <v>33</v>
      </c>
      <c r="P55" s="19">
        <v>4.275165176836378E-3</v>
      </c>
      <c r="Q55" s="2" t="s">
        <v>49</v>
      </c>
      <c r="R55" s="49">
        <f t="shared" si="0"/>
        <v>4.4311651768363779E-3</v>
      </c>
      <c r="S55" s="15">
        <v>-5.4148083800817286</v>
      </c>
      <c r="T55" s="15">
        <v>3.4965075614664802</v>
      </c>
    </row>
    <row r="56" spans="1:20" x14ac:dyDescent="0.2">
      <c r="A56" s="13">
        <v>108</v>
      </c>
      <c r="B56" s="13">
        <v>1993</v>
      </c>
      <c r="C56" s="3">
        <v>156626.67157658091</v>
      </c>
      <c r="D56" s="14" t="s">
        <v>0</v>
      </c>
      <c r="E56" s="14">
        <v>26</v>
      </c>
      <c r="F56" s="17">
        <v>0.192921881743634</v>
      </c>
      <c r="G56" s="15" t="s">
        <v>12</v>
      </c>
      <c r="H56" s="15">
        <v>-1.4311351152350635</v>
      </c>
      <c r="I56" s="15">
        <v>3.2580965380214821</v>
      </c>
      <c r="K56" s="4" t="s">
        <v>1</v>
      </c>
      <c r="L56" s="4">
        <v>1990</v>
      </c>
      <c r="M56" s="3">
        <v>41012.6905810354</v>
      </c>
      <c r="N56" s="2" t="s">
        <v>0</v>
      </c>
      <c r="O56" s="2">
        <v>34</v>
      </c>
      <c r="P56" s="19">
        <v>1.6016713091922007E-2</v>
      </c>
      <c r="Q56" s="2" t="s">
        <v>49</v>
      </c>
      <c r="R56" s="49">
        <f t="shared" si="0"/>
        <v>1.6172713091922006E-2</v>
      </c>
      <c r="S56" s="15">
        <v>-4.1082834670199624</v>
      </c>
      <c r="T56" s="15">
        <v>3.5263605246161616</v>
      </c>
    </row>
    <row r="57" spans="1:20" x14ac:dyDescent="0.2">
      <c r="A57" s="13">
        <v>108</v>
      </c>
      <c r="B57" s="13">
        <v>1993</v>
      </c>
      <c r="C57" s="3">
        <v>156626.67157658091</v>
      </c>
      <c r="D57" s="14" t="s">
        <v>0</v>
      </c>
      <c r="E57" s="14">
        <v>27</v>
      </c>
      <c r="F57" s="16">
        <v>0.19521739130434781</v>
      </c>
      <c r="G57" s="15" t="s">
        <v>12</v>
      </c>
      <c r="H57" s="15">
        <v>-1.4164584248312433</v>
      </c>
      <c r="I57" s="15">
        <v>3.2958368660043291</v>
      </c>
      <c r="K57" s="4" t="s">
        <v>1</v>
      </c>
      <c r="L57" s="4">
        <v>1991</v>
      </c>
      <c r="M57" s="3">
        <v>63470.0646251859</v>
      </c>
      <c r="N57" s="2" t="s">
        <v>0</v>
      </c>
      <c r="O57" s="2">
        <v>25</v>
      </c>
      <c r="P57" s="18">
        <v>9.3580470162748647E-2</v>
      </c>
      <c r="Q57" s="2" t="s">
        <v>49</v>
      </c>
      <c r="R57" s="49">
        <f t="shared" si="0"/>
        <v>9.373647016274865E-2</v>
      </c>
      <c r="S57" s="15">
        <v>-2.2690149199089582</v>
      </c>
      <c r="T57" s="15">
        <v>3.2188758248682006</v>
      </c>
    </row>
    <row r="58" spans="1:20" x14ac:dyDescent="0.2">
      <c r="A58" s="13">
        <v>108</v>
      </c>
      <c r="B58" s="13">
        <v>1993</v>
      </c>
      <c r="C58" s="3">
        <v>156626.67157658091</v>
      </c>
      <c r="D58" s="14" t="s">
        <v>0</v>
      </c>
      <c r="E58" s="14">
        <v>28</v>
      </c>
      <c r="F58" s="16">
        <v>0.29641442461031947</v>
      </c>
      <c r="G58" s="15" t="s">
        <v>12</v>
      </c>
      <c r="H58" s="15">
        <v>-0.86443095323707719</v>
      </c>
      <c r="I58" s="15">
        <v>3.3322045101752038</v>
      </c>
      <c r="K58" s="4" t="s">
        <v>1</v>
      </c>
      <c r="L58" s="4">
        <v>1991</v>
      </c>
      <c r="M58" s="3">
        <v>63470.0646251859</v>
      </c>
      <c r="N58" s="2" t="s">
        <v>0</v>
      </c>
      <c r="O58" s="2">
        <v>26</v>
      </c>
      <c r="P58" s="19">
        <v>1.7863959080845867E-2</v>
      </c>
      <c r="Q58" s="2" t="s">
        <v>49</v>
      </c>
      <c r="R58" s="49">
        <f t="shared" si="0"/>
        <v>1.8019959080845867E-2</v>
      </c>
      <c r="S58" s="15">
        <v>-3.9982498518859897</v>
      </c>
      <c r="T58" s="15">
        <v>3.2580965380214821</v>
      </c>
    </row>
    <row r="59" spans="1:20" x14ac:dyDescent="0.2">
      <c r="A59" s="13">
        <v>108</v>
      </c>
      <c r="B59" s="13">
        <v>1993</v>
      </c>
      <c r="C59" s="3">
        <v>156626.67157658091</v>
      </c>
      <c r="D59" s="14" t="s">
        <v>0</v>
      </c>
      <c r="E59" s="14">
        <v>29</v>
      </c>
      <c r="F59" s="16">
        <v>0.49324458573415458</v>
      </c>
      <c r="G59" s="15" t="s">
        <v>12</v>
      </c>
      <c r="H59" s="15">
        <v>-2.7023301443653707E-2</v>
      </c>
      <c r="I59" s="15">
        <v>3.3672958299864741</v>
      </c>
      <c r="K59" s="4" t="s">
        <v>1</v>
      </c>
      <c r="L59" s="4">
        <v>1991</v>
      </c>
      <c r="M59" s="3">
        <v>63470.0646251859</v>
      </c>
      <c r="N59" s="2" t="s">
        <v>0</v>
      </c>
      <c r="O59" s="2">
        <v>27</v>
      </c>
      <c r="P59" s="19">
        <v>2.7834525025536263E-2</v>
      </c>
      <c r="Q59" s="2" t="s">
        <v>49</v>
      </c>
      <c r="R59" s="49">
        <f t="shared" si="0"/>
        <v>2.7990525025536263E-2</v>
      </c>
      <c r="S59" s="15">
        <v>-3.5476599707516367</v>
      </c>
      <c r="T59" s="15">
        <v>3.2958368660043291</v>
      </c>
    </row>
    <row r="60" spans="1:20" x14ac:dyDescent="0.2">
      <c r="A60" s="13">
        <v>108</v>
      </c>
      <c r="B60" s="13">
        <v>1993</v>
      </c>
      <c r="C60" s="3">
        <v>156626.67157658091</v>
      </c>
      <c r="D60" s="14" t="s">
        <v>0</v>
      </c>
      <c r="E60" s="14">
        <v>30</v>
      </c>
      <c r="F60" s="16">
        <v>0.46119847003824904</v>
      </c>
      <c r="G60" s="15" t="s">
        <v>12</v>
      </c>
      <c r="H60" s="15">
        <v>-0.1555188130652895</v>
      </c>
      <c r="I60" s="15">
        <v>3.4011973816621555</v>
      </c>
      <c r="K60" s="4" t="s">
        <v>1</v>
      </c>
      <c r="L60" s="4">
        <v>1991</v>
      </c>
      <c r="M60" s="3">
        <v>63470.0646251859</v>
      </c>
      <c r="N60" s="2" t="s">
        <v>0</v>
      </c>
      <c r="O60" s="2">
        <v>28</v>
      </c>
      <c r="P60" s="19">
        <v>1.2030177394141235E-2</v>
      </c>
      <c r="Q60" s="2" t="s">
        <v>49</v>
      </c>
      <c r="R60" s="49">
        <f t="shared" si="0"/>
        <v>1.2186177394141235E-2</v>
      </c>
      <c r="S60" s="15">
        <v>-4.3953498444314762</v>
      </c>
      <c r="T60" s="15">
        <v>3.3322045101752038</v>
      </c>
    </row>
    <row r="61" spans="1:20" x14ac:dyDescent="0.2">
      <c r="A61" s="13">
        <v>108</v>
      </c>
      <c r="B61" s="13">
        <v>1993</v>
      </c>
      <c r="C61" s="3">
        <v>156626.67157658091</v>
      </c>
      <c r="D61" s="14" t="s">
        <v>0</v>
      </c>
      <c r="E61" s="14">
        <v>31</v>
      </c>
      <c r="F61" s="16">
        <v>0.58025599529204064</v>
      </c>
      <c r="G61" s="15" t="s">
        <v>12</v>
      </c>
      <c r="H61" s="15">
        <v>0.32382436450902613</v>
      </c>
      <c r="I61" s="15">
        <v>3.4339872044851463</v>
      </c>
      <c r="K61" s="4" t="s">
        <v>1</v>
      </c>
      <c r="L61" s="4">
        <v>1991</v>
      </c>
      <c r="M61" s="3">
        <v>63470.0646251859</v>
      </c>
      <c r="N61" s="2" t="s">
        <v>0</v>
      </c>
      <c r="O61" s="2">
        <v>29</v>
      </c>
      <c r="P61" s="19">
        <v>8.5174296514069714E-2</v>
      </c>
      <c r="Q61" s="2" t="s">
        <v>49</v>
      </c>
      <c r="R61" s="49">
        <f t="shared" si="0"/>
        <v>8.5330296514069717E-2</v>
      </c>
      <c r="S61" s="15">
        <v>-2.3722039916844113</v>
      </c>
      <c r="T61" s="15">
        <v>3.3672958299864741</v>
      </c>
    </row>
    <row r="62" spans="1:20" x14ac:dyDescent="0.2">
      <c r="A62" s="13">
        <v>108</v>
      </c>
      <c r="B62" s="13">
        <v>1993</v>
      </c>
      <c r="C62" s="3">
        <v>156626.67157658091</v>
      </c>
      <c r="D62" s="14" t="s">
        <v>0</v>
      </c>
      <c r="E62" s="14">
        <v>32</v>
      </c>
      <c r="F62" s="16">
        <v>0.60526315789473684</v>
      </c>
      <c r="G62" s="15" t="s">
        <v>12</v>
      </c>
      <c r="H62" s="15">
        <v>0.42744401482693956</v>
      </c>
      <c r="I62" s="15">
        <v>3.4657359027997265</v>
      </c>
      <c r="K62" s="4" t="s">
        <v>1</v>
      </c>
      <c r="L62" s="4">
        <v>1991</v>
      </c>
      <c r="M62" s="3">
        <v>63470.0646251859</v>
      </c>
      <c r="N62" s="2" t="s">
        <v>0</v>
      </c>
      <c r="O62" s="2">
        <v>30</v>
      </c>
      <c r="P62" s="19">
        <v>3.0576093653727664E-2</v>
      </c>
      <c r="Q62" s="2" t="s">
        <v>49</v>
      </c>
      <c r="R62" s="49">
        <f t="shared" si="0"/>
        <v>3.0732093653727664E-2</v>
      </c>
      <c r="S62" s="15">
        <v>-3.4513944796449261</v>
      </c>
      <c r="T62" s="15">
        <v>3.4011973816621555</v>
      </c>
    </row>
    <row r="63" spans="1:20" x14ac:dyDescent="0.2">
      <c r="A63" s="13">
        <v>108</v>
      </c>
      <c r="B63" s="13">
        <v>1993</v>
      </c>
      <c r="C63" s="3">
        <v>156626.67157658091</v>
      </c>
      <c r="D63" s="14" t="s">
        <v>0</v>
      </c>
      <c r="E63" s="14">
        <v>33</v>
      </c>
      <c r="F63" s="16">
        <v>0.55543933054393302</v>
      </c>
      <c r="G63" s="15" t="s">
        <v>12</v>
      </c>
      <c r="H63" s="15">
        <v>0.2226728523175219</v>
      </c>
      <c r="I63" s="15">
        <v>3.4965075614664802</v>
      </c>
      <c r="K63" s="4" t="s">
        <v>1</v>
      </c>
      <c r="L63" s="4">
        <v>1991</v>
      </c>
      <c r="M63" s="3">
        <v>63470.0646251859</v>
      </c>
      <c r="N63" s="2" t="s">
        <v>0</v>
      </c>
      <c r="O63" s="2">
        <v>31</v>
      </c>
      <c r="P63" s="19">
        <v>5.4016482970906561E-2</v>
      </c>
      <c r="Q63" s="2" t="s">
        <v>49</v>
      </c>
      <c r="R63" s="49">
        <f t="shared" si="0"/>
        <v>5.4172482970906564E-2</v>
      </c>
      <c r="S63" s="15">
        <v>-2.8600520597792571</v>
      </c>
      <c r="T63" s="15">
        <v>3.4339872044851463</v>
      </c>
    </row>
    <row r="64" spans="1:20" x14ac:dyDescent="0.2">
      <c r="A64" s="13">
        <v>108</v>
      </c>
      <c r="B64" s="13">
        <v>1993</v>
      </c>
      <c r="C64" s="3">
        <v>156626.67157658091</v>
      </c>
      <c r="D64" s="14" t="s">
        <v>0</v>
      </c>
      <c r="E64" s="14">
        <v>34</v>
      </c>
      <c r="F64" s="16">
        <v>0.60442260442260443</v>
      </c>
      <c r="G64" s="15" t="s">
        <v>12</v>
      </c>
      <c r="H64" s="15">
        <v>0.42392717094789983</v>
      </c>
      <c r="I64" s="15">
        <v>3.5263605246161616</v>
      </c>
      <c r="K64" s="4" t="s">
        <v>1</v>
      </c>
      <c r="L64" s="4">
        <v>1991</v>
      </c>
      <c r="M64" s="3">
        <v>63470.0646251859</v>
      </c>
      <c r="N64" s="2" t="s">
        <v>0</v>
      </c>
      <c r="O64" s="2">
        <v>32</v>
      </c>
      <c r="P64" s="19">
        <v>1.023976023976024E-2</v>
      </c>
      <c r="Q64" s="2" t="s">
        <v>49</v>
      </c>
      <c r="R64" s="49">
        <f t="shared" si="0"/>
        <v>1.039576023976024E-2</v>
      </c>
      <c r="S64" s="15">
        <v>-4.5560646779636587</v>
      </c>
      <c r="T64" s="15">
        <v>3.4657359027997265</v>
      </c>
    </row>
    <row r="65" spans="1:20" x14ac:dyDescent="0.2">
      <c r="A65" s="13">
        <v>108</v>
      </c>
      <c r="B65" s="13">
        <v>1994</v>
      </c>
      <c r="C65" s="3">
        <v>65696.106902989704</v>
      </c>
      <c r="D65" s="14" t="s">
        <v>0</v>
      </c>
      <c r="E65" s="14">
        <v>25</v>
      </c>
      <c r="F65" s="17">
        <v>6.741573033707865E-2</v>
      </c>
      <c r="G65" s="15" t="s">
        <v>49</v>
      </c>
      <c r="H65" s="15">
        <v>-2.6270811385685429</v>
      </c>
      <c r="I65" s="15">
        <v>3.2188758248682006</v>
      </c>
      <c r="K65" s="4" t="s">
        <v>1</v>
      </c>
      <c r="L65" s="4">
        <v>1991</v>
      </c>
      <c r="M65" s="3">
        <v>63470.0646251859</v>
      </c>
      <c r="N65" s="2" t="s">
        <v>0</v>
      </c>
      <c r="O65" s="2">
        <v>33</v>
      </c>
      <c r="P65" s="19">
        <v>0</v>
      </c>
      <c r="Q65" s="2" t="s">
        <v>49</v>
      </c>
      <c r="R65" s="49">
        <f t="shared" si="0"/>
        <v>1.56E-4</v>
      </c>
      <c r="S65" s="15">
        <v>-8.7656545507147374</v>
      </c>
      <c r="T65" s="15">
        <v>3.4965075614664802</v>
      </c>
    </row>
    <row r="66" spans="1:20" x14ac:dyDescent="0.2">
      <c r="A66" s="13">
        <v>108</v>
      </c>
      <c r="B66" s="13">
        <v>1994</v>
      </c>
      <c r="C66" s="3">
        <v>65696.106902989704</v>
      </c>
      <c r="D66" s="14" t="s">
        <v>0</v>
      </c>
      <c r="E66" s="14">
        <v>26</v>
      </c>
      <c r="F66" s="17">
        <v>0.13254203758654798</v>
      </c>
      <c r="G66" s="15" t="s">
        <v>49</v>
      </c>
      <c r="H66" s="15">
        <v>-1.8786671924212717</v>
      </c>
      <c r="I66" s="15">
        <v>3.2580965380214821</v>
      </c>
      <c r="K66" s="4" t="s">
        <v>1</v>
      </c>
      <c r="L66" s="4">
        <v>1991</v>
      </c>
      <c r="M66" s="3">
        <v>63470.0646251859</v>
      </c>
      <c r="N66" s="2" t="s">
        <v>0</v>
      </c>
      <c r="O66" s="2">
        <v>34</v>
      </c>
      <c r="P66" s="19">
        <v>0</v>
      </c>
      <c r="Q66" s="2" t="s">
        <v>49</v>
      </c>
      <c r="R66" s="49">
        <f t="shared" si="0"/>
        <v>1.56E-4</v>
      </c>
      <c r="S66" s="15">
        <v>-8.7656545507147374</v>
      </c>
      <c r="T66" s="15">
        <v>3.5263605246161616</v>
      </c>
    </row>
    <row r="67" spans="1:20" x14ac:dyDescent="0.2">
      <c r="A67" s="13">
        <v>108</v>
      </c>
      <c r="B67" s="13">
        <v>1994</v>
      </c>
      <c r="C67" s="3">
        <v>65696.106902989704</v>
      </c>
      <c r="D67" s="14" t="s">
        <v>0</v>
      </c>
      <c r="E67" s="14">
        <v>27</v>
      </c>
      <c r="F67" s="16">
        <v>6.8235873041909298E-2</v>
      </c>
      <c r="G67" s="15" t="s">
        <v>49</v>
      </c>
      <c r="H67" s="15">
        <v>-2.6141092757486959</v>
      </c>
      <c r="I67" s="15">
        <v>3.2958368660043291</v>
      </c>
      <c r="K67" s="4" t="s">
        <v>1</v>
      </c>
      <c r="L67" s="4">
        <v>1992</v>
      </c>
      <c r="M67" s="3">
        <v>127037.0369465198</v>
      </c>
      <c r="N67" s="2" t="s">
        <v>0</v>
      </c>
      <c r="O67" s="2">
        <v>26</v>
      </c>
      <c r="P67" s="19">
        <v>5.9834400874863303E-2</v>
      </c>
      <c r="Q67" s="2" t="s">
        <v>12</v>
      </c>
      <c r="R67" s="49">
        <f t="shared" si="0"/>
        <v>5.9990400874863306E-2</v>
      </c>
      <c r="S67" s="15">
        <v>-2.7518714650260008</v>
      </c>
      <c r="T67" s="15">
        <v>3.2580965380214821</v>
      </c>
    </row>
    <row r="68" spans="1:20" x14ac:dyDescent="0.2">
      <c r="A68" s="13">
        <v>108</v>
      </c>
      <c r="B68" s="13">
        <v>1994</v>
      </c>
      <c r="C68" s="3">
        <v>65696.106902989704</v>
      </c>
      <c r="D68" s="14" t="s">
        <v>0</v>
      </c>
      <c r="E68" s="14">
        <v>28</v>
      </c>
      <c r="F68" s="16">
        <v>2.5764956614400973E-2</v>
      </c>
      <c r="G68" s="15" t="s">
        <v>49</v>
      </c>
      <c r="H68" s="15">
        <v>-3.6326372942924197</v>
      </c>
      <c r="I68" s="15">
        <v>3.3322045101752038</v>
      </c>
      <c r="K68" s="4" t="s">
        <v>1</v>
      </c>
      <c r="L68" s="4">
        <v>1992</v>
      </c>
      <c r="M68" s="3">
        <v>127037.0369465198</v>
      </c>
      <c r="N68" s="2" t="s">
        <v>0</v>
      </c>
      <c r="O68" s="2">
        <v>27</v>
      </c>
      <c r="P68" s="19">
        <v>0.15267863099606377</v>
      </c>
      <c r="Q68" s="2" t="s">
        <v>12</v>
      </c>
      <c r="R68" s="49">
        <f t="shared" ref="R68:R131" si="1">P68+$P$1</f>
        <v>0.15283463099606376</v>
      </c>
      <c r="S68" s="15">
        <v>-1.7127235493047306</v>
      </c>
      <c r="T68" s="15">
        <v>3.2958368660043291</v>
      </c>
    </row>
    <row r="69" spans="1:20" x14ac:dyDescent="0.2">
      <c r="A69" s="13">
        <v>108</v>
      </c>
      <c r="B69" s="13">
        <v>1994</v>
      </c>
      <c r="C69" s="3">
        <v>65696.106902989704</v>
      </c>
      <c r="D69" s="14" t="s">
        <v>0</v>
      </c>
      <c r="E69" s="14">
        <v>29</v>
      </c>
      <c r="F69" s="16">
        <v>7.1362265026688326E-2</v>
      </c>
      <c r="G69" s="15" t="s">
        <v>49</v>
      </c>
      <c r="H69" s="15">
        <v>-2.5659494825605282</v>
      </c>
      <c r="I69" s="15">
        <v>3.3672958299864741</v>
      </c>
      <c r="K69" s="4" t="s">
        <v>1</v>
      </c>
      <c r="L69" s="4">
        <v>1992</v>
      </c>
      <c r="M69" s="3">
        <v>127037.0369465198</v>
      </c>
      <c r="N69" s="2" t="s">
        <v>0</v>
      </c>
      <c r="O69" s="2">
        <v>28</v>
      </c>
      <c r="P69" s="19">
        <v>6.4263523002936543E-2</v>
      </c>
      <c r="Q69" s="2" t="s">
        <v>12</v>
      </c>
      <c r="R69" s="49">
        <f t="shared" si="1"/>
        <v>6.4419523002936546E-2</v>
      </c>
      <c r="S69" s="15">
        <v>-2.6759171557790218</v>
      </c>
      <c r="T69" s="15">
        <v>3.3322045101752038</v>
      </c>
    </row>
    <row r="70" spans="1:20" x14ac:dyDescent="0.2">
      <c r="A70" s="13">
        <v>108</v>
      </c>
      <c r="B70" s="13">
        <v>1994</v>
      </c>
      <c r="C70" s="3">
        <v>65696.106902989704</v>
      </c>
      <c r="D70" s="14" t="s">
        <v>0</v>
      </c>
      <c r="E70" s="14">
        <v>30</v>
      </c>
      <c r="F70" s="16">
        <v>0.14990818540982695</v>
      </c>
      <c r="G70" s="15" t="s">
        <v>49</v>
      </c>
      <c r="H70" s="15">
        <v>-1.7353213513954135</v>
      </c>
      <c r="I70" s="15">
        <v>3.4011973816621555</v>
      </c>
      <c r="K70" s="4" t="s">
        <v>1</v>
      </c>
      <c r="L70" s="4">
        <v>1992</v>
      </c>
      <c r="M70" s="3">
        <v>127037.0369465198</v>
      </c>
      <c r="N70" s="2" t="s">
        <v>0</v>
      </c>
      <c r="O70" s="2">
        <v>29</v>
      </c>
      <c r="P70" s="19">
        <v>3.0495889684433838E-2</v>
      </c>
      <c r="Q70" s="2" t="s">
        <v>12</v>
      </c>
      <c r="R70" s="49">
        <f t="shared" si="1"/>
        <v>3.0651889684433838E-2</v>
      </c>
      <c r="S70" s="15">
        <v>-3.4540904001641071</v>
      </c>
      <c r="T70" s="15">
        <v>3.3672958299864741</v>
      </c>
    </row>
    <row r="71" spans="1:20" x14ac:dyDescent="0.2">
      <c r="A71" s="13">
        <v>108</v>
      </c>
      <c r="B71" s="13">
        <v>1994</v>
      </c>
      <c r="C71" s="3">
        <v>65696.106902989704</v>
      </c>
      <c r="D71" s="14" t="s">
        <v>0</v>
      </c>
      <c r="E71" s="14">
        <v>31</v>
      </c>
      <c r="F71" s="16">
        <v>0.33847413675446975</v>
      </c>
      <c r="G71" s="15" t="s">
        <v>49</v>
      </c>
      <c r="H71" s="15">
        <v>-0.67010139668634838</v>
      </c>
      <c r="I71" s="15">
        <v>3.4339872044851463</v>
      </c>
      <c r="K71" s="4" t="s">
        <v>1</v>
      </c>
      <c r="L71" s="4">
        <v>1992</v>
      </c>
      <c r="M71" s="3">
        <v>127037.0369465198</v>
      </c>
      <c r="N71" s="2" t="s">
        <v>0</v>
      </c>
      <c r="O71" s="2">
        <v>30</v>
      </c>
      <c r="P71" s="19">
        <v>4.4284201091827589E-2</v>
      </c>
      <c r="Q71" s="2" t="s">
        <v>12</v>
      </c>
      <c r="R71" s="49">
        <f t="shared" si="1"/>
        <v>4.4440201091827593E-2</v>
      </c>
      <c r="S71" s="15">
        <v>-3.0683160975978825</v>
      </c>
      <c r="T71" s="15">
        <v>3.4011973816621555</v>
      </c>
    </row>
    <row r="72" spans="1:20" x14ac:dyDescent="0.2">
      <c r="A72" s="13">
        <v>108</v>
      </c>
      <c r="B72" s="13">
        <v>1994</v>
      </c>
      <c r="C72" s="3">
        <v>65696.106902989704</v>
      </c>
      <c r="D72" s="14" t="s">
        <v>0</v>
      </c>
      <c r="E72" s="14">
        <v>32</v>
      </c>
      <c r="F72" s="16">
        <v>0.27385287691187182</v>
      </c>
      <c r="G72" s="15" t="s">
        <v>49</v>
      </c>
      <c r="H72" s="15">
        <v>-0.97516162657194383</v>
      </c>
      <c r="I72" s="15">
        <v>3.4657359027997265</v>
      </c>
      <c r="K72" s="4" t="s">
        <v>1</v>
      </c>
      <c r="L72" s="4">
        <v>1992</v>
      </c>
      <c r="M72" s="3">
        <v>127037.0369465198</v>
      </c>
      <c r="N72" s="2" t="s">
        <v>0</v>
      </c>
      <c r="O72" s="2">
        <v>31</v>
      </c>
      <c r="P72" s="19">
        <v>0.11303688731682668</v>
      </c>
      <c r="Q72" s="2" t="s">
        <v>12</v>
      </c>
      <c r="R72" s="49">
        <f t="shared" si="1"/>
        <v>0.11319288731682668</v>
      </c>
      <c r="S72" s="15">
        <v>-2.058710063937081</v>
      </c>
      <c r="T72" s="15">
        <v>3.4339872044851463</v>
      </c>
    </row>
    <row r="73" spans="1:20" x14ac:dyDescent="0.2">
      <c r="A73" s="13">
        <v>108</v>
      </c>
      <c r="B73" s="13">
        <v>1994</v>
      </c>
      <c r="C73" s="3">
        <v>65696.106902989704</v>
      </c>
      <c r="D73" s="14" t="s">
        <v>0</v>
      </c>
      <c r="E73" s="14">
        <v>33</v>
      </c>
      <c r="F73" s="16">
        <v>0.18019359642591215</v>
      </c>
      <c r="G73" s="15" t="s">
        <v>49</v>
      </c>
      <c r="H73" s="15">
        <v>-1.5150364105659935</v>
      </c>
      <c r="I73" s="15">
        <v>3.4965075614664802</v>
      </c>
      <c r="K73" s="4" t="s">
        <v>1</v>
      </c>
      <c r="L73" s="4">
        <v>1992</v>
      </c>
      <c r="M73" s="3">
        <v>127037.0369465198</v>
      </c>
      <c r="N73" s="2" t="s">
        <v>0</v>
      </c>
      <c r="O73" s="2">
        <v>32</v>
      </c>
      <c r="P73" s="19">
        <v>8.9595375722543349E-2</v>
      </c>
      <c r="Q73" s="2" t="s">
        <v>12</v>
      </c>
      <c r="R73" s="49">
        <f t="shared" si="1"/>
        <v>8.9751375722543353E-2</v>
      </c>
      <c r="S73" s="15">
        <v>-2.3168457871142518</v>
      </c>
      <c r="T73" s="15">
        <v>3.4657359027997265</v>
      </c>
    </row>
    <row r="74" spans="1:20" x14ac:dyDescent="0.2">
      <c r="A74" s="13">
        <v>108</v>
      </c>
      <c r="B74" s="13">
        <v>1994</v>
      </c>
      <c r="C74" s="3">
        <v>65696.106902989704</v>
      </c>
      <c r="D74" s="14" t="s">
        <v>0</v>
      </c>
      <c r="E74" s="14">
        <v>34</v>
      </c>
      <c r="F74" s="16">
        <v>0.17177476835352812</v>
      </c>
      <c r="G74" s="15" t="s">
        <v>49</v>
      </c>
      <c r="H74" s="15">
        <v>-1.5731010039212017</v>
      </c>
      <c r="I74" s="15">
        <v>3.5263605246161616</v>
      </c>
      <c r="K74" s="4" t="s">
        <v>1</v>
      </c>
      <c r="L74" s="4">
        <v>1992</v>
      </c>
      <c r="M74" s="3">
        <v>127037.0369465198</v>
      </c>
      <c r="N74" s="2" t="s">
        <v>0</v>
      </c>
      <c r="O74" s="2">
        <v>33</v>
      </c>
      <c r="P74" s="19">
        <v>0.25755651511303024</v>
      </c>
      <c r="Q74" s="2" t="s">
        <v>12</v>
      </c>
      <c r="R74" s="49">
        <f t="shared" si="1"/>
        <v>0.25771251511303023</v>
      </c>
      <c r="S74" s="15">
        <v>-1.0581020720099759</v>
      </c>
      <c r="T74" s="15">
        <v>3.4965075614664802</v>
      </c>
    </row>
    <row r="75" spans="1:20" x14ac:dyDescent="0.2">
      <c r="A75" s="13">
        <v>108</v>
      </c>
      <c r="B75" s="13">
        <v>1995</v>
      </c>
      <c r="C75" s="3">
        <v>81971.266627886187</v>
      </c>
      <c r="D75" s="14" t="s">
        <v>0</v>
      </c>
      <c r="E75" s="14">
        <v>24</v>
      </c>
      <c r="F75" s="17">
        <v>0.1050228310502283</v>
      </c>
      <c r="G75" s="15" t="s">
        <v>12</v>
      </c>
      <c r="H75" s="15">
        <v>-2.1426204433013676</v>
      </c>
      <c r="I75" s="15">
        <v>3.1780538303479458</v>
      </c>
      <c r="K75" s="4" t="s">
        <v>1</v>
      </c>
      <c r="L75" s="4">
        <v>1992</v>
      </c>
      <c r="M75" s="3">
        <v>127037.0369465198</v>
      </c>
      <c r="N75" s="2" t="s">
        <v>0</v>
      </c>
      <c r="O75" s="2">
        <v>34</v>
      </c>
      <c r="P75" s="19">
        <v>0.15528866413822165</v>
      </c>
      <c r="Q75" s="2" t="s">
        <v>12</v>
      </c>
      <c r="R75" s="49">
        <f t="shared" si="1"/>
        <v>0.15544466413822164</v>
      </c>
      <c r="S75" s="15">
        <v>-1.6927051439740139</v>
      </c>
      <c r="T75" s="15">
        <v>3.5263605246161616</v>
      </c>
    </row>
    <row r="76" spans="1:20" x14ac:dyDescent="0.2">
      <c r="A76" s="13">
        <v>108</v>
      </c>
      <c r="B76" s="13">
        <v>1995</v>
      </c>
      <c r="C76" s="3">
        <v>81971.266627886187</v>
      </c>
      <c r="D76" s="14" t="s">
        <v>0</v>
      </c>
      <c r="E76" s="14">
        <v>25</v>
      </c>
      <c r="F76" s="17">
        <v>0.1672681625608034</v>
      </c>
      <c r="G76" s="15" t="s">
        <v>12</v>
      </c>
      <c r="H76" s="15">
        <v>-1.605113378102105</v>
      </c>
      <c r="I76" s="15">
        <v>3.2188758248682006</v>
      </c>
      <c r="K76" s="4" t="s">
        <v>1</v>
      </c>
      <c r="L76" s="4">
        <v>1993</v>
      </c>
      <c r="M76" s="3">
        <v>156626.67157658091</v>
      </c>
      <c r="N76" s="2" t="s">
        <v>0</v>
      </c>
      <c r="O76" s="2">
        <v>26</v>
      </c>
      <c r="P76" s="18">
        <v>3.5860333438188112E-2</v>
      </c>
      <c r="Q76" s="2" t="s">
        <v>12</v>
      </c>
      <c r="R76" s="49">
        <f t="shared" si="1"/>
        <v>3.6016333438188115E-2</v>
      </c>
      <c r="S76" s="15">
        <v>-3.2872636242629252</v>
      </c>
      <c r="T76" s="15">
        <v>3.2580965380214821</v>
      </c>
    </row>
    <row r="77" spans="1:20" x14ac:dyDescent="0.2">
      <c r="A77" s="13">
        <v>108</v>
      </c>
      <c r="B77" s="13">
        <v>1995</v>
      </c>
      <c r="C77" s="3">
        <v>81971.266627886187</v>
      </c>
      <c r="D77" s="14" t="s">
        <v>0</v>
      </c>
      <c r="E77" s="14">
        <v>26</v>
      </c>
      <c r="F77" s="17">
        <v>0.10051718385051718</v>
      </c>
      <c r="G77" s="15" t="s">
        <v>12</v>
      </c>
      <c r="H77" s="15">
        <v>-2.1914912529573169</v>
      </c>
      <c r="I77" s="15">
        <v>3.2580965380214821</v>
      </c>
      <c r="K77" s="4" t="s">
        <v>1</v>
      </c>
      <c r="L77" s="4">
        <v>1993</v>
      </c>
      <c r="M77" s="3">
        <v>156626.67157658091</v>
      </c>
      <c r="N77" s="2" t="s">
        <v>0</v>
      </c>
      <c r="O77" s="2">
        <v>27</v>
      </c>
      <c r="P77" s="19">
        <v>3.638814016172507E-2</v>
      </c>
      <c r="Q77" s="2" t="s">
        <v>12</v>
      </c>
      <c r="R77" s="49">
        <f t="shared" si="1"/>
        <v>3.6544140161725074E-2</v>
      </c>
      <c r="S77" s="15">
        <v>-3.2721677290588365</v>
      </c>
      <c r="T77" s="15">
        <v>3.2958368660043291</v>
      </c>
    </row>
    <row r="78" spans="1:20" x14ac:dyDescent="0.2">
      <c r="A78" s="13">
        <v>108</v>
      </c>
      <c r="B78" s="13">
        <v>1995</v>
      </c>
      <c r="C78" s="3">
        <v>81971.266627886202</v>
      </c>
      <c r="D78" s="14" t="s">
        <v>0</v>
      </c>
      <c r="E78" s="14">
        <v>27</v>
      </c>
      <c r="F78" s="17">
        <v>0.13471635951817151</v>
      </c>
      <c r="G78" s="15" t="s">
        <v>12</v>
      </c>
      <c r="H78" s="15">
        <v>-1.8598858337032484</v>
      </c>
      <c r="I78" s="15">
        <v>3.2958368660043291</v>
      </c>
      <c r="K78" s="4" t="s">
        <v>1</v>
      </c>
      <c r="L78" s="4">
        <v>1993</v>
      </c>
      <c r="M78" s="3">
        <v>156626.67157658091</v>
      </c>
      <c r="N78" s="2" t="s">
        <v>0</v>
      </c>
      <c r="O78" s="2">
        <v>28</v>
      </c>
      <c r="P78" s="19">
        <v>9.064682660188278E-2</v>
      </c>
      <c r="Q78" s="2" t="s">
        <v>12</v>
      </c>
      <c r="R78" s="49">
        <f t="shared" si="1"/>
        <v>9.0802826601882783E-2</v>
      </c>
      <c r="S78" s="15">
        <v>-2.3040431332108873</v>
      </c>
      <c r="T78" s="15">
        <v>3.3322045101752038</v>
      </c>
    </row>
    <row r="79" spans="1:20" x14ac:dyDescent="0.2">
      <c r="A79" s="13">
        <v>108</v>
      </c>
      <c r="B79" s="13">
        <v>1995</v>
      </c>
      <c r="C79" s="3">
        <v>81971.266627886202</v>
      </c>
      <c r="D79" s="14" t="s">
        <v>0</v>
      </c>
      <c r="E79" s="14">
        <v>28</v>
      </c>
      <c r="F79" s="17">
        <v>0.22864066286250292</v>
      </c>
      <c r="G79" s="15" t="s">
        <v>12</v>
      </c>
      <c r="H79" s="15">
        <v>-1.2160027179832906</v>
      </c>
      <c r="I79" s="15">
        <v>3.3322045101752038</v>
      </c>
      <c r="K79" s="4" t="s">
        <v>1</v>
      </c>
      <c r="L79" s="4">
        <v>1993</v>
      </c>
      <c r="M79" s="3">
        <v>156626.67157658091</v>
      </c>
      <c r="N79" s="2" t="s">
        <v>0</v>
      </c>
      <c r="O79" s="2">
        <v>29</v>
      </c>
      <c r="P79" s="19">
        <v>0.28001595532508977</v>
      </c>
      <c r="Q79" s="2" t="s">
        <v>12</v>
      </c>
      <c r="R79" s="49">
        <f t="shared" si="1"/>
        <v>0.28017195532508976</v>
      </c>
      <c r="S79" s="15">
        <v>-0.94382551075884069</v>
      </c>
      <c r="T79" s="15">
        <v>3.3672958299864741</v>
      </c>
    </row>
    <row r="80" spans="1:20" x14ac:dyDescent="0.2">
      <c r="A80" s="13">
        <v>108</v>
      </c>
      <c r="B80" s="13">
        <v>1995</v>
      </c>
      <c r="C80" s="3">
        <v>81971.266627886202</v>
      </c>
      <c r="D80" s="14" t="s">
        <v>0</v>
      </c>
      <c r="E80" s="14">
        <v>29</v>
      </c>
      <c r="F80" s="17">
        <v>0.32149071925754058</v>
      </c>
      <c r="G80" s="15" t="s">
        <v>12</v>
      </c>
      <c r="H80" s="15">
        <v>-0.74692948124990488</v>
      </c>
      <c r="I80" s="15">
        <v>3.3672958299864741</v>
      </c>
      <c r="K80" s="4" t="s">
        <v>1</v>
      </c>
      <c r="L80" s="4">
        <v>1993</v>
      </c>
      <c r="M80" s="3">
        <v>156626.67157658091</v>
      </c>
      <c r="N80" s="2" t="s">
        <v>0</v>
      </c>
      <c r="O80" s="2">
        <v>30</v>
      </c>
      <c r="P80" s="19">
        <v>8.3100308310030832E-2</v>
      </c>
      <c r="Q80" s="2" t="s">
        <v>12</v>
      </c>
      <c r="R80" s="49">
        <f t="shared" si="1"/>
        <v>8.3256308310030835E-2</v>
      </c>
      <c r="S80" s="15">
        <v>-2.3990741773175737</v>
      </c>
      <c r="T80" s="15">
        <v>3.4011973816621555</v>
      </c>
    </row>
    <row r="81" spans="1:20" x14ac:dyDescent="0.2">
      <c r="A81" s="13">
        <v>108</v>
      </c>
      <c r="B81" s="13">
        <v>1995</v>
      </c>
      <c r="C81" s="3">
        <v>81971.266627886202</v>
      </c>
      <c r="D81" s="14" t="s">
        <v>0</v>
      </c>
      <c r="E81" s="14">
        <v>30</v>
      </c>
      <c r="F81" s="17">
        <v>0.53910901252309584</v>
      </c>
      <c r="G81" s="15" t="s">
        <v>12</v>
      </c>
      <c r="H81" s="15">
        <v>0.15675625468638676</v>
      </c>
      <c r="I81" s="15">
        <v>3.4011973816621555</v>
      </c>
      <c r="K81" s="4" t="s">
        <v>1</v>
      </c>
      <c r="L81" s="4">
        <v>1993</v>
      </c>
      <c r="M81" s="3">
        <v>156626.67157658091</v>
      </c>
      <c r="N81" s="2" t="s">
        <v>0</v>
      </c>
      <c r="O81" s="2">
        <v>31</v>
      </c>
      <c r="P81" s="19">
        <v>0.30130853994490359</v>
      </c>
      <c r="Q81" s="2" t="s">
        <v>12</v>
      </c>
      <c r="R81" s="49">
        <f t="shared" si="1"/>
        <v>0.30146453994490358</v>
      </c>
      <c r="S81" s="15">
        <v>-0.84055684573591261</v>
      </c>
      <c r="T81" s="15">
        <v>3.4339872044851463</v>
      </c>
    </row>
    <row r="82" spans="1:20" x14ac:dyDescent="0.2">
      <c r="A82" s="13">
        <v>108</v>
      </c>
      <c r="B82" s="13">
        <v>1995</v>
      </c>
      <c r="C82" s="3">
        <v>81971.266627886202</v>
      </c>
      <c r="D82" s="14" t="s">
        <v>0</v>
      </c>
      <c r="E82" s="14">
        <v>31</v>
      </c>
      <c r="F82" s="17">
        <v>0.72560275545350172</v>
      </c>
      <c r="G82" s="15" t="s">
        <v>12</v>
      </c>
      <c r="H82" s="15">
        <v>0.97242584221534689</v>
      </c>
      <c r="I82" s="15">
        <v>3.4339872044851463</v>
      </c>
      <c r="K82" s="4" t="s">
        <v>1</v>
      </c>
      <c r="L82" s="4">
        <v>1993</v>
      </c>
      <c r="M82" s="3">
        <v>156626.67157658091</v>
      </c>
      <c r="N82" s="2" t="s">
        <v>0</v>
      </c>
      <c r="O82" s="2">
        <v>32</v>
      </c>
      <c r="P82" s="19">
        <v>0.17285556037181524</v>
      </c>
      <c r="Q82" s="2" t="s">
        <v>12</v>
      </c>
      <c r="R82" s="49">
        <f t="shared" si="1"/>
        <v>0.17301156037181523</v>
      </c>
      <c r="S82" s="15">
        <v>-1.5646209194809</v>
      </c>
      <c r="T82" s="15">
        <v>3.4657359027997265</v>
      </c>
    </row>
    <row r="83" spans="1:20" x14ac:dyDescent="0.2">
      <c r="A83" s="13">
        <v>108</v>
      </c>
      <c r="B83" s="13">
        <v>1995</v>
      </c>
      <c r="C83" s="3">
        <v>81971.266627886202</v>
      </c>
      <c r="D83" s="14" t="s">
        <v>0</v>
      </c>
      <c r="E83" s="14">
        <v>32</v>
      </c>
      <c r="F83" s="17">
        <v>0.61157024793388426</v>
      </c>
      <c r="G83" s="15" t="s">
        <v>12</v>
      </c>
      <c r="H83" s="15">
        <v>0.45391749149411104</v>
      </c>
      <c r="I83" s="15">
        <v>3.4657359027997265</v>
      </c>
      <c r="K83" s="4" t="s">
        <v>1</v>
      </c>
      <c r="L83" s="4">
        <v>1993</v>
      </c>
      <c r="M83" s="3">
        <v>156626.67157658091</v>
      </c>
      <c r="N83" s="2" t="s">
        <v>0</v>
      </c>
      <c r="O83" s="2">
        <v>33</v>
      </c>
      <c r="P83" s="19">
        <v>0.18257192604261671</v>
      </c>
      <c r="Q83" s="2" t="s">
        <v>12</v>
      </c>
      <c r="R83" s="49">
        <f t="shared" si="1"/>
        <v>0.1827279260426167</v>
      </c>
      <c r="S83" s="15">
        <v>-1.4981646123679722</v>
      </c>
      <c r="T83" s="15">
        <v>3.4965075614664802</v>
      </c>
    </row>
    <row r="84" spans="1:20" x14ac:dyDescent="0.2">
      <c r="A84" s="13">
        <v>108</v>
      </c>
      <c r="B84" s="13">
        <v>1995</v>
      </c>
      <c r="C84" s="3">
        <v>81971.266627886202</v>
      </c>
      <c r="D84" s="14" t="s">
        <v>0</v>
      </c>
      <c r="E84" s="14">
        <v>33</v>
      </c>
      <c r="F84" s="17">
        <v>0.61157024793388426</v>
      </c>
      <c r="G84" s="15" t="s">
        <v>12</v>
      </c>
      <c r="H84" s="15">
        <v>0.45391749149411104</v>
      </c>
      <c r="I84" s="15">
        <v>3.4965075614664802</v>
      </c>
      <c r="K84" s="4" t="s">
        <v>1</v>
      </c>
      <c r="L84" s="4">
        <v>1993</v>
      </c>
      <c r="M84" s="3">
        <v>156626.67157658091</v>
      </c>
      <c r="N84" s="2" t="s">
        <v>0</v>
      </c>
      <c r="O84" s="2">
        <v>34</v>
      </c>
      <c r="P84" s="19">
        <v>0.10201634060415261</v>
      </c>
      <c r="Q84" s="2" t="s">
        <v>12</v>
      </c>
      <c r="R84" s="49">
        <f t="shared" si="1"/>
        <v>0.10217234060415262</v>
      </c>
      <c r="S84" s="15">
        <v>-2.1734908702138389</v>
      </c>
      <c r="T84" s="15">
        <v>3.5263605246161616</v>
      </c>
    </row>
    <row r="85" spans="1:20" x14ac:dyDescent="0.2">
      <c r="A85" s="13">
        <v>108</v>
      </c>
      <c r="B85" s="13">
        <v>1995</v>
      </c>
      <c r="C85" s="3">
        <v>81971.266627886202</v>
      </c>
      <c r="D85" s="14" t="s">
        <v>0</v>
      </c>
      <c r="E85" s="14">
        <v>34</v>
      </c>
      <c r="F85" s="17">
        <v>0.61157024793388426</v>
      </c>
      <c r="G85" s="15" t="s">
        <v>12</v>
      </c>
      <c r="H85" s="15">
        <v>0.45391749149411104</v>
      </c>
      <c r="I85" s="15">
        <v>3.5263605246161616</v>
      </c>
      <c r="K85" s="4" t="s">
        <v>1</v>
      </c>
      <c r="L85" s="4">
        <v>1994</v>
      </c>
      <c r="M85" s="3">
        <v>65696.106902989704</v>
      </c>
      <c r="N85" s="2" t="s">
        <v>0</v>
      </c>
      <c r="O85" s="2">
        <v>26</v>
      </c>
      <c r="P85" s="18">
        <v>1.7923036373220874E-2</v>
      </c>
      <c r="Q85" s="2" t="s">
        <v>49</v>
      </c>
      <c r="R85" s="49">
        <f t="shared" si="1"/>
        <v>1.8079036373220874E-2</v>
      </c>
      <c r="S85" s="15">
        <v>-3.99491662404639</v>
      </c>
      <c r="T85" s="15">
        <v>3.2580965380214821</v>
      </c>
    </row>
    <row r="86" spans="1:20" x14ac:dyDescent="0.2">
      <c r="A86" s="13">
        <v>108</v>
      </c>
      <c r="B86" s="13">
        <v>1996</v>
      </c>
      <c r="C86" s="3">
        <v>91043.626972673475</v>
      </c>
      <c r="D86" s="14" t="s">
        <v>0</v>
      </c>
      <c r="E86" s="14">
        <v>24</v>
      </c>
      <c r="F86" s="17">
        <v>0.51648351648351654</v>
      </c>
      <c r="G86" s="15" t="s">
        <v>12</v>
      </c>
      <c r="H86" s="15">
        <v>6.5957967791797578E-2</v>
      </c>
      <c r="I86" s="15">
        <v>3.1780538303479458</v>
      </c>
      <c r="K86" s="4" t="s">
        <v>1</v>
      </c>
      <c r="L86" s="4">
        <v>1994</v>
      </c>
      <c r="M86" s="3">
        <v>65696.106902989704</v>
      </c>
      <c r="N86" s="2" t="s">
        <v>0</v>
      </c>
      <c r="O86" s="2">
        <v>27</v>
      </c>
      <c r="P86" s="19">
        <v>1.5255905511811023E-2</v>
      </c>
      <c r="Q86" s="2" t="s">
        <v>49</v>
      </c>
      <c r="R86" s="49">
        <f t="shared" si="1"/>
        <v>1.5411905511811022E-2</v>
      </c>
      <c r="S86" s="15">
        <v>-4.1572415089418051</v>
      </c>
      <c r="T86" s="15">
        <v>3.2958368660043291</v>
      </c>
    </row>
    <row r="87" spans="1:20" x14ac:dyDescent="0.2">
      <c r="A87" s="13">
        <v>108</v>
      </c>
      <c r="B87" s="13">
        <v>1996</v>
      </c>
      <c r="C87" s="3">
        <v>91043.626972673475</v>
      </c>
      <c r="D87" s="14" t="s">
        <v>0</v>
      </c>
      <c r="E87" s="14">
        <v>25</v>
      </c>
      <c r="F87" s="17">
        <v>7.9896013864818025E-2</v>
      </c>
      <c r="G87" s="15" t="s">
        <v>12</v>
      </c>
      <c r="H87" s="15">
        <v>-2.443760729587023</v>
      </c>
      <c r="I87" s="15">
        <v>3.2188758248682006</v>
      </c>
      <c r="K87" s="4" t="s">
        <v>1</v>
      </c>
      <c r="L87" s="4">
        <v>1994</v>
      </c>
      <c r="M87" s="3">
        <v>65696.106902989704</v>
      </c>
      <c r="N87" s="2" t="s">
        <v>0</v>
      </c>
      <c r="O87" s="2">
        <v>28</v>
      </c>
      <c r="P87" s="19">
        <v>1.7075718015665795E-2</v>
      </c>
      <c r="Q87" s="2" t="s">
        <v>49</v>
      </c>
      <c r="R87" s="49">
        <f t="shared" si="1"/>
        <v>1.7231718015665795E-2</v>
      </c>
      <c r="S87" s="15">
        <v>-4.043780333410778</v>
      </c>
      <c r="T87" s="15">
        <v>3.3322045101752038</v>
      </c>
    </row>
    <row r="88" spans="1:20" x14ac:dyDescent="0.2">
      <c r="A88" s="13">
        <v>108</v>
      </c>
      <c r="B88" s="13">
        <v>1996</v>
      </c>
      <c r="C88" s="3">
        <v>91043.626972673475</v>
      </c>
      <c r="D88" s="14" t="s">
        <v>0</v>
      </c>
      <c r="E88" s="14">
        <v>26</v>
      </c>
      <c r="F88" s="17">
        <v>3.7315612677084851E-2</v>
      </c>
      <c r="G88" s="15" t="s">
        <v>12</v>
      </c>
      <c r="H88" s="15">
        <v>-3.2503138095542656</v>
      </c>
      <c r="I88" s="15">
        <v>3.2580965380214821</v>
      </c>
      <c r="K88" s="4" t="s">
        <v>1</v>
      </c>
      <c r="L88" s="4">
        <v>1994</v>
      </c>
      <c r="M88" s="3">
        <v>65696.106902989704</v>
      </c>
      <c r="N88" s="2" t="s">
        <v>0</v>
      </c>
      <c r="O88" s="2">
        <v>29</v>
      </c>
      <c r="P88" s="19">
        <v>4.8457655636567586E-2</v>
      </c>
      <c r="Q88" s="2" t="s">
        <v>49</v>
      </c>
      <c r="R88" s="49">
        <f t="shared" si="1"/>
        <v>4.8613655636567589E-2</v>
      </c>
      <c r="S88" s="15">
        <v>-2.974179716877432</v>
      </c>
      <c r="T88" s="15">
        <v>3.3672958299864741</v>
      </c>
    </row>
    <row r="89" spans="1:20" x14ac:dyDescent="0.2">
      <c r="A89" s="13">
        <v>108</v>
      </c>
      <c r="B89" s="13">
        <v>1996</v>
      </c>
      <c r="C89" s="3">
        <v>91043.626972673504</v>
      </c>
      <c r="D89" s="14" t="s">
        <v>0</v>
      </c>
      <c r="E89" s="14">
        <v>27</v>
      </c>
      <c r="F89" s="17">
        <v>7.9610849312688664E-2</v>
      </c>
      <c r="G89" s="15" t="s">
        <v>12</v>
      </c>
      <c r="H89" s="15">
        <v>-2.4476461890248777</v>
      </c>
      <c r="I89" s="15">
        <v>3.2958368660043291</v>
      </c>
      <c r="K89" s="4" t="s">
        <v>1</v>
      </c>
      <c r="L89" s="4">
        <v>1994</v>
      </c>
      <c r="M89" s="3">
        <v>65696.106902989704</v>
      </c>
      <c r="N89" s="2" t="s">
        <v>0</v>
      </c>
      <c r="O89" s="2">
        <v>30</v>
      </c>
      <c r="P89" s="19">
        <v>5.6168831168831174E-2</v>
      </c>
      <c r="Q89" s="2" t="s">
        <v>49</v>
      </c>
      <c r="R89" s="49">
        <f t="shared" si="1"/>
        <v>5.6324831168831177E-2</v>
      </c>
      <c r="S89" s="15">
        <v>-2.8188118147059829</v>
      </c>
      <c r="T89" s="15">
        <v>3.4011973816621555</v>
      </c>
    </row>
    <row r="90" spans="1:20" x14ac:dyDescent="0.2">
      <c r="A90" s="13">
        <v>108</v>
      </c>
      <c r="B90" s="13">
        <v>1996</v>
      </c>
      <c r="C90" s="3">
        <v>91043.626972673504</v>
      </c>
      <c r="D90" s="14" t="s">
        <v>0</v>
      </c>
      <c r="E90" s="14">
        <v>28</v>
      </c>
      <c r="F90" s="17">
        <v>0.11093517138599106</v>
      </c>
      <c r="G90" s="15" t="s">
        <v>12</v>
      </c>
      <c r="H90" s="15">
        <v>-2.0812241668045477</v>
      </c>
      <c r="I90" s="15">
        <v>3.3322045101752038</v>
      </c>
      <c r="K90" s="4" t="s">
        <v>1</v>
      </c>
      <c r="L90" s="4">
        <v>1994</v>
      </c>
      <c r="M90" s="3">
        <v>65696.106902989704</v>
      </c>
      <c r="N90" s="2" t="s">
        <v>0</v>
      </c>
      <c r="O90" s="2">
        <v>31</v>
      </c>
      <c r="P90" s="19">
        <v>4.6794634753084347E-2</v>
      </c>
      <c r="Q90" s="2" t="s">
        <v>49</v>
      </c>
      <c r="R90" s="49">
        <f t="shared" si="1"/>
        <v>4.695063475308435E-2</v>
      </c>
      <c r="S90" s="15">
        <v>-3.0107336485469673</v>
      </c>
      <c r="T90" s="15">
        <v>3.4339872044851463</v>
      </c>
    </row>
    <row r="91" spans="1:20" x14ac:dyDescent="0.2">
      <c r="A91" s="13">
        <v>108</v>
      </c>
      <c r="B91" s="13">
        <v>1996</v>
      </c>
      <c r="C91" s="3">
        <v>91043.626972673504</v>
      </c>
      <c r="D91" s="14" t="s">
        <v>0</v>
      </c>
      <c r="E91" s="14">
        <v>29</v>
      </c>
      <c r="F91" s="17">
        <v>0.30316319194823865</v>
      </c>
      <c r="G91" s="15" t="s">
        <v>12</v>
      </c>
      <c r="H91" s="15">
        <v>-0.83228000074604813</v>
      </c>
      <c r="I91" s="15">
        <v>3.3672958299864741</v>
      </c>
      <c r="K91" s="4" t="s">
        <v>1</v>
      </c>
      <c r="L91" s="4">
        <v>1994</v>
      </c>
      <c r="M91" s="3">
        <v>65696.106902989704</v>
      </c>
      <c r="N91" s="2" t="s">
        <v>0</v>
      </c>
      <c r="O91" s="2">
        <v>32</v>
      </c>
      <c r="P91" s="19">
        <v>0</v>
      </c>
      <c r="Q91" s="2" t="s">
        <v>49</v>
      </c>
      <c r="R91" s="49">
        <f t="shared" si="1"/>
        <v>1.56E-4</v>
      </c>
      <c r="S91" s="15">
        <v>-8.7656545507147374</v>
      </c>
      <c r="T91" s="15">
        <v>3.4657359027997265</v>
      </c>
    </row>
    <row r="92" spans="1:20" x14ac:dyDescent="0.2">
      <c r="A92" s="13">
        <v>108</v>
      </c>
      <c r="B92" s="13">
        <v>1996</v>
      </c>
      <c r="C92" s="3">
        <v>91043.626972673504</v>
      </c>
      <c r="D92" s="14" t="s">
        <v>0</v>
      </c>
      <c r="E92" s="14">
        <v>30</v>
      </c>
      <c r="F92" s="17">
        <v>0.34832028289972217</v>
      </c>
      <c r="G92" s="15" t="s">
        <v>12</v>
      </c>
      <c r="H92" s="15">
        <v>-0.6264308001223613</v>
      </c>
      <c r="I92" s="15">
        <v>3.4011973816621555</v>
      </c>
      <c r="K92" s="4" t="s">
        <v>1</v>
      </c>
      <c r="L92" s="4">
        <v>1994</v>
      </c>
      <c r="M92" s="3">
        <v>65696.106902989704</v>
      </c>
      <c r="N92" s="2" t="s">
        <v>0</v>
      </c>
      <c r="O92" s="2">
        <v>33</v>
      </c>
      <c r="P92" s="19">
        <v>0</v>
      </c>
      <c r="Q92" s="2" t="s">
        <v>49</v>
      </c>
      <c r="R92" s="49">
        <f t="shared" si="1"/>
        <v>1.56E-4</v>
      </c>
      <c r="S92" s="15">
        <v>-8.7656545507147374</v>
      </c>
      <c r="T92" s="15">
        <v>3.4965075614664802</v>
      </c>
    </row>
    <row r="93" spans="1:20" x14ac:dyDescent="0.2">
      <c r="A93" s="13">
        <v>108</v>
      </c>
      <c r="B93" s="13">
        <v>1996</v>
      </c>
      <c r="C93" s="3">
        <v>91043.626972673504</v>
      </c>
      <c r="D93" s="14" t="s">
        <v>0</v>
      </c>
      <c r="E93" s="14">
        <v>31</v>
      </c>
      <c r="F93" s="17">
        <v>0.61071428571428577</v>
      </c>
      <c r="G93" s="15" t="s">
        <v>12</v>
      </c>
      <c r="H93" s="15">
        <v>0.45031567427351638</v>
      </c>
      <c r="I93" s="15">
        <v>3.4339872044851463</v>
      </c>
      <c r="K93" s="4" t="s">
        <v>1</v>
      </c>
      <c r="L93" s="4">
        <v>1994</v>
      </c>
      <c r="M93" s="3">
        <v>65696.106902989704</v>
      </c>
      <c r="N93" s="2" t="s">
        <v>0</v>
      </c>
      <c r="O93" s="2">
        <v>34</v>
      </c>
      <c r="P93" s="19">
        <v>5.2641840514720218E-3</v>
      </c>
      <c r="Q93" s="2" t="s">
        <v>49</v>
      </c>
      <c r="R93" s="49">
        <f t="shared" si="1"/>
        <v>5.4201840514720217E-3</v>
      </c>
      <c r="S93" s="15">
        <v>-5.2123474175834588</v>
      </c>
      <c r="T93" s="15">
        <v>3.5263605246161616</v>
      </c>
    </row>
    <row r="94" spans="1:20" x14ac:dyDescent="0.2">
      <c r="A94" s="13">
        <v>108</v>
      </c>
      <c r="B94" s="13">
        <v>1996</v>
      </c>
      <c r="C94" s="3">
        <v>91043.626972673504</v>
      </c>
      <c r="D94" s="14" t="s">
        <v>0</v>
      </c>
      <c r="E94" s="14">
        <v>32</v>
      </c>
      <c r="F94" s="17">
        <v>0.40565253532834578</v>
      </c>
      <c r="G94" s="15" t="s">
        <v>12</v>
      </c>
      <c r="H94" s="15">
        <v>-0.38196713684086059</v>
      </c>
      <c r="I94" s="15">
        <v>3.4657359027997265</v>
      </c>
      <c r="K94" s="4" t="s">
        <v>1</v>
      </c>
      <c r="L94" s="4">
        <v>1995</v>
      </c>
      <c r="M94" s="3">
        <v>81971.266627886187</v>
      </c>
      <c r="N94" s="2" t="s">
        <v>0</v>
      </c>
      <c r="O94" s="2">
        <v>25</v>
      </c>
      <c r="P94" s="18">
        <v>4.0415159616291871E-2</v>
      </c>
      <c r="Q94" s="2" t="s">
        <v>12</v>
      </c>
      <c r="R94" s="49">
        <f t="shared" si="1"/>
        <v>4.0571159616291874E-2</v>
      </c>
      <c r="S94" s="15">
        <v>-3.1634432730833293</v>
      </c>
      <c r="T94" s="15">
        <v>3.2188758248682006</v>
      </c>
    </row>
    <row r="95" spans="1:20" x14ac:dyDescent="0.2">
      <c r="A95" s="13">
        <v>108</v>
      </c>
      <c r="B95" s="13">
        <v>1996</v>
      </c>
      <c r="C95" s="3">
        <v>91043.626972673504</v>
      </c>
      <c r="D95" s="14" t="s">
        <v>0</v>
      </c>
      <c r="E95" s="14">
        <v>33</v>
      </c>
      <c r="F95" s="17">
        <v>0.40565253532834578</v>
      </c>
      <c r="G95" s="15" t="s">
        <v>12</v>
      </c>
      <c r="H95" s="15">
        <v>-0.38196713684086059</v>
      </c>
      <c r="I95" s="15">
        <v>3.4965075614664802</v>
      </c>
      <c r="K95" s="4" t="s">
        <v>1</v>
      </c>
      <c r="L95" s="4">
        <v>1995</v>
      </c>
      <c r="M95" s="3">
        <v>81971.266627886187</v>
      </c>
      <c r="N95" s="2" t="s">
        <v>0</v>
      </c>
      <c r="O95" s="2">
        <v>26</v>
      </c>
      <c r="P95" s="18">
        <v>5.3418803418803416E-2</v>
      </c>
      <c r="Q95" s="2" t="s">
        <v>12</v>
      </c>
      <c r="R95" s="49">
        <f t="shared" si="1"/>
        <v>5.357480341880342E-2</v>
      </c>
      <c r="S95" s="15">
        <v>-2.8717778810277683</v>
      </c>
      <c r="T95" s="15">
        <v>3.2580965380214821</v>
      </c>
    </row>
    <row r="96" spans="1:20" x14ac:dyDescent="0.2">
      <c r="A96" s="13">
        <v>108</v>
      </c>
      <c r="B96" s="13">
        <v>1996</v>
      </c>
      <c r="C96" s="3">
        <v>91043.626972673504</v>
      </c>
      <c r="D96" s="14" t="s">
        <v>0</v>
      </c>
      <c r="E96" s="14">
        <v>34</v>
      </c>
      <c r="F96" s="17">
        <v>0.40565253532834578</v>
      </c>
      <c r="G96" s="15" t="s">
        <v>12</v>
      </c>
      <c r="H96" s="15">
        <v>-0.38196713684086059</v>
      </c>
      <c r="I96" s="15">
        <v>3.5263605246161616</v>
      </c>
      <c r="K96" s="4" t="s">
        <v>1</v>
      </c>
      <c r="L96" s="4">
        <v>1995</v>
      </c>
      <c r="M96" s="3">
        <v>81971.266627886187</v>
      </c>
      <c r="N96" s="2" t="s">
        <v>0</v>
      </c>
      <c r="O96" s="2">
        <v>27</v>
      </c>
      <c r="P96" s="18">
        <v>0</v>
      </c>
      <c r="Q96" s="2" t="s">
        <v>12</v>
      </c>
      <c r="R96" s="49">
        <f t="shared" si="1"/>
        <v>1.56E-4</v>
      </c>
      <c r="S96" s="15">
        <v>-8.7656545507147374</v>
      </c>
      <c r="T96" s="15">
        <v>3.2958368660043291</v>
      </c>
    </row>
    <row r="97" spans="1:20" x14ac:dyDescent="0.2">
      <c r="A97" s="13">
        <v>108</v>
      </c>
      <c r="B97" s="13">
        <v>1997</v>
      </c>
      <c r="C97" s="3">
        <v>79930.140185770462</v>
      </c>
      <c r="D97" s="14" t="s">
        <v>0</v>
      </c>
      <c r="E97" s="14">
        <v>24</v>
      </c>
      <c r="F97" s="17">
        <v>0.10593856655290104</v>
      </c>
      <c r="G97" s="15" t="s">
        <v>49</v>
      </c>
      <c r="H97" s="15">
        <v>-2.1329151250348346</v>
      </c>
      <c r="I97" s="15">
        <v>3.1780538303479458</v>
      </c>
      <c r="K97" s="4" t="s">
        <v>1</v>
      </c>
      <c r="L97" s="4">
        <v>1995</v>
      </c>
      <c r="M97" s="3">
        <v>81971.266627886187</v>
      </c>
      <c r="N97" s="2" t="s">
        <v>0</v>
      </c>
      <c r="O97" s="2">
        <v>28</v>
      </c>
      <c r="P97" s="18">
        <v>1.6131820014979547E-2</v>
      </c>
      <c r="Q97" s="2" t="s">
        <v>12</v>
      </c>
      <c r="R97" s="49">
        <f t="shared" si="1"/>
        <v>1.6287820014979547E-2</v>
      </c>
      <c r="S97" s="15">
        <v>-4.101074334502318</v>
      </c>
      <c r="T97" s="15">
        <v>3.3322045101752038</v>
      </c>
    </row>
    <row r="98" spans="1:20" x14ac:dyDescent="0.2">
      <c r="A98" s="13">
        <v>108</v>
      </c>
      <c r="B98" s="13">
        <v>1997</v>
      </c>
      <c r="C98" s="3">
        <v>79930.140185770462</v>
      </c>
      <c r="D98" s="14" t="s">
        <v>0</v>
      </c>
      <c r="E98" s="14">
        <v>25</v>
      </c>
      <c r="F98" s="17">
        <v>9.373458312777503E-3</v>
      </c>
      <c r="G98" s="15" t="s">
        <v>49</v>
      </c>
      <c r="H98" s="15">
        <v>-4.6604555016451794</v>
      </c>
      <c r="I98" s="15">
        <v>3.2188758248682006</v>
      </c>
      <c r="K98" s="4" t="s">
        <v>1</v>
      </c>
      <c r="L98" s="4">
        <v>1995</v>
      </c>
      <c r="M98" s="3">
        <v>81971.266627886187</v>
      </c>
      <c r="N98" s="2" t="s">
        <v>0</v>
      </c>
      <c r="O98" s="2">
        <v>29</v>
      </c>
      <c r="P98" s="18">
        <v>1.4190115294686769E-2</v>
      </c>
      <c r="Q98" s="2" t="s">
        <v>12</v>
      </c>
      <c r="R98" s="49">
        <f t="shared" si="1"/>
        <v>1.4346115294686769E-2</v>
      </c>
      <c r="S98" s="15">
        <v>-4.229984326925905</v>
      </c>
      <c r="T98" s="15">
        <v>3.3672958299864741</v>
      </c>
    </row>
    <row r="99" spans="1:20" x14ac:dyDescent="0.2">
      <c r="A99" s="13">
        <v>108</v>
      </c>
      <c r="B99" s="13">
        <v>1997</v>
      </c>
      <c r="C99" s="3">
        <v>79930.140185770462</v>
      </c>
      <c r="D99" s="14" t="s">
        <v>0</v>
      </c>
      <c r="E99" s="14">
        <v>26</v>
      </c>
      <c r="F99" s="17">
        <v>0.11332226110682721</v>
      </c>
      <c r="G99" s="15" t="s">
        <v>49</v>
      </c>
      <c r="H99" s="15">
        <v>-2.0572459724498802</v>
      </c>
      <c r="I99" s="15">
        <v>3.2580965380214821</v>
      </c>
      <c r="K99" s="4" t="s">
        <v>1</v>
      </c>
      <c r="L99" s="4">
        <v>1995</v>
      </c>
      <c r="M99" s="3">
        <v>81971.266627886187</v>
      </c>
      <c r="N99" s="2" t="s">
        <v>0</v>
      </c>
      <c r="O99" s="2">
        <v>30</v>
      </c>
      <c r="P99" s="18">
        <v>7.1556100122527569E-2</v>
      </c>
      <c r="Q99" s="2" t="s">
        <v>12</v>
      </c>
      <c r="R99" s="49">
        <f t="shared" si="1"/>
        <v>7.1712100122527572E-2</v>
      </c>
      <c r="S99" s="15">
        <v>-2.560850465010212</v>
      </c>
      <c r="T99" s="15">
        <v>3.4011973816621555</v>
      </c>
    </row>
    <row r="100" spans="1:20" x14ac:dyDescent="0.2">
      <c r="A100" s="13">
        <v>108</v>
      </c>
      <c r="B100" s="13">
        <v>1997</v>
      </c>
      <c r="C100" s="3">
        <v>79930.140185770506</v>
      </c>
      <c r="D100" s="14" t="s">
        <v>0</v>
      </c>
      <c r="E100" s="14">
        <v>27</v>
      </c>
      <c r="F100" s="17">
        <v>0.20471195471195472</v>
      </c>
      <c r="G100" s="15" t="s">
        <v>49</v>
      </c>
      <c r="H100" s="15">
        <v>-1.3571004780538156</v>
      </c>
      <c r="I100" s="15">
        <v>3.2958368660043291</v>
      </c>
      <c r="K100" s="4" t="s">
        <v>1</v>
      </c>
      <c r="L100" s="4">
        <v>1995</v>
      </c>
      <c r="M100" s="3">
        <v>81971.266627886187</v>
      </c>
      <c r="N100" s="2" t="s">
        <v>0</v>
      </c>
      <c r="O100" s="2">
        <v>31</v>
      </c>
      <c r="P100" s="18">
        <v>2.0281509916826614E-2</v>
      </c>
      <c r="Q100" s="2" t="s">
        <v>12</v>
      </c>
      <c r="R100" s="49">
        <f t="shared" si="1"/>
        <v>2.0437509916826614E-2</v>
      </c>
      <c r="S100" s="15">
        <v>-3.8698933414974777</v>
      </c>
      <c r="T100" s="15">
        <v>3.4339872044851463</v>
      </c>
    </row>
    <row r="101" spans="1:20" x14ac:dyDescent="0.2">
      <c r="A101" s="13">
        <v>108</v>
      </c>
      <c r="B101" s="13">
        <v>1997</v>
      </c>
      <c r="C101" s="3">
        <v>79930.140185770506</v>
      </c>
      <c r="D101" s="14" t="s">
        <v>0</v>
      </c>
      <c r="E101" s="14">
        <v>28</v>
      </c>
      <c r="F101" s="17">
        <v>0.54396796262306024</v>
      </c>
      <c r="G101" s="15" t="s">
        <v>49</v>
      </c>
      <c r="H101" s="15">
        <v>0.17632728843268533</v>
      </c>
      <c r="I101" s="15">
        <v>3.3322045101752038</v>
      </c>
      <c r="K101" s="4" t="s">
        <v>1</v>
      </c>
      <c r="L101" s="4">
        <v>1995</v>
      </c>
      <c r="M101" s="3">
        <v>81971.266627886187</v>
      </c>
      <c r="N101" s="2" t="s">
        <v>0</v>
      </c>
      <c r="O101" s="2">
        <v>32</v>
      </c>
      <c r="P101" s="18">
        <v>8.8528025144054473E-2</v>
      </c>
      <c r="Q101" s="2" t="s">
        <v>12</v>
      </c>
      <c r="R101" s="49">
        <f t="shared" si="1"/>
        <v>8.8684025144054476E-2</v>
      </c>
      <c r="S101" s="15">
        <v>-2.3299810742109046</v>
      </c>
      <c r="T101" s="15">
        <v>3.4657359027997265</v>
      </c>
    </row>
    <row r="102" spans="1:20" x14ac:dyDescent="0.2">
      <c r="A102" s="13">
        <v>108</v>
      </c>
      <c r="B102" s="13">
        <v>1997</v>
      </c>
      <c r="C102" s="3">
        <v>79930.140185770506</v>
      </c>
      <c r="D102" s="14" t="s">
        <v>0</v>
      </c>
      <c r="E102" s="14">
        <v>29</v>
      </c>
      <c r="F102" s="17">
        <v>0.40298507462686567</v>
      </c>
      <c r="G102" s="15" t="s">
        <v>49</v>
      </c>
      <c r="H102" s="15">
        <v>-0.39304258810960718</v>
      </c>
      <c r="I102" s="15">
        <v>3.3672958299864741</v>
      </c>
      <c r="K102" s="4" t="s">
        <v>1</v>
      </c>
      <c r="L102" s="4">
        <v>1995</v>
      </c>
      <c r="M102" s="3">
        <v>81971.266627886187</v>
      </c>
      <c r="N102" s="2" t="s">
        <v>0</v>
      </c>
      <c r="O102" s="2">
        <v>33</v>
      </c>
      <c r="P102" s="18">
        <v>3.4330387491502377E-2</v>
      </c>
      <c r="Q102" s="2" t="s">
        <v>12</v>
      </c>
      <c r="R102" s="49">
        <f t="shared" si="1"/>
        <v>3.4486387491502381E-2</v>
      </c>
      <c r="S102" s="15">
        <v>-3.3322570789627615</v>
      </c>
      <c r="T102" s="15">
        <v>3.4965075614664802</v>
      </c>
    </row>
    <row r="103" spans="1:20" x14ac:dyDescent="0.2">
      <c r="A103" s="13">
        <v>108</v>
      </c>
      <c r="B103" s="13">
        <v>1997</v>
      </c>
      <c r="C103" s="3">
        <v>79930.140185770506</v>
      </c>
      <c r="D103" s="14" t="s">
        <v>0</v>
      </c>
      <c r="E103" s="14">
        <v>30</v>
      </c>
      <c r="F103" s="17">
        <v>0.66030534351145032</v>
      </c>
      <c r="G103" s="15" t="s">
        <v>49</v>
      </c>
      <c r="H103" s="15">
        <v>0.66465522476563876</v>
      </c>
      <c r="I103" s="15">
        <v>3.4011973816621555</v>
      </c>
      <c r="K103" s="4" t="s">
        <v>1</v>
      </c>
      <c r="L103" s="4">
        <v>1995</v>
      </c>
      <c r="M103" s="3">
        <v>81971.266627886187</v>
      </c>
      <c r="N103" s="2" t="s">
        <v>0</v>
      </c>
      <c r="O103" s="2">
        <v>34</v>
      </c>
      <c r="P103" s="18">
        <v>0.13409399005874378</v>
      </c>
      <c r="Q103" s="2" t="s">
        <v>12</v>
      </c>
      <c r="R103" s="49">
        <f t="shared" si="1"/>
        <v>0.13424999005874377</v>
      </c>
      <c r="S103" s="15">
        <v>-1.8640727097784657</v>
      </c>
      <c r="T103" s="15">
        <v>3.5263605246161616</v>
      </c>
    </row>
    <row r="104" spans="1:20" x14ac:dyDescent="0.2">
      <c r="A104" s="13">
        <v>108</v>
      </c>
      <c r="B104" s="13">
        <v>1997</v>
      </c>
      <c r="C104" s="3">
        <v>79930.140185770506</v>
      </c>
      <c r="D104" s="14" t="s">
        <v>0</v>
      </c>
      <c r="E104" s="14">
        <v>31</v>
      </c>
      <c r="F104" s="17">
        <v>0.74323432343234319</v>
      </c>
      <c r="G104" s="15" t="s">
        <v>49</v>
      </c>
      <c r="H104" s="15">
        <v>1.0628474650811892</v>
      </c>
      <c r="I104" s="15">
        <v>3.4339872044851463</v>
      </c>
      <c r="K104" s="4" t="s">
        <v>1</v>
      </c>
      <c r="L104" s="4">
        <v>1996</v>
      </c>
      <c r="M104" s="3">
        <v>91043.626972673475</v>
      </c>
      <c r="N104" s="2" t="s">
        <v>0</v>
      </c>
      <c r="O104" s="2">
        <v>25</v>
      </c>
      <c r="P104" s="18">
        <v>0</v>
      </c>
      <c r="Q104" s="2" t="s">
        <v>12</v>
      </c>
      <c r="R104" s="49">
        <f t="shared" si="1"/>
        <v>1.56E-4</v>
      </c>
      <c r="S104" s="15">
        <v>-8.7656545507147374</v>
      </c>
      <c r="T104" s="15">
        <v>3.2188758248682006</v>
      </c>
    </row>
    <row r="105" spans="1:20" x14ac:dyDescent="0.2">
      <c r="A105" s="13">
        <v>108</v>
      </c>
      <c r="B105" s="13">
        <v>1997</v>
      </c>
      <c r="C105" s="3">
        <v>79930.140185770506</v>
      </c>
      <c r="D105" s="14" t="s">
        <v>0</v>
      </c>
      <c r="E105" s="14">
        <v>32</v>
      </c>
      <c r="F105" s="17">
        <v>0.74323432343234319</v>
      </c>
      <c r="G105" s="15" t="s">
        <v>49</v>
      </c>
      <c r="H105" s="15">
        <v>1.0628474650811892</v>
      </c>
      <c r="I105" s="15">
        <v>3.4657359027997265</v>
      </c>
      <c r="K105" s="4" t="s">
        <v>1</v>
      </c>
      <c r="L105" s="4">
        <v>1996</v>
      </c>
      <c r="M105" s="3">
        <v>91043.626972673475</v>
      </c>
      <c r="N105" s="2" t="s">
        <v>0</v>
      </c>
      <c r="O105" s="2">
        <v>26</v>
      </c>
      <c r="P105" s="18">
        <v>1.8846964183106683E-2</v>
      </c>
      <c r="Q105" s="2" t="s">
        <v>12</v>
      </c>
      <c r="R105" s="49">
        <f t="shared" si="1"/>
        <v>1.9002964183106683E-2</v>
      </c>
      <c r="S105" s="15">
        <v>-3.9441334705766078</v>
      </c>
      <c r="T105" s="15">
        <v>3.2580965380214821</v>
      </c>
    </row>
    <row r="106" spans="1:20" x14ac:dyDescent="0.2">
      <c r="A106" s="13">
        <v>108</v>
      </c>
      <c r="B106" s="13">
        <v>1997</v>
      </c>
      <c r="C106" s="3">
        <v>79930.140185770506</v>
      </c>
      <c r="D106" s="14" t="s">
        <v>0</v>
      </c>
      <c r="E106" s="14">
        <v>33</v>
      </c>
      <c r="F106" s="17">
        <v>0.74323432343234319</v>
      </c>
      <c r="G106" s="15" t="s">
        <v>49</v>
      </c>
      <c r="H106" s="15">
        <v>1.0628474650811892</v>
      </c>
      <c r="I106" s="15">
        <v>3.4965075614664802</v>
      </c>
      <c r="K106" s="4" t="s">
        <v>1</v>
      </c>
      <c r="L106" s="4">
        <v>1996</v>
      </c>
      <c r="M106" s="3">
        <v>91043.626972673475</v>
      </c>
      <c r="N106" s="2" t="s">
        <v>0</v>
      </c>
      <c r="O106" s="2">
        <v>27</v>
      </c>
      <c r="P106" s="18">
        <v>3.896103896103896E-2</v>
      </c>
      <c r="Q106" s="2" t="s">
        <v>12</v>
      </c>
      <c r="R106" s="49">
        <f t="shared" si="1"/>
        <v>3.9117038961038963E-2</v>
      </c>
      <c r="S106" s="15">
        <v>-3.2014567992107139</v>
      </c>
      <c r="T106" s="15">
        <v>3.2958368660043291</v>
      </c>
    </row>
    <row r="107" spans="1:20" x14ac:dyDescent="0.2">
      <c r="A107" s="13">
        <v>108</v>
      </c>
      <c r="B107" s="13">
        <v>1997</v>
      </c>
      <c r="C107" s="3">
        <v>79930.140185770506</v>
      </c>
      <c r="D107" s="14" t="s">
        <v>0</v>
      </c>
      <c r="E107" s="14">
        <v>34</v>
      </c>
      <c r="F107" s="17">
        <v>0.74323432343234319</v>
      </c>
      <c r="G107" s="15" t="s">
        <v>49</v>
      </c>
      <c r="H107" s="15">
        <v>1.0628474650811892</v>
      </c>
      <c r="I107" s="15">
        <v>3.5263605246161616</v>
      </c>
      <c r="K107" s="4" t="s">
        <v>1</v>
      </c>
      <c r="L107" s="4">
        <v>1996</v>
      </c>
      <c r="M107" s="3">
        <v>91043.626972673475</v>
      </c>
      <c r="N107" s="2" t="s">
        <v>0</v>
      </c>
      <c r="O107" s="2">
        <v>28</v>
      </c>
      <c r="P107" s="18">
        <v>0</v>
      </c>
      <c r="Q107" s="2" t="s">
        <v>12</v>
      </c>
      <c r="R107" s="49">
        <f t="shared" si="1"/>
        <v>1.56E-4</v>
      </c>
      <c r="S107" s="15">
        <v>-8.7656545507147374</v>
      </c>
      <c r="T107" s="15">
        <v>3.3322045101752038</v>
      </c>
    </row>
    <row r="108" spans="1:20" x14ac:dyDescent="0.2">
      <c r="A108" s="13">
        <v>108</v>
      </c>
      <c r="B108" s="13">
        <v>1998</v>
      </c>
      <c r="C108" s="3">
        <v>39038.59687303986</v>
      </c>
      <c r="D108" s="14" t="s">
        <v>0</v>
      </c>
      <c r="E108" s="14">
        <v>26</v>
      </c>
      <c r="F108" s="17">
        <v>0.12994604316546762</v>
      </c>
      <c r="G108" s="15" t="s">
        <v>11</v>
      </c>
      <c r="H108" s="15">
        <v>-1.9014359173514499</v>
      </c>
      <c r="I108" s="15">
        <v>3.2580965380214821</v>
      </c>
      <c r="K108" s="4" t="s">
        <v>1</v>
      </c>
      <c r="L108" s="4">
        <v>1996</v>
      </c>
      <c r="M108" s="3">
        <v>91043.626972673475</v>
      </c>
      <c r="N108" s="2" t="s">
        <v>0</v>
      </c>
      <c r="O108" s="2">
        <v>29</v>
      </c>
      <c r="P108" s="18">
        <v>0</v>
      </c>
      <c r="Q108" s="2" t="s">
        <v>12</v>
      </c>
      <c r="R108" s="49">
        <f t="shared" si="1"/>
        <v>1.56E-4</v>
      </c>
      <c r="S108" s="15">
        <v>-8.7656545507147374</v>
      </c>
      <c r="T108" s="15">
        <v>3.3672958299864741</v>
      </c>
    </row>
    <row r="109" spans="1:20" x14ac:dyDescent="0.2">
      <c r="A109" s="13">
        <v>108</v>
      </c>
      <c r="B109" s="13">
        <v>1998</v>
      </c>
      <c r="C109" s="3">
        <v>39038.59687303986</v>
      </c>
      <c r="D109" s="14" t="s">
        <v>0</v>
      </c>
      <c r="E109" s="14">
        <v>27</v>
      </c>
      <c r="F109" s="17">
        <v>8.4521812080536912E-2</v>
      </c>
      <c r="G109" s="15" t="s">
        <v>11</v>
      </c>
      <c r="H109" s="15">
        <v>-2.3824369063270199</v>
      </c>
      <c r="I109" s="15">
        <v>3.2958368660043291</v>
      </c>
      <c r="K109" s="4" t="s">
        <v>1</v>
      </c>
      <c r="L109" s="4">
        <v>1996</v>
      </c>
      <c r="M109" s="3">
        <v>91043.626972673475</v>
      </c>
      <c r="N109" s="2" t="s">
        <v>0</v>
      </c>
      <c r="O109" s="2">
        <v>30</v>
      </c>
      <c r="P109" s="18">
        <v>0</v>
      </c>
      <c r="Q109" s="2" t="s">
        <v>12</v>
      </c>
      <c r="R109" s="49">
        <f t="shared" si="1"/>
        <v>1.56E-4</v>
      </c>
      <c r="S109" s="15">
        <v>-8.7656545507147374</v>
      </c>
      <c r="T109" s="15">
        <v>3.4011973816621555</v>
      </c>
    </row>
    <row r="110" spans="1:20" x14ac:dyDescent="0.2">
      <c r="A110" s="13">
        <v>108</v>
      </c>
      <c r="B110" s="13">
        <v>1998</v>
      </c>
      <c r="C110" s="3">
        <v>39038.59687303986</v>
      </c>
      <c r="D110" s="14" t="s">
        <v>0</v>
      </c>
      <c r="E110" s="14">
        <v>28</v>
      </c>
      <c r="F110" s="17">
        <v>0.1903649110192342</v>
      </c>
      <c r="G110" s="15" t="s">
        <v>11</v>
      </c>
      <c r="H110" s="15">
        <v>-1.44764082421812</v>
      </c>
      <c r="I110" s="15">
        <v>3.3322045101752038</v>
      </c>
      <c r="K110" s="4" t="s">
        <v>1</v>
      </c>
      <c r="L110" s="4">
        <v>1996</v>
      </c>
      <c r="M110" s="3">
        <v>91043.626972673475</v>
      </c>
      <c r="N110" s="2" t="s">
        <v>0</v>
      </c>
      <c r="O110" s="2">
        <v>31</v>
      </c>
      <c r="P110" s="18">
        <v>0</v>
      </c>
      <c r="Q110" s="2" t="s">
        <v>12</v>
      </c>
      <c r="R110" s="49">
        <f t="shared" si="1"/>
        <v>1.56E-4</v>
      </c>
      <c r="S110" s="15">
        <v>-8.7656545507147374</v>
      </c>
      <c r="T110" s="15">
        <v>3.4339872044851463</v>
      </c>
    </row>
    <row r="111" spans="1:20" x14ac:dyDescent="0.2">
      <c r="A111" s="13">
        <v>108</v>
      </c>
      <c r="B111" s="13">
        <v>1998</v>
      </c>
      <c r="C111" s="3">
        <v>39038.59687303986</v>
      </c>
      <c r="D111" s="14" t="s">
        <v>0</v>
      </c>
      <c r="E111" s="14">
        <v>29</v>
      </c>
      <c r="F111" s="17">
        <v>0.4626373626373626</v>
      </c>
      <c r="G111" s="15" t="s">
        <v>11</v>
      </c>
      <c r="H111" s="15">
        <v>-0.14972965579249087</v>
      </c>
      <c r="I111" s="15">
        <v>3.3672958299864741</v>
      </c>
      <c r="K111" s="4" t="s">
        <v>1</v>
      </c>
      <c r="L111" s="4">
        <v>1996</v>
      </c>
      <c r="M111" s="3">
        <v>91043.626972673475</v>
      </c>
      <c r="N111" s="2" t="s">
        <v>0</v>
      </c>
      <c r="O111" s="2">
        <v>32</v>
      </c>
      <c r="P111" s="18">
        <v>0</v>
      </c>
      <c r="Q111" s="2" t="s">
        <v>12</v>
      </c>
      <c r="R111" s="49">
        <f t="shared" si="1"/>
        <v>1.56E-4</v>
      </c>
      <c r="S111" s="15">
        <v>-8.7656545507147374</v>
      </c>
      <c r="T111" s="15">
        <v>3.4657359027997265</v>
      </c>
    </row>
    <row r="112" spans="1:20" x14ac:dyDescent="0.2">
      <c r="A112" s="13">
        <v>108</v>
      </c>
      <c r="B112" s="13">
        <v>1998</v>
      </c>
      <c r="C112" s="3">
        <v>39038.59687303986</v>
      </c>
      <c r="D112" s="14" t="s">
        <v>0</v>
      </c>
      <c r="E112" s="14">
        <v>30</v>
      </c>
      <c r="F112" s="17">
        <v>0.41926677067082685</v>
      </c>
      <c r="G112" s="15" t="s">
        <v>11</v>
      </c>
      <c r="H112" s="15">
        <v>-0.32578409212224579</v>
      </c>
      <c r="I112" s="15">
        <v>3.4011973816621555</v>
      </c>
      <c r="K112" s="4" t="s">
        <v>1</v>
      </c>
      <c r="L112" s="4">
        <v>1996</v>
      </c>
      <c r="M112" s="3">
        <v>91043.626972673475</v>
      </c>
      <c r="N112" s="2" t="s">
        <v>0</v>
      </c>
      <c r="O112" s="2">
        <v>33</v>
      </c>
      <c r="P112" s="18">
        <v>4.342371900028949E-2</v>
      </c>
      <c r="Q112" s="2" t="s">
        <v>12</v>
      </c>
      <c r="R112" s="49">
        <f t="shared" si="1"/>
        <v>4.3579719000289494E-2</v>
      </c>
      <c r="S112" s="15">
        <v>-3.0887686542403747</v>
      </c>
      <c r="T112" s="15">
        <v>3.4965075614664802</v>
      </c>
    </row>
    <row r="113" spans="1:20" x14ac:dyDescent="0.2">
      <c r="A113" s="13">
        <v>108</v>
      </c>
      <c r="B113" s="13">
        <v>1998</v>
      </c>
      <c r="C113" s="3">
        <v>39038.59687303986</v>
      </c>
      <c r="D113" s="14" t="s">
        <v>0</v>
      </c>
      <c r="E113" s="14">
        <v>31</v>
      </c>
      <c r="F113" s="17">
        <v>0.80441354292623946</v>
      </c>
      <c r="G113" s="15" t="s">
        <v>11</v>
      </c>
      <c r="H113" s="15">
        <v>1.414110976476789</v>
      </c>
      <c r="I113" s="15">
        <v>3.4339872044851463</v>
      </c>
      <c r="K113" s="4" t="s">
        <v>1</v>
      </c>
      <c r="L113" s="4">
        <v>1996</v>
      </c>
      <c r="M113" s="3">
        <v>91043.626972673475</v>
      </c>
      <c r="N113" s="2" t="s">
        <v>0</v>
      </c>
      <c r="O113" s="2">
        <v>34</v>
      </c>
      <c r="P113" s="18">
        <v>5.0877639277537526E-3</v>
      </c>
      <c r="Q113" s="2" t="s">
        <v>12</v>
      </c>
      <c r="R113" s="49">
        <f t="shared" si="1"/>
        <v>5.2437639277537525E-3</v>
      </c>
      <c r="S113" s="15">
        <v>-5.2456149810184769</v>
      </c>
      <c r="T113" s="15">
        <v>3.5263605246161616</v>
      </c>
    </row>
    <row r="114" spans="1:20" x14ac:dyDescent="0.2">
      <c r="A114" s="13">
        <v>108</v>
      </c>
      <c r="B114" s="13">
        <v>1998</v>
      </c>
      <c r="C114" s="3">
        <v>39038.59687303986</v>
      </c>
      <c r="D114" s="14" t="s">
        <v>0</v>
      </c>
      <c r="E114" s="14">
        <v>32</v>
      </c>
      <c r="F114" s="17">
        <v>0.6905829596412556</v>
      </c>
      <c r="G114" s="15" t="s">
        <v>11</v>
      </c>
      <c r="H114" s="15">
        <v>0.80284609781636984</v>
      </c>
      <c r="I114" s="15">
        <v>3.4657359027997265</v>
      </c>
      <c r="K114" s="4" t="s">
        <v>1</v>
      </c>
      <c r="L114" s="4">
        <v>1997</v>
      </c>
      <c r="M114" s="3">
        <v>79930.140185770462</v>
      </c>
      <c r="N114" s="2" t="s">
        <v>0</v>
      </c>
      <c r="O114" s="2">
        <v>25</v>
      </c>
      <c r="P114" s="18">
        <v>2.6341784655910441E-3</v>
      </c>
      <c r="Q114" s="2" t="s">
        <v>49</v>
      </c>
      <c r="R114" s="49">
        <f t="shared" si="1"/>
        <v>2.7901784655910439E-3</v>
      </c>
      <c r="S114" s="15">
        <v>-5.8790120650144342</v>
      </c>
      <c r="T114" s="15">
        <v>3.2188758248682006</v>
      </c>
    </row>
    <row r="115" spans="1:20" x14ac:dyDescent="0.2">
      <c r="A115" s="13">
        <v>108</v>
      </c>
      <c r="B115" s="13">
        <v>1998</v>
      </c>
      <c r="C115" s="3">
        <v>39038.59687303986</v>
      </c>
      <c r="D115" s="14" t="s">
        <v>0</v>
      </c>
      <c r="E115" s="14">
        <v>33</v>
      </c>
      <c r="F115" s="17">
        <v>0.6905829596412556</v>
      </c>
      <c r="G115" s="15" t="s">
        <v>11</v>
      </c>
      <c r="H115" s="15">
        <v>0.80284609781636984</v>
      </c>
      <c r="I115" s="15">
        <v>3.4965075614664802</v>
      </c>
      <c r="K115" s="4" t="s">
        <v>1</v>
      </c>
      <c r="L115" s="4">
        <v>1997</v>
      </c>
      <c r="M115" s="3">
        <v>79930.140185770462</v>
      </c>
      <c r="N115" s="2" t="s">
        <v>0</v>
      </c>
      <c r="O115" s="2">
        <v>26</v>
      </c>
      <c r="P115" s="18">
        <v>0</v>
      </c>
      <c r="Q115" s="2" t="s">
        <v>49</v>
      </c>
      <c r="R115" s="49">
        <f t="shared" si="1"/>
        <v>1.56E-4</v>
      </c>
      <c r="S115" s="15">
        <v>-8.7656545507147374</v>
      </c>
      <c r="T115" s="15">
        <v>3.2580965380214821</v>
      </c>
    </row>
    <row r="116" spans="1:20" x14ac:dyDescent="0.2">
      <c r="A116" s="13">
        <v>108</v>
      </c>
      <c r="B116" s="13">
        <v>1998</v>
      </c>
      <c r="C116" s="3">
        <v>39038.59687303986</v>
      </c>
      <c r="D116" s="14" t="s">
        <v>0</v>
      </c>
      <c r="E116" s="14">
        <v>34</v>
      </c>
      <c r="F116" s="17">
        <v>0.6905829596412556</v>
      </c>
      <c r="G116" s="15" t="s">
        <v>11</v>
      </c>
      <c r="H116" s="15">
        <v>0.80284609781636984</v>
      </c>
      <c r="I116" s="15">
        <v>3.5263605246161616</v>
      </c>
      <c r="K116" s="4" t="s">
        <v>1</v>
      </c>
      <c r="L116" s="4">
        <v>1997</v>
      </c>
      <c r="M116" s="3">
        <v>79930.140185770462</v>
      </c>
      <c r="N116" s="2" t="s">
        <v>0</v>
      </c>
      <c r="O116" s="2">
        <v>27</v>
      </c>
      <c r="P116" s="18">
        <v>1.77893346541192E-2</v>
      </c>
      <c r="Q116" s="2" t="s">
        <v>49</v>
      </c>
      <c r="R116" s="49">
        <f t="shared" si="1"/>
        <v>1.79453346541192E-2</v>
      </c>
      <c r="S116" s="15">
        <v>-4.0024756388717986</v>
      </c>
      <c r="T116" s="15">
        <v>3.2958368660043291</v>
      </c>
    </row>
    <row r="117" spans="1:20" x14ac:dyDescent="0.2">
      <c r="A117" s="13">
        <v>108</v>
      </c>
      <c r="B117" s="13">
        <v>1999</v>
      </c>
      <c r="C117" s="3">
        <v>33883.589411457113</v>
      </c>
      <c r="D117" s="14" t="s">
        <v>0</v>
      </c>
      <c r="E117" s="14">
        <v>26</v>
      </c>
      <c r="F117" s="17">
        <v>2.2112085398398776E-2</v>
      </c>
      <c r="G117" s="15" t="s">
        <v>11</v>
      </c>
      <c r="H117" s="15">
        <v>-3.7892707470584508</v>
      </c>
      <c r="I117" s="15">
        <v>3.2580965380214821</v>
      </c>
      <c r="K117" s="4" t="s">
        <v>1</v>
      </c>
      <c r="L117" s="4">
        <v>1997</v>
      </c>
      <c r="M117" s="3">
        <v>79930.140185770462</v>
      </c>
      <c r="N117" s="2" t="s">
        <v>0</v>
      </c>
      <c r="O117" s="2">
        <v>28</v>
      </c>
      <c r="P117" s="18">
        <v>5.3294054633101232E-2</v>
      </c>
      <c r="Q117" s="2" t="s">
        <v>49</v>
      </c>
      <c r="R117" s="49">
        <f t="shared" si="1"/>
        <v>5.3450054633101235E-2</v>
      </c>
      <c r="S117" s="15">
        <v>-2.8742408736058818</v>
      </c>
      <c r="T117" s="15">
        <v>3.3322045101752038</v>
      </c>
    </row>
    <row r="118" spans="1:20" x14ac:dyDescent="0.2">
      <c r="A118" s="13">
        <v>108</v>
      </c>
      <c r="B118" s="13">
        <v>1999</v>
      </c>
      <c r="C118" s="3">
        <v>33883.589411457113</v>
      </c>
      <c r="D118" s="14" t="s">
        <v>0</v>
      </c>
      <c r="E118" s="14">
        <v>27</v>
      </c>
      <c r="F118" s="17">
        <v>5.4723799690242644E-2</v>
      </c>
      <c r="G118" s="15" t="s">
        <v>11</v>
      </c>
      <c r="H118" s="15">
        <v>-2.8491784505624436</v>
      </c>
      <c r="I118" s="15">
        <v>3.2958368660043291</v>
      </c>
      <c r="K118" s="4" t="s">
        <v>1</v>
      </c>
      <c r="L118" s="4">
        <v>1997</v>
      </c>
      <c r="M118" s="3">
        <v>79930.140185770462</v>
      </c>
      <c r="N118" s="2" t="s">
        <v>0</v>
      </c>
      <c r="O118" s="2">
        <v>29</v>
      </c>
      <c r="P118" s="18">
        <v>5.993070512220245E-3</v>
      </c>
      <c r="Q118" s="2" t="s">
        <v>49</v>
      </c>
      <c r="R118" s="49">
        <f t="shared" si="1"/>
        <v>6.1490705122202449E-3</v>
      </c>
      <c r="S118" s="15">
        <v>-5.0854432437761021</v>
      </c>
      <c r="T118" s="15">
        <v>3.3672958299864741</v>
      </c>
    </row>
    <row r="119" spans="1:20" x14ac:dyDescent="0.2">
      <c r="A119" s="13">
        <v>108</v>
      </c>
      <c r="B119" s="13">
        <v>1999</v>
      </c>
      <c r="C119" s="3">
        <v>33883.589411457113</v>
      </c>
      <c r="D119" s="14" t="s">
        <v>0</v>
      </c>
      <c r="E119" s="14">
        <v>28</v>
      </c>
      <c r="F119" s="17">
        <v>8.3219851717355103E-2</v>
      </c>
      <c r="G119" s="15" t="s">
        <v>11</v>
      </c>
      <c r="H119" s="15">
        <v>-2.3993817707184726</v>
      </c>
      <c r="I119" s="15">
        <v>3.3322045101752038</v>
      </c>
      <c r="K119" s="4" t="s">
        <v>1</v>
      </c>
      <c r="L119" s="4">
        <v>1997</v>
      </c>
      <c r="M119" s="3">
        <v>79930.140185770462</v>
      </c>
      <c r="N119" s="2" t="s">
        <v>0</v>
      </c>
      <c r="O119" s="2">
        <v>30</v>
      </c>
      <c r="P119" s="18">
        <v>7.0185289163391352E-3</v>
      </c>
      <c r="Q119" s="2" t="s">
        <v>49</v>
      </c>
      <c r="R119" s="49">
        <f t="shared" si="1"/>
        <v>7.1745289163391351E-3</v>
      </c>
      <c r="S119" s="15">
        <v>-4.9301749011071463</v>
      </c>
      <c r="T119" s="15">
        <v>3.4011973816621555</v>
      </c>
    </row>
    <row r="120" spans="1:20" x14ac:dyDescent="0.2">
      <c r="A120" s="13">
        <v>108</v>
      </c>
      <c r="B120" s="13">
        <v>1999</v>
      </c>
      <c r="C120" s="3">
        <v>33883.589411457113</v>
      </c>
      <c r="D120" s="14" t="s">
        <v>0</v>
      </c>
      <c r="E120" s="14">
        <v>29</v>
      </c>
      <c r="F120" s="17">
        <v>0.16527709661598819</v>
      </c>
      <c r="G120" s="15" t="s">
        <v>11</v>
      </c>
      <c r="H120" s="15">
        <v>-1.6194763787809581</v>
      </c>
      <c r="I120" s="15">
        <v>3.3672958299864741</v>
      </c>
      <c r="K120" s="4" t="s">
        <v>1</v>
      </c>
      <c r="L120" s="4">
        <v>1997</v>
      </c>
      <c r="M120" s="3">
        <v>79930.140185770462</v>
      </c>
      <c r="N120" s="2" t="s">
        <v>0</v>
      </c>
      <c r="O120" s="2">
        <v>31</v>
      </c>
      <c r="P120" s="18">
        <v>1.2949805179922072E-2</v>
      </c>
      <c r="Q120" s="2" t="s">
        <v>49</v>
      </c>
      <c r="R120" s="49">
        <f t="shared" si="1"/>
        <v>1.3105805179922072E-2</v>
      </c>
      <c r="S120" s="15">
        <v>-4.3216656185342339</v>
      </c>
      <c r="T120" s="15">
        <v>3.4339872044851463</v>
      </c>
    </row>
    <row r="121" spans="1:20" x14ac:dyDescent="0.2">
      <c r="A121" s="13">
        <v>108</v>
      </c>
      <c r="B121" s="13">
        <v>1999</v>
      </c>
      <c r="C121" s="3">
        <v>33883.589411457113</v>
      </c>
      <c r="D121" s="14" t="s">
        <v>0</v>
      </c>
      <c r="E121" s="14">
        <v>30</v>
      </c>
      <c r="F121" s="17">
        <v>0.42863468634686347</v>
      </c>
      <c r="G121" s="15" t="s">
        <v>11</v>
      </c>
      <c r="H121" s="15">
        <v>-0.28742377463296132</v>
      </c>
      <c r="I121" s="15">
        <v>3.4011973816621555</v>
      </c>
      <c r="K121" s="4" t="s">
        <v>1</v>
      </c>
      <c r="L121" s="4">
        <v>1997</v>
      </c>
      <c r="M121" s="3">
        <v>79930.140185770462</v>
      </c>
      <c r="N121" s="2" t="s">
        <v>0</v>
      </c>
      <c r="O121" s="2">
        <v>32</v>
      </c>
      <c r="P121" s="18">
        <v>9.0843023255813959E-3</v>
      </c>
      <c r="Q121" s="2" t="s">
        <v>49</v>
      </c>
      <c r="R121" s="49">
        <f t="shared" si="1"/>
        <v>9.2403023255813958E-3</v>
      </c>
      <c r="S121" s="15">
        <v>-4.6750548584373943</v>
      </c>
      <c r="T121" s="15">
        <v>3.4657359027997265</v>
      </c>
    </row>
    <row r="122" spans="1:20" x14ac:dyDescent="0.2">
      <c r="A122" s="13">
        <v>108</v>
      </c>
      <c r="B122" s="13">
        <v>1999</v>
      </c>
      <c r="C122" s="3">
        <v>33883.589411457113</v>
      </c>
      <c r="D122" s="14" t="s">
        <v>0</v>
      </c>
      <c r="E122" s="14">
        <v>31</v>
      </c>
      <c r="F122" s="17">
        <v>0.47790307832977752</v>
      </c>
      <c r="G122" s="15" t="s">
        <v>11</v>
      </c>
      <c r="H122" s="15">
        <v>-8.8445297413766749E-2</v>
      </c>
      <c r="I122" s="15">
        <v>3.4339872044851463</v>
      </c>
      <c r="K122" s="4" t="s">
        <v>1</v>
      </c>
      <c r="L122" s="4">
        <v>1997</v>
      </c>
      <c r="M122" s="3">
        <v>79930.140185770462</v>
      </c>
      <c r="N122" s="2" t="s">
        <v>0</v>
      </c>
      <c r="O122" s="2">
        <v>33</v>
      </c>
      <c r="P122" s="18">
        <v>2.5456088247772591E-3</v>
      </c>
      <c r="Q122" s="2" t="s">
        <v>49</v>
      </c>
      <c r="R122" s="49">
        <f t="shared" si="1"/>
        <v>2.701608824777259E-3</v>
      </c>
      <c r="S122" s="15">
        <v>-5.9113589680018714</v>
      </c>
      <c r="T122" s="15">
        <v>3.4965075614664802</v>
      </c>
    </row>
    <row r="123" spans="1:20" x14ac:dyDescent="0.2">
      <c r="A123" s="13">
        <v>108</v>
      </c>
      <c r="B123" s="13">
        <v>1999</v>
      </c>
      <c r="C123" s="3">
        <v>33883.589411457113</v>
      </c>
      <c r="D123" s="14" t="s">
        <v>0</v>
      </c>
      <c r="E123" s="14">
        <v>32</v>
      </c>
      <c r="F123" s="17">
        <v>0.70256410256410251</v>
      </c>
      <c r="G123" s="15" t="s">
        <v>11</v>
      </c>
      <c r="H123" s="15">
        <v>0.85953791528170531</v>
      </c>
      <c r="I123" s="15">
        <v>3.4657359027997265</v>
      </c>
      <c r="K123" s="4" t="s">
        <v>1</v>
      </c>
      <c r="L123" s="4">
        <v>1997</v>
      </c>
      <c r="M123" s="3">
        <v>79930.140185770462</v>
      </c>
      <c r="N123" s="2" t="s">
        <v>0</v>
      </c>
      <c r="O123" s="2">
        <v>34</v>
      </c>
      <c r="P123" s="18">
        <v>1.6360162407451636E-2</v>
      </c>
      <c r="Q123" s="2" t="s">
        <v>49</v>
      </c>
      <c r="R123" s="49">
        <f t="shared" si="1"/>
        <v>1.6516162407451636E-2</v>
      </c>
      <c r="S123" s="15">
        <v>-4.0869203700283041</v>
      </c>
      <c r="T123" s="15">
        <v>3.5263605246161616</v>
      </c>
    </row>
    <row r="124" spans="1:20" x14ac:dyDescent="0.2">
      <c r="A124" s="13">
        <v>108</v>
      </c>
      <c r="B124" s="13">
        <v>1999</v>
      </c>
      <c r="C124" s="3">
        <v>33883.589411457113</v>
      </c>
      <c r="D124" s="14" t="s">
        <v>0</v>
      </c>
      <c r="E124" s="14">
        <v>33</v>
      </c>
      <c r="F124" s="17">
        <v>0.70256410256410251</v>
      </c>
      <c r="G124" s="15" t="s">
        <v>11</v>
      </c>
      <c r="H124" s="15">
        <v>0.85953791528170531</v>
      </c>
      <c r="I124" s="15">
        <v>3.4965075614664802</v>
      </c>
      <c r="K124" s="4" t="s">
        <v>1</v>
      </c>
      <c r="L124" s="4">
        <v>1998</v>
      </c>
      <c r="M124" s="3">
        <v>39038.59687303986</v>
      </c>
      <c r="N124" s="2" t="s">
        <v>0</v>
      </c>
      <c r="O124" s="2">
        <v>26</v>
      </c>
      <c r="P124" s="18">
        <v>0</v>
      </c>
      <c r="Q124" s="2" t="s">
        <v>11</v>
      </c>
      <c r="R124" s="49">
        <f t="shared" si="1"/>
        <v>1.56E-4</v>
      </c>
      <c r="S124" s="15">
        <v>-8.7656545507147374</v>
      </c>
      <c r="T124" s="15">
        <v>3.2580965380214821</v>
      </c>
    </row>
    <row r="125" spans="1:20" x14ac:dyDescent="0.2">
      <c r="A125" s="13">
        <v>108</v>
      </c>
      <c r="B125" s="13">
        <v>1999</v>
      </c>
      <c r="C125" s="3">
        <v>33883.589411457113</v>
      </c>
      <c r="D125" s="14" t="s">
        <v>0</v>
      </c>
      <c r="E125" s="14">
        <v>34</v>
      </c>
      <c r="F125" s="17">
        <v>0.70256410256410251</v>
      </c>
      <c r="G125" s="15" t="s">
        <v>11</v>
      </c>
      <c r="H125" s="15">
        <v>0.85953791528170531</v>
      </c>
      <c r="I125" s="15">
        <v>3.5263605246161616</v>
      </c>
      <c r="K125" s="4" t="s">
        <v>1</v>
      </c>
      <c r="L125" s="4">
        <v>1998</v>
      </c>
      <c r="M125" s="3">
        <v>39038.59687303986</v>
      </c>
      <c r="N125" s="2" t="s">
        <v>0</v>
      </c>
      <c r="O125" s="2">
        <v>27</v>
      </c>
      <c r="P125" s="18">
        <v>2.3488881929220168E-3</v>
      </c>
      <c r="Q125" s="2" t="s">
        <v>11</v>
      </c>
      <c r="R125" s="49">
        <f t="shared" si="1"/>
        <v>2.5048881929220167E-3</v>
      </c>
      <c r="S125" s="15">
        <v>-5.9871595278472425</v>
      </c>
      <c r="T125" s="15">
        <v>3.2958368660043291</v>
      </c>
    </row>
    <row r="126" spans="1:20" x14ac:dyDescent="0.2">
      <c r="A126" s="13">
        <v>108</v>
      </c>
      <c r="B126" s="13">
        <v>2000</v>
      </c>
      <c r="C126" s="3">
        <v>25327.06749423618</v>
      </c>
      <c r="D126" s="14" t="s">
        <v>0</v>
      </c>
      <c r="E126" s="14">
        <v>26</v>
      </c>
      <c r="F126" s="17">
        <v>0.22900000000000001</v>
      </c>
      <c r="G126" s="15" t="s">
        <v>11</v>
      </c>
      <c r="H126" s="15">
        <v>-1.2139663700090899</v>
      </c>
      <c r="I126" s="15">
        <v>3.2580965380214821</v>
      </c>
      <c r="K126" s="4" t="s">
        <v>1</v>
      </c>
      <c r="L126" s="4">
        <v>1998</v>
      </c>
      <c r="M126" s="3">
        <v>39038.59687303986</v>
      </c>
      <c r="N126" s="2" t="s">
        <v>0</v>
      </c>
      <c r="O126" s="2">
        <v>28</v>
      </c>
      <c r="P126" s="18">
        <v>0</v>
      </c>
      <c r="Q126" s="2" t="s">
        <v>11</v>
      </c>
      <c r="R126" s="49">
        <f t="shared" si="1"/>
        <v>1.56E-4</v>
      </c>
      <c r="S126" s="15">
        <v>-8.7656545507147374</v>
      </c>
      <c r="T126" s="15">
        <v>3.3322045101752038</v>
      </c>
    </row>
    <row r="127" spans="1:20" x14ac:dyDescent="0.2">
      <c r="A127" s="13">
        <v>108</v>
      </c>
      <c r="B127" s="13">
        <v>2000</v>
      </c>
      <c r="C127" s="3">
        <v>25327.06749423618</v>
      </c>
      <c r="D127" s="14" t="s">
        <v>0</v>
      </c>
      <c r="E127" s="14">
        <v>27</v>
      </c>
      <c r="F127" s="17">
        <v>0.156</v>
      </c>
      <c r="G127" s="15" t="s">
        <v>11</v>
      </c>
      <c r="H127" s="15">
        <v>-1.6882964873464201</v>
      </c>
      <c r="I127" s="15">
        <v>3.2958368660043291</v>
      </c>
      <c r="K127" s="4" t="s">
        <v>1</v>
      </c>
      <c r="L127" s="4">
        <v>1998</v>
      </c>
      <c r="M127" s="3">
        <v>39038.59687303986</v>
      </c>
      <c r="N127" s="2" t="s">
        <v>0</v>
      </c>
      <c r="O127" s="2">
        <v>29</v>
      </c>
      <c r="P127" s="18">
        <v>0</v>
      </c>
      <c r="Q127" s="2" t="s">
        <v>11</v>
      </c>
      <c r="R127" s="49">
        <f t="shared" si="1"/>
        <v>1.56E-4</v>
      </c>
      <c r="S127" s="15">
        <v>-8.7656545507147374</v>
      </c>
      <c r="T127" s="15">
        <v>3.3672958299864741</v>
      </c>
    </row>
    <row r="128" spans="1:20" x14ac:dyDescent="0.2">
      <c r="A128" s="13">
        <v>108</v>
      </c>
      <c r="B128" s="13">
        <v>2000</v>
      </c>
      <c r="C128" s="3">
        <v>25327.06749423618</v>
      </c>
      <c r="D128" s="14" t="s">
        <v>0</v>
      </c>
      <c r="E128" s="14">
        <v>28</v>
      </c>
      <c r="F128" s="17">
        <v>2.7E-2</v>
      </c>
      <c r="G128" s="15" t="s">
        <v>11</v>
      </c>
      <c r="H128" s="15">
        <v>-3.5845472161816758</v>
      </c>
      <c r="I128" s="15">
        <v>3.3322045101752038</v>
      </c>
      <c r="K128" s="4" t="s">
        <v>1</v>
      </c>
      <c r="L128" s="4">
        <v>1998</v>
      </c>
      <c r="M128" s="3">
        <v>39038.59687303986</v>
      </c>
      <c r="N128" s="2" t="s">
        <v>0</v>
      </c>
      <c r="O128" s="2">
        <v>30</v>
      </c>
      <c r="P128" s="18">
        <v>1.570320934340956E-3</v>
      </c>
      <c r="Q128" s="2" t="s">
        <v>11</v>
      </c>
      <c r="R128" s="49">
        <f t="shared" si="1"/>
        <v>1.7263209343409561E-3</v>
      </c>
      <c r="S128" s="15">
        <v>-6.3601912073239024</v>
      </c>
      <c r="T128" s="15">
        <v>3.4011973816621555</v>
      </c>
    </row>
    <row r="129" spans="1:20" x14ac:dyDescent="0.2">
      <c r="A129" s="13">
        <v>108</v>
      </c>
      <c r="B129" s="13">
        <v>2000</v>
      </c>
      <c r="C129" s="3">
        <v>25327.06749423618</v>
      </c>
      <c r="D129" s="14" t="s">
        <v>0</v>
      </c>
      <c r="E129" s="14">
        <v>29</v>
      </c>
      <c r="F129" s="17">
        <v>0.59399999999999997</v>
      </c>
      <c r="G129" s="15" t="s">
        <v>11</v>
      </c>
      <c r="H129" s="15">
        <v>0.3805261597609122</v>
      </c>
      <c r="I129" s="15">
        <v>3.3672958299864741</v>
      </c>
      <c r="K129" s="4" t="s">
        <v>1</v>
      </c>
      <c r="L129" s="4">
        <v>1998</v>
      </c>
      <c r="M129" s="3">
        <v>39038.59687303986</v>
      </c>
      <c r="N129" s="2" t="s">
        <v>0</v>
      </c>
      <c r="O129" s="2">
        <v>31</v>
      </c>
      <c r="P129" s="18">
        <v>0</v>
      </c>
      <c r="Q129" s="2" t="s">
        <v>11</v>
      </c>
      <c r="R129" s="49">
        <f t="shared" si="1"/>
        <v>1.56E-4</v>
      </c>
      <c r="S129" s="15">
        <v>-8.7656545507147374</v>
      </c>
      <c r="T129" s="15">
        <v>3.4339872044851463</v>
      </c>
    </row>
    <row r="130" spans="1:20" x14ac:dyDescent="0.2">
      <c r="A130" s="13">
        <v>108</v>
      </c>
      <c r="B130" s="13">
        <v>2000</v>
      </c>
      <c r="C130" s="3">
        <v>25327.06749423618</v>
      </c>
      <c r="D130" s="14" t="s">
        <v>0</v>
      </c>
      <c r="E130" s="14">
        <v>30</v>
      </c>
      <c r="F130" s="17">
        <v>0.44500000000000001</v>
      </c>
      <c r="G130" s="15" t="s">
        <v>11</v>
      </c>
      <c r="H130" s="15">
        <v>-0.22089383158019413</v>
      </c>
      <c r="I130" s="15">
        <v>3.4011973816621555</v>
      </c>
      <c r="K130" s="4" t="s">
        <v>1</v>
      </c>
      <c r="L130" s="4">
        <v>1998</v>
      </c>
      <c r="M130" s="3">
        <v>39038.59687303986</v>
      </c>
      <c r="N130" s="2" t="s">
        <v>0</v>
      </c>
      <c r="O130" s="2">
        <v>32</v>
      </c>
      <c r="P130" s="18">
        <v>0</v>
      </c>
      <c r="Q130" s="2" t="s">
        <v>11</v>
      </c>
      <c r="R130" s="49">
        <f t="shared" si="1"/>
        <v>1.56E-4</v>
      </c>
      <c r="S130" s="15">
        <v>-8.7656545507147374</v>
      </c>
      <c r="T130" s="15">
        <v>3.4657359027997265</v>
      </c>
    </row>
    <row r="131" spans="1:20" x14ac:dyDescent="0.2">
      <c r="A131" s="13">
        <v>108</v>
      </c>
      <c r="B131" s="13">
        <v>2000</v>
      </c>
      <c r="C131" s="3">
        <v>25327.06749423618</v>
      </c>
      <c r="D131" s="14" t="s">
        <v>0</v>
      </c>
      <c r="E131" s="14">
        <v>31</v>
      </c>
      <c r="F131" s="17">
        <v>0.224</v>
      </c>
      <c r="G131" s="15" t="s">
        <v>11</v>
      </c>
      <c r="H131" s="15">
        <v>-1.242506468328179</v>
      </c>
      <c r="I131" s="15">
        <v>3.4339872044851463</v>
      </c>
      <c r="K131" s="4" t="s">
        <v>1</v>
      </c>
      <c r="L131" s="4">
        <v>1998</v>
      </c>
      <c r="M131" s="3">
        <v>39038.59687303986</v>
      </c>
      <c r="N131" s="2" t="s">
        <v>0</v>
      </c>
      <c r="O131" s="2">
        <v>33</v>
      </c>
      <c r="P131" s="18">
        <v>0</v>
      </c>
      <c r="Q131" s="2" t="s">
        <v>11</v>
      </c>
      <c r="R131" s="49">
        <f t="shared" si="1"/>
        <v>1.56E-4</v>
      </c>
      <c r="S131" s="15">
        <v>-8.7656545507147374</v>
      </c>
      <c r="T131" s="15">
        <v>3.4965075614664802</v>
      </c>
    </row>
    <row r="132" spans="1:20" x14ac:dyDescent="0.2">
      <c r="A132" s="13">
        <v>108</v>
      </c>
      <c r="B132" s="13">
        <v>2000</v>
      </c>
      <c r="C132" s="3">
        <v>25327.06749423618</v>
      </c>
      <c r="D132" s="14" t="s">
        <v>0</v>
      </c>
      <c r="E132" s="14">
        <v>32</v>
      </c>
      <c r="F132" s="17">
        <v>0.224</v>
      </c>
      <c r="G132" s="15" t="s">
        <v>11</v>
      </c>
      <c r="H132" s="15">
        <v>-1.242506468328179</v>
      </c>
      <c r="I132" s="15">
        <v>3.4657359027997265</v>
      </c>
      <c r="K132" s="4" t="s">
        <v>1</v>
      </c>
      <c r="L132" s="4">
        <v>1998</v>
      </c>
      <c r="M132" s="3">
        <v>39038.59687303986</v>
      </c>
      <c r="N132" s="2" t="s">
        <v>0</v>
      </c>
      <c r="O132" s="2">
        <v>34</v>
      </c>
      <c r="P132" s="18">
        <v>0</v>
      </c>
      <c r="Q132" s="2" t="s">
        <v>11</v>
      </c>
      <c r="R132" s="49">
        <f t="shared" ref="R132:R195" si="2">P132+$P$1</f>
        <v>1.56E-4</v>
      </c>
      <c r="S132" s="15">
        <v>-8.7656545507147374</v>
      </c>
      <c r="T132" s="15">
        <v>3.5263605246161616</v>
      </c>
    </row>
    <row r="133" spans="1:20" x14ac:dyDescent="0.2">
      <c r="A133" s="13">
        <v>108</v>
      </c>
      <c r="B133" s="13">
        <v>2000</v>
      </c>
      <c r="C133" s="3">
        <v>25327.06749423618</v>
      </c>
      <c r="D133" s="14" t="s">
        <v>0</v>
      </c>
      <c r="E133" s="14">
        <v>33</v>
      </c>
      <c r="F133" s="17">
        <v>0.224</v>
      </c>
      <c r="G133" s="15" t="s">
        <v>11</v>
      </c>
      <c r="H133" s="15">
        <v>-1.242506468328179</v>
      </c>
      <c r="I133" s="15">
        <v>3.4965075614664802</v>
      </c>
      <c r="K133" s="4" t="s">
        <v>1</v>
      </c>
      <c r="L133" s="4">
        <v>1999</v>
      </c>
      <c r="M133" s="3">
        <v>33883.589411457113</v>
      </c>
      <c r="N133" s="2" t="s">
        <v>0</v>
      </c>
      <c r="O133" s="2">
        <v>26</v>
      </c>
      <c r="P133" s="18">
        <v>0</v>
      </c>
      <c r="Q133" s="2" t="s">
        <v>11</v>
      </c>
      <c r="R133" s="49">
        <f t="shared" si="2"/>
        <v>1.56E-4</v>
      </c>
      <c r="S133" s="15">
        <v>-8.7656545507147374</v>
      </c>
      <c r="T133" s="15">
        <v>3.2580965380214821</v>
      </c>
    </row>
    <row r="134" spans="1:20" x14ac:dyDescent="0.2">
      <c r="A134" s="13">
        <v>108</v>
      </c>
      <c r="B134" s="13">
        <v>2000</v>
      </c>
      <c r="C134" s="3">
        <v>25327.06749423618</v>
      </c>
      <c r="D134" s="14" t="s">
        <v>0</v>
      </c>
      <c r="E134" s="14">
        <v>34</v>
      </c>
      <c r="F134" s="17">
        <v>0.224</v>
      </c>
      <c r="G134" s="15" t="s">
        <v>11</v>
      </c>
      <c r="H134" s="15">
        <v>-1.242506468328179</v>
      </c>
      <c r="I134" s="15">
        <v>3.5263605246161616</v>
      </c>
      <c r="K134" s="4" t="s">
        <v>1</v>
      </c>
      <c r="L134" s="4">
        <v>1999</v>
      </c>
      <c r="M134" s="3">
        <v>33883.589411457113</v>
      </c>
      <c r="N134" s="2" t="s">
        <v>0</v>
      </c>
      <c r="O134" s="2">
        <v>27</v>
      </c>
      <c r="P134" s="18">
        <v>9.0577579108340189E-3</v>
      </c>
      <c r="Q134" s="2" t="s">
        <v>11</v>
      </c>
      <c r="R134" s="49">
        <f t="shared" si="2"/>
        <v>9.2137579108340188E-3</v>
      </c>
      <c r="S134" s="15">
        <v>-4.6779584580675531</v>
      </c>
      <c r="T134" s="15">
        <v>3.2958368660043291</v>
      </c>
    </row>
    <row r="135" spans="1:20" x14ac:dyDescent="0.2">
      <c r="A135" s="13">
        <v>108</v>
      </c>
      <c r="B135" s="13">
        <v>2004</v>
      </c>
      <c r="C135" s="3">
        <v>84988.26655</v>
      </c>
      <c r="D135" s="14" t="s">
        <v>0</v>
      </c>
      <c r="E135" s="14">
        <v>25</v>
      </c>
      <c r="F135" s="17">
        <v>0.35411219237695107</v>
      </c>
      <c r="G135" s="15" t="s">
        <v>12</v>
      </c>
      <c r="H135" s="15">
        <v>-0.60101202574833046</v>
      </c>
      <c r="I135" s="15">
        <v>3.2188758248682006</v>
      </c>
      <c r="K135" s="4" t="s">
        <v>1</v>
      </c>
      <c r="L135" s="4">
        <v>1999</v>
      </c>
      <c r="M135" s="3">
        <v>33883.589411457113</v>
      </c>
      <c r="N135" s="2" t="s">
        <v>0</v>
      </c>
      <c r="O135" s="2">
        <v>28</v>
      </c>
      <c r="P135" s="18">
        <v>3.5854078597150459E-2</v>
      </c>
      <c r="Q135" s="2" t="s">
        <v>11</v>
      </c>
      <c r="R135" s="49">
        <f t="shared" si="2"/>
        <v>3.6010078597150462E-2</v>
      </c>
      <c r="S135" s="15">
        <v>-3.2874437935987033</v>
      </c>
      <c r="T135" s="15">
        <v>3.3322045101752038</v>
      </c>
    </row>
    <row r="136" spans="1:20" x14ac:dyDescent="0.2">
      <c r="A136" s="13">
        <v>108</v>
      </c>
      <c r="B136" s="13">
        <v>2004</v>
      </c>
      <c r="C136" s="3">
        <v>84988.26655</v>
      </c>
      <c r="D136" s="14" t="s">
        <v>0</v>
      </c>
      <c r="E136" s="14">
        <v>26</v>
      </c>
      <c r="F136" s="17">
        <v>9.6029324127907004E-2</v>
      </c>
      <c r="G136" s="15" t="s">
        <v>12</v>
      </c>
      <c r="H136" s="15">
        <v>-2.2421433171812306</v>
      </c>
      <c r="I136" s="15">
        <v>3.2580965380214821</v>
      </c>
      <c r="K136" s="4" t="s">
        <v>1</v>
      </c>
      <c r="L136" s="4">
        <v>1999</v>
      </c>
      <c r="M136" s="3">
        <v>33883.589411457113</v>
      </c>
      <c r="N136" s="2" t="s">
        <v>0</v>
      </c>
      <c r="O136" s="2">
        <v>29</v>
      </c>
      <c r="P136" s="18">
        <v>4.1146455325154714E-2</v>
      </c>
      <c r="Q136" s="2" t="s">
        <v>11</v>
      </c>
      <c r="R136" s="49">
        <f t="shared" si="2"/>
        <v>4.1302455325154717E-2</v>
      </c>
      <c r="S136" s="15">
        <v>-3.1448163973386607</v>
      </c>
      <c r="T136" s="15">
        <v>3.3672958299864741</v>
      </c>
    </row>
    <row r="137" spans="1:20" x14ac:dyDescent="0.2">
      <c r="A137" s="13">
        <v>108</v>
      </c>
      <c r="B137" s="13">
        <v>2004</v>
      </c>
      <c r="C137" s="3">
        <v>84988.26655</v>
      </c>
      <c r="D137" s="14" t="s">
        <v>0</v>
      </c>
      <c r="E137" s="14">
        <v>27</v>
      </c>
      <c r="F137" s="17">
        <v>0.16625954130660719</v>
      </c>
      <c r="G137" s="15" t="s">
        <v>12</v>
      </c>
      <c r="H137" s="15">
        <v>-1.6123720841112636</v>
      </c>
      <c r="I137" s="15">
        <v>3.2958368660043291</v>
      </c>
      <c r="K137" s="4" t="s">
        <v>1</v>
      </c>
      <c r="L137" s="4">
        <v>1999</v>
      </c>
      <c r="M137" s="3">
        <v>33883.589411457113</v>
      </c>
      <c r="N137" s="2" t="s">
        <v>0</v>
      </c>
      <c r="O137" s="2">
        <v>30</v>
      </c>
      <c r="P137" s="18">
        <v>0.18239162528519659</v>
      </c>
      <c r="Q137" s="2" t="s">
        <v>11</v>
      </c>
      <c r="R137" s="49">
        <f t="shared" si="2"/>
        <v>0.18254762528519658</v>
      </c>
      <c r="S137" s="15">
        <v>-1.4993723629983453</v>
      </c>
      <c r="T137" s="15">
        <v>3.4011973816621555</v>
      </c>
    </row>
    <row r="138" spans="1:20" x14ac:dyDescent="0.2">
      <c r="A138" s="13">
        <v>108</v>
      </c>
      <c r="B138" s="13">
        <v>2004</v>
      </c>
      <c r="C138" s="3">
        <v>84988.26655</v>
      </c>
      <c r="D138" s="14" t="s">
        <v>0</v>
      </c>
      <c r="E138" s="14">
        <v>28</v>
      </c>
      <c r="F138" s="17">
        <v>0.24417934164639032</v>
      </c>
      <c r="G138" s="15" t="s">
        <v>12</v>
      </c>
      <c r="H138" s="15">
        <v>-1.1299011615818573</v>
      </c>
      <c r="I138" s="15">
        <v>3.3322045101752038</v>
      </c>
      <c r="K138" s="4" t="s">
        <v>1</v>
      </c>
      <c r="L138" s="4">
        <v>1999</v>
      </c>
      <c r="M138" s="3">
        <v>33883.589411457113</v>
      </c>
      <c r="N138" s="2" t="s">
        <v>0</v>
      </c>
      <c r="O138" s="2">
        <v>31</v>
      </c>
      <c r="P138" s="18">
        <v>0.28561236623067776</v>
      </c>
      <c r="Q138" s="2" t="s">
        <v>11</v>
      </c>
      <c r="R138" s="49">
        <f t="shared" si="2"/>
        <v>0.28576836623067775</v>
      </c>
      <c r="S138" s="15">
        <v>-0.91624414507651397</v>
      </c>
      <c r="T138" s="15">
        <v>3.4339872044851463</v>
      </c>
    </row>
    <row r="139" spans="1:20" x14ac:dyDescent="0.2">
      <c r="A139" s="13">
        <v>108</v>
      </c>
      <c r="B139" s="13">
        <v>2004</v>
      </c>
      <c r="C139" s="3">
        <v>84988.26655</v>
      </c>
      <c r="D139" s="14" t="s">
        <v>0</v>
      </c>
      <c r="E139" s="14">
        <v>29</v>
      </c>
      <c r="F139" s="17">
        <v>0.3420779413358801</v>
      </c>
      <c r="G139" s="15" t="s">
        <v>12</v>
      </c>
      <c r="H139" s="15">
        <v>-0.65404786269052362</v>
      </c>
      <c r="I139" s="15">
        <v>3.3672958299864741</v>
      </c>
      <c r="K139" s="4" t="s">
        <v>1</v>
      </c>
      <c r="L139" s="4">
        <v>1999</v>
      </c>
      <c r="M139" s="3">
        <v>33883.589411457113</v>
      </c>
      <c r="N139" s="2" t="s">
        <v>0</v>
      </c>
      <c r="O139" s="2">
        <v>32</v>
      </c>
      <c r="P139" s="18">
        <v>0.18480463096960925</v>
      </c>
      <c r="Q139" s="2" t="s">
        <v>11</v>
      </c>
      <c r="R139" s="49">
        <f t="shared" si="2"/>
        <v>0.18496063096960924</v>
      </c>
      <c r="S139" s="15">
        <v>-1.4832848042528086</v>
      </c>
      <c r="T139" s="15">
        <v>3.4657359027997265</v>
      </c>
    </row>
    <row r="140" spans="1:20" x14ac:dyDescent="0.2">
      <c r="A140" s="13">
        <v>108</v>
      </c>
      <c r="B140" s="13">
        <v>2004</v>
      </c>
      <c r="C140" s="3">
        <v>84988.26655</v>
      </c>
      <c r="D140" s="14" t="s">
        <v>0</v>
      </c>
      <c r="E140" s="14">
        <v>30</v>
      </c>
      <c r="F140" s="17">
        <v>0.42565314708189256</v>
      </c>
      <c r="G140" s="15" t="s">
        <v>12</v>
      </c>
      <c r="H140" s="15">
        <v>-0.29960868130295987</v>
      </c>
      <c r="I140" s="15">
        <v>3.4011973816621555</v>
      </c>
      <c r="K140" s="4" t="s">
        <v>1</v>
      </c>
      <c r="L140" s="4">
        <v>1999</v>
      </c>
      <c r="M140" s="3">
        <v>33883.589411457113</v>
      </c>
      <c r="N140" s="2" t="s">
        <v>0</v>
      </c>
      <c r="O140" s="2">
        <v>33</v>
      </c>
      <c r="P140" s="18">
        <v>0.15195702225633154</v>
      </c>
      <c r="Q140" s="2" t="s">
        <v>11</v>
      </c>
      <c r="R140" s="49">
        <f t="shared" si="2"/>
        <v>0.15211302225633153</v>
      </c>
      <c r="S140" s="15">
        <v>-1.7183075037963378</v>
      </c>
      <c r="T140" s="15">
        <v>3.4965075614664802</v>
      </c>
    </row>
    <row r="141" spans="1:20" x14ac:dyDescent="0.2">
      <c r="A141" s="13">
        <v>108</v>
      </c>
      <c r="B141" s="13">
        <v>2004</v>
      </c>
      <c r="C141" s="3">
        <v>84988.26655</v>
      </c>
      <c r="D141" s="14" t="s">
        <v>0</v>
      </c>
      <c r="E141" s="14">
        <v>33</v>
      </c>
      <c r="F141" s="17">
        <v>0.11389007592671728</v>
      </c>
      <c r="G141" s="15" t="s">
        <v>12</v>
      </c>
      <c r="H141" s="15">
        <v>-2.0516072737589615</v>
      </c>
      <c r="I141" s="15">
        <v>3.4965075614664802</v>
      </c>
      <c r="K141" s="4" t="s">
        <v>1</v>
      </c>
      <c r="L141" s="4">
        <v>1999</v>
      </c>
      <c r="M141" s="3">
        <v>33883.589411457113</v>
      </c>
      <c r="N141" s="2" t="s">
        <v>0</v>
      </c>
      <c r="O141" s="2">
        <v>34</v>
      </c>
      <c r="P141" s="18">
        <v>0.12866762866762868</v>
      </c>
      <c r="Q141" s="2" t="s">
        <v>11</v>
      </c>
      <c r="R141" s="49">
        <f t="shared" si="2"/>
        <v>0.12882362866762867</v>
      </c>
      <c r="S141" s="15">
        <v>-1.911579252225913</v>
      </c>
      <c r="T141" s="15">
        <v>3.5263605246161616</v>
      </c>
    </row>
    <row r="142" spans="1:20" x14ac:dyDescent="0.2">
      <c r="A142" s="13">
        <v>108</v>
      </c>
      <c r="B142" s="13">
        <v>2004</v>
      </c>
      <c r="C142" s="3">
        <v>84988.26655</v>
      </c>
      <c r="D142" s="14" t="s">
        <v>0</v>
      </c>
      <c r="E142" s="14">
        <v>34</v>
      </c>
      <c r="F142" s="17">
        <v>0.11389007592671728</v>
      </c>
      <c r="G142" s="15" t="s">
        <v>12</v>
      </c>
      <c r="H142" s="15">
        <v>-2.0516072737589615</v>
      </c>
      <c r="I142" s="15">
        <v>3.5263605246161616</v>
      </c>
      <c r="K142" s="4" t="s">
        <v>1</v>
      </c>
      <c r="L142" s="4">
        <v>2000</v>
      </c>
      <c r="M142" s="3">
        <v>25327.06749423618</v>
      </c>
      <c r="N142" s="2" t="s">
        <v>0</v>
      </c>
      <c r="O142" s="2">
        <v>26</v>
      </c>
      <c r="P142" s="18">
        <v>1.0060362173038229E-2</v>
      </c>
      <c r="Q142" s="2" t="s">
        <v>11</v>
      </c>
      <c r="R142" s="49">
        <f t="shared" si="2"/>
        <v>1.0216362173038229E-2</v>
      </c>
      <c r="S142" s="15">
        <v>-4.5736533997256341</v>
      </c>
      <c r="T142" s="15">
        <v>3.2580965380214821</v>
      </c>
    </row>
    <row r="143" spans="1:20" x14ac:dyDescent="0.2">
      <c r="A143" s="13">
        <v>108</v>
      </c>
      <c r="B143" s="13">
        <v>2005</v>
      </c>
      <c r="C143" s="3">
        <v>81424.206269999995</v>
      </c>
      <c r="D143" s="14" t="s">
        <v>0</v>
      </c>
      <c r="E143" s="14">
        <v>24</v>
      </c>
      <c r="F143" s="17">
        <v>0.34692839743589732</v>
      </c>
      <c r="G143" s="15" t="s">
        <v>12</v>
      </c>
      <c r="H143" s="15">
        <v>-0.6325683637639381</v>
      </c>
      <c r="I143" s="15">
        <v>3.1780538303479458</v>
      </c>
      <c r="K143" s="4" t="s">
        <v>1</v>
      </c>
      <c r="L143" s="4">
        <v>2000</v>
      </c>
      <c r="M143" s="3">
        <v>25327.06749423618</v>
      </c>
      <c r="N143" s="2" t="s">
        <v>0</v>
      </c>
      <c r="O143" s="2">
        <v>27</v>
      </c>
      <c r="P143" s="18">
        <v>2.9274659705388773E-2</v>
      </c>
      <c r="Q143" s="2" t="s">
        <v>11</v>
      </c>
      <c r="R143" s="49">
        <f t="shared" si="2"/>
        <v>2.9430659705388773E-2</v>
      </c>
      <c r="S143" s="15">
        <v>-3.4960065874743322</v>
      </c>
      <c r="T143" s="15">
        <v>3.2958368660043291</v>
      </c>
    </row>
    <row r="144" spans="1:20" x14ac:dyDescent="0.2">
      <c r="A144" s="13">
        <v>108</v>
      </c>
      <c r="B144" s="13">
        <v>2005</v>
      </c>
      <c r="C144" s="3">
        <v>81424.206269999995</v>
      </c>
      <c r="D144" s="14" t="s">
        <v>0</v>
      </c>
      <c r="E144" s="14">
        <v>25</v>
      </c>
      <c r="F144" s="17">
        <v>0.34692839743589732</v>
      </c>
      <c r="G144" s="15" t="s">
        <v>12</v>
      </c>
      <c r="H144" s="15">
        <v>-0.6325683637639381</v>
      </c>
      <c r="I144" s="15">
        <v>3.2188758248682006</v>
      </c>
      <c r="K144" s="4" t="s">
        <v>1</v>
      </c>
      <c r="L144" s="4">
        <v>2000</v>
      </c>
      <c r="M144" s="3">
        <v>25327.06749423618</v>
      </c>
      <c r="N144" s="2" t="s">
        <v>0</v>
      </c>
      <c r="O144" s="2">
        <v>28</v>
      </c>
      <c r="P144" s="18">
        <v>9.2683458728601027E-3</v>
      </c>
      <c r="Q144" s="2" t="s">
        <v>11</v>
      </c>
      <c r="R144" s="49">
        <f t="shared" si="2"/>
        <v>9.4243458728601025E-3</v>
      </c>
      <c r="S144" s="15">
        <v>-4.6551473872270641</v>
      </c>
      <c r="T144" s="15">
        <v>3.3322045101752038</v>
      </c>
    </row>
    <row r="145" spans="1:20" x14ac:dyDescent="0.2">
      <c r="A145" s="13">
        <v>108</v>
      </c>
      <c r="B145" s="13">
        <v>2005</v>
      </c>
      <c r="C145" s="3">
        <v>81424.206269999995</v>
      </c>
      <c r="D145" s="14" t="s">
        <v>0</v>
      </c>
      <c r="E145" s="14">
        <v>26</v>
      </c>
      <c r="F145" s="17">
        <v>0.20475807407519842</v>
      </c>
      <c r="G145" s="15" t="s">
        <v>12</v>
      </c>
      <c r="H145" s="15">
        <v>-1.3568172219226204</v>
      </c>
      <c r="I145" s="15">
        <v>3.2580965380214821</v>
      </c>
      <c r="K145" s="4" t="s">
        <v>1</v>
      </c>
      <c r="L145" s="4">
        <v>2000</v>
      </c>
      <c r="M145" s="3">
        <v>25327.06749423618</v>
      </c>
      <c r="N145" s="2" t="s">
        <v>0</v>
      </c>
      <c r="O145" s="2">
        <v>29</v>
      </c>
      <c r="P145" s="18">
        <v>1.0866401474725916E-2</v>
      </c>
      <c r="Q145" s="2" t="s">
        <v>11</v>
      </c>
      <c r="R145" s="49">
        <f t="shared" si="2"/>
        <v>1.1022401474725916E-2</v>
      </c>
      <c r="S145" s="15">
        <v>-4.4968997073035748</v>
      </c>
      <c r="T145" s="15">
        <v>3.3672958299864741</v>
      </c>
    </row>
    <row r="146" spans="1:20" x14ac:dyDescent="0.2">
      <c r="A146" s="13">
        <v>108</v>
      </c>
      <c r="B146" s="13">
        <v>2005</v>
      </c>
      <c r="C146" s="3">
        <v>81424.206269999995</v>
      </c>
      <c r="D146" s="14" t="s">
        <v>0</v>
      </c>
      <c r="E146" s="14">
        <v>27</v>
      </c>
      <c r="F146" s="17">
        <v>9.0489363243361556E-2</v>
      </c>
      <c r="G146" s="15" t="s">
        <v>12</v>
      </c>
      <c r="H146" s="15">
        <v>-2.3076743824834791</v>
      </c>
      <c r="I146" s="15">
        <v>3.2958368660043291</v>
      </c>
      <c r="K146" s="4" t="s">
        <v>1</v>
      </c>
      <c r="L146" s="4">
        <v>2000</v>
      </c>
      <c r="M146" s="3">
        <v>25327.06749423618</v>
      </c>
      <c r="N146" s="2" t="s">
        <v>0</v>
      </c>
      <c r="O146" s="2">
        <v>30</v>
      </c>
      <c r="P146" s="18">
        <v>3.6425902864259029E-2</v>
      </c>
      <c r="Q146" s="2" t="s">
        <v>11</v>
      </c>
      <c r="R146" s="49">
        <f t="shared" si="2"/>
        <v>3.6581902864259032E-2</v>
      </c>
      <c r="S146" s="15">
        <v>-3.2710957281718454</v>
      </c>
      <c r="T146" s="15">
        <v>3.4011973816621555</v>
      </c>
    </row>
    <row r="147" spans="1:20" x14ac:dyDescent="0.2">
      <c r="A147" s="13">
        <v>108</v>
      </c>
      <c r="B147" s="13">
        <v>2005</v>
      </c>
      <c r="C147" s="3">
        <v>81424.206269999995</v>
      </c>
      <c r="D147" s="14" t="s">
        <v>0</v>
      </c>
      <c r="E147" s="14">
        <v>28</v>
      </c>
      <c r="F147" s="17">
        <v>0.11408198506104954</v>
      </c>
      <c r="G147" s="15" t="s">
        <v>12</v>
      </c>
      <c r="H147" s="15">
        <v>-2.049707055274733</v>
      </c>
      <c r="I147" s="15">
        <v>3.3322045101752038</v>
      </c>
      <c r="K147" s="4" t="s">
        <v>1</v>
      </c>
      <c r="L147" s="4">
        <v>2000</v>
      </c>
      <c r="M147" s="3">
        <v>25327.06749423618</v>
      </c>
      <c r="N147" s="2" t="s">
        <v>0</v>
      </c>
      <c r="O147" s="2">
        <v>31</v>
      </c>
      <c r="P147" s="18">
        <v>5.10230179028133E-2</v>
      </c>
      <c r="Q147" s="2" t="s">
        <v>11</v>
      </c>
      <c r="R147" s="49">
        <f t="shared" si="2"/>
        <v>5.1179017902813304E-2</v>
      </c>
      <c r="S147" s="15">
        <v>-2.9200549019467967</v>
      </c>
      <c r="T147" s="15">
        <v>3.4339872044851463</v>
      </c>
    </row>
    <row r="148" spans="1:20" x14ac:dyDescent="0.2">
      <c r="A148" s="13">
        <v>108</v>
      </c>
      <c r="B148" s="13">
        <v>2005</v>
      </c>
      <c r="C148" s="3">
        <v>81424.206269999995</v>
      </c>
      <c r="D148" s="14" t="s">
        <v>0</v>
      </c>
      <c r="E148" s="14">
        <v>29</v>
      </c>
      <c r="F148" s="17">
        <v>0.30686346236559137</v>
      </c>
      <c r="G148" s="15" t="s">
        <v>12</v>
      </c>
      <c r="H148" s="15">
        <v>-0.81482410312404119</v>
      </c>
      <c r="I148" s="15">
        <v>3.3672958299864741</v>
      </c>
      <c r="K148" s="4" t="s">
        <v>1</v>
      </c>
      <c r="L148" s="4">
        <v>2000</v>
      </c>
      <c r="M148" s="3">
        <v>25327.06749423618</v>
      </c>
      <c r="N148" s="2" t="s">
        <v>0</v>
      </c>
      <c r="O148" s="2">
        <v>32</v>
      </c>
      <c r="P148" s="18">
        <v>4.3900909375979933E-3</v>
      </c>
      <c r="Q148" s="2" t="s">
        <v>11</v>
      </c>
      <c r="R148" s="49">
        <f t="shared" si="2"/>
        <v>4.5460909375979932E-3</v>
      </c>
      <c r="S148" s="15">
        <v>-5.3890877941975006</v>
      </c>
      <c r="T148" s="15">
        <v>3.4657359027997265</v>
      </c>
    </row>
    <row r="149" spans="1:20" x14ac:dyDescent="0.2">
      <c r="A149" s="13">
        <v>108</v>
      </c>
      <c r="B149" s="13">
        <v>2005</v>
      </c>
      <c r="C149" s="3">
        <v>81424.206269999995</v>
      </c>
      <c r="D149" s="14" t="s">
        <v>0</v>
      </c>
      <c r="E149" s="14">
        <v>30</v>
      </c>
      <c r="F149" s="17">
        <v>0.38449958470262674</v>
      </c>
      <c r="G149" s="15" t="s">
        <v>12</v>
      </c>
      <c r="H149" s="15">
        <v>-0.47049291150808425</v>
      </c>
      <c r="I149" s="15">
        <v>3.4011973816621555</v>
      </c>
      <c r="K149" s="4" t="s">
        <v>1</v>
      </c>
      <c r="L149" s="4">
        <v>2000</v>
      </c>
      <c r="M149" s="3">
        <v>25327.06749423618</v>
      </c>
      <c r="N149" s="2" t="s">
        <v>0</v>
      </c>
      <c r="O149" s="2">
        <v>33</v>
      </c>
      <c r="P149" s="18">
        <v>0</v>
      </c>
      <c r="Q149" s="2" t="s">
        <v>11</v>
      </c>
      <c r="R149" s="49">
        <f t="shared" si="2"/>
        <v>1.56E-4</v>
      </c>
      <c r="S149" s="15">
        <v>-8.7656545507147374</v>
      </c>
      <c r="T149" s="15">
        <v>3.4965075614664802</v>
      </c>
    </row>
    <row r="150" spans="1:20" x14ac:dyDescent="0.2">
      <c r="A150" s="13">
        <v>108</v>
      </c>
      <c r="B150" s="13">
        <v>2005</v>
      </c>
      <c r="C150" s="3">
        <v>81424.206269999995</v>
      </c>
      <c r="D150" s="14" t="s">
        <v>0</v>
      </c>
      <c r="E150" s="14">
        <v>31</v>
      </c>
      <c r="F150" s="17">
        <v>0.6484804761326568</v>
      </c>
      <c r="G150" s="15" t="s">
        <v>12</v>
      </c>
      <c r="H150" s="15">
        <v>0.61236664296972554</v>
      </c>
      <c r="I150" s="15">
        <v>3.4339872044851463</v>
      </c>
      <c r="K150" s="4" t="s">
        <v>1</v>
      </c>
      <c r="L150" s="4">
        <v>2000</v>
      </c>
      <c r="M150" s="3">
        <v>25327.06749423618</v>
      </c>
      <c r="N150" s="2" t="s">
        <v>0</v>
      </c>
      <c r="O150" s="2">
        <v>34</v>
      </c>
      <c r="P150" s="18">
        <v>1.4814814814814815E-2</v>
      </c>
      <c r="Q150" s="2" t="s">
        <v>11</v>
      </c>
      <c r="R150" s="49">
        <f t="shared" si="2"/>
        <v>1.4970814814814815E-2</v>
      </c>
      <c r="S150" s="15">
        <v>-4.1867270019678253</v>
      </c>
      <c r="T150" s="15">
        <v>3.5263605246161616</v>
      </c>
    </row>
    <row r="151" spans="1:20" x14ac:dyDescent="0.2">
      <c r="A151" s="13">
        <v>108</v>
      </c>
      <c r="B151" s="13">
        <v>2005</v>
      </c>
      <c r="C151" s="3">
        <v>81424.206269999995</v>
      </c>
      <c r="D151" s="14" t="s">
        <v>0</v>
      </c>
      <c r="E151" s="14">
        <v>32</v>
      </c>
      <c r="F151" s="17">
        <v>0.29836863014043774</v>
      </c>
      <c r="G151" s="15" t="s">
        <v>12</v>
      </c>
      <c r="H151" s="15">
        <v>-0.85507841601673795</v>
      </c>
      <c r="I151" s="15">
        <v>3.4657359027997265</v>
      </c>
      <c r="K151" s="4" t="s">
        <v>1</v>
      </c>
      <c r="L151" s="4">
        <v>2001</v>
      </c>
      <c r="M151" s="3">
        <v>45658.527600000001</v>
      </c>
      <c r="N151" s="2" t="s">
        <v>0</v>
      </c>
      <c r="O151" s="2">
        <v>25</v>
      </c>
      <c r="P151" s="18">
        <v>3.8809831824062095E-4</v>
      </c>
      <c r="Q151" s="2" t="s">
        <v>49</v>
      </c>
      <c r="R151" s="49">
        <f t="shared" si="2"/>
        <v>5.4409831824062094E-4</v>
      </c>
      <c r="S151" s="15">
        <v>-7.5159924217305543</v>
      </c>
      <c r="T151" s="15">
        <v>3.2188758248682006</v>
      </c>
    </row>
    <row r="152" spans="1:20" x14ac:dyDescent="0.2">
      <c r="A152" s="13">
        <v>108</v>
      </c>
      <c r="B152" s="13">
        <v>2005</v>
      </c>
      <c r="C152" s="3">
        <v>81424.206269999995</v>
      </c>
      <c r="D152" s="14" t="s">
        <v>0</v>
      </c>
      <c r="E152" s="14">
        <v>33</v>
      </c>
      <c r="F152" s="17">
        <v>0.31367566277413289</v>
      </c>
      <c r="G152" s="15" t="s">
        <v>12</v>
      </c>
      <c r="H152" s="15">
        <v>-0.78299077980740872</v>
      </c>
      <c r="I152" s="15">
        <v>3.4965075614664802</v>
      </c>
      <c r="K152" s="4" t="s">
        <v>1</v>
      </c>
      <c r="L152" s="4">
        <v>2001</v>
      </c>
      <c r="M152" s="3">
        <v>45658.527600000001</v>
      </c>
      <c r="N152" s="2" t="s">
        <v>0</v>
      </c>
      <c r="O152" s="2">
        <v>26</v>
      </c>
      <c r="P152" s="18">
        <v>2.0982689281342896E-2</v>
      </c>
      <c r="Q152" s="2" t="s">
        <v>49</v>
      </c>
      <c r="R152" s="49">
        <f t="shared" si="2"/>
        <v>2.1138689281342896E-2</v>
      </c>
      <c r="S152" s="15">
        <v>-3.8354443477244389</v>
      </c>
      <c r="T152" s="15">
        <v>3.2580965380214821</v>
      </c>
    </row>
    <row r="153" spans="1:20" x14ac:dyDescent="0.2">
      <c r="A153" s="13">
        <v>108</v>
      </c>
      <c r="B153" s="13">
        <v>2005</v>
      </c>
      <c r="C153" s="3">
        <v>81424.206269999995</v>
      </c>
      <c r="D153" s="14" t="s">
        <v>0</v>
      </c>
      <c r="E153" s="14">
        <v>34</v>
      </c>
      <c r="F153" s="17">
        <v>0.69805769230769232</v>
      </c>
      <c r="G153" s="15" t="s">
        <v>12</v>
      </c>
      <c r="H153" s="15">
        <v>0.83806578808859544</v>
      </c>
      <c r="I153" s="15">
        <v>3.5263605246161616</v>
      </c>
      <c r="K153" s="4" t="s">
        <v>1</v>
      </c>
      <c r="L153" s="4">
        <v>2001</v>
      </c>
      <c r="M153" s="3">
        <v>45658.527600000001</v>
      </c>
      <c r="N153" s="2" t="s">
        <v>0</v>
      </c>
      <c r="O153" s="2">
        <v>27</v>
      </c>
      <c r="P153" s="18">
        <v>1.2169014084507041E-2</v>
      </c>
      <c r="Q153" s="2" t="s">
        <v>49</v>
      </c>
      <c r="R153" s="49">
        <f t="shared" si="2"/>
        <v>1.2325014084507041E-2</v>
      </c>
      <c r="S153" s="15">
        <v>-4.3838807535398132</v>
      </c>
      <c r="T153" s="15">
        <v>3.2958368660043291</v>
      </c>
    </row>
    <row r="154" spans="1:20" x14ac:dyDescent="0.2">
      <c r="A154" s="13">
        <v>108</v>
      </c>
      <c r="B154" s="13">
        <v>2006</v>
      </c>
      <c r="C154" s="3">
        <v>45562.392659999998</v>
      </c>
      <c r="D154" s="14" t="s">
        <v>0</v>
      </c>
      <c r="E154" s="14">
        <v>24</v>
      </c>
      <c r="F154" s="17">
        <v>0.27105454545454549</v>
      </c>
      <c r="G154" s="15" t="s">
        <v>49</v>
      </c>
      <c r="H154" s="15">
        <v>-0.98927883154560758</v>
      </c>
      <c r="I154" s="15">
        <v>3.1780538303479458</v>
      </c>
      <c r="K154" s="4" t="s">
        <v>1</v>
      </c>
      <c r="L154" s="4">
        <v>2001</v>
      </c>
      <c r="M154" s="3">
        <v>45658.527600000001</v>
      </c>
      <c r="N154" s="2" t="s">
        <v>0</v>
      </c>
      <c r="O154" s="2">
        <v>28</v>
      </c>
      <c r="P154" s="18">
        <v>1.5929064657878217E-2</v>
      </c>
      <c r="Q154" s="2" t="s">
        <v>49</v>
      </c>
      <c r="R154" s="49">
        <f t="shared" si="2"/>
        <v>1.6085064657878217E-2</v>
      </c>
      <c r="S154" s="15">
        <v>-4.1138068027709913</v>
      </c>
      <c r="T154" s="15">
        <v>3.3322045101752038</v>
      </c>
    </row>
    <row r="155" spans="1:20" x14ac:dyDescent="0.2">
      <c r="A155" s="13">
        <v>108</v>
      </c>
      <c r="B155" s="13">
        <v>2006</v>
      </c>
      <c r="C155" s="3">
        <v>45562.392659999998</v>
      </c>
      <c r="D155" s="14" t="s">
        <v>0</v>
      </c>
      <c r="E155" s="14">
        <v>25</v>
      </c>
      <c r="F155" s="17">
        <v>6.997242497336631E-2</v>
      </c>
      <c r="G155" s="15" t="s">
        <v>49</v>
      </c>
      <c r="H155" s="15">
        <v>-2.5871130007869483</v>
      </c>
      <c r="I155" s="15">
        <v>3.2188758248682006</v>
      </c>
      <c r="K155" s="4" t="s">
        <v>1</v>
      </c>
      <c r="L155" s="4">
        <v>2001</v>
      </c>
      <c r="M155" s="3">
        <v>45658.527600000001</v>
      </c>
      <c r="N155" s="2" t="s">
        <v>0</v>
      </c>
      <c r="O155" s="2">
        <v>29</v>
      </c>
      <c r="P155" s="18">
        <v>6.882148573213101E-2</v>
      </c>
      <c r="Q155" s="2" t="s">
        <v>49</v>
      </c>
      <c r="R155" s="49">
        <f t="shared" si="2"/>
        <v>6.8977485732131014E-2</v>
      </c>
      <c r="S155" s="15">
        <v>-2.6026708459303922</v>
      </c>
      <c r="T155" s="15">
        <v>3.3672958299864741</v>
      </c>
    </row>
    <row r="156" spans="1:20" x14ac:dyDescent="0.2">
      <c r="A156" s="13">
        <v>108</v>
      </c>
      <c r="B156" s="13">
        <v>2006</v>
      </c>
      <c r="C156" s="3">
        <v>45562.392659999998</v>
      </c>
      <c r="D156" s="14" t="s">
        <v>0</v>
      </c>
      <c r="E156" s="14">
        <v>26</v>
      </c>
      <c r="F156" s="17">
        <v>5.7857009025675123E-2</v>
      </c>
      <c r="G156" s="15" t="s">
        <v>49</v>
      </c>
      <c r="H156" s="15">
        <v>-2.7901824532340997</v>
      </c>
      <c r="I156" s="15">
        <v>3.2580965380214821</v>
      </c>
      <c r="K156" s="4" t="s">
        <v>1</v>
      </c>
      <c r="L156" s="4">
        <v>2001</v>
      </c>
      <c r="M156" s="3">
        <v>45658.527600000001</v>
      </c>
      <c r="N156" s="2" t="s">
        <v>0</v>
      </c>
      <c r="O156" s="2">
        <v>30</v>
      </c>
      <c r="P156" s="18">
        <v>6.7016159541695942E-3</v>
      </c>
      <c r="Q156" s="2" t="s">
        <v>49</v>
      </c>
      <c r="R156" s="49">
        <f t="shared" si="2"/>
        <v>6.8576159541695941E-3</v>
      </c>
      <c r="S156" s="15">
        <v>-4.9756712535768477</v>
      </c>
      <c r="T156" s="15">
        <v>3.4011973816621555</v>
      </c>
    </row>
    <row r="157" spans="1:20" x14ac:dyDescent="0.2">
      <c r="A157" s="13">
        <v>108</v>
      </c>
      <c r="B157" s="13">
        <v>2006</v>
      </c>
      <c r="C157" s="3">
        <v>45562.392659999998</v>
      </c>
      <c r="D157" s="14" t="s">
        <v>0</v>
      </c>
      <c r="E157" s="14">
        <v>27</v>
      </c>
      <c r="F157" s="17">
        <v>6.9705560237965897E-2</v>
      </c>
      <c r="G157" s="15" t="s">
        <v>49</v>
      </c>
      <c r="H157" s="15">
        <v>-2.5912210494905366</v>
      </c>
      <c r="I157" s="15">
        <v>3.2958368660043291</v>
      </c>
      <c r="K157" s="4" t="s">
        <v>1</v>
      </c>
      <c r="L157" s="4">
        <v>2001</v>
      </c>
      <c r="M157" s="3">
        <v>45658.527600000001</v>
      </c>
      <c r="N157" s="2" t="s">
        <v>0</v>
      </c>
      <c r="O157" s="2">
        <v>31</v>
      </c>
      <c r="P157" s="18">
        <v>2.4340965941889552E-2</v>
      </c>
      <c r="Q157" s="2" t="s">
        <v>49</v>
      </c>
      <c r="R157" s="49">
        <f t="shared" si="2"/>
        <v>2.4496965941889551E-2</v>
      </c>
      <c r="S157" s="15">
        <v>-3.6845639042503091</v>
      </c>
      <c r="T157" s="15">
        <v>3.4339872044851463</v>
      </c>
    </row>
    <row r="158" spans="1:20" x14ac:dyDescent="0.2">
      <c r="A158" s="13">
        <v>108</v>
      </c>
      <c r="B158" s="13">
        <v>2006</v>
      </c>
      <c r="C158" s="3">
        <v>45562.392659999998</v>
      </c>
      <c r="D158" s="14" t="s">
        <v>0</v>
      </c>
      <c r="E158" s="14">
        <v>28</v>
      </c>
      <c r="F158" s="17">
        <v>0.1486036528087788</v>
      </c>
      <c r="G158" s="15" t="s">
        <v>49</v>
      </c>
      <c r="H158" s="15">
        <v>-1.7455950495619592</v>
      </c>
      <c r="I158" s="15">
        <v>3.3322045101752038</v>
      </c>
      <c r="K158" s="4" t="s">
        <v>1</v>
      </c>
      <c r="L158" s="4">
        <v>2001</v>
      </c>
      <c r="M158" s="3">
        <v>45658.527600000001</v>
      </c>
      <c r="N158" s="2" t="s">
        <v>0</v>
      </c>
      <c r="O158" s="2">
        <v>32</v>
      </c>
      <c r="P158" s="18">
        <v>1.9068736141906874E-2</v>
      </c>
      <c r="Q158" s="2" t="s">
        <v>49</v>
      </c>
      <c r="R158" s="49">
        <f t="shared" si="2"/>
        <v>1.9224736141906874E-2</v>
      </c>
      <c r="S158" s="15">
        <v>-3.9323045991283254</v>
      </c>
      <c r="T158" s="15">
        <v>3.4657359027997265</v>
      </c>
    </row>
    <row r="159" spans="1:20" x14ac:dyDescent="0.2">
      <c r="A159" s="13">
        <v>108</v>
      </c>
      <c r="B159" s="13">
        <v>2006</v>
      </c>
      <c r="C159" s="3">
        <v>45562.392659999998</v>
      </c>
      <c r="D159" s="14" t="s">
        <v>0</v>
      </c>
      <c r="E159" s="14">
        <v>29</v>
      </c>
      <c r="F159" s="17">
        <v>0.16043850829653733</v>
      </c>
      <c r="G159" s="15" t="s">
        <v>49</v>
      </c>
      <c r="H159" s="15">
        <v>-1.6549689785636523</v>
      </c>
      <c r="I159" s="15">
        <v>3.3672958299864741</v>
      </c>
      <c r="K159" s="4" t="s">
        <v>1</v>
      </c>
      <c r="L159" s="4">
        <v>2001</v>
      </c>
      <c r="M159" s="3">
        <v>45658.527600000001</v>
      </c>
      <c r="N159" s="2" t="s">
        <v>0</v>
      </c>
      <c r="O159" s="2">
        <v>33</v>
      </c>
      <c r="P159" s="18">
        <v>1.0899182561307902E-2</v>
      </c>
      <c r="Q159" s="2" t="s">
        <v>49</v>
      </c>
      <c r="R159" s="49">
        <f t="shared" si="2"/>
        <v>1.1055182561307901E-2</v>
      </c>
      <c r="S159" s="15">
        <v>-4.4938969371063893</v>
      </c>
      <c r="T159" s="15">
        <v>3.4965075614664802</v>
      </c>
    </row>
    <row r="160" spans="1:20" x14ac:dyDescent="0.2">
      <c r="A160" s="13">
        <v>108</v>
      </c>
      <c r="B160" s="13">
        <v>2006</v>
      </c>
      <c r="C160" s="3">
        <v>45562.392659999998</v>
      </c>
      <c r="D160" s="14" t="s">
        <v>0</v>
      </c>
      <c r="E160" s="14">
        <v>30</v>
      </c>
      <c r="F160" s="17">
        <v>0.22289819087419652</v>
      </c>
      <c r="G160" s="15" t="s">
        <v>49</v>
      </c>
      <c r="H160" s="15">
        <v>-1.2488562462125843</v>
      </c>
      <c r="I160" s="15">
        <v>3.4011973816621555</v>
      </c>
      <c r="K160" s="4" t="s">
        <v>1</v>
      </c>
      <c r="L160" s="4">
        <v>2001</v>
      </c>
      <c r="M160" s="3">
        <v>45658.527600000001</v>
      </c>
      <c r="N160" s="2" t="s">
        <v>0</v>
      </c>
      <c r="O160" s="2">
        <v>34</v>
      </c>
      <c r="P160" s="18">
        <v>3.4445640473627553E-2</v>
      </c>
      <c r="Q160" s="2" t="s">
        <v>49</v>
      </c>
      <c r="R160" s="49">
        <f t="shared" si="2"/>
        <v>3.4601640473627557E-2</v>
      </c>
      <c r="S160" s="15">
        <v>-3.3288013087547665</v>
      </c>
      <c r="T160" s="15">
        <v>3.5263605246161616</v>
      </c>
    </row>
    <row r="161" spans="1:20" x14ac:dyDescent="0.2">
      <c r="A161" s="13">
        <v>108</v>
      </c>
      <c r="B161" s="13">
        <v>2006</v>
      </c>
      <c r="C161" s="3">
        <v>45562.392659999998</v>
      </c>
      <c r="D161" s="14" t="s">
        <v>0</v>
      </c>
      <c r="E161" s="14">
        <v>31</v>
      </c>
      <c r="F161" s="17">
        <v>0.18870248127875192</v>
      </c>
      <c r="G161" s="15" t="s">
        <v>49</v>
      </c>
      <c r="H161" s="15">
        <v>-1.4584632393787706</v>
      </c>
      <c r="I161" s="15">
        <v>3.4339872044851463</v>
      </c>
      <c r="K161" s="4" t="s">
        <v>1</v>
      </c>
      <c r="L161" s="4">
        <v>2002</v>
      </c>
      <c r="M161" s="3">
        <v>24302.599719999998</v>
      </c>
      <c r="N161" s="2" t="s">
        <v>0</v>
      </c>
      <c r="O161" s="2">
        <v>25</v>
      </c>
      <c r="P161" s="18">
        <v>1.4241055922195206E-2</v>
      </c>
      <c r="Q161" s="2" t="s">
        <v>11</v>
      </c>
      <c r="R161" s="49">
        <f t="shared" si="2"/>
        <v>1.4397055922195206E-2</v>
      </c>
      <c r="S161" s="15">
        <v>-4.2263881102582683</v>
      </c>
      <c r="T161" s="15">
        <v>3.2188758248682006</v>
      </c>
    </row>
    <row r="162" spans="1:20" x14ac:dyDescent="0.2">
      <c r="A162" s="13">
        <v>108</v>
      </c>
      <c r="B162" s="13">
        <v>2006</v>
      </c>
      <c r="C162" s="3">
        <v>45562.392659999998</v>
      </c>
      <c r="D162" s="14" t="s">
        <v>0</v>
      </c>
      <c r="E162" s="14">
        <v>32</v>
      </c>
      <c r="F162" s="17">
        <v>0.44280834206848352</v>
      </c>
      <c r="G162" s="15" t="s">
        <v>49</v>
      </c>
      <c r="H162" s="15">
        <v>-0.22977223036893285</v>
      </c>
      <c r="I162" s="15">
        <v>3.4657359027997265</v>
      </c>
      <c r="K162" s="4" t="s">
        <v>1</v>
      </c>
      <c r="L162" s="4">
        <v>2002</v>
      </c>
      <c r="M162" s="3">
        <v>24302.599719999998</v>
      </c>
      <c r="N162" s="2" t="s">
        <v>0</v>
      </c>
      <c r="O162" s="2">
        <v>26</v>
      </c>
      <c r="P162" s="18">
        <v>6.8135095447870775E-2</v>
      </c>
      <c r="Q162" s="2" t="s">
        <v>11</v>
      </c>
      <c r="R162" s="49">
        <f t="shared" si="2"/>
        <v>6.8291095447870778E-2</v>
      </c>
      <c r="S162" s="15">
        <v>-2.6134084680205132</v>
      </c>
      <c r="T162" s="15">
        <v>3.2580965380214821</v>
      </c>
    </row>
    <row r="163" spans="1:20" x14ac:dyDescent="0.2">
      <c r="A163" s="13">
        <v>108</v>
      </c>
      <c r="B163" s="13">
        <v>2006</v>
      </c>
      <c r="C163" s="3">
        <v>45562.392659999998</v>
      </c>
      <c r="D163" s="14" t="s">
        <v>0</v>
      </c>
      <c r="E163" s="14">
        <v>33</v>
      </c>
      <c r="F163" s="17">
        <v>0.44063651971696033</v>
      </c>
      <c r="G163" s="15" t="s">
        <v>49</v>
      </c>
      <c r="H163" s="15">
        <v>-0.23857917764637199</v>
      </c>
      <c r="I163" s="15">
        <v>3.4965075614664802</v>
      </c>
      <c r="K163" s="4" t="s">
        <v>1</v>
      </c>
      <c r="L163" s="4">
        <v>2002</v>
      </c>
      <c r="M163" s="3">
        <v>24302.599719999998</v>
      </c>
      <c r="N163" s="2" t="s">
        <v>0</v>
      </c>
      <c r="O163" s="2">
        <v>27</v>
      </c>
      <c r="P163" s="18">
        <v>1.5482841181165203E-2</v>
      </c>
      <c r="Q163" s="2" t="s">
        <v>11</v>
      </c>
      <c r="R163" s="49">
        <f t="shared" si="2"/>
        <v>1.5638841181165205E-2</v>
      </c>
      <c r="S163" s="15">
        <v>-4.1423936877988936</v>
      </c>
      <c r="T163" s="15">
        <v>3.2958368660043291</v>
      </c>
    </row>
    <row r="164" spans="1:20" x14ac:dyDescent="0.2">
      <c r="A164" s="13">
        <v>108</v>
      </c>
      <c r="B164" s="13">
        <v>2006</v>
      </c>
      <c r="C164" s="3">
        <v>45562.392659999998</v>
      </c>
      <c r="D164" s="14" t="s">
        <v>0</v>
      </c>
      <c r="E164" s="14">
        <v>34</v>
      </c>
      <c r="F164" s="17">
        <v>0.44237289473684205</v>
      </c>
      <c r="G164" s="15" t="s">
        <v>49</v>
      </c>
      <c r="H164" s="15">
        <v>-0.23153728919848438</v>
      </c>
      <c r="I164" s="15">
        <v>3.5263605246161616</v>
      </c>
      <c r="K164" s="4" t="s">
        <v>1</v>
      </c>
      <c r="L164" s="4">
        <v>2002</v>
      </c>
      <c r="M164" s="3">
        <v>24302.599719999998</v>
      </c>
      <c r="N164" s="2" t="s">
        <v>0</v>
      </c>
      <c r="O164" s="2">
        <v>28</v>
      </c>
      <c r="P164" s="18">
        <v>4.0955137481910278E-2</v>
      </c>
      <c r="Q164" s="2" t="s">
        <v>11</v>
      </c>
      <c r="R164" s="49">
        <f t="shared" si="2"/>
        <v>4.1111137481910281E-2</v>
      </c>
      <c r="S164" s="15">
        <v>-3.1496587845549318</v>
      </c>
      <c r="T164" s="15">
        <v>3.3322045101752038</v>
      </c>
    </row>
    <row r="165" spans="1:20" x14ac:dyDescent="0.2">
      <c r="A165" s="13">
        <v>108</v>
      </c>
      <c r="B165" s="13">
        <v>2007</v>
      </c>
      <c r="C165" s="3">
        <v>37545.764459999999</v>
      </c>
      <c r="D165" s="14" t="s">
        <v>0</v>
      </c>
      <c r="E165" s="14">
        <v>24</v>
      </c>
      <c r="F165" s="17">
        <v>5.2631578947368425E-2</v>
      </c>
      <c r="G165" s="15" t="s">
        <v>11</v>
      </c>
      <c r="H165" s="15">
        <v>-2.8903717578961645</v>
      </c>
      <c r="I165" s="15">
        <v>3.1780538303479458</v>
      </c>
      <c r="K165" s="4" t="s">
        <v>1</v>
      </c>
      <c r="L165" s="4">
        <v>2002</v>
      </c>
      <c r="M165" s="3">
        <v>24302.599719999998</v>
      </c>
      <c r="N165" s="2" t="s">
        <v>0</v>
      </c>
      <c r="O165" s="2">
        <v>29</v>
      </c>
      <c r="P165" s="18">
        <v>5.6380677721701515E-2</v>
      </c>
      <c r="Q165" s="2" t="s">
        <v>11</v>
      </c>
      <c r="R165" s="49">
        <f t="shared" si="2"/>
        <v>5.6536677721701518E-2</v>
      </c>
      <c r="S165" s="15">
        <v>-2.8148332337627329</v>
      </c>
      <c r="T165" s="15">
        <v>3.3672958299864741</v>
      </c>
    </row>
    <row r="166" spans="1:20" x14ac:dyDescent="0.2">
      <c r="A166" s="13">
        <v>108</v>
      </c>
      <c r="B166" s="13">
        <v>2007</v>
      </c>
      <c r="C166" s="3">
        <v>37545.764459999999</v>
      </c>
      <c r="D166" s="14" t="s">
        <v>0</v>
      </c>
      <c r="E166" s="14">
        <v>25</v>
      </c>
      <c r="F166" s="17">
        <v>7.9155672823219003E-3</v>
      </c>
      <c r="G166" s="15" t="s">
        <v>11</v>
      </c>
      <c r="H166" s="15">
        <v>-4.8309768547217846</v>
      </c>
      <c r="I166" s="15">
        <v>3.2188758248682006</v>
      </c>
      <c r="K166" s="4" t="s">
        <v>1</v>
      </c>
      <c r="L166" s="4">
        <v>2002</v>
      </c>
      <c r="M166" s="3">
        <v>24302.599719999998</v>
      </c>
      <c r="N166" s="2" t="s">
        <v>0</v>
      </c>
      <c r="O166" s="2">
        <v>30</v>
      </c>
      <c r="P166" s="18">
        <v>4.7279792746113991E-2</v>
      </c>
      <c r="Q166" s="2" t="s">
        <v>11</v>
      </c>
      <c r="R166" s="49">
        <f t="shared" si="2"/>
        <v>4.7435792746113994E-2</v>
      </c>
      <c r="S166" s="15">
        <v>-2.9999442040323774</v>
      </c>
      <c r="T166" s="15">
        <v>3.4011973816621555</v>
      </c>
    </row>
    <row r="167" spans="1:20" x14ac:dyDescent="0.2">
      <c r="A167" s="13">
        <v>108</v>
      </c>
      <c r="B167" s="13">
        <v>2007</v>
      </c>
      <c r="C167" s="3">
        <v>37545.764459999999</v>
      </c>
      <c r="D167" s="14" t="s">
        <v>0</v>
      </c>
      <c r="E167" s="14">
        <v>26</v>
      </c>
      <c r="F167" s="17">
        <v>1.0330578512396695E-2</v>
      </c>
      <c r="G167" s="15" t="s">
        <v>11</v>
      </c>
      <c r="H167" s="15">
        <v>-4.5622626849768153</v>
      </c>
      <c r="I167" s="15">
        <v>3.2580965380214821</v>
      </c>
      <c r="K167" s="4" t="s">
        <v>1</v>
      </c>
      <c r="L167" s="4">
        <v>2002</v>
      </c>
      <c r="M167" s="3">
        <v>24302.599719999998</v>
      </c>
      <c r="N167" s="2" t="s">
        <v>0</v>
      </c>
      <c r="O167" s="2">
        <v>31</v>
      </c>
      <c r="P167" s="18">
        <v>1.3122576796898299E-2</v>
      </c>
      <c r="Q167" s="2" t="s">
        <v>11</v>
      </c>
      <c r="R167" s="49">
        <f t="shared" si="2"/>
        <v>1.3278576796898299E-2</v>
      </c>
      <c r="S167" s="15">
        <v>-4.308393871040491</v>
      </c>
      <c r="T167" s="15">
        <v>3.4339872044851463</v>
      </c>
    </row>
    <row r="168" spans="1:20" x14ac:dyDescent="0.2">
      <c r="A168" s="13">
        <v>108</v>
      </c>
      <c r="B168" s="13">
        <v>2007</v>
      </c>
      <c r="C168" s="3">
        <v>37545.764459999999</v>
      </c>
      <c r="D168" s="14" t="s">
        <v>0</v>
      </c>
      <c r="E168" s="14">
        <v>27</v>
      </c>
      <c r="F168" s="17">
        <v>1.8633699283999848E-2</v>
      </c>
      <c r="G168" s="15" t="s">
        <v>11</v>
      </c>
      <c r="H168" s="15">
        <v>-3.9639740542252513</v>
      </c>
      <c r="I168" s="15">
        <v>3.2958368660043291</v>
      </c>
      <c r="K168" s="4" t="s">
        <v>1</v>
      </c>
      <c r="L168" s="4">
        <v>2002</v>
      </c>
      <c r="M168" s="3">
        <v>24302.599719999998</v>
      </c>
      <c r="N168" s="2" t="s">
        <v>0</v>
      </c>
      <c r="O168" s="2">
        <v>32</v>
      </c>
      <c r="P168" s="18">
        <v>4.7974413646055441E-3</v>
      </c>
      <c r="Q168" s="2" t="s">
        <v>11</v>
      </c>
      <c r="R168" s="49">
        <f t="shared" si="2"/>
        <v>4.9534413646055439E-3</v>
      </c>
      <c r="S168" s="15">
        <v>-5.3028637327613231</v>
      </c>
      <c r="T168" s="15">
        <v>3.4657359027997265</v>
      </c>
    </row>
    <row r="169" spans="1:20" x14ac:dyDescent="0.2">
      <c r="A169" s="13">
        <v>108</v>
      </c>
      <c r="B169" s="13">
        <v>2007</v>
      </c>
      <c r="C169" s="3">
        <v>37545.764459999999</v>
      </c>
      <c r="D169" s="14" t="s">
        <v>0</v>
      </c>
      <c r="E169" s="14">
        <v>28</v>
      </c>
      <c r="F169" s="17">
        <v>5.6234325955723592E-2</v>
      </c>
      <c r="G169" s="15" t="s">
        <v>11</v>
      </c>
      <c r="H169" s="15">
        <v>-2.8203505561056845</v>
      </c>
      <c r="I169" s="15">
        <v>3.3322045101752038</v>
      </c>
      <c r="K169" s="4" t="s">
        <v>1</v>
      </c>
      <c r="L169" s="4">
        <v>2002</v>
      </c>
      <c r="M169" s="3">
        <v>24302.599719999998</v>
      </c>
      <c r="N169" s="2" t="s">
        <v>0</v>
      </c>
      <c r="O169" s="2">
        <v>33</v>
      </c>
      <c r="P169" s="18">
        <v>1.2853470437017994E-3</v>
      </c>
      <c r="Q169" s="2" t="s">
        <v>11</v>
      </c>
      <c r="R169" s="49">
        <f t="shared" si="2"/>
        <v>1.4413470437017995E-3</v>
      </c>
      <c r="S169" s="15">
        <v>-6.5408909818262373</v>
      </c>
      <c r="T169" s="15">
        <v>3.4965075614664802</v>
      </c>
    </row>
    <row r="170" spans="1:20" x14ac:dyDescent="0.2">
      <c r="A170" s="13">
        <v>108</v>
      </c>
      <c r="B170" s="13">
        <v>2007</v>
      </c>
      <c r="C170" s="3">
        <v>37545.764459999999</v>
      </c>
      <c r="D170" s="14" t="s">
        <v>0</v>
      </c>
      <c r="E170" s="14">
        <v>29</v>
      </c>
      <c r="F170" s="17">
        <v>7.0469572412171555E-2</v>
      </c>
      <c r="G170" s="15" t="s">
        <v>11</v>
      </c>
      <c r="H170" s="15">
        <v>-2.5794985223988176</v>
      </c>
      <c r="I170" s="15">
        <v>3.3672958299864741</v>
      </c>
      <c r="K170" s="4" t="s">
        <v>1</v>
      </c>
      <c r="L170" s="4">
        <v>2002</v>
      </c>
      <c r="M170" s="3">
        <v>24302.599719999998</v>
      </c>
      <c r="N170" s="2" t="s">
        <v>0</v>
      </c>
      <c r="O170" s="2">
        <v>34</v>
      </c>
      <c r="P170" s="18">
        <v>0</v>
      </c>
      <c r="Q170" s="2" t="s">
        <v>11</v>
      </c>
      <c r="R170" s="49">
        <f t="shared" si="2"/>
        <v>1.56E-4</v>
      </c>
      <c r="S170" s="15">
        <v>-8.7656545507147374</v>
      </c>
      <c r="T170" s="15">
        <v>3.5263605246161616</v>
      </c>
    </row>
    <row r="171" spans="1:20" x14ac:dyDescent="0.2">
      <c r="A171" s="13">
        <v>108</v>
      </c>
      <c r="B171" s="13">
        <v>2007</v>
      </c>
      <c r="C171" s="3">
        <v>37545.764459999999</v>
      </c>
      <c r="D171" s="14" t="s">
        <v>0</v>
      </c>
      <c r="E171" s="14">
        <v>30</v>
      </c>
      <c r="F171" s="17">
        <v>0.12849112376541108</v>
      </c>
      <c r="G171" s="15" t="s">
        <v>11</v>
      </c>
      <c r="H171" s="15">
        <v>-1.9143662237224641</v>
      </c>
      <c r="I171" s="15">
        <v>3.4011973816621555</v>
      </c>
      <c r="K171" s="4" t="s">
        <v>1</v>
      </c>
      <c r="L171" s="4">
        <v>2003</v>
      </c>
      <c r="M171" s="3">
        <v>102789.3481</v>
      </c>
      <c r="N171" s="2" t="s">
        <v>0</v>
      </c>
      <c r="O171" s="2">
        <v>25</v>
      </c>
      <c r="P171" s="18">
        <v>5.2584121601613092E-3</v>
      </c>
      <c r="Q171" s="2" t="s">
        <v>12</v>
      </c>
      <c r="R171" s="49">
        <f t="shared" si="2"/>
        <v>5.4144121601613091E-3</v>
      </c>
      <c r="S171" s="15">
        <v>-5.2134186758343279</v>
      </c>
      <c r="T171" s="15">
        <v>3.2188758248682006</v>
      </c>
    </row>
    <row r="172" spans="1:20" x14ac:dyDescent="0.2">
      <c r="A172" s="13">
        <v>108</v>
      </c>
      <c r="B172" s="13">
        <v>2007</v>
      </c>
      <c r="C172" s="3">
        <v>37545.764459999999</v>
      </c>
      <c r="D172" s="14" t="s">
        <v>0</v>
      </c>
      <c r="E172" s="14">
        <v>31</v>
      </c>
      <c r="F172" s="17">
        <v>0.64453581200847276</v>
      </c>
      <c r="G172" s="15" t="s">
        <v>11</v>
      </c>
      <c r="H172" s="15">
        <v>0.59510587924837921</v>
      </c>
      <c r="I172" s="15">
        <v>3.4339872044851463</v>
      </c>
      <c r="K172" s="4" t="s">
        <v>1</v>
      </c>
      <c r="L172" s="4">
        <v>2003</v>
      </c>
      <c r="M172" s="3">
        <v>102789.3481</v>
      </c>
      <c r="N172" s="2" t="s">
        <v>0</v>
      </c>
      <c r="O172" s="2">
        <v>26</v>
      </c>
      <c r="P172" s="18">
        <v>2.8028312187879528E-2</v>
      </c>
      <c r="Q172" s="2" t="s">
        <v>12</v>
      </c>
      <c r="R172" s="49">
        <f t="shared" si="2"/>
        <v>2.8184312187879527E-2</v>
      </c>
      <c r="S172" s="15">
        <v>-3.540561158516442</v>
      </c>
      <c r="T172" s="15">
        <v>3.2580965380214821</v>
      </c>
    </row>
    <row r="173" spans="1:20" x14ac:dyDescent="0.2">
      <c r="A173" s="13">
        <v>108</v>
      </c>
      <c r="B173" s="13">
        <v>2007</v>
      </c>
      <c r="C173" s="3">
        <v>37545.764459999999</v>
      </c>
      <c r="D173" s="14" t="s">
        <v>0</v>
      </c>
      <c r="E173" s="14">
        <v>32</v>
      </c>
      <c r="F173" s="17">
        <v>0.76139824773296017</v>
      </c>
      <c r="G173" s="15" t="s">
        <v>11</v>
      </c>
      <c r="H173" s="15">
        <v>1.1603606889813607</v>
      </c>
      <c r="I173" s="15">
        <v>3.4657359027997265</v>
      </c>
      <c r="K173" s="4" t="s">
        <v>1</v>
      </c>
      <c r="L173" s="4">
        <v>2003</v>
      </c>
      <c r="M173" s="3">
        <v>102789.3481</v>
      </c>
      <c r="N173" s="2" t="s">
        <v>0</v>
      </c>
      <c r="O173" s="2">
        <v>27</v>
      </c>
      <c r="P173" s="18">
        <v>2.3144609451582992E-3</v>
      </c>
      <c r="Q173" s="2" t="s">
        <v>12</v>
      </c>
      <c r="R173" s="49">
        <f t="shared" si="2"/>
        <v>2.4704609451582991E-3</v>
      </c>
      <c r="S173" s="15">
        <v>-6.0010333848304045</v>
      </c>
      <c r="T173" s="15">
        <v>3.2958368660043291</v>
      </c>
    </row>
    <row r="174" spans="1:20" x14ac:dyDescent="0.2">
      <c r="A174" s="13">
        <v>108</v>
      </c>
      <c r="B174" s="13">
        <v>2007</v>
      </c>
      <c r="C174" s="3">
        <v>37545.764459999999</v>
      </c>
      <c r="D174" s="14" t="s">
        <v>0</v>
      </c>
      <c r="E174" s="14">
        <v>33</v>
      </c>
      <c r="F174" s="17">
        <v>0.87842878428784288</v>
      </c>
      <c r="G174" s="15" t="s">
        <v>11</v>
      </c>
      <c r="H174" s="15">
        <v>1.9776346105986711</v>
      </c>
      <c r="I174" s="15">
        <v>3.4965075614664802</v>
      </c>
      <c r="K174" s="4" t="s">
        <v>1</v>
      </c>
      <c r="L174" s="4">
        <v>2003</v>
      </c>
      <c r="M174" s="3">
        <v>102789.3481</v>
      </c>
      <c r="N174" s="2" t="s">
        <v>0</v>
      </c>
      <c r="O174" s="2">
        <v>28</v>
      </c>
      <c r="P174" s="18">
        <v>6.679179274181867E-4</v>
      </c>
      <c r="Q174" s="2" t="s">
        <v>12</v>
      </c>
      <c r="R174" s="49">
        <f t="shared" si="2"/>
        <v>8.239179274181867E-4</v>
      </c>
      <c r="S174" s="15">
        <v>-7.1007714945793374</v>
      </c>
      <c r="T174" s="15">
        <v>3.3322045101752038</v>
      </c>
    </row>
    <row r="175" spans="1:20" x14ac:dyDescent="0.2">
      <c r="A175" s="13">
        <v>108</v>
      </c>
      <c r="B175" s="13">
        <v>2007</v>
      </c>
      <c r="C175" s="3">
        <v>37545.764459999999</v>
      </c>
      <c r="D175" s="14" t="s">
        <v>0</v>
      </c>
      <c r="E175" s="14">
        <v>34</v>
      </c>
      <c r="F175" s="17">
        <v>0.8936253192215432</v>
      </c>
      <c r="G175" s="15" t="s">
        <v>11</v>
      </c>
      <c r="H175" s="15">
        <v>2.1283189953264094</v>
      </c>
      <c r="I175" s="15">
        <v>3.5263605246161616</v>
      </c>
      <c r="K175" s="4" t="s">
        <v>1</v>
      </c>
      <c r="L175" s="4">
        <v>2003</v>
      </c>
      <c r="M175" s="3">
        <v>102789.3481</v>
      </c>
      <c r="N175" s="2" t="s">
        <v>0</v>
      </c>
      <c r="O175" s="2">
        <v>29</v>
      </c>
      <c r="P175" s="18">
        <v>7.5710531745867768E-2</v>
      </c>
      <c r="Q175" s="2" t="s">
        <v>12</v>
      </c>
      <c r="R175" s="49">
        <f t="shared" si="2"/>
        <v>7.5866531745867771E-2</v>
      </c>
      <c r="S175" s="15">
        <v>-2.5000496647230728</v>
      </c>
      <c r="T175" s="15">
        <v>3.3672958299864741</v>
      </c>
    </row>
    <row r="176" spans="1:20" x14ac:dyDescent="0.2">
      <c r="A176" s="13">
        <v>108</v>
      </c>
      <c r="B176" s="13">
        <v>2008</v>
      </c>
      <c r="C176" s="3">
        <v>31933.229510000001</v>
      </c>
      <c r="D176" s="14" t="s">
        <v>0</v>
      </c>
      <c r="E176" s="14">
        <v>24</v>
      </c>
      <c r="F176" s="17">
        <v>8.0498395118599825E-2</v>
      </c>
      <c r="G176" s="15" t="s">
        <v>11</v>
      </c>
      <c r="H176" s="15">
        <v>-2.4355945416168603</v>
      </c>
      <c r="I176" s="15">
        <v>3.1780538303479458</v>
      </c>
      <c r="K176" s="4" t="s">
        <v>1</v>
      </c>
      <c r="L176" s="4">
        <v>2003</v>
      </c>
      <c r="M176" s="3">
        <v>102789.3481</v>
      </c>
      <c r="N176" s="2" t="s">
        <v>0</v>
      </c>
      <c r="O176" s="2">
        <v>30</v>
      </c>
      <c r="P176" s="18">
        <v>7.1866096491228063E-2</v>
      </c>
      <c r="Q176" s="2" t="s">
        <v>12</v>
      </c>
      <c r="R176" s="49">
        <f t="shared" si="2"/>
        <v>7.2022096491228066E-2</v>
      </c>
      <c r="S176" s="15">
        <v>-2.5562030473064357</v>
      </c>
      <c r="T176" s="15">
        <v>3.4011973816621555</v>
      </c>
    </row>
    <row r="177" spans="1:20" x14ac:dyDescent="0.2">
      <c r="A177" s="13">
        <v>108</v>
      </c>
      <c r="B177" s="13">
        <v>2008</v>
      </c>
      <c r="C177" s="3">
        <v>31933.229510000001</v>
      </c>
      <c r="D177" s="14" t="s">
        <v>0</v>
      </c>
      <c r="E177" s="14">
        <v>25</v>
      </c>
      <c r="F177" s="17">
        <v>8.0498395118599825E-2</v>
      </c>
      <c r="G177" s="15" t="s">
        <v>11</v>
      </c>
      <c r="H177" s="15">
        <v>-2.4355945416168603</v>
      </c>
      <c r="I177" s="15">
        <v>3.2188758248682006</v>
      </c>
      <c r="K177" s="4" t="s">
        <v>1</v>
      </c>
      <c r="L177" s="4">
        <v>2003</v>
      </c>
      <c r="M177" s="3">
        <v>102789.3481</v>
      </c>
      <c r="N177" s="2" t="s">
        <v>0</v>
      </c>
      <c r="O177" s="2">
        <v>31</v>
      </c>
      <c r="P177" s="18">
        <v>3.7510622335905396E-3</v>
      </c>
      <c r="Q177" s="2" t="s">
        <v>12</v>
      </c>
      <c r="R177" s="49">
        <f t="shared" si="2"/>
        <v>3.9070622335905395E-3</v>
      </c>
      <c r="S177" s="15">
        <v>-5.5412114191849637</v>
      </c>
      <c r="T177" s="15">
        <v>3.4339872044851463</v>
      </c>
    </row>
    <row r="178" spans="1:20" x14ac:dyDescent="0.2">
      <c r="A178" s="13">
        <v>108</v>
      </c>
      <c r="B178" s="13">
        <v>2008</v>
      </c>
      <c r="C178" s="3">
        <v>31933.229510000001</v>
      </c>
      <c r="D178" s="14" t="s">
        <v>0</v>
      </c>
      <c r="E178" s="14">
        <v>26</v>
      </c>
      <c r="F178" s="17">
        <v>6.3335213197942122E-2</v>
      </c>
      <c r="G178" s="15" t="s">
        <v>11</v>
      </c>
      <c r="H178" s="15">
        <v>-2.6938840015601331</v>
      </c>
      <c r="I178" s="15">
        <v>3.2580965380214821</v>
      </c>
      <c r="K178" s="4" t="s">
        <v>1</v>
      </c>
      <c r="L178" s="4">
        <v>2003</v>
      </c>
      <c r="M178" s="3">
        <v>102789.3481</v>
      </c>
      <c r="N178" s="2" t="s">
        <v>0</v>
      </c>
      <c r="O178" s="2">
        <v>32</v>
      </c>
      <c r="P178" s="18">
        <v>8.820076300660059E-3</v>
      </c>
      <c r="Q178" s="2" t="s">
        <v>12</v>
      </c>
      <c r="R178" s="49">
        <f t="shared" si="2"/>
        <v>8.9760763006600588E-3</v>
      </c>
      <c r="S178" s="15">
        <v>-4.7043332263058089</v>
      </c>
      <c r="T178" s="15">
        <v>3.4657359027997265</v>
      </c>
    </row>
    <row r="179" spans="1:20" x14ac:dyDescent="0.2">
      <c r="A179" s="13">
        <v>108</v>
      </c>
      <c r="B179" s="13">
        <v>2008</v>
      </c>
      <c r="C179" s="3">
        <v>31933.229510000001</v>
      </c>
      <c r="D179" s="14" t="s">
        <v>0</v>
      </c>
      <c r="E179" s="14">
        <v>27</v>
      </c>
      <c r="F179" s="17">
        <v>5.3919636195371171E-2</v>
      </c>
      <c r="G179" s="15" t="s">
        <v>11</v>
      </c>
      <c r="H179" s="15">
        <v>-2.8648327971486132</v>
      </c>
      <c r="I179" s="15">
        <v>3.2958368660043291</v>
      </c>
      <c r="K179" s="4" t="s">
        <v>1</v>
      </c>
      <c r="L179" s="4">
        <v>2003</v>
      </c>
      <c r="M179" s="3">
        <v>102789.3481</v>
      </c>
      <c r="N179" s="2" t="s">
        <v>0</v>
      </c>
      <c r="O179" s="2">
        <v>33</v>
      </c>
      <c r="P179" s="18">
        <v>4.2978906560636181E-2</v>
      </c>
      <c r="Q179" s="2" t="s">
        <v>12</v>
      </c>
      <c r="R179" s="49">
        <f t="shared" si="2"/>
        <v>4.3134906560636184E-2</v>
      </c>
      <c r="S179" s="15">
        <v>-3.0994928661028878</v>
      </c>
      <c r="T179" s="15">
        <v>3.4965075614664802</v>
      </c>
    </row>
    <row r="180" spans="1:20" x14ac:dyDescent="0.2">
      <c r="A180" s="13">
        <v>108</v>
      </c>
      <c r="B180" s="13">
        <v>2008</v>
      </c>
      <c r="C180" s="3">
        <v>31933.229510000001</v>
      </c>
      <c r="D180" s="14" t="s">
        <v>0</v>
      </c>
      <c r="E180" s="14">
        <v>28</v>
      </c>
      <c r="F180" s="17">
        <v>0.13086948956201308</v>
      </c>
      <c r="G180" s="15" t="s">
        <v>11</v>
      </c>
      <c r="H180" s="15">
        <v>-1.8932927348964705</v>
      </c>
      <c r="I180" s="15">
        <v>3.3322045101752038</v>
      </c>
      <c r="K180" s="4" t="s">
        <v>1</v>
      </c>
      <c r="L180" s="4">
        <v>2003</v>
      </c>
      <c r="M180" s="3">
        <v>102789.3481</v>
      </c>
      <c r="N180" s="2" t="s">
        <v>0</v>
      </c>
      <c r="O180" s="2">
        <v>34</v>
      </c>
      <c r="P180" s="18">
        <v>2.9300840336134461E-3</v>
      </c>
      <c r="Q180" s="2" t="s">
        <v>12</v>
      </c>
      <c r="R180" s="49">
        <f t="shared" si="2"/>
        <v>3.086084033613446E-3</v>
      </c>
      <c r="S180" s="15">
        <v>-5.7779179096841835</v>
      </c>
      <c r="T180" s="15">
        <v>3.5263605246161616</v>
      </c>
    </row>
    <row r="181" spans="1:20" x14ac:dyDescent="0.2">
      <c r="A181" s="13">
        <v>108</v>
      </c>
      <c r="B181" s="13">
        <v>2008</v>
      </c>
      <c r="C181" s="3">
        <v>31933.229510000001</v>
      </c>
      <c r="D181" s="14" t="s">
        <v>0</v>
      </c>
      <c r="E181" s="14">
        <v>29</v>
      </c>
      <c r="F181" s="17">
        <v>0.25492992449934038</v>
      </c>
      <c r="G181" s="15" t="s">
        <v>11</v>
      </c>
      <c r="H181" s="15">
        <v>-1.0724895735233746</v>
      </c>
      <c r="I181" s="15">
        <v>3.3672958299864741</v>
      </c>
      <c r="K181" s="4" t="s">
        <v>1</v>
      </c>
      <c r="L181" s="4">
        <v>2004</v>
      </c>
      <c r="M181" s="3">
        <v>84988.26655</v>
      </c>
      <c r="N181" s="2" t="s">
        <v>0</v>
      </c>
      <c r="O181" s="2">
        <v>25</v>
      </c>
      <c r="P181" s="18">
        <v>3.3561691210261278E-2</v>
      </c>
      <c r="Q181" s="2" t="s">
        <v>12</v>
      </c>
      <c r="R181" s="49">
        <f t="shared" si="2"/>
        <v>3.3717691210261282E-2</v>
      </c>
      <c r="S181" s="15">
        <v>-3.3555948057698028</v>
      </c>
      <c r="T181" s="15">
        <v>3.2188758248682006</v>
      </c>
    </row>
    <row r="182" spans="1:20" x14ac:dyDescent="0.2">
      <c r="A182" s="13">
        <v>108</v>
      </c>
      <c r="B182" s="13">
        <v>2008</v>
      </c>
      <c r="C182" s="3">
        <v>31933.229510000001</v>
      </c>
      <c r="D182" s="14" t="s">
        <v>0</v>
      </c>
      <c r="E182" s="14">
        <v>30</v>
      </c>
      <c r="F182" s="17">
        <v>0.67485091581632672</v>
      </c>
      <c r="G182" s="15" t="s">
        <v>11</v>
      </c>
      <c r="H182" s="15">
        <v>0.73020800330609714</v>
      </c>
      <c r="I182" s="15">
        <v>3.4011973816621555</v>
      </c>
      <c r="K182" s="4" t="s">
        <v>1</v>
      </c>
      <c r="L182" s="4">
        <v>2004</v>
      </c>
      <c r="M182" s="3">
        <v>84988.26655</v>
      </c>
      <c r="N182" s="2" t="s">
        <v>0</v>
      </c>
      <c r="O182" s="2">
        <v>26</v>
      </c>
      <c r="P182" s="18">
        <v>4.3139959900686128E-2</v>
      </c>
      <c r="Q182" s="2" t="s">
        <v>12</v>
      </c>
      <c r="R182" s="49">
        <f t="shared" si="2"/>
        <v>4.3295959900686132E-2</v>
      </c>
      <c r="S182" s="15">
        <v>-3.095597806346289</v>
      </c>
      <c r="T182" s="15">
        <v>3.2580965380214821</v>
      </c>
    </row>
    <row r="183" spans="1:20" x14ac:dyDescent="0.2">
      <c r="A183" s="13">
        <v>108</v>
      </c>
      <c r="B183" s="13">
        <v>2008</v>
      </c>
      <c r="C183" s="3">
        <v>31933.229510000001</v>
      </c>
      <c r="D183" s="14" t="s">
        <v>0</v>
      </c>
      <c r="E183" s="14">
        <v>31</v>
      </c>
      <c r="F183" s="17">
        <v>0.77111858561735203</v>
      </c>
      <c r="G183" s="15" t="s">
        <v>11</v>
      </c>
      <c r="H183" s="15">
        <v>1.2146381409769544</v>
      </c>
      <c r="I183" s="15">
        <v>3.4339872044851463</v>
      </c>
      <c r="K183" s="4" t="s">
        <v>1</v>
      </c>
      <c r="L183" s="4">
        <v>2004</v>
      </c>
      <c r="M183" s="3">
        <v>84988.26655</v>
      </c>
      <c r="N183" s="2" t="s">
        <v>0</v>
      </c>
      <c r="O183" s="2">
        <v>27</v>
      </c>
      <c r="P183" s="18">
        <v>0</v>
      </c>
      <c r="Q183" s="2" t="s">
        <v>12</v>
      </c>
      <c r="R183" s="49">
        <f t="shared" si="2"/>
        <v>1.56E-4</v>
      </c>
      <c r="S183" s="15">
        <v>-8.7656545507147374</v>
      </c>
      <c r="T183" s="15">
        <v>3.2958368660043291</v>
      </c>
    </row>
    <row r="184" spans="1:20" x14ac:dyDescent="0.2">
      <c r="A184" s="13">
        <v>108</v>
      </c>
      <c r="B184" s="13">
        <v>2008</v>
      </c>
      <c r="C184" s="3">
        <v>31933.229510000001</v>
      </c>
      <c r="D184" s="14" t="s">
        <v>0</v>
      </c>
      <c r="E184" s="14">
        <v>32</v>
      </c>
      <c r="F184" s="17">
        <v>0.67644861313404769</v>
      </c>
      <c r="G184" s="15" t="s">
        <v>11</v>
      </c>
      <c r="H184" s="15">
        <v>0.73749853693730405</v>
      </c>
      <c r="I184" s="15">
        <v>3.4657359027997265</v>
      </c>
      <c r="K184" s="4" t="s">
        <v>1</v>
      </c>
      <c r="L184" s="4">
        <v>2004</v>
      </c>
      <c r="M184" s="3">
        <v>84988.26655</v>
      </c>
      <c r="N184" s="2" t="s">
        <v>0</v>
      </c>
      <c r="O184" s="2">
        <v>28</v>
      </c>
      <c r="P184" s="18">
        <v>4.0201245852582598E-2</v>
      </c>
      <c r="Q184" s="2" t="s">
        <v>12</v>
      </c>
      <c r="R184" s="49">
        <f t="shared" si="2"/>
        <v>4.0357245852582602E-2</v>
      </c>
      <c r="S184" s="15">
        <v>-3.1689526777624546</v>
      </c>
      <c r="T184" s="15">
        <v>3.3322045101752038</v>
      </c>
    </row>
    <row r="185" spans="1:20" x14ac:dyDescent="0.2">
      <c r="A185" s="13">
        <v>108</v>
      </c>
      <c r="B185" s="13">
        <v>2008</v>
      </c>
      <c r="C185" s="3">
        <v>31933.229510000001</v>
      </c>
      <c r="D185" s="14" t="s">
        <v>0</v>
      </c>
      <c r="E185" s="14">
        <v>33</v>
      </c>
      <c r="F185" s="17">
        <v>0.45801179167453426</v>
      </c>
      <c r="G185" s="15" t="s">
        <v>11</v>
      </c>
      <c r="H185" s="15">
        <v>-0.16834931554888077</v>
      </c>
      <c r="I185" s="15">
        <v>3.4965075614664802</v>
      </c>
      <c r="K185" s="4" t="s">
        <v>1</v>
      </c>
      <c r="L185" s="4">
        <v>2004</v>
      </c>
      <c r="M185" s="3">
        <v>84988.26655</v>
      </c>
      <c r="N185" s="2" t="s">
        <v>0</v>
      </c>
      <c r="O185" s="2">
        <v>29</v>
      </c>
      <c r="P185" s="18">
        <v>2.5922131842496466E-2</v>
      </c>
      <c r="Q185" s="2" t="s">
        <v>12</v>
      </c>
      <c r="R185" s="49">
        <f t="shared" si="2"/>
        <v>2.6078131842496466E-2</v>
      </c>
      <c r="S185" s="15">
        <v>-3.6203941445339249</v>
      </c>
      <c r="T185" s="15">
        <v>3.3672958299864741</v>
      </c>
    </row>
    <row r="186" spans="1:20" x14ac:dyDescent="0.2">
      <c r="A186" s="13">
        <v>108</v>
      </c>
      <c r="B186" s="13">
        <v>2008</v>
      </c>
      <c r="C186" s="3">
        <v>31933.229510000001</v>
      </c>
      <c r="D186" s="14" t="s">
        <v>0</v>
      </c>
      <c r="E186" s="14">
        <v>34</v>
      </c>
      <c r="F186" s="17">
        <v>0.45801179167453426</v>
      </c>
      <c r="G186" s="15" t="s">
        <v>11</v>
      </c>
      <c r="H186" s="15">
        <v>-0.16834931554888077</v>
      </c>
      <c r="I186" s="15">
        <v>3.5263605246161616</v>
      </c>
      <c r="K186" s="4" t="s">
        <v>1</v>
      </c>
      <c r="L186" s="4">
        <v>2004</v>
      </c>
      <c r="M186" s="3">
        <v>84988.26655</v>
      </c>
      <c r="N186" s="2" t="s">
        <v>0</v>
      </c>
      <c r="O186" s="2">
        <v>30</v>
      </c>
      <c r="P186" s="18">
        <v>6.1798361504363285E-3</v>
      </c>
      <c r="Q186" s="2" t="s">
        <v>12</v>
      </c>
      <c r="R186" s="49">
        <f t="shared" si="2"/>
        <v>6.3358361504363284E-3</v>
      </c>
      <c r="S186" s="15">
        <v>-5.0553344745252824</v>
      </c>
      <c r="T186" s="15">
        <v>3.4011973816621555</v>
      </c>
    </row>
    <row r="187" spans="1:20" x14ac:dyDescent="0.2">
      <c r="A187" s="13">
        <v>108</v>
      </c>
      <c r="B187" s="13">
        <v>2009</v>
      </c>
      <c r="C187" s="3">
        <v>36729.240120000002</v>
      </c>
      <c r="D187" s="14" t="s">
        <v>0</v>
      </c>
      <c r="E187" s="14">
        <v>26</v>
      </c>
      <c r="F187" s="17">
        <v>6.3967999999999997E-2</v>
      </c>
      <c r="G187" s="15" t="s">
        <v>11</v>
      </c>
      <c r="H187" s="15">
        <v>-2.6832667056093933</v>
      </c>
      <c r="I187" s="15">
        <v>3.2580965380214821</v>
      </c>
      <c r="K187" s="4" t="s">
        <v>1</v>
      </c>
      <c r="L187" s="4">
        <v>2004</v>
      </c>
      <c r="M187" s="3">
        <v>84988.26655</v>
      </c>
      <c r="N187" s="2" t="s">
        <v>0</v>
      </c>
      <c r="O187" s="2">
        <v>31</v>
      </c>
      <c r="P187" s="18">
        <v>1.1822436909209621E-2</v>
      </c>
      <c r="Q187" s="2" t="s">
        <v>12</v>
      </c>
      <c r="R187" s="49">
        <f t="shared" si="2"/>
        <v>1.1978436909209621E-2</v>
      </c>
      <c r="S187" s="15">
        <v>-4.4127542921772749</v>
      </c>
      <c r="T187" s="15">
        <v>3.4339872044851463</v>
      </c>
    </row>
    <row r="188" spans="1:20" x14ac:dyDescent="0.2">
      <c r="A188" s="13">
        <v>108</v>
      </c>
      <c r="B188" s="13">
        <v>2009</v>
      </c>
      <c r="C188" s="3">
        <v>36729.240120000002</v>
      </c>
      <c r="D188" s="14" t="s">
        <v>0</v>
      </c>
      <c r="E188" s="14">
        <v>27</v>
      </c>
      <c r="F188" s="17">
        <v>0.10629</v>
      </c>
      <c r="G188" s="15" t="s">
        <v>11</v>
      </c>
      <c r="H188" s="15">
        <v>-2.1292101302164261</v>
      </c>
      <c r="I188" s="15">
        <v>3.2958368660043291</v>
      </c>
      <c r="K188" s="4" t="s">
        <v>1</v>
      </c>
      <c r="L188" s="4">
        <v>2004</v>
      </c>
      <c r="M188" s="3">
        <v>84988.26655</v>
      </c>
      <c r="N188" s="2" t="s">
        <v>0</v>
      </c>
      <c r="O188" s="2">
        <v>32</v>
      </c>
      <c r="P188" s="18">
        <v>0</v>
      </c>
      <c r="Q188" s="2" t="s">
        <v>12</v>
      </c>
      <c r="R188" s="49">
        <f t="shared" si="2"/>
        <v>1.56E-4</v>
      </c>
      <c r="S188" s="15">
        <v>-8.7656545507147374</v>
      </c>
      <c r="T188" s="15">
        <v>3.4657359027997265</v>
      </c>
    </row>
    <row r="189" spans="1:20" x14ac:dyDescent="0.2">
      <c r="A189" s="13">
        <v>108</v>
      </c>
      <c r="B189" s="13">
        <v>2009</v>
      </c>
      <c r="C189" s="3">
        <v>36729.240120000002</v>
      </c>
      <c r="D189" s="14" t="s">
        <v>0</v>
      </c>
      <c r="E189" s="14">
        <v>28</v>
      </c>
      <c r="F189" s="17">
        <v>0.299543</v>
      </c>
      <c r="G189" s="15" t="s">
        <v>11</v>
      </c>
      <c r="H189" s="15">
        <v>-0.84947499929676928</v>
      </c>
      <c r="I189" s="15">
        <v>3.3322045101752038</v>
      </c>
      <c r="K189" s="4" t="s">
        <v>1</v>
      </c>
      <c r="L189" s="4">
        <v>2004</v>
      </c>
      <c r="M189" s="3">
        <v>84988.26655</v>
      </c>
      <c r="N189" s="2" t="s">
        <v>0</v>
      </c>
      <c r="O189" s="2">
        <v>33</v>
      </c>
      <c r="P189" s="18">
        <v>2.2266923526464089E-2</v>
      </c>
      <c r="Q189" s="2" t="s">
        <v>12</v>
      </c>
      <c r="R189" s="49">
        <f t="shared" si="2"/>
        <v>2.2422923526464088E-2</v>
      </c>
      <c r="S189" s="15">
        <v>-3.7751528975517519</v>
      </c>
      <c r="T189" s="15">
        <v>3.4965075614664802</v>
      </c>
    </row>
    <row r="190" spans="1:20" x14ac:dyDescent="0.2">
      <c r="A190" s="13">
        <v>108</v>
      </c>
      <c r="B190" s="13">
        <v>2009</v>
      </c>
      <c r="C190" s="3">
        <v>36729.240120000002</v>
      </c>
      <c r="D190" s="14" t="s">
        <v>0</v>
      </c>
      <c r="E190" s="14">
        <v>29</v>
      </c>
      <c r="F190" s="17">
        <v>0.40792800000000001</v>
      </c>
      <c r="G190" s="15" t="s">
        <v>11</v>
      </c>
      <c r="H190" s="15">
        <v>-0.37253756086715734</v>
      </c>
      <c r="I190" s="15">
        <v>3.3672958299864741</v>
      </c>
      <c r="K190" s="4" t="s">
        <v>1</v>
      </c>
      <c r="L190" s="4">
        <v>2004</v>
      </c>
      <c r="M190" s="3">
        <v>84988.26655</v>
      </c>
      <c r="N190" s="2" t="s">
        <v>0</v>
      </c>
      <c r="O190" s="2">
        <v>34</v>
      </c>
      <c r="P190" s="18">
        <v>0</v>
      </c>
      <c r="Q190" s="2" t="s">
        <v>12</v>
      </c>
      <c r="R190" s="49">
        <f t="shared" si="2"/>
        <v>1.56E-4</v>
      </c>
      <c r="S190" s="15">
        <v>-8.7656545507147374</v>
      </c>
      <c r="T190" s="15">
        <v>3.5263605246161616</v>
      </c>
    </row>
    <row r="191" spans="1:20" x14ac:dyDescent="0.2">
      <c r="A191" s="13">
        <v>108</v>
      </c>
      <c r="B191" s="13">
        <v>2009</v>
      </c>
      <c r="C191" s="3">
        <v>36729.240120000002</v>
      </c>
      <c r="D191" s="14" t="s">
        <v>0</v>
      </c>
      <c r="E191" s="14">
        <v>30</v>
      </c>
      <c r="F191" s="17">
        <v>0.386042</v>
      </c>
      <c r="G191" s="15" t="s">
        <v>11</v>
      </c>
      <c r="H191" s="15">
        <v>-0.46398035006289989</v>
      </c>
      <c r="I191" s="15">
        <v>3.4011973816621555</v>
      </c>
      <c r="K191" s="4" t="s">
        <v>1</v>
      </c>
      <c r="L191" s="4">
        <v>2005</v>
      </c>
      <c r="M191" s="3">
        <v>81424.206269999995</v>
      </c>
      <c r="N191" s="2" t="s">
        <v>0</v>
      </c>
      <c r="O191" s="2">
        <v>25</v>
      </c>
      <c r="P191" s="18">
        <v>8.3000000000000004E-2</v>
      </c>
      <c r="Q191" s="2" t="s">
        <v>12</v>
      </c>
      <c r="R191" s="49">
        <f t="shared" si="2"/>
        <v>8.3156000000000008E-2</v>
      </c>
      <c r="S191" s="15">
        <v>-2.4003891104715973</v>
      </c>
      <c r="T191" s="15">
        <v>3.2188758248682006</v>
      </c>
    </row>
    <row r="192" spans="1:20" x14ac:dyDescent="0.2">
      <c r="A192" s="13">
        <v>108</v>
      </c>
      <c r="B192" s="13">
        <v>2009</v>
      </c>
      <c r="C192" s="3">
        <v>36729.240120000002</v>
      </c>
      <c r="D192" s="14" t="s">
        <v>0</v>
      </c>
      <c r="E192" s="14">
        <v>31</v>
      </c>
      <c r="F192" s="17">
        <v>0.36235699999999998</v>
      </c>
      <c r="G192" s="15" t="s">
        <v>11</v>
      </c>
      <c r="H192" s="15">
        <v>-0.56514865189619268</v>
      </c>
      <c r="I192" s="15">
        <v>3.4339872044851463</v>
      </c>
      <c r="K192" s="4" t="s">
        <v>1</v>
      </c>
      <c r="L192" s="4">
        <v>2005</v>
      </c>
      <c r="M192" s="3">
        <v>81424.206269999995</v>
      </c>
      <c r="N192" s="2" t="s">
        <v>0</v>
      </c>
      <c r="O192" s="2">
        <v>26</v>
      </c>
      <c r="P192" s="18">
        <v>1.6E-2</v>
      </c>
      <c r="Q192" s="2" t="s">
        <v>12</v>
      </c>
      <c r="R192" s="49">
        <f t="shared" si="2"/>
        <v>1.6156E-2</v>
      </c>
      <c r="S192" s="15">
        <v>-4.1093343993510869</v>
      </c>
      <c r="T192" s="15">
        <v>3.2580965380214821</v>
      </c>
    </row>
    <row r="193" spans="1:20" x14ac:dyDescent="0.2">
      <c r="A193" s="13">
        <v>108</v>
      </c>
      <c r="B193" s="13">
        <v>2009</v>
      </c>
      <c r="C193" s="3">
        <v>36729.240120000002</v>
      </c>
      <c r="D193" s="14" t="s">
        <v>0</v>
      </c>
      <c r="E193" s="14">
        <v>32</v>
      </c>
      <c r="F193" s="17">
        <v>0.22287899999999999</v>
      </c>
      <c r="G193" s="15" t="s">
        <v>11</v>
      </c>
      <c r="H193" s="15">
        <v>-1.2489670420970405</v>
      </c>
      <c r="I193" s="15">
        <v>3.4657359027997265</v>
      </c>
      <c r="K193" s="4" t="s">
        <v>1</v>
      </c>
      <c r="L193" s="4">
        <v>2005</v>
      </c>
      <c r="M193" s="3">
        <v>81424.206269999995</v>
      </c>
      <c r="N193" s="2" t="s">
        <v>0</v>
      </c>
      <c r="O193" s="2">
        <v>27</v>
      </c>
      <c r="P193" s="18">
        <v>6.0000000000000001E-3</v>
      </c>
      <c r="Q193" s="2" t="s">
        <v>12</v>
      </c>
      <c r="R193" s="49">
        <f t="shared" si="2"/>
        <v>6.156E-3</v>
      </c>
      <c r="S193" s="15">
        <v>-5.0843099906799409</v>
      </c>
      <c r="T193" s="15">
        <v>3.2958368660043291</v>
      </c>
    </row>
    <row r="194" spans="1:20" x14ac:dyDescent="0.2">
      <c r="A194" s="13">
        <v>108</v>
      </c>
      <c r="B194" s="13">
        <v>2009</v>
      </c>
      <c r="C194" s="3">
        <v>36729.240120000002</v>
      </c>
      <c r="D194" s="14" t="s">
        <v>0</v>
      </c>
      <c r="E194" s="14">
        <v>33</v>
      </c>
      <c r="F194" s="17">
        <v>0.44269399999999998</v>
      </c>
      <c r="G194" s="15" t="s">
        <v>11</v>
      </c>
      <c r="H194" s="15">
        <v>-0.23023567426173172</v>
      </c>
      <c r="I194" s="15">
        <v>3.4965075614664802</v>
      </c>
      <c r="K194" s="4" t="s">
        <v>1</v>
      </c>
      <c r="L194" s="4">
        <v>2005</v>
      </c>
      <c r="M194" s="3">
        <v>81424.206269999995</v>
      </c>
      <c r="N194" s="2" t="s">
        <v>0</v>
      </c>
      <c r="O194" s="2">
        <v>28</v>
      </c>
      <c r="P194" s="18">
        <v>0</v>
      </c>
      <c r="Q194" s="2" t="s">
        <v>12</v>
      </c>
      <c r="R194" s="49">
        <f t="shared" si="2"/>
        <v>1.56E-4</v>
      </c>
      <c r="S194" s="15">
        <v>-8.7656545507147374</v>
      </c>
      <c r="T194" s="15">
        <v>3.3322045101752038</v>
      </c>
    </row>
    <row r="195" spans="1:20" x14ac:dyDescent="0.2">
      <c r="A195" s="13">
        <v>108</v>
      </c>
      <c r="B195" s="13">
        <v>2009</v>
      </c>
      <c r="C195" s="3">
        <v>36729.240120000002</v>
      </c>
      <c r="D195" s="14" t="s">
        <v>0</v>
      </c>
      <c r="E195" s="14">
        <v>34</v>
      </c>
      <c r="F195" s="17">
        <v>0.35042000000000001</v>
      </c>
      <c r="G195" s="15" t="s">
        <v>11</v>
      </c>
      <c r="H195" s="15">
        <v>-0.61719356513722112</v>
      </c>
      <c r="I195" s="15">
        <v>3.5263605246161616</v>
      </c>
      <c r="K195" s="4" t="s">
        <v>1</v>
      </c>
      <c r="L195" s="4">
        <v>2005</v>
      </c>
      <c r="M195" s="3">
        <v>81424.206269999995</v>
      </c>
      <c r="N195" s="2" t="s">
        <v>0</v>
      </c>
      <c r="O195" s="2">
        <v>29</v>
      </c>
      <c r="P195" s="18">
        <v>4.0000000000000001E-3</v>
      </c>
      <c r="Q195" s="2" t="s">
        <v>12</v>
      </c>
      <c r="R195" s="49">
        <f t="shared" si="2"/>
        <v>4.156E-3</v>
      </c>
      <c r="S195" s="15">
        <v>-5.4791941843476168</v>
      </c>
      <c r="T195" s="15">
        <v>3.3672958299864741</v>
      </c>
    </row>
    <row r="196" spans="1:20" x14ac:dyDescent="0.2">
      <c r="A196" s="13">
        <v>108</v>
      </c>
      <c r="B196" s="13">
        <v>2010</v>
      </c>
      <c r="C196" s="3">
        <v>41548.763359999997</v>
      </c>
      <c r="D196" s="14" t="s">
        <v>0</v>
      </c>
      <c r="E196" s="14">
        <v>26</v>
      </c>
      <c r="F196" s="17">
        <v>0.103074</v>
      </c>
      <c r="G196" s="15" t="s">
        <v>49</v>
      </c>
      <c r="H196" s="15">
        <v>-2.1635261845704186</v>
      </c>
      <c r="I196" s="15">
        <v>3.2580965380214821</v>
      </c>
      <c r="K196" s="4" t="s">
        <v>1</v>
      </c>
      <c r="L196" s="4">
        <v>2005</v>
      </c>
      <c r="M196" s="3">
        <v>81424.206269999995</v>
      </c>
      <c r="N196" s="2" t="s">
        <v>0</v>
      </c>
      <c r="O196" s="2">
        <v>30</v>
      </c>
      <c r="P196" s="18">
        <v>0.13</v>
      </c>
      <c r="Q196" s="2" t="s">
        <v>12</v>
      </c>
      <c r="R196" s="49">
        <f t="shared" ref="R196:R252" si="3">P196+$P$1</f>
        <v>0.13015599999999999</v>
      </c>
      <c r="S196" s="15">
        <v>-1.8997594806175648</v>
      </c>
      <c r="T196" s="15">
        <v>3.4011973816621555</v>
      </c>
    </row>
    <row r="197" spans="1:20" x14ac:dyDescent="0.2">
      <c r="A197" s="13">
        <v>108</v>
      </c>
      <c r="B197" s="13">
        <v>2010</v>
      </c>
      <c r="C197" s="3">
        <v>41548.763359999997</v>
      </c>
      <c r="D197" s="14" t="s">
        <v>0</v>
      </c>
      <c r="E197" s="14">
        <v>27</v>
      </c>
      <c r="F197" s="17">
        <v>0.120202</v>
      </c>
      <c r="G197" s="15" t="s">
        <v>49</v>
      </c>
      <c r="H197" s="15">
        <v>-1.9905186747703267</v>
      </c>
      <c r="I197" s="15">
        <v>3.2958368660043291</v>
      </c>
      <c r="K197" s="4" t="s">
        <v>1</v>
      </c>
      <c r="L197" s="4">
        <v>2005</v>
      </c>
      <c r="M197" s="3">
        <v>81424.206269999995</v>
      </c>
      <c r="N197" s="2" t="s">
        <v>0</v>
      </c>
      <c r="O197" s="2">
        <v>31</v>
      </c>
      <c r="P197" s="18">
        <v>6.0000000000000001E-3</v>
      </c>
      <c r="Q197" s="2" t="s">
        <v>12</v>
      </c>
      <c r="R197" s="49">
        <f t="shared" si="3"/>
        <v>6.156E-3</v>
      </c>
      <c r="S197" s="15">
        <v>-5.0843099906799409</v>
      </c>
      <c r="T197" s="15">
        <v>3.4339872044851463</v>
      </c>
    </row>
    <row r="198" spans="1:20" x14ac:dyDescent="0.2">
      <c r="A198" s="13">
        <v>108</v>
      </c>
      <c r="B198" s="13">
        <v>2010</v>
      </c>
      <c r="C198" s="3">
        <v>41548.763359999997</v>
      </c>
      <c r="D198" s="14" t="s">
        <v>0</v>
      </c>
      <c r="E198" s="14">
        <v>28</v>
      </c>
      <c r="F198" s="17">
        <v>0.18091299999999999</v>
      </c>
      <c r="G198" s="15" t="s">
        <v>49</v>
      </c>
      <c r="H198" s="15">
        <v>-1.5101740525906788</v>
      </c>
      <c r="I198" s="15">
        <v>3.3322045101752038</v>
      </c>
      <c r="K198" s="4" t="s">
        <v>1</v>
      </c>
      <c r="L198" s="4">
        <v>2005</v>
      </c>
      <c r="M198" s="3">
        <v>81424.206269999995</v>
      </c>
      <c r="N198" s="2" t="s">
        <v>0</v>
      </c>
      <c r="O198" s="2">
        <v>32</v>
      </c>
      <c r="P198" s="18">
        <v>2E-3</v>
      </c>
      <c r="Q198" s="2" t="s">
        <v>12</v>
      </c>
      <c r="R198" s="49">
        <f t="shared" si="3"/>
        <v>2.1559999999999999E-3</v>
      </c>
      <c r="S198" s="15">
        <v>-6.1374986232647135</v>
      </c>
      <c r="T198" s="15">
        <v>3.4657359027997265</v>
      </c>
    </row>
    <row r="199" spans="1:20" x14ac:dyDescent="0.2">
      <c r="A199" s="13">
        <v>108</v>
      </c>
      <c r="B199" s="13">
        <v>2010</v>
      </c>
      <c r="C199" s="3">
        <v>41548.763359999997</v>
      </c>
      <c r="D199" s="14" t="s">
        <v>0</v>
      </c>
      <c r="E199" s="14">
        <v>29</v>
      </c>
      <c r="F199" s="17">
        <v>0.33084799999999998</v>
      </c>
      <c r="G199" s="15" t="s">
        <v>49</v>
      </c>
      <c r="H199" s="15">
        <v>-0.70435218370010666</v>
      </c>
      <c r="I199" s="15">
        <v>3.3672958299864741</v>
      </c>
      <c r="K199" s="4" t="s">
        <v>1</v>
      </c>
      <c r="L199" s="4">
        <v>2005</v>
      </c>
      <c r="M199" s="3">
        <v>81424.206269999995</v>
      </c>
      <c r="N199" s="2" t="s">
        <v>0</v>
      </c>
      <c r="O199" s="2">
        <v>33</v>
      </c>
      <c r="P199" s="18">
        <v>0.128</v>
      </c>
      <c r="Q199" s="2" t="s">
        <v>12</v>
      </c>
      <c r="R199" s="49">
        <f t="shared" si="3"/>
        <v>0.12815599999999999</v>
      </c>
      <c r="S199" s="15">
        <v>-1.9175411520622707</v>
      </c>
      <c r="T199" s="15">
        <v>3.4965075614664802</v>
      </c>
    </row>
    <row r="200" spans="1:20" x14ac:dyDescent="0.2">
      <c r="A200" s="13">
        <v>108</v>
      </c>
      <c r="B200" s="13">
        <v>2010</v>
      </c>
      <c r="C200" s="3">
        <v>41548.763359999997</v>
      </c>
      <c r="D200" s="14" t="s">
        <v>0</v>
      </c>
      <c r="E200" s="14">
        <v>30</v>
      </c>
      <c r="F200" s="17">
        <v>0.36975400000000003</v>
      </c>
      <c r="G200" s="15" t="s">
        <v>49</v>
      </c>
      <c r="H200" s="15">
        <v>-0.53327229970732115</v>
      </c>
      <c r="I200" s="15">
        <v>3.4011973816621555</v>
      </c>
      <c r="K200" s="4" t="s">
        <v>1</v>
      </c>
      <c r="L200" s="4">
        <v>2005</v>
      </c>
      <c r="M200" s="3">
        <v>81424.206269999995</v>
      </c>
      <c r="N200" s="2" t="s">
        <v>0</v>
      </c>
      <c r="O200" s="2">
        <v>34</v>
      </c>
      <c r="P200" s="18">
        <v>0</v>
      </c>
      <c r="Q200" s="2" t="s">
        <v>12</v>
      </c>
      <c r="R200" s="49">
        <f t="shared" si="3"/>
        <v>1.56E-4</v>
      </c>
      <c r="S200" s="15">
        <v>-8.7656545507147374</v>
      </c>
      <c r="T200" s="15">
        <v>3.5263605246161616</v>
      </c>
    </row>
    <row r="201" spans="1:20" x14ac:dyDescent="0.2">
      <c r="A201" s="13">
        <v>108</v>
      </c>
      <c r="B201" s="13">
        <v>2010</v>
      </c>
      <c r="C201" s="3">
        <v>41548.763359999997</v>
      </c>
      <c r="D201" s="14" t="s">
        <v>0</v>
      </c>
      <c r="E201" s="14">
        <v>31</v>
      </c>
      <c r="F201" s="17">
        <v>0.59034500000000001</v>
      </c>
      <c r="G201" s="15" t="s">
        <v>49</v>
      </c>
      <c r="H201" s="15">
        <v>0.3653917697106388</v>
      </c>
      <c r="I201" s="15">
        <v>3.4339872044851463</v>
      </c>
      <c r="K201" s="4" t="s">
        <v>1</v>
      </c>
      <c r="L201" s="4">
        <v>2006</v>
      </c>
      <c r="M201" s="3">
        <v>45562.392659999998</v>
      </c>
      <c r="N201" s="2" t="s">
        <v>0</v>
      </c>
      <c r="O201" s="2">
        <v>24</v>
      </c>
      <c r="P201" s="18">
        <v>4.1000000000000002E-2</v>
      </c>
      <c r="Q201" s="2" t="s">
        <v>49</v>
      </c>
      <c r="R201" s="49">
        <f t="shared" si="3"/>
        <v>4.1156000000000005E-2</v>
      </c>
      <c r="S201" s="15">
        <v>-3.1485213503698741</v>
      </c>
      <c r="T201" s="15">
        <v>3.1780538303479458</v>
      </c>
    </row>
    <row r="202" spans="1:20" x14ac:dyDescent="0.2">
      <c r="A202" s="13">
        <v>108</v>
      </c>
      <c r="B202" s="13">
        <v>2010</v>
      </c>
      <c r="C202" s="3">
        <v>41548.763359999997</v>
      </c>
      <c r="D202" s="14" t="s">
        <v>0</v>
      </c>
      <c r="E202" s="14">
        <v>32</v>
      </c>
      <c r="F202" s="17">
        <v>0.61474099999999998</v>
      </c>
      <c r="G202" s="15" t="s">
        <v>49</v>
      </c>
      <c r="H202" s="15">
        <v>0.46728520551058184</v>
      </c>
      <c r="I202" s="15">
        <v>3.4657359027997265</v>
      </c>
      <c r="K202" s="4" t="s">
        <v>1</v>
      </c>
      <c r="L202" s="4">
        <v>2006</v>
      </c>
      <c r="M202" s="3">
        <v>45562.392659999998</v>
      </c>
      <c r="N202" s="2" t="s">
        <v>0</v>
      </c>
      <c r="O202" s="2">
        <v>25</v>
      </c>
      <c r="P202" s="18">
        <v>2.5000000000000001E-2</v>
      </c>
      <c r="Q202" s="2" t="s">
        <v>49</v>
      </c>
      <c r="R202" s="49">
        <f t="shared" si="3"/>
        <v>2.5156000000000001E-2</v>
      </c>
      <c r="S202" s="15">
        <v>-3.6573410343165902</v>
      </c>
      <c r="T202" s="15">
        <v>3.2188758248682006</v>
      </c>
    </row>
    <row r="203" spans="1:20" x14ac:dyDescent="0.2">
      <c r="A203" s="13">
        <v>108</v>
      </c>
      <c r="B203" s="13">
        <v>2010</v>
      </c>
      <c r="C203" s="3">
        <v>41548.763359999997</v>
      </c>
      <c r="D203" s="14" t="s">
        <v>0</v>
      </c>
      <c r="E203" s="14">
        <v>33</v>
      </c>
      <c r="F203" s="17">
        <v>0.55812300000000004</v>
      </c>
      <c r="G203" s="15" t="s">
        <v>49</v>
      </c>
      <c r="H203" s="15">
        <v>0.23354780539019482</v>
      </c>
      <c r="I203" s="15">
        <v>3.4965075614664802</v>
      </c>
      <c r="K203" s="4" t="s">
        <v>1</v>
      </c>
      <c r="L203" s="4">
        <v>2006</v>
      </c>
      <c r="M203" s="3">
        <v>45562.392659999998</v>
      </c>
      <c r="N203" s="2" t="s">
        <v>0</v>
      </c>
      <c r="O203" s="2">
        <v>26</v>
      </c>
      <c r="P203" s="18">
        <v>0</v>
      </c>
      <c r="Q203" s="2" t="s">
        <v>49</v>
      </c>
      <c r="R203" s="49">
        <f t="shared" si="3"/>
        <v>1.56E-4</v>
      </c>
      <c r="S203" s="15">
        <v>-8.7656545507147374</v>
      </c>
      <c r="T203" s="15">
        <v>3.2580965380214821</v>
      </c>
    </row>
    <row r="204" spans="1:20" x14ac:dyDescent="0.2">
      <c r="A204" s="13">
        <v>108</v>
      </c>
      <c r="B204" s="13">
        <v>2010</v>
      </c>
      <c r="C204" s="3">
        <v>41548.763359999997</v>
      </c>
      <c r="D204" s="14" t="s">
        <v>0</v>
      </c>
      <c r="E204" s="14">
        <v>34</v>
      </c>
      <c r="F204" s="17">
        <v>0.27117799999999997</v>
      </c>
      <c r="G204" s="15" t="s">
        <v>49</v>
      </c>
      <c r="H204" s="15">
        <v>-0.98865410026645928</v>
      </c>
      <c r="I204" s="15">
        <v>3.5263605246161616</v>
      </c>
      <c r="K204" s="4" t="s">
        <v>1</v>
      </c>
      <c r="L204" s="4">
        <v>2006</v>
      </c>
      <c r="M204" s="3">
        <v>45562.392659999998</v>
      </c>
      <c r="N204" s="2" t="s">
        <v>0</v>
      </c>
      <c r="O204" s="2">
        <v>27</v>
      </c>
      <c r="P204" s="18">
        <v>0.03</v>
      </c>
      <c r="Q204" s="2" t="s">
        <v>49</v>
      </c>
      <c r="R204" s="49">
        <f t="shared" si="3"/>
        <v>3.0155999999999999E-2</v>
      </c>
      <c r="S204" s="15">
        <v>-3.4709121631479731</v>
      </c>
      <c r="T204" s="15">
        <v>3.2958368660043291</v>
      </c>
    </row>
    <row r="205" spans="1:20" x14ac:dyDescent="0.2">
      <c r="A205" s="13">
        <v>108</v>
      </c>
      <c r="B205" s="13">
        <v>2011</v>
      </c>
      <c r="C205" s="3">
        <v>64279</v>
      </c>
      <c r="D205" s="14" t="s">
        <v>0</v>
      </c>
      <c r="E205" s="14">
        <v>26</v>
      </c>
      <c r="F205" s="17">
        <v>7.4234999999999995E-2</v>
      </c>
      <c r="G205" s="15" t="s">
        <v>49</v>
      </c>
      <c r="H205" s="15">
        <v>-2.5233846856690794</v>
      </c>
      <c r="I205" s="15">
        <v>3.2580965380214821</v>
      </c>
      <c r="K205" s="4" t="s">
        <v>1</v>
      </c>
      <c r="L205" s="4">
        <v>2006</v>
      </c>
      <c r="M205" s="3">
        <v>45562.392659999998</v>
      </c>
      <c r="N205" s="2" t="s">
        <v>0</v>
      </c>
      <c r="O205" s="2">
        <v>28</v>
      </c>
      <c r="P205" s="18">
        <v>2E-3</v>
      </c>
      <c r="Q205" s="2" t="s">
        <v>49</v>
      </c>
      <c r="R205" s="49">
        <f t="shared" si="3"/>
        <v>2.1559999999999999E-3</v>
      </c>
      <c r="S205" s="15">
        <v>-6.1374986232647135</v>
      </c>
      <c r="T205" s="15">
        <v>3.3322045101752038</v>
      </c>
    </row>
    <row r="206" spans="1:20" x14ac:dyDescent="0.2">
      <c r="A206" s="13">
        <v>108</v>
      </c>
      <c r="B206" s="13">
        <v>2011</v>
      </c>
      <c r="C206" s="3">
        <v>64279</v>
      </c>
      <c r="D206" s="14" t="s">
        <v>0</v>
      </c>
      <c r="E206" s="14">
        <v>27</v>
      </c>
      <c r="F206" s="17">
        <v>4.7480000000000001E-2</v>
      </c>
      <c r="G206" s="15" t="s">
        <v>49</v>
      </c>
      <c r="H206" s="15">
        <v>-2.998802534414275</v>
      </c>
      <c r="I206" s="15">
        <v>3.2958368660043291</v>
      </c>
      <c r="K206" s="4" t="s">
        <v>1</v>
      </c>
      <c r="L206" s="4">
        <v>2006</v>
      </c>
      <c r="M206" s="3">
        <v>45562.392659999998</v>
      </c>
      <c r="N206" s="2" t="s">
        <v>0</v>
      </c>
      <c r="O206" s="2">
        <v>29</v>
      </c>
      <c r="P206" s="18">
        <v>1.2E-2</v>
      </c>
      <c r="Q206" s="2" t="s">
        <v>49</v>
      </c>
      <c r="R206" s="49">
        <f t="shared" si="3"/>
        <v>1.2156E-2</v>
      </c>
      <c r="S206" s="15">
        <v>-4.397859822693321</v>
      </c>
      <c r="T206" s="15">
        <v>3.3672958299864741</v>
      </c>
    </row>
    <row r="207" spans="1:20" x14ac:dyDescent="0.2">
      <c r="A207" s="13">
        <v>108</v>
      </c>
      <c r="B207" s="13">
        <v>2011</v>
      </c>
      <c r="C207" s="3">
        <v>64279</v>
      </c>
      <c r="D207" s="14" t="s">
        <v>0</v>
      </c>
      <c r="E207" s="14">
        <v>28</v>
      </c>
      <c r="F207" s="17">
        <v>0.20430100000000001</v>
      </c>
      <c r="G207" s="15" t="s">
        <v>49</v>
      </c>
      <c r="H207" s="15">
        <v>-1.3596265770534397</v>
      </c>
      <c r="I207" s="15">
        <v>3.3322045101752038</v>
      </c>
      <c r="K207" s="4" t="s">
        <v>1</v>
      </c>
      <c r="L207" s="4">
        <v>2006</v>
      </c>
      <c r="M207" s="3">
        <v>45562.392659999998</v>
      </c>
      <c r="N207" s="2" t="s">
        <v>0</v>
      </c>
      <c r="O207" s="2">
        <v>30</v>
      </c>
      <c r="P207" s="18">
        <v>2.7E-2</v>
      </c>
      <c r="Q207" s="2" t="s">
        <v>49</v>
      </c>
      <c r="R207" s="49">
        <f t="shared" si="3"/>
        <v>2.7156E-2</v>
      </c>
      <c r="S207" s="15">
        <v>-3.5787860657466046</v>
      </c>
      <c r="T207" s="15">
        <v>3.4011973816621555</v>
      </c>
    </row>
    <row r="208" spans="1:20" x14ac:dyDescent="0.2">
      <c r="A208" s="13">
        <v>108</v>
      </c>
      <c r="B208" s="13">
        <v>2011</v>
      </c>
      <c r="C208" s="3">
        <v>64279</v>
      </c>
      <c r="D208" s="14" t="s">
        <v>0</v>
      </c>
      <c r="E208" s="14">
        <v>29</v>
      </c>
      <c r="F208" s="17">
        <v>0.31627699999999997</v>
      </c>
      <c r="G208" s="15" t="s">
        <v>49</v>
      </c>
      <c r="H208" s="15">
        <v>-0.77093445294799201</v>
      </c>
      <c r="I208" s="15">
        <v>3.3672958299864741</v>
      </c>
      <c r="K208" s="4" t="s">
        <v>1</v>
      </c>
      <c r="L208" s="4">
        <v>2006</v>
      </c>
      <c r="M208" s="3">
        <v>45562.392659999998</v>
      </c>
      <c r="N208" s="2" t="s">
        <v>0</v>
      </c>
      <c r="O208" s="2">
        <v>31</v>
      </c>
      <c r="P208" s="18">
        <v>2.9000000000000001E-2</v>
      </c>
      <c r="Q208" s="2" t="s">
        <v>49</v>
      </c>
      <c r="R208" s="49">
        <f t="shared" si="3"/>
        <v>2.9156000000000001E-2</v>
      </c>
      <c r="S208" s="15">
        <v>-3.5056657447713584</v>
      </c>
      <c r="T208" s="15">
        <v>3.4339872044851463</v>
      </c>
    </row>
    <row r="209" spans="1:20" x14ac:dyDescent="0.2">
      <c r="A209" s="13">
        <v>108</v>
      </c>
      <c r="B209" s="13">
        <v>2011</v>
      </c>
      <c r="C209" s="3">
        <v>64279</v>
      </c>
      <c r="D209" s="14" t="s">
        <v>0</v>
      </c>
      <c r="E209" s="14">
        <v>30</v>
      </c>
      <c r="F209" s="17">
        <v>0.529972</v>
      </c>
      <c r="G209" s="15" t="s">
        <v>49</v>
      </c>
      <c r="H209" s="15">
        <v>0.12003190756422355</v>
      </c>
      <c r="I209" s="15">
        <v>3.4011973816621555</v>
      </c>
      <c r="K209" s="4" t="s">
        <v>1</v>
      </c>
      <c r="L209" s="4">
        <v>2006</v>
      </c>
      <c r="M209" s="3">
        <v>45562.392659999998</v>
      </c>
      <c r="N209" s="2" t="s">
        <v>0</v>
      </c>
      <c r="O209" s="2">
        <v>32</v>
      </c>
      <c r="P209" s="18">
        <v>8.9999999999999993E-3</v>
      </c>
      <c r="Q209" s="2" t="s">
        <v>49</v>
      </c>
      <c r="R209" s="49">
        <f t="shared" si="3"/>
        <v>9.1559999999999992E-3</v>
      </c>
      <c r="S209" s="15">
        <v>-4.6843051322396683</v>
      </c>
      <c r="T209" s="15">
        <v>3.4657359027997265</v>
      </c>
    </row>
    <row r="210" spans="1:20" x14ac:dyDescent="0.2">
      <c r="A210" s="13">
        <v>108</v>
      </c>
      <c r="B210" s="13">
        <v>2011</v>
      </c>
      <c r="C210" s="3">
        <v>64279</v>
      </c>
      <c r="D210" s="14" t="s">
        <v>0</v>
      </c>
      <c r="E210" s="14">
        <v>31</v>
      </c>
      <c r="F210" s="17">
        <v>0.66029899999999997</v>
      </c>
      <c r="G210" s="15" t="s">
        <v>49</v>
      </c>
      <c r="H210" s="15">
        <v>0.66462694380013243</v>
      </c>
      <c r="I210" s="15">
        <v>3.4339872044851463</v>
      </c>
      <c r="K210" s="4" t="s">
        <v>1</v>
      </c>
      <c r="L210" s="4">
        <v>2006</v>
      </c>
      <c r="M210" s="3">
        <v>45562.392659999998</v>
      </c>
      <c r="N210" s="2" t="s">
        <v>0</v>
      </c>
      <c r="O210" s="2">
        <v>33</v>
      </c>
      <c r="P210" s="18">
        <v>0.03</v>
      </c>
      <c r="Q210" s="2" t="s">
        <v>49</v>
      </c>
      <c r="R210" s="49">
        <f t="shared" si="3"/>
        <v>3.0155999999999999E-2</v>
      </c>
      <c r="S210" s="15">
        <v>-3.4709121631479731</v>
      </c>
      <c r="T210" s="15">
        <v>3.4965075614664802</v>
      </c>
    </row>
    <row r="211" spans="1:20" x14ac:dyDescent="0.2">
      <c r="A211" s="13">
        <v>108</v>
      </c>
      <c r="B211" s="13">
        <v>2011</v>
      </c>
      <c r="C211" s="3">
        <v>64279</v>
      </c>
      <c r="D211" s="14" t="s">
        <v>0</v>
      </c>
      <c r="E211" s="14">
        <v>32</v>
      </c>
      <c r="F211" s="17">
        <v>0.53103100000000003</v>
      </c>
      <c r="G211" s="15" t="s">
        <v>49</v>
      </c>
      <c r="H211" s="15">
        <v>0.1242837317715</v>
      </c>
      <c r="I211" s="15">
        <v>3.4657359027997265</v>
      </c>
      <c r="K211" s="4" t="s">
        <v>1</v>
      </c>
      <c r="L211" s="4">
        <v>2006</v>
      </c>
      <c r="M211" s="3">
        <v>45562.392659999998</v>
      </c>
      <c r="N211" s="2" t="s">
        <v>0</v>
      </c>
      <c r="O211" s="2">
        <v>34</v>
      </c>
      <c r="P211" s="18">
        <v>0</v>
      </c>
      <c r="Q211" s="2" t="s">
        <v>49</v>
      </c>
      <c r="R211" s="49">
        <f t="shared" si="3"/>
        <v>1.56E-4</v>
      </c>
      <c r="S211" s="15">
        <v>-8.7656545507147374</v>
      </c>
      <c r="T211" s="15">
        <v>3.5263605246161616</v>
      </c>
    </row>
    <row r="212" spans="1:20" x14ac:dyDescent="0.2">
      <c r="A212" s="13">
        <v>108</v>
      </c>
      <c r="B212" s="13">
        <v>2011</v>
      </c>
      <c r="C212" s="3">
        <v>64279</v>
      </c>
      <c r="D212" s="14" t="s">
        <v>0</v>
      </c>
      <c r="E212" s="14">
        <v>33</v>
      </c>
      <c r="F212" s="17">
        <v>0.51752299999999996</v>
      </c>
      <c r="G212" s="15" t="s">
        <v>49</v>
      </c>
      <c r="H212" s="15">
        <v>7.012071734725904E-2</v>
      </c>
      <c r="I212" s="15">
        <v>3.4965075614664802</v>
      </c>
      <c r="K212" s="4" t="s">
        <v>1</v>
      </c>
      <c r="L212" s="4">
        <v>2008</v>
      </c>
      <c r="M212" s="3">
        <v>31933.229510000001</v>
      </c>
      <c r="N212" s="2" t="s">
        <v>0</v>
      </c>
      <c r="O212" s="2">
        <v>24</v>
      </c>
      <c r="P212" s="18">
        <v>3.7859479947432516E-2</v>
      </c>
      <c r="Q212" s="2" t="s">
        <v>11</v>
      </c>
      <c r="R212" s="49">
        <f t="shared" si="3"/>
        <v>3.8015479947432519E-2</v>
      </c>
      <c r="S212" s="15">
        <v>-3.2311670669264703</v>
      </c>
      <c r="T212" s="15">
        <v>3.1780538303479458</v>
      </c>
    </row>
    <row r="213" spans="1:20" x14ac:dyDescent="0.2">
      <c r="A213" s="13">
        <v>108</v>
      </c>
      <c r="B213" s="13">
        <v>2011</v>
      </c>
      <c r="C213" s="3">
        <v>64279</v>
      </c>
      <c r="D213" s="14" t="s">
        <v>0</v>
      </c>
      <c r="E213" s="14">
        <v>34</v>
      </c>
      <c r="F213" s="17">
        <v>0.55871400000000004</v>
      </c>
      <c r="G213" s="15" t="s">
        <v>49</v>
      </c>
      <c r="H213" s="15">
        <v>0.23594452300012284</v>
      </c>
      <c r="I213" s="15">
        <v>3.5263605246161616</v>
      </c>
      <c r="K213" s="4" t="s">
        <v>1</v>
      </c>
      <c r="L213" s="4">
        <v>2008</v>
      </c>
      <c r="M213" s="3">
        <v>31933.229510000001</v>
      </c>
      <c r="N213" s="2" t="s">
        <v>0</v>
      </c>
      <c r="O213" s="2">
        <v>25</v>
      </c>
      <c r="P213" s="18">
        <v>3.7859479947432509E-2</v>
      </c>
      <c r="Q213" s="2" t="s">
        <v>11</v>
      </c>
      <c r="R213" s="49">
        <f t="shared" si="3"/>
        <v>3.8015479947432512E-2</v>
      </c>
      <c r="S213" s="15">
        <v>-3.2311670669264703</v>
      </c>
      <c r="T213" s="15">
        <v>3.2188758248682006</v>
      </c>
    </row>
    <row r="214" spans="1:20" x14ac:dyDescent="0.2">
      <c r="G214" s="12"/>
      <c r="H214" s="12"/>
      <c r="I214" s="12"/>
      <c r="K214" s="4" t="s">
        <v>1</v>
      </c>
      <c r="L214" s="4">
        <v>2008</v>
      </c>
      <c r="M214" s="3">
        <v>31933.229510000001</v>
      </c>
      <c r="N214" s="2" t="s">
        <v>0</v>
      </c>
      <c r="O214" s="2">
        <v>26</v>
      </c>
      <c r="P214" s="18">
        <v>9.5744220817058578E-2</v>
      </c>
      <c r="Q214" s="2" t="s">
        <v>11</v>
      </c>
      <c r="R214" s="49">
        <f t="shared" si="3"/>
        <v>9.5900220817058582E-2</v>
      </c>
      <c r="S214" s="15">
        <v>-2.2438039774828562</v>
      </c>
      <c r="T214" s="15">
        <v>3.2580965380214821</v>
      </c>
    </row>
    <row r="215" spans="1:20" x14ac:dyDescent="0.2">
      <c r="G215" s="12"/>
      <c r="H215" s="12"/>
      <c r="I215" s="12"/>
      <c r="K215" s="4" t="s">
        <v>1</v>
      </c>
      <c r="L215" s="4">
        <v>2008</v>
      </c>
      <c r="M215" s="3">
        <v>31933.229510000001</v>
      </c>
      <c r="N215" s="2" t="s">
        <v>0</v>
      </c>
      <c r="O215" s="2">
        <v>27</v>
      </c>
      <c r="P215" s="18">
        <v>0.10999172286497459</v>
      </c>
      <c r="Q215" s="2" t="s">
        <v>11</v>
      </c>
      <c r="R215" s="49">
        <f t="shared" si="3"/>
        <v>0.1101477228649746</v>
      </c>
      <c r="S215" s="15">
        <v>-2.0894083628369899</v>
      </c>
      <c r="T215" s="15">
        <v>3.2958368660043291</v>
      </c>
    </row>
    <row r="216" spans="1:20" x14ac:dyDescent="0.2">
      <c r="G216" s="12"/>
      <c r="H216" s="12"/>
      <c r="I216" s="12"/>
      <c r="K216" s="4" t="s">
        <v>1</v>
      </c>
      <c r="L216" s="4">
        <v>2008</v>
      </c>
      <c r="M216" s="3">
        <v>31933.229510000001</v>
      </c>
      <c r="N216" s="2" t="s">
        <v>0</v>
      </c>
      <c r="O216" s="2">
        <v>28</v>
      </c>
      <c r="P216" s="18">
        <v>0.1971131394423381</v>
      </c>
      <c r="Q216" s="2" t="s">
        <v>11</v>
      </c>
      <c r="R216" s="49">
        <f t="shared" si="3"/>
        <v>0.19726913944233809</v>
      </c>
      <c r="S216" s="15">
        <v>-1.4036448216647686</v>
      </c>
      <c r="T216" s="15">
        <v>3.3322045101752038</v>
      </c>
    </row>
    <row r="217" spans="1:20" x14ac:dyDescent="0.2">
      <c r="G217" s="12"/>
      <c r="H217" s="12"/>
      <c r="I217" s="12"/>
      <c r="K217" s="4" t="s">
        <v>1</v>
      </c>
      <c r="L217" s="4">
        <v>2008</v>
      </c>
      <c r="M217" s="3">
        <v>31933.229510000001</v>
      </c>
      <c r="N217" s="2" t="s">
        <v>0</v>
      </c>
      <c r="O217" s="2">
        <v>29</v>
      </c>
      <c r="P217" s="18">
        <v>0.32188312578940914</v>
      </c>
      <c r="Q217" s="2" t="s">
        <v>11</v>
      </c>
      <c r="R217" s="49">
        <f t="shared" si="3"/>
        <v>0.32203912578940913</v>
      </c>
      <c r="S217" s="15">
        <v>-0.744646607100515</v>
      </c>
      <c r="T217" s="15">
        <v>3.3672958299864741</v>
      </c>
    </row>
    <row r="218" spans="1:20" x14ac:dyDescent="0.2">
      <c r="G218" s="12"/>
      <c r="H218" s="12"/>
      <c r="I218" s="12"/>
      <c r="K218" s="4" t="s">
        <v>1</v>
      </c>
      <c r="L218" s="4">
        <v>2008</v>
      </c>
      <c r="M218" s="3">
        <v>31933.229510000001</v>
      </c>
      <c r="N218" s="2" t="s">
        <v>0</v>
      </c>
      <c r="O218" s="2">
        <v>30</v>
      </c>
      <c r="P218" s="18">
        <v>0.17581526434339145</v>
      </c>
      <c r="Q218" s="2" t="s">
        <v>11</v>
      </c>
      <c r="R218" s="49">
        <f t="shared" si="3"/>
        <v>0.17597126434339144</v>
      </c>
      <c r="S218" s="15">
        <v>-1.5440739876079841</v>
      </c>
      <c r="T218" s="15">
        <v>3.4011973816621555</v>
      </c>
    </row>
    <row r="219" spans="1:20" x14ac:dyDescent="0.2">
      <c r="G219" s="12"/>
      <c r="H219" s="12"/>
      <c r="I219" s="12"/>
      <c r="K219" s="4" t="s">
        <v>1</v>
      </c>
      <c r="L219" s="4">
        <v>2008</v>
      </c>
      <c r="M219" s="3">
        <v>31933.229510000001</v>
      </c>
      <c r="N219" s="2" t="s">
        <v>0</v>
      </c>
      <c r="O219" s="2">
        <v>31</v>
      </c>
      <c r="P219" s="18">
        <v>0.17164564733570387</v>
      </c>
      <c r="Q219" s="2" t="s">
        <v>11</v>
      </c>
      <c r="R219" s="49">
        <f t="shared" si="3"/>
        <v>0.17180164733570386</v>
      </c>
      <c r="S219" s="15">
        <v>-1.5731004268035456</v>
      </c>
      <c r="T219" s="15">
        <v>3.4339872044851463</v>
      </c>
    </row>
    <row r="220" spans="1:20" x14ac:dyDescent="0.2">
      <c r="G220" s="12"/>
      <c r="H220" s="12"/>
      <c r="I220" s="12"/>
      <c r="K220" s="4" t="s">
        <v>1</v>
      </c>
      <c r="L220" s="4">
        <v>2008</v>
      </c>
      <c r="M220" s="3">
        <v>31933.229510000001</v>
      </c>
      <c r="N220" s="2" t="s">
        <v>0</v>
      </c>
      <c r="O220" s="2">
        <v>32</v>
      </c>
      <c r="P220" s="18">
        <v>0.26575216780979022</v>
      </c>
      <c r="Q220" s="2" t="s">
        <v>11</v>
      </c>
      <c r="R220" s="49">
        <f t="shared" si="3"/>
        <v>0.26590816780979021</v>
      </c>
      <c r="S220" s="15">
        <v>-1.0156956022836177</v>
      </c>
      <c r="T220" s="15">
        <v>3.4657359027997265</v>
      </c>
    </row>
    <row r="221" spans="1:20" x14ac:dyDescent="0.2">
      <c r="G221" s="12"/>
      <c r="H221" s="12"/>
      <c r="I221" s="12"/>
      <c r="K221" s="4" t="s">
        <v>1</v>
      </c>
      <c r="L221" s="4">
        <v>2008</v>
      </c>
      <c r="M221" s="3">
        <v>31933.229510000001</v>
      </c>
      <c r="N221" s="2" t="s">
        <v>0</v>
      </c>
      <c r="O221" s="2">
        <v>33</v>
      </c>
      <c r="P221" s="18">
        <v>6.5359368147093096E-3</v>
      </c>
      <c r="Q221" s="2" t="s">
        <v>11</v>
      </c>
      <c r="R221" s="49">
        <f t="shared" si="3"/>
        <v>6.6919368147093095E-3</v>
      </c>
      <c r="S221" s="15">
        <v>-5.000294548239709</v>
      </c>
      <c r="T221" s="15">
        <v>3.4965075614664802</v>
      </c>
    </row>
    <row r="222" spans="1:20" x14ac:dyDescent="0.2">
      <c r="G222" s="12"/>
      <c r="H222" s="12"/>
      <c r="I222" s="12"/>
      <c r="K222" s="4" t="s">
        <v>1</v>
      </c>
      <c r="L222" s="4">
        <v>2008</v>
      </c>
      <c r="M222" s="3">
        <v>31933.229510000001</v>
      </c>
      <c r="N222" s="2" t="s">
        <v>0</v>
      </c>
      <c r="O222" s="2">
        <v>34</v>
      </c>
      <c r="P222" s="18">
        <v>0</v>
      </c>
      <c r="Q222" s="2" t="s">
        <v>11</v>
      </c>
      <c r="R222" s="49">
        <f t="shared" si="3"/>
        <v>1.56E-4</v>
      </c>
      <c r="S222" s="15">
        <v>-8.7656545507147374</v>
      </c>
      <c r="T222" s="15">
        <v>3.5263605246161616</v>
      </c>
    </row>
    <row r="223" spans="1:20" x14ac:dyDescent="0.2">
      <c r="G223" s="12"/>
      <c r="H223" s="12"/>
      <c r="I223" s="12"/>
      <c r="K223" s="4" t="s">
        <v>1</v>
      </c>
      <c r="L223" s="4">
        <v>2009</v>
      </c>
      <c r="M223" s="3">
        <v>36729.240120000002</v>
      </c>
      <c r="N223" s="2" t="s">
        <v>0</v>
      </c>
      <c r="O223" s="2">
        <v>25</v>
      </c>
      <c r="P223" s="18">
        <v>1.9094E-2</v>
      </c>
      <c r="Q223" s="2" t="s">
        <v>11</v>
      </c>
      <c r="R223" s="49">
        <f t="shared" si="3"/>
        <v>1.925E-2</v>
      </c>
      <c r="S223" s="15">
        <v>-3.9309655736492504</v>
      </c>
      <c r="T223" s="15">
        <v>3.2188758248682006</v>
      </c>
    </row>
    <row r="224" spans="1:20" x14ac:dyDescent="0.2">
      <c r="G224" s="12"/>
      <c r="H224" s="12"/>
      <c r="I224" s="12"/>
      <c r="K224" s="4" t="s">
        <v>1</v>
      </c>
      <c r="L224" s="4">
        <v>2009</v>
      </c>
      <c r="M224" s="3">
        <v>36729.240120000002</v>
      </c>
      <c r="N224" s="2" t="s">
        <v>0</v>
      </c>
      <c r="O224" s="2">
        <v>26</v>
      </c>
      <c r="P224" s="18">
        <v>5.9429999999999997E-2</v>
      </c>
      <c r="Q224" s="2" t="s">
        <v>11</v>
      </c>
      <c r="R224" s="49">
        <f t="shared" si="3"/>
        <v>5.9586E-2</v>
      </c>
      <c r="S224" s="15">
        <v>-2.7590654273176267</v>
      </c>
      <c r="T224" s="15">
        <v>3.2580965380214821</v>
      </c>
    </row>
    <row r="225" spans="7:20" x14ac:dyDescent="0.2">
      <c r="G225" s="12"/>
      <c r="H225" s="12"/>
      <c r="I225" s="12"/>
      <c r="K225" s="4" t="s">
        <v>1</v>
      </c>
      <c r="L225" s="4">
        <v>2009</v>
      </c>
      <c r="M225" s="3">
        <v>36729.240120000002</v>
      </c>
      <c r="N225" s="2" t="s">
        <v>0</v>
      </c>
      <c r="O225" s="2">
        <v>27</v>
      </c>
      <c r="P225" s="18">
        <v>3.5832000000000003E-2</v>
      </c>
      <c r="Q225" s="2" t="s">
        <v>11</v>
      </c>
      <c r="R225" s="49">
        <f t="shared" si="3"/>
        <v>3.5988000000000006E-2</v>
      </c>
      <c r="S225" s="15">
        <v>-3.2880800037306694</v>
      </c>
      <c r="T225" s="15">
        <v>3.2958368660043291</v>
      </c>
    </row>
    <row r="226" spans="7:20" x14ac:dyDescent="0.2">
      <c r="G226" s="12"/>
      <c r="H226" s="12"/>
      <c r="I226" s="12"/>
      <c r="K226" s="4" t="s">
        <v>1</v>
      </c>
      <c r="L226" s="4">
        <v>2009</v>
      </c>
      <c r="M226" s="3">
        <v>36729.240120000002</v>
      </c>
      <c r="N226" s="2" t="s">
        <v>0</v>
      </c>
      <c r="O226" s="2">
        <v>28</v>
      </c>
      <c r="P226" s="18">
        <v>8.7820999999999996E-2</v>
      </c>
      <c r="Q226" s="2" t="s">
        <v>11</v>
      </c>
      <c r="R226" s="49">
        <f t="shared" si="3"/>
        <v>8.7977E-2</v>
      </c>
      <c r="S226" s="15">
        <v>-2.3387608260649255</v>
      </c>
      <c r="T226" s="15">
        <v>3.3322045101752038</v>
      </c>
    </row>
    <row r="227" spans="7:20" x14ac:dyDescent="0.2">
      <c r="G227" s="12"/>
      <c r="H227" s="12"/>
      <c r="I227" s="12"/>
      <c r="K227" s="4" t="s">
        <v>1</v>
      </c>
      <c r="L227" s="4">
        <v>2009</v>
      </c>
      <c r="M227" s="3">
        <v>36729.240120000002</v>
      </c>
      <c r="N227" s="2" t="s">
        <v>0</v>
      </c>
      <c r="O227" s="2">
        <v>29</v>
      </c>
      <c r="P227" s="18">
        <v>0.15586</v>
      </c>
      <c r="Q227" s="2" t="s">
        <v>11</v>
      </c>
      <c r="R227" s="49">
        <f t="shared" si="3"/>
        <v>0.15601599999999999</v>
      </c>
      <c r="S227" s="15">
        <v>-1.6883597915244137</v>
      </c>
      <c r="T227" s="15">
        <v>3.3672958299864741</v>
      </c>
    </row>
    <row r="228" spans="7:20" x14ac:dyDescent="0.2">
      <c r="G228" s="12"/>
      <c r="H228" s="12"/>
      <c r="I228" s="12"/>
      <c r="K228" s="4" t="s">
        <v>1</v>
      </c>
      <c r="L228" s="4">
        <v>2009</v>
      </c>
      <c r="M228" s="3">
        <v>36729.240120000002</v>
      </c>
      <c r="N228" s="2" t="s">
        <v>0</v>
      </c>
      <c r="O228" s="2">
        <v>30</v>
      </c>
      <c r="P228" s="18">
        <v>0.13492000000000001</v>
      </c>
      <c r="Q228" s="2" t="s">
        <v>11</v>
      </c>
      <c r="R228" s="49">
        <f t="shared" si="3"/>
        <v>0.135076</v>
      </c>
      <c r="S228" s="15">
        <v>-1.8569844052072964</v>
      </c>
      <c r="T228" s="15">
        <v>3.4011973816621555</v>
      </c>
    </row>
    <row r="229" spans="7:20" x14ac:dyDescent="0.2">
      <c r="G229" s="12"/>
      <c r="H229" s="12"/>
      <c r="I229" s="12"/>
      <c r="K229" s="4" t="s">
        <v>1</v>
      </c>
      <c r="L229" s="4">
        <v>2009</v>
      </c>
      <c r="M229" s="3">
        <v>36729.240120000002</v>
      </c>
      <c r="N229" s="2" t="s">
        <v>0</v>
      </c>
      <c r="O229" s="2">
        <v>31</v>
      </c>
      <c r="P229" s="18">
        <v>0.120216</v>
      </c>
      <c r="Q229" s="2" t="s">
        <v>11</v>
      </c>
      <c r="R229" s="49">
        <f t="shared" si="3"/>
        <v>0.12037200000000001</v>
      </c>
      <c r="S229" s="15">
        <v>-1.9890894751085519</v>
      </c>
      <c r="T229" s="15">
        <v>3.4339872044851463</v>
      </c>
    </row>
    <row r="230" spans="7:20" x14ac:dyDescent="0.2">
      <c r="G230" s="12"/>
      <c r="H230" s="12"/>
      <c r="I230" s="12"/>
      <c r="K230" s="4" t="s">
        <v>1</v>
      </c>
      <c r="L230" s="4">
        <v>2009</v>
      </c>
      <c r="M230" s="3">
        <v>36729.240120000002</v>
      </c>
      <c r="N230" s="2" t="s">
        <v>0</v>
      </c>
      <c r="O230" s="2">
        <v>32</v>
      </c>
      <c r="P230" s="18">
        <v>7.9907000000000006E-2</v>
      </c>
      <c r="Q230" s="2" t="s">
        <v>11</v>
      </c>
      <c r="R230" s="49">
        <f t="shared" si="3"/>
        <v>8.0063000000000009E-2</v>
      </c>
      <c r="S230" s="15">
        <v>-2.4416609271322143</v>
      </c>
      <c r="T230" s="15">
        <v>3.4657359027997265</v>
      </c>
    </row>
    <row r="231" spans="7:20" x14ac:dyDescent="0.2">
      <c r="G231"/>
      <c r="H231"/>
      <c r="I231"/>
      <c r="K231" s="4" t="s">
        <v>1</v>
      </c>
      <c r="L231" s="4">
        <v>2009</v>
      </c>
      <c r="M231" s="3">
        <v>36729.240120000002</v>
      </c>
      <c r="N231" s="2" t="s">
        <v>0</v>
      </c>
      <c r="O231" s="2">
        <v>33</v>
      </c>
      <c r="P231" s="18">
        <v>1.0359999999999999E-2</v>
      </c>
      <c r="Q231" s="2" t="s">
        <v>11</v>
      </c>
      <c r="R231" s="49">
        <f t="shared" si="3"/>
        <v>1.0515999999999999E-2</v>
      </c>
      <c r="S231" s="15">
        <v>-4.5444433337656296</v>
      </c>
      <c r="T231" s="15">
        <v>3.4965075614664802</v>
      </c>
    </row>
    <row r="232" spans="7:20" x14ac:dyDescent="0.2">
      <c r="G232" s="12"/>
      <c r="H232" s="12"/>
      <c r="I232" s="12"/>
      <c r="K232" s="4" t="s">
        <v>1</v>
      </c>
      <c r="L232" s="4">
        <v>2009</v>
      </c>
      <c r="M232" s="3">
        <v>36729.240120000002</v>
      </c>
      <c r="N232" s="2" t="s">
        <v>0</v>
      </c>
      <c r="O232" s="2">
        <v>34</v>
      </c>
      <c r="P232" s="18">
        <v>1.0057999999999999E-2</v>
      </c>
      <c r="Q232" s="2" t="s">
        <v>11</v>
      </c>
      <c r="R232" s="49">
        <f t="shared" si="3"/>
        <v>1.0213999999999999E-2</v>
      </c>
      <c r="S232" s="15">
        <v>-4.5738870273283796</v>
      </c>
      <c r="T232" s="15">
        <v>3.5263605246161616</v>
      </c>
    </row>
    <row r="233" spans="7:20" x14ac:dyDescent="0.2">
      <c r="G233" s="12"/>
      <c r="H233" s="12"/>
      <c r="I233" s="12"/>
      <c r="K233" s="4" t="s">
        <v>1</v>
      </c>
      <c r="L233" s="4">
        <v>2010</v>
      </c>
      <c r="M233" s="3">
        <v>41548.763359999997</v>
      </c>
      <c r="N233" s="2" t="s">
        <v>0</v>
      </c>
      <c r="O233" s="2">
        <v>25</v>
      </c>
      <c r="P233" s="18">
        <v>3.1177E-2</v>
      </c>
      <c r="Q233" s="2" t="s">
        <v>49</v>
      </c>
      <c r="R233" s="49">
        <f t="shared" si="3"/>
        <v>3.1333E-2</v>
      </c>
      <c r="S233" s="15">
        <v>-3.4314100774197982</v>
      </c>
      <c r="T233" s="15">
        <v>3.2188758248682006</v>
      </c>
    </row>
    <row r="234" spans="7:20" x14ac:dyDescent="0.2">
      <c r="G234" s="12"/>
      <c r="H234" s="12"/>
      <c r="I234" s="12"/>
      <c r="K234" s="4" t="s">
        <v>1</v>
      </c>
      <c r="L234" s="4">
        <v>2010</v>
      </c>
      <c r="M234" s="3">
        <v>41548.763359999997</v>
      </c>
      <c r="N234" s="2" t="s">
        <v>0</v>
      </c>
      <c r="O234" s="2">
        <v>26</v>
      </c>
      <c r="P234" s="18">
        <v>8.9289999999999994E-3</v>
      </c>
      <c r="Q234" s="2" t="s">
        <v>49</v>
      </c>
      <c r="R234" s="49">
        <f t="shared" si="3"/>
        <v>9.0849999999999993E-3</v>
      </c>
      <c r="S234" s="15">
        <v>-4.6921614747187164</v>
      </c>
      <c r="T234" s="15">
        <v>3.2580965380214821</v>
      </c>
    </row>
    <row r="235" spans="7:20" x14ac:dyDescent="0.2">
      <c r="G235" s="12"/>
      <c r="H235" s="12"/>
      <c r="I235" s="12"/>
      <c r="K235" s="4" t="s">
        <v>1</v>
      </c>
      <c r="L235" s="4">
        <v>2010</v>
      </c>
      <c r="M235" s="3">
        <v>41548.763359999997</v>
      </c>
      <c r="N235" s="2" t="s">
        <v>0</v>
      </c>
      <c r="O235" s="2">
        <v>27</v>
      </c>
      <c r="P235" s="18">
        <v>9.5300000000000003E-3</v>
      </c>
      <c r="Q235" s="2" t="s">
        <v>49</v>
      </c>
      <c r="R235" s="49">
        <f t="shared" si="3"/>
        <v>9.6860000000000002E-3</v>
      </c>
      <c r="S235" s="15">
        <v>-4.6274980339654173</v>
      </c>
      <c r="T235" s="15">
        <v>3.2958368660043291</v>
      </c>
    </row>
    <row r="236" spans="7:20" x14ac:dyDescent="0.2">
      <c r="G236" s="12"/>
      <c r="H236" s="12"/>
      <c r="I236" s="12"/>
      <c r="K236" s="4" t="s">
        <v>1</v>
      </c>
      <c r="L236" s="4">
        <v>2010</v>
      </c>
      <c r="M236" s="3">
        <v>41548.763359999997</v>
      </c>
      <c r="N236" s="2" t="s">
        <v>0</v>
      </c>
      <c r="O236" s="2">
        <v>28</v>
      </c>
      <c r="P236" s="18">
        <v>6.1963999999999998E-2</v>
      </c>
      <c r="Q236" s="2" t="s">
        <v>49</v>
      </c>
      <c r="R236" s="49">
        <f t="shared" si="3"/>
        <v>6.2120000000000002E-2</v>
      </c>
      <c r="S236" s="15">
        <v>-2.7147203295201798</v>
      </c>
      <c r="T236" s="15">
        <v>3.3322045101752038</v>
      </c>
    </row>
    <row r="237" spans="7:20" x14ac:dyDescent="0.2">
      <c r="G237" s="12"/>
      <c r="H237" s="12"/>
      <c r="I237" s="12"/>
      <c r="K237" s="4" t="s">
        <v>1</v>
      </c>
      <c r="L237" s="4">
        <v>2010</v>
      </c>
      <c r="M237" s="3">
        <v>41548.763359999997</v>
      </c>
      <c r="N237" s="2" t="s">
        <v>0</v>
      </c>
      <c r="O237" s="2">
        <v>29</v>
      </c>
      <c r="P237" s="18">
        <v>4.8668999999999997E-2</v>
      </c>
      <c r="Q237" s="2" t="s">
        <v>49</v>
      </c>
      <c r="R237" s="49">
        <f t="shared" si="3"/>
        <v>4.8825E-2</v>
      </c>
      <c r="S237" s="15">
        <v>-2.9696195799049536</v>
      </c>
      <c r="T237" s="15">
        <v>3.3672958299864741</v>
      </c>
    </row>
    <row r="238" spans="7:20" x14ac:dyDescent="0.2">
      <c r="G238" s="12"/>
      <c r="H238" s="12"/>
      <c r="I238" s="12"/>
      <c r="K238" s="4" t="s">
        <v>1</v>
      </c>
      <c r="L238" s="4">
        <v>2010</v>
      </c>
      <c r="M238" s="3">
        <v>41548.763359999997</v>
      </c>
      <c r="N238" s="2" t="s">
        <v>0</v>
      </c>
      <c r="O238" s="2">
        <v>30</v>
      </c>
      <c r="P238" s="18">
        <v>2.9676999999999999E-2</v>
      </c>
      <c r="Q238" s="2" t="s">
        <v>49</v>
      </c>
      <c r="R238" s="49">
        <f t="shared" si="3"/>
        <v>2.9832999999999998E-2</v>
      </c>
      <c r="S238" s="15">
        <v>-3.4820138423934659</v>
      </c>
      <c r="T238" s="15">
        <v>3.4011973816621555</v>
      </c>
    </row>
    <row r="239" spans="7:20" x14ac:dyDescent="0.2">
      <c r="G239" s="12"/>
      <c r="H239" s="12"/>
      <c r="I239" s="12"/>
      <c r="K239" s="4" t="s">
        <v>1</v>
      </c>
      <c r="L239" s="4">
        <v>2010</v>
      </c>
      <c r="M239" s="3">
        <v>41548.763359999997</v>
      </c>
      <c r="N239" s="2" t="s">
        <v>0</v>
      </c>
      <c r="O239" s="2">
        <v>31</v>
      </c>
      <c r="P239" s="18">
        <v>4.032E-3</v>
      </c>
      <c r="Q239" s="2" t="s">
        <v>49</v>
      </c>
      <c r="R239" s="49">
        <f t="shared" si="3"/>
        <v>4.1879999999999999E-3</v>
      </c>
      <c r="S239" s="15">
        <v>-5.4714918355461197</v>
      </c>
      <c r="T239" s="15">
        <v>3.4339872044851463</v>
      </c>
    </row>
    <row r="240" spans="7:20" x14ac:dyDescent="0.2">
      <c r="G240" s="12"/>
      <c r="H240" s="12"/>
      <c r="I240" s="12"/>
      <c r="K240" s="4" t="s">
        <v>1</v>
      </c>
      <c r="L240" s="4">
        <v>2010</v>
      </c>
      <c r="M240" s="3">
        <v>41548.763359999997</v>
      </c>
      <c r="N240" s="2" t="s">
        <v>0</v>
      </c>
      <c r="O240" s="2">
        <v>32</v>
      </c>
      <c r="P240" s="18">
        <v>4.0969999999999999E-3</v>
      </c>
      <c r="Q240" s="2" t="s">
        <v>49</v>
      </c>
      <c r="R240" s="49">
        <f t="shared" si="3"/>
        <v>4.2529999999999998E-3</v>
      </c>
      <c r="S240" s="15">
        <v>-5.4560252470121977</v>
      </c>
      <c r="T240" s="15">
        <v>3.4657359027997265</v>
      </c>
    </row>
    <row r="241" spans="7:20" x14ac:dyDescent="0.2">
      <c r="G241" s="12"/>
      <c r="H241" s="12"/>
      <c r="I241" s="12"/>
      <c r="K241" s="4" t="s">
        <v>1</v>
      </c>
      <c r="L241" s="4">
        <v>2010</v>
      </c>
      <c r="M241" s="3">
        <v>41548.763359999997</v>
      </c>
      <c r="N241" s="2" t="s">
        <v>0</v>
      </c>
      <c r="O241" s="2">
        <v>33</v>
      </c>
      <c r="P241" s="18">
        <v>2.7123999999999999E-2</v>
      </c>
      <c r="Q241" s="2" t="s">
        <v>49</v>
      </c>
      <c r="R241" s="49">
        <f t="shared" si="3"/>
        <v>2.7279999999999999E-2</v>
      </c>
      <c r="S241" s="15">
        <v>-3.5741028001850421</v>
      </c>
      <c r="T241" s="15">
        <v>3.4965075614664802</v>
      </c>
    </row>
    <row r="242" spans="7:20" x14ac:dyDescent="0.2">
      <c r="G242" s="12"/>
      <c r="H242" s="12"/>
      <c r="I242" s="12"/>
      <c r="K242" s="4" t="s">
        <v>1</v>
      </c>
      <c r="L242" s="4">
        <v>2010</v>
      </c>
      <c r="M242" s="3">
        <v>41548.763359999997</v>
      </c>
      <c r="N242" s="2" t="s">
        <v>0</v>
      </c>
      <c r="O242" s="2">
        <v>34</v>
      </c>
      <c r="P242" s="18">
        <v>9.6126000000000003E-2</v>
      </c>
      <c r="Q242" s="2" t="s">
        <v>49</v>
      </c>
      <c r="R242" s="49">
        <f t="shared" si="3"/>
        <v>9.6282000000000006E-2</v>
      </c>
      <c r="S242" s="15">
        <v>-2.2394085847015561</v>
      </c>
      <c r="T242" s="15">
        <v>3.5263605246161616</v>
      </c>
    </row>
    <row r="243" spans="7:20" x14ac:dyDescent="0.2">
      <c r="G243" s="12"/>
      <c r="H243" s="12"/>
      <c r="I243" s="12"/>
      <c r="K243" s="4" t="s">
        <v>1</v>
      </c>
      <c r="L243" s="4">
        <v>2011</v>
      </c>
      <c r="M243" s="3">
        <v>64279</v>
      </c>
      <c r="N243" s="2" t="s">
        <v>0</v>
      </c>
      <c r="O243" s="2">
        <v>25</v>
      </c>
      <c r="P243" s="18">
        <v>7.2026000000000007E-2</v>
      </c>
      <c r="Q243" s="2" t="s">
        <v>49</v>
      </c>
      <c r="R243" s="49">
        <f t="shared" si="3"/>
        <v>7.218200000000001E-2</v>
      </c>
      <c r="S243" s="15">
        <v>-2.5538130078150503</v>
      </c>
      <c r="T243" s="15">
        <v>3.2188758248682006</v>
      </c>
    </row>
    <row r="244" spans="7:20" x14ac:dyDescent="0.2">
      <c r="G244" s="12"/>
      <c r="H244" s="12"/>
      <c r="I244" s="12"/>
      <c r="K244" s="4" t="s">
        <v>1</v>
      </c>
      <c r="L244" s="4">
        <v>2011</v>
      </c>
      <c r="M244" s="3">
        <v>64279</v>
      </c>
      <c r="N244" s="2" t="s">
        <v>0</v>
      </c>
      <c r="O244" s="2">
        <v>26</v>
      </c>
      <c r="P244" s="18">
        <v>4.0259999999999997E-2</v>
      </c>
      <c r="Q244" s="2" t="s">
        <v>49</v>
      </c>
      <c r="R244" s="49">
        <f t="shared" si="3"/>
        <v>4.0416000000000001E-2</v>
      </c>
      <c r="S244" s="15">
        <v>-3.1674366682784973</v>
      </c>
      <c r="T244" s="15">
        <v>3.2580965380214821</v>
      </c>
    </row>
    <row r="245" spans="7:20" x14ac:dyDescent="0.2">
      <c r="G245" s="12"/>
      <c r="H245" s="12"/>
      <c r="I245" s="12"/>
      <c r="K245" s="4" t="s">
        <v>1</v>
      </c>
      <c r="L245" s="4">
        <v>2011</v>
      </c>
      <c r="M245" s="3">
        <v>64279</v>
      </c>
      <c r="N245" s="2" t="s">
        <v>0</v>
      </c>
      <c r="O245" s="2">
        <v>27</v>
      </c>
      <c r="P245" s="18">
        <v>8.5389000000000007E-2</v>
      </c>
      <c r="Q245" s="2" t="s">
        <v>49</v>
      </c>
      <c r="R245" s="49">
        <f t="shared" si="3"/>
        <v>8.554500000000001E-2</v>
      </c>
      <c r="S245" s="15">
        <v>-2.3694562849906968</v>
      </c>
      <c r="T245" s="15">
        <v>3.2958368660043291</v>
      </c>
    </row>
    <row r="246" spans="7:20" x14ac:dyDescent="0.2">
      <c r="G246" s="12"/>
      <c r="H246" s="12"/>
      <c r="I246" s="12"/>
      <c r="K246" s="4" t="s">
        <v>1</v>
      </c>
      <c r="L246" s="4">
        <v>2011</v>
      </c>
      <c r="M246" s="3">
        <v>64279</v>
      </c>
      <c r="N246" s="2" t="s">
        <v>0</v>
      </c>
      <c r="O246" s="2">
        <v>28</v>
      </c>
      <c r="P246" s="18">
        <v>3.2279000000000002E-2</v>
      </c>
      <c r="Q246" s="2" t="s">
        <v>49</v>
      </c>
      <c r="R246" s="49">
        <f t="shared" si="3"/>
        <v>3.2435000000000005E-2</v>
      </c>
      <c r="S246" s="15">
        <v>-3.3957057359267901</v>
      </c>
      <c r="T246" s="15">
        <v>3.3322045101752038</v>
      </c>
    </row>
    <row r="247" spans="7:20" x14ac:dyDescent="0.2">
      <c r="G247" s="12"/>
      <c r="H247" s="12"/>
      <c r="I247" s="12"/>
      <c r="K247" s="4" t="s">
        <v>1</v>
      </c>
      <c r="L247" s="4">
        <v>2011</v>
      </c>
      <c r="M247" s="3">
        <v>64279</v>
      </c>
      <c r="N247" s="2" t="s">
        <v>0</v>
      </c>
      <c r="O247" s="2">
        <v>29</v>
      </c>
      <c r="P247" s="18">
        <v>9.2993999999999993E-2</v>
      </c>
      <c r="Q247" s="2" t="s">
        <v>49</v>
      </c>
      <c r="R247" s="49">
        <f t="shared" si="3"/>
        <v>9.3149999999999997E-2</v>
      </c>
      <c r="S247" s="15">
        <v>-2.2759379682606533</v>
      </c>
      <c r="T247" s="15">
        <v>3.3672958299864741</v>
      </c>
    </row>
    <row r="248" spans="7:20" x14ac:dyDescent="0.2">
      <c r="G248" s="12"/>
      <c r="H248" s="12"/>
      <c r="I248" s="12"/>
      <c r="K248" s="4" t="s">
        <v>1</v>
      </c>
      <c r="L248" s="4">
        <v>2011</v>
      </c>
      <c r="M248" s="3">
        <v>64279</v>
      </c>
      <c r="N248" s="2" t="s">
        <v>0</v>
      </c>
      <c r="O248" s="2">
        <v>30</v>
      </c>
      <c r="P248" s="18">
        <v>5.6325E-2</v>
      </c>
      <c r="Q248" s="2" t="s">
        <v>49</v>
      </c>
      <c r="R248" s="49">
        <f t="shared" si="3"/>
        <v>5.6481000000000003E-2</v>
      </c>
      <c r="S248" s="15">
        <v>-2.815877528795951</v>
      </c>
      <c r="T248" s="15">
        <v>3.4011973816621555</v>
      </c>
    </row>
    <row r="249" spans="7:20" x14ac:dyDescent="0.2">
      <c r="G249"/>
      <c r="H249"/>
      <c r="I249"/>
      <c r="K249" s="4" t="s">
        <v>1</v>
      </c>
      <c r="L249" s="4">
        <v>2011</v>
      </c>
      <c r="M249" s="3">
        <v>64279</v>
      </c>
      <c r="N249" s="2" t="s">
        <v>0</v>
      </c>
      <c r="O249" s="2">
        <v>31</v>
      </c>
      <c r="P249" s="18">
        <v>5.6507000000000002E-2</v>
      </c>
      <c r="Q249" s="2" t="s">
        <v>49</v>
      </c>
      <c r="R249" s="49">
        <f t="shared" si="3"/>
        <v>5.6663000000000005E-2</v>
      </c>
      <c r="S249" s="15">
        <v>-2.8124675051909098</v>
      </c>
      <c r="T249" s="15">
        <v>3.4339872044851463</v>
      </c>
    </row>
    <row r="250" spans="7:20" x14ac:dyDescent="0.2">
      <c r="G250" s="12"/>
      <c r="H250" s="12"/>
      <c r="I250" s="12"/>
      <c r="K250" s="4" t="s">
        <v>1</v>
      </c>
      <c r="L250" s="4">
        <v>2011</v>
      </c>
      <c r="M250" s="3">
        <v>64279</v>
      </c>
      <c r="N250" s="2" t="s">
        <v>0</v>
      </c>
      <c r="O250" s="2">
        <v>32</v>
      </c>
      <c r="P250" s="18">
        <v>7.0101999999999998E-2</v>
      </c>
      <c r="Q250" s="2" t="s">
        <v>49</v>
      </c>
      <c r="R250" s="49">
        <f t="shared" si="3"/>
        <v>7.0258000000000001E-2</v>
      </c>
      <c r="S250" s="15">
        <v>-2.5829007219792466</v>
      </c>
      <c r="T250" s="15">
        <v>3.4657359027997265</v>
      </c>
    </row>
    <row r="251" spans="7:20" x14ac:dyDescent="0.2">
      <c r="G251" s="12"/>
      <c r="H251" s="12"/>
      <c r="I251" s="12"/>
      <c r="K251" s="4" t="s">
        <v>1</v>
      </c>
      <c r="L251" s="4">
        <v>2011</v>
      </c>
      <c r="M251" s="3">
        <v>64279</v>
      </c>
      <c r="N251" s="2" t="s">
        <v>0</v>
      </c>
      <c r="O251" s="2">
        <v>33</v>
      </c>
      <c r="P251" s="18">
        <v>1.3062000000000001E-2</v>
      </c>
      <c r="Q251" s="2" t="s">
        <v>49</v>
      </c>
      <c r="R251" s="49">
        <f t="shared" si="3"/>
        <v>1.3218000000000001E-2</v>
      </c>
      <c r="S251" s="15">
        <v>-4.3130276837961663</v>
      </c>
      <c r="T251" s="15">
        <v>3.4965075614664802</v>
      </c>
    </row>
    <row r="252" spans="7:20" x14ac:dyDescent="0.2">
      <c r="G252" s="12"/>
      <c r="H252" s="12"/>
      <c r="I252" s="12"/>
      <c r="K252" s="4" t="s">
        <v>1</v>
      </c>
      <c r="L252" s="4">
        <v>2011</v>
      </c>
      <c r="M252" s="3">
        <v>64279</v>
      </c>
      <c r="N252" s="2" t="s">
        <v>0</v>
      </c>
      <c r="O252" s="2">
        <v>34</v>
      </c>
      <c r="P252" s="18">
        <v>0.12556400000000001</v>
      </c>
      <c r="Q252" s="2" t="s">
        <v>49</v>
      </c>
      <c r="R252" s="49">
        <f t="shared" si="3"/>
        <v>0.12572</v>
      </c>
      <c r="S252" s="15">
        <v>-1.9395218951742024</v>
      </c>
      <c r="T252" s="15">
        <v>3.5263605246161616</v>
      </c>
    </row>
    <row r="253" spans="7:20" x14ac:dyDescent="0.2">
      <c r="G253" s="12"/>
      <c r="H253" s="12"/>
      <c r="I253" s="12"/>
    </row>
    <row r="254" spans="7:20" x14ac:dyDescent="0.2">
      <c r="G254" s="12"/>
      <c r="H254" s="12"/>
      <c r="I254" s="12"/>
    </row>
    <row r="255" spans="7:20" x14ac:dyDescent="0.2">
      <c r="G255" s="12"/>
      <c r="H255" s="12"/>
      <c r="I255" s="12"/>
    </row>
    <row r="256" spans="7:20" x14ac:dyDescent="0.2">
      <c r="G256" s="12"/>
      <c r="H256" s="12"/>
      <c r="I256" s="12"/>
    </row>
    <row r="257" spans="7:9" x14ac:dyDescent="0.2">
      <c r="G257" s="12"/>
      <c r="H257" s="12"/>
      <c r="I257" s="12"/>
    </row>
    <row r="258" spans="7:9" x14ac:dyDescent="0.2">
      <c r="G258" s="12"/>
      <c r="H258" s="12"/>
      <c r="I258" s="12"/>
    </row>
    <row r="259" spans="7:9" x14ac:dyDescent="0.2">
      <c r="G259" s="12"/>
      <c r="H259" s="12"/>
      <c r="I259" s="12"/>
    </row>
    <row r="260" spans="7:9" x14ac:dyDescent="0.2">
      <c r="G260" s="12"/>
      <c r="H260" s="12"/>
      <c r="I260" s="12"/>
    </row>
    <row r="261" spans="7:9" x14ac:dyDescent="0.2">
      <c r="G261" s="12"/>
      <c r="H261" s="12"/>
      <c r="I261" s="12"/>
    </row>
    <row r="262" spans="7:9" x14ac:dyDescent="0.2">
      <c r="G262" s="12"/>
      <c r="H262" s="12"/>
      <c r="I262" s="12"/>
    </row>
    <row r="263" spans="7:9" x14ac:dyDescent="0.2">
      <c r="G263" s="12"/>
      <c r="H263" s="12"/>
      <c r="I263" s="12"/>
    </row>
    <row r="264" spans="7:9" x14ac:dyDescent="0.2">
      <c r="G264" s="12"/>
      <c r="H264" s="12"/>
      <c r="I264" s="12"/>
    </row>
    <row r="265" spans="7:9" x14ac:dyDescent="0.2">
      <c r="G265" s="12"/>
      <c r="H265" s="12"/>
      <c r="I265" s="12"/>
    </row>
    <row r="266" spans="7:9" x14ac:dyDescent="0.2">
      <c r="G266" s="12"/>
      <c r="H266" s="12"/>
      <c r="I266" s="12"/>
    </row>
    <row r="267" spans="7:9" x14ac:dyDescent="0.2">
      <c r="G267"/>
      <c r="H267"/>
      <c r="I267"/>
    </row>
    <row r="268" spans="7:9" x14ac:dyDescent="0.2">
      <c r="G268" s="12"/>
      <c r="H268" s="12"/>
      <c r="I268" s="12"/>
    </row>
    <row r="269" spans="7:9" x14ac:dyDescent="0.2">
      <c r="G269" s="12"/>
      <c r="H269" s="12"/>
      <c r="I269" s="12"/>
    </row>
    <row r="270" spans="7:9" x14ac:dyDescent="0.2">
      <c r="G270" s="12"/>
      <c r="H270" s="12"/>
      <c r="I270" s="12"/>
    </row>
    <row r="271" spans="7:9" x14ac:dyDescent="0.2">
      <c r="G271" s="12"/>
      <c r="H271" s="12"/>
      <c r="I271" s="12"/>
    </row>
    <row r="272" spans="7:9" x14ac:dyDescent="0.2">
      <c r="G272" s="12"/>
      <c r="H272" s="12"/>
      <c r="I272" s="12"/>
    </row>
    <row r="273" spans="7:9" x14ac:dyDescent="0.2">
      <c r="G273" s="12"/>
      <c r="H273" s="12"/>
      <c r="I273" s="12"/>
    </row>
    <row r="274" spans="7:9" x14ac:dyDescent="0.2">
      <c r="G274" s="12"/>
      <c r="H274" s="12"/>
      <c r="I274" s="12"/>
    </row>
    <row r="275" spans="7:9" x14ac:dyDescent="0.2">
      <c r="G275" s="12"/>
      <c r="H275" s="12"/>
      <c r="I275" s="12"/>
    </row>
    <row r="276" spans="7:9" x14ac:dyDescent="0.2">
      <c r="G276" s="12"/>
      <c r="H276" s="12"/>
      <c r="I276" s="12"/>
    </row>
    <row r="277" spans="7:9" x14ac:dyDescent="0.2">
      <c r="G277" s="12"/>
      <c r="H277" s="12"/>
      <c r="I277" s="12"/>
    </row>
    <row r="278" spans="7:9" x14ac:dyDescent="0.2">
      <c r="G278" s="12"/>
      <c r="H278" s="12"/>
      <c r="I278" s="12"/>
    </row>
    <row r="279" spans="7:9" x14ac:dyDescent="0.2">
      <c r="G279" s="12"/>
      <c r="H279" s="12"/>
      <c r="I279" s="12"/>
    </row>
    <row r="280" spans="7:9" x14ac:dyDescent="0.2">
      <c r="G280" s="12"/>
      <c r="H280" s="12"/>
      <c r="I280" s="12"/>
    </row>
    <row r="281" spans="7:9" x14ac:dyDescent="0.2">
      <c r="G281" s="12"/>
      <c r="H281" s="12"/>
      <c r="I281" s="12"/>
    </row>
    <row r="282" spans="7:9" x14ac:dyDescent="0.2">
      <c r="G282" s="12"/>
      <c r="H282" s="12"/>
      <c r="I282" s="12"/>
    </row>
    <row r="283" spans="7:9" x14ac:dyDescent="0.2">
      <c r="G283" s="12"/>
      <c r="H283" s="12"/>
      <c r="I283" s="12"/>
    </row>
    <row r="284" spans="7:9" x14ac:dyDescent="0.2">
      <c r="G284" s="12"/>
      <c r="H284" s="12"/>
      <c r="I284" s="12"/>
    </row>
    <row r="285" spans="7:9" x14ac:dyDescent="0.2">
      <c r="G285"/>
      <c r="H285"/>
      <c r="I285"/>
    </row>
    <row r="286" spans="7:9" x14ac:dyDescent="0.2">
      <c r="G286" s="12"/>
      <c r="H286" s="12"/>
      <c r="I286" s="12"/>
    </row>
    <row r="287" spans="7:9" x14ac:dyDescent="0.2">
      <c r="G287" s="12"/>
      <c r="H287" s="12"/>
      <c r="I287" s="12"/>
    </row>
    <row r="288" spans="7:9" x14ac:dyDescent="0.2">
      <c r="G288" s="12"/>
      <c r="H288" s="12"/>
      <c r="I288" s="12"/>
    </row>
    <row r="289" spans="7:9" x14ac:dyDescent="0.2">
      <c r="G289" s="12"/>
      <c r="H289" s="12"/>
      <c r="I289" s="12"/>
    </row>
    <row r="290" spans="7:9" x14ac:dyDescent="0.2">
      <c r="G290" s="12"/>
      <c r="H290" s="12"/>
      <c r="I290" s="12"/>
    </row>
    <row r="291" spans="7:9" x14ac:dyDescent="0.2">
      <c r="G291" s="12"/>
      <c r="H291" s="12"/>
      <c r="I291" s="12"/>
    </row>
    <row r="292" spans="7:9" x14ac:dyDescent="0.2">
      <c r="G292" s="12"/>
      <c r="H292" s="12"/>
      <c r="I292" s="12"/>
    </row>
    <row r="293" spans="7:9" x14ac:dyDescent="0.2">
      <c r="G293" s="12"/>
      <c r="H293" s="12"/>
      <c r="I293" s="12"/>
    </row>
    <row r="294" spans="7:9" x14ac:dyDescent="0.2">
      <c r="G294" s="12"/>
      <c r="H294" s="12"/>
      <c r="I294" s="12"/>
    </row>
    <row r="295" spans="7:9" x14ac:dyDescent="0.2">
      <c r="G295" s="12"/>
      <c r="H295" s="12"/>
      <c r="I295" s="12"/>
    </row>
    <row r="296" spans="7:9" x14ac:dyDescent="0.2">
      <c r="G296" s="12"/>
      <c r="H296" s="12"/>
      <c r="I296" s="12"/>
    </row>
    <row r="297" spans="7:9" x14ac:dyDescent="0.2">
      <c r="G297" s="12"/>
      <c r="H297" s="12"/>
      <c r="I297" s="12"/>
    </row>
    <row r="298" spans="7:9" x14ac:dyDescent="0.2">
      <c r="G298" s="12"/>
      <c r="H298" s="12"/>
      <c r="I298" s="12"/>
    </row>
    <row r="299" spans="7:9" x14ac:dyDescent="0.2">
      <c r="G299" s="12"/>
      <c r="H299" s="12"/>
      <c r="I299" s="12"/>
    </row>
    <row r="300" spans="7:9" x14ac:dyDescent="0.2">
      <c r="G300" s="12"/>
      <c r="H300" s="12"/>
      <c r="I300" s="12"/>
    </row>
    <row r="301" spans="7:9" x14ac:dyDescent="0.2">
      <c r="G301" s="12"/>
      <c r="H301" s="12"/>
      <c r="I301" s="12"/>
    </row>
    <row r="302" spans="7:9" x14ac:dyDescent="0.2">
      <c r="G302" s="12"/>
      <c r="H302" s="12"/>
      <c r="I302" s="12"/>
    </row>
    <row r="303" spans="7:9" x14ac:dyDescent="0.2">
      <c r="G303"/>
      <c r="H303"/>
      <c r="I303"/>
    </row>
    <row r="304" spans="7:9" x14ac:dyDescent="0.2">
      <c r="G304" s="12"/>
      <c r="H304" s="12"/>
      <c r="I304" s="12"/>
    </row>
    <row r="305" spans="7:9" x14ac:dyDescent="0.2">
      <c r="G305" s="12"/>
      <c r="H305" s="12"/>
      <c r="I305" s="12"/>
    </row>
    <row r="306" spans="7:9" x14ac:dyDescent="0.2">
      <c r="G306" s="12"/>
      <c r="H306" s="12"/>
      <c r="I306" s="12"/>
    </row>
    <row r="307" spans="7:9" x14ac:dyDescent="0.2">
      <c r="G307" s="12"/>
      <c r="H307" s="12"/>
      <c r="I307" s="12"/>
    </row>
    <row r="308" spans="7:9" x14ac:dyDescent="0.2">
      <c r="G308" s="12"/>
      <c r="H308" s="12"/>
      <c r="I308" s="12"/>
    </row>
    <row r="309" spans="7:9" x14ac:dyDescent="0.2">
      <c r="G309" s="12"/>
      <c r="H309" s="12"/>
      <c r="I309" s="12"/>
    </row>
    <row r="310" spans="7:9" x14ac:dyDescent="0.2">
      <c r="G310" s="12"/>
      <c r="H310" s="12"/>
      <c r="I310" s="12"/>
    </row>
    <row r="311" spans="7:9" x14ac:dyDescent="0.2">
      <c r="G311" s="12"/>
      <c r="H311" s="12"/>
      <c r="I311" s="12"/>
    </row>
    <row r="312" spans="7:9" x14ac:dyDescent="0.2">
      <c r="G312" s="12"/>
      <c r="H312" s="12"/>
      <c r="I312" s="12"/>
    </row>
    <row r="313" spans="7:9" x14ac:dyDescent="0.2">
      <c r="G313" s="12"/>
      <c r="H313" s="12"/>
      <c r="I313" s="12"/>
    </row>
    <row r="314" spans="7:9" x14ac:dyDescent="0.2">
      <c r="G314" s="12"/>
      <c r="H314" s="12"/>
      <c r="I314" s="12"/>
    </row>
    <row r="315" spans="7:9" x14ac:dyDescent="0.2">
      <c r="G315" s="12"/>
      <c r="H315" s="12"/>
      <c r="I315" s="12"/>
    </row>
    <row r="316" spans="7:9" x14ac:dyDescent="0.2">
      <c r="G316" s="12"/>
      <c r="H316" s="12"/>
      <c r="I316" s="12"/>
    </row>
    <row r="317" spans="7:9" x14ac:dyDescent="0.2">
      <c r="G317" s="12"/>
      <c r="H317" s="12"/>
      <c r="I317" s="12"/>
    </row>
    <row r="318" spans="7:9" x14ac:dyDescent="0.2">
      <c r="G318" s="12"/>
      <c r="H318" s="12"/>
      <c r="I318" s="12"/>
    </row>
    <row r="319" spans="7:9" x14ac:dyDescent="0.2">
      <c r="G319" s="12"/>
      <c r="H319" s="12"/>
      <c r="I319" s="12"/>
    </row>
    <row r="320" spans="7:9" x14ac:dyDescent="0.2">
      <c r="G320" s="12"/>
      <c r="H320" s="12"/>
      <c r="I320" s="12"/>
    </row>
    <row r="321" spans="7:9" x14ac:dyDescent="0.2">
      <c r="G321"/>
      <c r="H321"/>
      <c r="I321"/>
    </row>
    <row r="322" spans="7:9" x14ac:dyDescent="0.2">
      <c r="G322" s="12"/>
      <c r="H322" s="12"/>
      <c r="I322" s="12"/>
    </row>
    <row r="323" spans="7:9" x14ac:dyDescent="0.2">
      <c r="G323" s="12"/>
      <c r="H323" s="12"/>
      <c r="I323" s="12"/>
    </row>
    <row r="324" spans="7:9" x14ac:dyDescent="0.2">
      <c r="G324" s="12"/>
      <c r="H324" s="12"/>
      <c r="I324" s="12"/>
    </row>
    <row r="325" spans="7:9" x14ac:dyDescent="0.2">
      <c r="G325" s="12"/>
      <c r="H325" s="12"/>
      <c r="I325" s="12"/>
    </row>
    <row r="326" spans="7:9" x14ac:dyDescent="0.2">
      <c r="G326" s="12"/>
      <c r="H326" s="12"/>
      <c r="I326" s="12"/>
    </row>
    <row r="327" spans="7:9" x14ac:dyDescent="0.2">
      <c r="G327" s="12"/>
      <c r="H327" s="12"/>
      <c r="I327" s="12"/>
    </row>
    <row r="328" spans="7:9" x14ac:dyDescent="0.2">
      <c r="G328" s="12"/>
      <c r="H328" s="12"/>
      <c r="I328" s="12"/>
    </row>
    <row r="329" spans="7:9" x14ac:dyDescent="0.2">
      <c r="G329" s="12"/>
      <c r="H329" s="12"/>
      <c r="I329" s="12"/>
    </row>
    <row r="330" spans="7:9" x14ac:dyDescent="0.2">
      <c r="G330" s="12"/>
      <c r="H330" s="12"/>
      <c r="I330" s="12"/>
    </row>
    <row r="331" spans="7:9" x14ac:dyDescent="0.2">
      <c r="G331" s="12"/>
      <c r="H331" s="12"/>
      <c r="I331" s="12"/>
    </row>
    <row r="332" spans="7:9" x14ac:dyDescent="0.2">
      <c r="G332" s="12"/>
      <c r="H332" s="12"/>
      <c r="I332" s="12"/>
    </row>
    <row r="333" spans="7:9" x14ac:dyDescent="0.2">
      <c r="G333" s="12"/>
      <c r="H333" s="12"/>
      <c r="I333" s="12"/>
    </row>
    <row r="334" spans="7:9" x14ac:dyDescent="0.2">
      <c r="G334" s="12"/>
      <c r="H334" s="12"/>
      <c r="I334" s="12"/>
    </row>
    <row r="335" spans="7:9" x14ac:dyDescent="0.2">
      <c r="G335" s="12"/>
      <c r="H335" s="12"/>
      <c r="I335" s="12"/>
    </row>
    <row r="336" spans="7:9" x14ac:dyDescent="0.2">
      <c r="G336" s="12"/>
      <c r="H336" s="12"/>
      <c r="I336" s="12"/>
    </row>
    <row r="337" spans="7:9" x14ac:dyDescent="0.2">
      <c r="G337" s="12"/>
      <c r="H337" s="12"/>
      <c r="I337" s="12"/>
    </row>
    <row r="338" spans="7:9" x14ac:dyDescent="0.2">
      <c r="G338" s="12"/>
      <c r="H338" s="12"/>
      <c r="I338" s="12"/>
    </row>
    <row r="339" spans="7:9" x14ac:dyDescent="0.2">
      <c r="G339"/>
      <c r="H339"/>
      <c r="I339"/>
    </row>
    <row r="340" spans="7:9" x14ac:dyDescent="0.2">
      <c r="G340" s="12"/>
      <c r="H340" s="12"/>
      <c r="I340" s="12"/>
    </row>
    <row r="341" spans="7:9" x14ac:dyDescent="0.2">
      <c r="G341" s="12"/>
      <c r="H341" s="12"/>
      <c r="I341" s="12"/>
    </row>
    <row r="342" spans="7:9" x14ac:dyDescent="0.2">
      <c r="G342" s="12"/>
      <c r="H342" s="12"/>
      <c r="I342" s="12"/>
    </row>
    <row r="343" spans="7:9" x14ac:dyDescent="0.2">
      <c r="G343" s="12"/>
      <c r="H343" s="12"/>
      <c r="I343" s="12"/>
    </row>
    <row r="344" spans="7:9" x14ac:dyDescent="0.2">
      <c r="G344" s="12"/>
      <c r="H344" s="12"/>
      <c r="I344" s="12"/>
    </row>
    <row r="345" spans="7:9" x14ac:dyDescent="0.2">
      <c r="G345" s="12"/>
      <c r="H345" s="12"/>
      <c r="I345" s="12"/>
    </row>
    <row r="346" spans="7:9" x14ac:dyDescent="0.2">
      <c r="G346" s="12"/>
      <c r="H346" s="12"/>
      <c r="I346" s="12"/>
    </row>
    <row r="347" spans="7:9" x14ac:dyDescent="0.2">
      <c r="G347" s="12"/>
      <c r="H347" s="12"/>
      <c r="I347" s="12"/>
    </row>
    <row r="348" spans="7:9" x14ac:dyDescent="0.2">
      <c r="G348" s="12"/>
      <c r="H348" s="12"/>
      <c r="I348" s="12"/>
    </row>
    <row r="349" spans="7:9" x14ac:dyDescent="0.2">
      <c r="G349" s="12"/>
      <c r="H349" s="12"/>
      <c r="I349" s="12"/>
    </row>
    <row r="350" spans="7:9" x14ac:dyDescent="0.2">
      <c r="G350" s="12"/>
      <c r="H350" s="12"/>
      <c r="I350" s="12"/>
    </row>
    <row r="351" spans="7:9" x14ac:dyDescent="0.2">
      <c r="G351" s="12"/>
      <c r="H351" s="12"/>
      <c r="I351" s="12"/>
    </row>
    <row r="352" spans="7:9" x14ac:dyDescent="0.2">
      <c r="G352" s="12"/>
      <c r="H352" s="12"/>
      <c r="I352" s="12"/>
    </row>
    <row r="353" spans="7:9" x14ac:dyDescent="0.2">
      <c r="G353" s="12"/>
      <c r="H353" s="12"/>
      <c r="I353" s="12"/>
    </row>
    <row r="354" spans="7:9" x14ac:dyDescent="0.2">
      <c r="G354" s="12"/>
      <c r="H354" s="12"/>
      <c r="I354" s="12"/>
    </row>
    <row r="355" spans="7:9" x14ac:dyDescent="0.2">
      <c r="G355" s="12"/>
      <c r="H355" s="12"/>
      <c r="I355" s="12"/>
    </row>
    <row r="356" spans="7:9" x14ac:dyDescent="0.2">
      <c r="G356" s="12"/>
      <c r="H356" s="12"/>
      <c r="I356" s="12"/>
    </row>
    <row r="357" spans="7:9" x14ac:dyDescent="0.2">
      <c r="G357"/>
      <c r="H357"/>
      <c r="I357"/>
    </row>
    <row r="358" spans="7:9" x14ac:dyDescent="0.2">
      <c r="G358" s="12"/>
      <c r="H358" s="12"/>
      <c r="I358" s="12"/>
    </row>
    <row r="359" spans="7:9" x14ac:dyDescent="0.2">
      <c r="G359" s="12"/>
      <c r="H359" s="12"/>
      <c r="I359" s="12"/>
    </row>
    <row r="360" spans="7:9" x14ac:dyDescent="0.2">
      <c r="G360" s="12"/>
      <c r="H360" s="12"/>
      <c r="I360" s="12"/>
    </row>
    <row r="361" spans="7:9" x14ac:dyDescent="0.2">
      <c r="G361" s="12"/>
      <c r="H361" s="12"/>
      <c r="I361" s="12"/>
    </row>
    <row r="362" spans="7:9" x14ac:dyDescent="0.2">
      <c r="G362" s="12"/>
      <c r="H362" s="12"/>
      <c r="I362" s="12"/>
    </row>
    <row r="363" spans="7:9" x14ac:dyDescent="0.2">
      <c r="G363" s="12"/>
      <c r="H363" s="12"/>
      <c r="I363" s="12"/>
    </row>
    <row r="364" spans="7:9" x14ac:dyDescent="0.2">
      <c r="G364" s="12"/>
      <c r="H364" s="12"/>
      <c r="I364" s="12"/>
    </row>
    <row r="365" spans="7:9" x14ac:dyDescent="0.2">
      <c r="G365" s="12"/>
      <c r="H365" s="12"/>
      <c r="I365" s="12"/>
    </row>
    <row r="366" spans="7:9" x14ac:dyDescent="0.2">
      <c r="G366" s="12"/>
      <c r="H366" s="12"/>
      <c r="I366" s="12"/>
    </row>
    <row r="367" spans="7:9" x14ac:dyDescent="0.2">
      <c r="G367" s="12"/>
      <c r="H367" s="12"/>
      <c r="I367" s="12"/>
    </row>
    <row r="368" spans="7:9" x14ac:dyDescent="0.2">
      <c r="G368" s="12"/>
      <c r="H368" s="12"/>
      <c r="I368" s="12"/>
    </row>
    <row r="369" spans="7:9" x14ac:dyDescent="0.2">
      <c r="G369" s="12"/>
      <c r="H369" s="12"/>
      <c r="I369" s="12"/>
    </row>
    <row r="370" spans="7:9" x14ac:dyDescent="0.2">
      <c r="G370" s="12"/>
      <c r="H370" s="12"/>
      <c r="I370" s="12"/>
    </row>
    <row r="371" spans="7:9" x14ac:dyDescent="0.2">
      <c r="G371" s="12"/>
      <c r="H371" s="12"/>
      <c r="I371" s="12"/>
    </row>
    <row r="372" spans="7:9" x14ac:dyDescent="0.2">
      <c r="G372" s="12"/>
      <c r="H372" s="12"/>
      <c r="I372" s="12"/>
    </row>
    <row r="373" spans="7:9" x14ac:dyDescent="0.2">
      <c r="G373" s="12"/>
      <c r="H373" s="12"/>
      <c r="I373" s="12"/>
    </row>
    <row r="374" spans="7:9" x14ac:dyDescent="0.2">
      <c r="G374" s="12"/>
      <c r="H374" s="12"/>
      <c r="I374" s="12"/>
    </row>
    <row r="375" spans="7:9" x14ac:dyDescent="0.2">
      <c r="G375"/>
      <c r="H375"/>
      <c r="I375"/>
    </row>
  </sheetData>
  <sortState ref="K3:T252">
    <sortCondition ref="L3:L252"/>
    <sortCondition ref="O3:O25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election activeCell="A28" sqref="A28"/>
    </sheetView>
  </sheetViews>
  <sheetFormatPr defaultRowHeight="15" x14ac:dyDescent="0.2"/>
  <cols>
    <col min="1" max="1" width="22.6640625" style="21" customWidth="1"/>
    <col min="2" max="2" width="11" style="21" bestFit="1" customWidth="1"/>
    <col min="3" max="3" width="14.88671875" customWidth="1"/>
    <col min="4" max="4" width="13.6640625" customWidth="1"/>
    <col min="5" max="5" width="13" customWidth="1"/>
    <col min="6" max="6" width="11.33203125" bestFit="1" customWidth="1"/>
    <col min="7" max="8" width="12.109375" bestFit="1" customWidth="1"/>
    <col min="9" max="9" width="13.6640625" customWidth="1"/>
    <col min="10" max="10" width="10.21875" bestFit="1" customWidth="1"/>
    <col min="11" max="11" width="6.5546875" bestFit="1" customWidth="1"/>
    <col min="12" max="12" width="11" bestFit="1" customWidth="1"/>
  </cols>
  <sheetData>
    <row r="1" spans="1:12" x14ac:dyDescent="0.2">
      <c r="A1" s="30" t="s">
        <v>55</v>
      </c>
      <c r="B1" s="27"/>
      <c r="C1" s="27"/>
      <c r="D1" s="27"/>
      <c r="E1" s="27"/>
      <c r="F1" s="27"/>
      <c r="G1" s="27"/>
      <c r="H1" s="27"/>
      <c r="I1" s="27"/>
      <c r="J1" s="27"/>
      <c r="K1" s="27"/>
      <c r="L1" s="27"/>
    </row>
    <row r="2" spans="1:12" x14ac:dyDescent="0.2">
      <c r="A2" s="27"/>
      <c r="B2" s="27"/>
      <c r="C2" s="27"/>
      <c r="D2" s="27"/>
      <c r="E2" s="27"/>
      <c r="F2" s="27"/>
      <c r="G2" s="27"/>
      <c r="H2" s="27"/>
      <c r="I2" s="27"/>
      <c r="J2" s="27"/>
      <c r="K2" s="27"/>
      <c r="L2" s="27"/>
    </row>
    <row r="3" spans="1:12" ht="17.25" thickBot="1" x14ac:dyDescent="0.25">
      <c r="A3" s="27" t="s">
        <v>29</v>
      </c>
      <c r="B3" s="27" t="s">
        <v>13</v>
      </c>
      <c r="C3" s="28" t="s">
        <v>14</v>
      </c>
      <c r="D3" s="27" t="s">
        <v>30</v>
      </c>
      <c r="E3" s="27" t="s">
        <v>31</v>
      </c>
      <c r="F3" s="27" t="s">
        <v>18</v>
      </c>
      <c r="G3" s="22" t="s">
        <v>28</v>
      </c>
      <c r="H3" s="22" t="s">
        <v>32</v>
      </c>
      <c r="I3" s="12"/>
      <c r="J3" s="27"/>
    </row>
    <row r="4" spans="1:12" ht="15.75" thickTop="1" x14ac:dyDescent="0.2">
      <c r="A4" s="63" t="s">
        <v>42</v>
      </c>
      <c r="B4" s="63" t="s">
        <v>19</v>
      </c>
      <c r="C4" s="64" t="s">
        <v>15</v>
      </c>
      <c r="D4" s="64">
        <v>2</v>
      </c>
      <c r="E4" s="63">
        <v>66</v>
      </c>
      <c r="F4" s="65">
        <v>219.14949999999999</v>
      </c>
      <c r="G4" s="66">
        <v>0</v>
      </c>
      <c r="H4" s="65">
        <v>0.41510000000000002</v>
      </c>
      <c r="I4" s="12"/>
      <c r="J4" s="25"/>
      <c r="K4" s="12"/>
    </row>
    <row r="5" spans="1:12" x14ac:dyDescent="0.2">
      <c r="A5" s="24" t="s">
        <v>42</v>
      </c>
      <c r="B5" s="24" t="s">
        <v>20</v>
      </c>
      <c r="C5" s="41" t="s">
        <v>16</v>
      </c>
      <c r="D5" s="41">
        <v>3</v>
      </c>
      <c r="E5" s="24">
        <v>66</v>
      </c>
      <c r="F5" s="42">
        <v>220.4109</v>
      </c>
      <c r="G5" s="43">
        <f>F5-F4</f>
        <v>1.261400000000009</v>
      </c>
      <c r="H5" s="42">
        <v>0.4148</v>
      </c>
      <c r="I5" s="12"/>
      <c r="J5" s="25"/>
      <c r="K5" s="12"/>
    </row>
    <row r="6" spans="1:12" x14ac:dyDescent="0.2">
      <c r="A6" s="31" t="s">
        <v>42</v>
      </c>
      <c r="B6" s="31" t="s">
        <v>21</v>
      </c>
      <c r="C6" s="32" t="s">
        <v>17</v>
      </c>
      <c r="D6" s="32">
        <v>4</v>
      </c>
      <c r="E6" s="31">
        <v>66</v>
      </c>
      <c r="F6" s="33">
        <v>221.07329999999999</v>
      </c>
      <c r="G6" s="33">
        <f>F6-F4</f>
        <v>1.9238</v>
      </c>
      <c r="H6" s="33">
        <v>0.42030000000000001</v>
      </c>
      <c r="I6" s="12"/>
      <c r="J6" s="25"/>
      <c r="K6" s="12"/>
    </row>
    <row r="7" spans="1:12" x14ac:dyDescent="0.2">
      <c r="A7" s="23" t="s">
        <v>43</v>
      </c>
      <c r="B7" s="23" t="s">
        <v>22</v>
      </c>
      <c r="C7" s="38" t="s">
        <v>15</v>
      </c>
      <c r="D7" s="38">
        <v>2</v>
      </c>
      <c r="E7" s="23">
        <v>59</v>
      </c>
      <c r="F7" s="39">
        <v>162.5146</v>
      </c>
      <c r="G7" s="40">
        <f>F7-F9</f>
        <v>16.569199999999995</v>
      </c>
      <c r="H7" s="39">
        <v>0.3165</v>
      </c>
      <c r="I7" s="12"/>
      <c r="J7" s="25"/>
      <c r="K7" s="12"/>
    </row>
    <row r="8" spans="1:12" x14ac:dyDescent="0.2">
      <c r="A8" s="24" t="s">
        <v>43</v>
      </c>
      <c r="B8" s="24" t="s">
        <v>23</v>
      </c>
      <c r="C8" s="41" t="s">
        <v>16</v>
      </c>
      <c r="D8" s="41">
        <v>3</v>
      </c>
      <c r="E8" s="24">
        <v>59</v>
      </c>
      <c r="F8" s="42">
        <v>164.81610000000001</v>
      </c>
      <c r="G8" s="43">
        <f>F8-F9</f>
        <v>18.870699999999999</v>
      </c>
      <c r="H8" s="42">
        <v>0.3044</v>
      </c>
      <c r="I8" s="12"/>
      <c r="J8" s="25"/>
      <c r="K8" s="12"/>
    </row>
    <row r="9" spans="1:12" x14ac:dyDescent="0.2">
      <c r="A9" s="31" t="s">
        <v>43</v>
      </c>
      <c r="B9" s="31" t="s">
        <v>24</v>
      </c>
      <c r="C9" s="32" t="s">
        <v>17</v>
      </c>
      <c r="D9" s="32">
        <v>4</v>
      </c>
      <c r="E9" s="31">
        <v>59</v>
      </c>
      <c r="F9" s="33">
        <v>145.94540000000001</v>
      </c>
      <c r="G9" s="33">
        <v>0</v>
      </c>
      <c r="H9" s="33">
        <v>0.50600000000000001</v>
      </c>
      <c r="I9" s="12"/>
      <c r="J9" s="25"/>
      <c r="K9" s="12"/>
    </row>
    <row r="10" spans="1:12" x14ac:dyDescent="0.2">
      <c r="A10" s="24" t="s">
        <v>44</v>
      </c>
      <c r="B10" s="24" t="s">
        <v>25</v>
      </c>
      <c r="C10" s="41" t="s">
        <v>15</v>
      </c>
      <c r="D10" s="41">
        <v>2</v>
      </c>
      <c r="E10" s="24">
        <v>211</v>
      </c>
      <c r="F10" s="42">
        <v>649.63559999999995</v>
      </c>
      <c r="G10" s="43">
        <f>F10-F12</f>
        <v>20.865499999999997</v>
      </c>
      <c r="H10" s="42">
        <v>0.38769999999999999</v>
      </c>
      <c r="I10" s="12"/>
      <c r="J10" s="25"/>
      <c r="K10" s="12"/>
    </row>
    <row r="11" spans="1:12" x14ac:dyDescent="0.2">
      <c r="A11" s="24" t="s">
        <v>44</v>
      </c>
      <c r="B11" s="24" t="s">
        <v>26</v>
      </c>
      <c r="C11" s="41" t="s">
        <v>16</v>
      </c>
      <c r="D11" s="41">
        <v>3</v>
      </c>
      <c r="E11" s="24">
        <v>211</v>
      </c>
      <c r="F11" s="42">
        <v>650.91999999999996</v>
      </c>
      <c r="G11" s="43">
        <f>F11-F12</f>
        <v>22.149900000000002</v>
      </c>
      <c r="H11" s="42">
        <v>0.3871</v>
      </c>
      <c r="I11" s="12"/>
      <c r="J11" s="25"/>
      <c r="K11" s="12"/>
    </row>
    <row r="12" spans="1:12" ht="15.75" thickBot="1" x14ac:dyDescent="0.25">
      <c r="A12" s="44" t="s">
        <v>44</v>
      </c>
      <c r="B12" s="44" t="s">
        <v>27</v>
      </c>
      <c r="C12" s="44" t="s">
        <v>17</v>
      </c>
      <c r="D12" s="45">
        <v>4</v>
      </c>
      <c r="E12" s="44">
        <v>211</v>
      </c>
      <c r="F12" s="46">
        <v>628.77009999999996</v>
      </c>
      <c r="G12" s="47">
        <v>0</v>
      </c>
      <c r="H12" s="46">
        <v>0.45100000000000001</v>
      </c>
      <c r="I12" s="34"/>
      <c r="J12" s="25"/>
      <c r="K12" s="12"/>
    </row>
    <row r="13" spans="1:12" ht="15.75" thickTop="1" x14ac:dyDescent="0.2">
      <c r="F13" s="35"/>
      <c r="G13" s="35"/>
      <c r="I13" s="12"/>
    </row>
    <row r="14" spans="1:12" x14ac:dyDescent="0.2">
      <c r="F14" s="35"/>
      <c r="G14" s="35"/>
      <c r="I14" s="12"/>
    </row>
    <row r="15" spans="1:12" x14ac:dyDescent="0.2">
      <c r="A15" s="30" t="s">
        <v>47</v>
      </c>
      <c r="B15" s="29"/>
      <c r="C15" s="27"/>
      <c r="D15" s="27"/>
      <c r="E15" s="27"/>
      <c r="F15" s="36"/>
      <c r="G15" s="36"/>
      <c r="H15" s="27"/>
      <c r="I15" s="12"/>
      <c r="J15" s="12"/>
      <c r="L15" s="12"/>
    </row>
    <row r="16" spans="1:12" x14ac:dyDescent="0.2">
      <c r="A16" s="27"/>
      <c r="B16" s="27"/>
      <c r="C16" s="27"/>
      <c r="D16" s="27"/>
      <c r="E16" s="27"/>
      <c r="F16" s="36"/>
      <c r="G16" s="36"/>
      <c r="H16" s="27"/>
      <c r="I16" s="12"/>
      <c r="J16" s="26"/>
      <c r="L16" s="12"/>
    </row>
    <row r="17" spans="1:18" ht="17.25" thickBot="1" x14ac:dyDescent="0.25">
      <c r="A17" s="27" t="s">
        <v>29</v>
      </c>
      <c r="B17" s="27" t="s">
        <v>13</v>
      </c>
      <c r="C17" s="28" t="s">
        <v>14</v>
      </c>
      <c r="D17" s="27" t="s">
        <v>30</v>
      </c>
      <c r="E17" s="27" t="s">
        <v>31</v>
      </c>
      <c r="F17" s="27" t="s">
        <v>18</v>
      </c>
      <c r="G17" s="22" t="s">
        <v>28</v>
      </c>
      <c r="H17" s="22" t="s">
        <v>32</v>
      </c>
      <c r="I17" s="12"/>
      <c r="J17" s="12"/>
      <c r="L17" s="12"/>
    </row>
    <row r="18" spans="1:18" ht="15.75" thickTop="1" x14ac:dyDescent="0.2">
      <c r="A18" s="63" t="s">
        <v>45</v>
      </c>
      <c r="B18" s="63" t="s">
        <v>40</v>
      </c>
      <c r="C18" s="64" t="s">
        <v>15</v>
      </c>
      <c r="D18" s="64">
        <v>2</v>
      </c>
      <c r="E18" s="63">
        <v>75</v>
      </c>
      <c r="F18" s="65">
        <v>374.44600000000003</v>
      </c>
      <c r="G18" s="66">
        <v>0</v>
      </c>
      <c r="H18" s="65">
        <v>3.1410000000000001E-3</v>
      </c>
      <c r="I18" s="12"/>
      <c r="J18" s="12"/>
      <c r="L18" s="12"/>
    </row>
    <row r="19" spans="1:18" x14ac:dyDescent="0.2">
      <c r="A19" s="24" t="s">
        <v>45</v>
      </c>
      <c r="B19" s="24" t="s">
        <v>33</v>
      </c>
      <c r="C19" s="41" t="s">
        <v>16</v>
      </c>
      <c r="D19" s="41">
        <v>3</v>
      </c>
      <c r="E19" s="24">
        <v>75</v>
      </c>
      <c r="F19" s="42">
        <v>375.19119999999998</v>
      </c>
      <c r="G19" s="43">
        <f>F19-F18</f>
        <v>0.74519999999995434</v>
      </c>
      <c r="H19" s="42">
        <v>9.1529999999999997E-3</v>
      </c>
      <c r="I19" s="12"/>
      <c r="J19" s="34"/>
      <c r="L19" s="12"/>
    </row>
    <row r="20" spans="1:18" x14ac:dyDescent="0.2">
      <c r="A20" s="50" t="s">
        <v>45</v>
      </c>
      <c r="B20" s="50" t="s">
        <v>34</v>
      </c>
      <c r="C20" s="51" t="s">
        <v>17</v>
      </c>
      <c r="D20" s="51">
        <v>4</v>
      </c>
      <c r="E20" s="50">
        <v>75</v>
      </c>
      <c r="F20" s="52">
        <v>374.61770000000001</v>
      </c>
      <c r="G20" s="52">
        <f>F20-F18</f>
        <v>0.17169999999998709</v>
      </c>
      <c r="H20" s="52">
        <v>3.2939999999999997E-2</v>
      </c>
      <c r="I20" s="12"/>
      <c r="J20" s="12"/>
      <c r="L20" s="12"/>
    </row>
    <row r="21" spans="1:18" x14ac:dyDescent="0.2">
      <c r="A21" s="23" t="s">
        <v>53</v>
      </c>
      <c r="B21" s="23" t="s">
        <v>35</v>
      </c>
      <c r="C21" s="38" t="s">
        <v>15</v>
      </c>
      <c r="D21" s="38">
        <v>2</v>
      </c>
      <c r="E21" s="23">
        <v>77</v>
      </c>
      <c r="F21" s="39">
        <v>362.76830000000001</v>
      </c>
      <c r="G21" s="40">
        <v>0</v>
      </c>
      <c r="H21" s="39">
        <v>-8.6599999999999993E-3</v>
      </c>
      <c r="I21" s="12"/>
      <c r="L21" s="12"/>
    </row>
    <row r="22" spans="1:18" x14ac:dyDescent="0.2">
      <c r="A22" s="24" t="s">
        <v>53</v>
      </c>
      <c r="B22" s="24" t="s">
        <v>36</v>
      </c>
      <c r="C22" s="41" t="s">
        <v>16</v>
      </c>
      <c r="D22" s="41">
        <v>3</v>
      </c>
      <c r="E22" s="24">
        <v>77</v>
      </c>
      <c r="F22" s="42">
        <v>364.96710000000002</v>
      </c>
      <c r="G22" s="43">
        <f>F22-F21</f>
        <v>2.1988000000000056</v>
      </c>
      <c r="H22" s="42">
        <v>-2.1919999999999999E-2</v>
      </c>
      <c r="I22" s="12"/>
      <c r="L22" s="12"/>
    </row>
    <row r="23" spans="1:18" x14ac:dyDescent="0.2">
      <c r="A23" s="50" t="s">
        <v>53</v>
      </c>
      <c r="B23" s="50" t="s">
        <v>37</v>
      </c>
      <c r="C23" s="51" t="s">
        <v>17</v>
      </c>
      <c r="D23" s="51">
        <v>4</v>
      </c>
      <c r="E23" s="50">
        <v>77</v>
      </c>
      <c r="F23" s="52">
        <v>367.24439999999998</v>
      </c>
      <c r="G23" s="52">
        <f>F23-F21</f>
        <v>4.476099999999974</v>
      </c>
      <c r="H23" s="52">
        <v>-3.5749999999999997E-2</v>
      </c>
      <c r="L23" s="12"/>
    </row>
    <row r="24" spans="1:18" x14ac:dyDescent="0.2">
      <c r="A24" s="24" t="s">
        <v>54</v>
      </c>
      <c r="B24" s="24" t="s">
        <v>38</v>
      </c>
      <c r="C24" s="41" t="s">
        <v>15</v>
      </c>
      <c r="D24" s="41">
        <v>2</v>
      </c>
      <c r="E24" s="24">
        <v>250</v>
      </c>
      <c r="F24" s="42">
        <v>1152.6125999999999</v>
      </c>
      <c r="G24" s="43">
        <f>F24-F25</f>
        <v>0.51649999999995089</v>
      </c>
      <c r="H24" s="42">
        <v>2.591E-3</v>
      </c>
      <c r="L24" s="26"/>
    </row>
    <row r="25" spans="1:18" x14ac:dyDescent="0.2">
      <c r="A25" s="24" t="s">
        <v>54</v>
      </c>
      <c r="B25" s="24" t="s">
        <v>39</v>
      </c>
      <c r="C25" s="41" t="s">
        <v>16</v>
      </c>
      <c r="D25" s="41">
        <v>3</v>
      </c>
      <c r="E25" s="24">
        <v>250</v>
      </c>
      <c r="F25" s="42">
        <v>1152.0961</v>
      </c>
      <c r="G25" s="43">
        <v>0</v>
      </c>
      <c r="H25" s="42">
        <v>8.8439999999999994E-3</v>
      </c>
      <c r="L25" s="12"/>
    </row>
    <row r="26" spans="1:18" ht="15.75" thickBot="1" x14ac:dyDescent="0.25">
      <c r="A26" s="67" t="s">
        <v>54</v>
      </c>
      <c r="B26" s="67" t="s">
        <v>41</v>
      </c>
      <c r="C26" s="67" t="s">
        <v>17</v>
      </c>
      <c r="D26" s="68">
        <v>4</v>
      </c>
      <c r="E26" s="67">
        <v>250</v>
      </c>
      <c r="F26" s="69">
        <v>1152.9654</v>
      </c>
      <c r="G26" s="70">
        <f>F26-F25</f>
        <v>0.86930000000006658</v>
      </c>
      <c r="H26" s="69">
        <v>9.6329999999999992E-3</v>
      </c>
      <c r="L26" s="12"/>
    </row>
    <row r="27" spans="1:18" ht="15.75" thickTop="1" x14ac:dyDescent="0.2">
      <c r="L27" s="12"/>
      <c r="R27" s="37"/>
    </row>
    <row r="28" spans="1:18" x14ac:dyDescent="0.2">
      <c r="L28" s="12"/>
    </row>
    <row r="29" spans="1:18" x14ac:dyDescent="0.2">
      <c r="L29" s="12"/>
    </row>
    <row r="30" spans="1:18" x14ac:dyDescent="0.2">
      <c r="L30" s="12"/>
    </row>
    <row r="31" spans="1:18" x14ac:dyDescent="0.2">
      <c r="L31" s="12"/>
    </row>
    <row r="32" spans="1:18" x14ac:dyDescent="0.2">
      <c r="L32" s="12"/>
      <c r="R32" s="37"/>
    </row>
    <row r="33" spans="12:21" x14ac:dyDescent="0.2">
      <c r="L33" s="12"/>
      <c r="Q33" s="37"/>
    </row>
    <row r="34" spans="12:21" x14ac:dyDescent="0.2">
      <c r="L34" s="12"/>
    </row>
    <row r="35" spans="12:21" x14ac:dyDescent="0.2">
      <c r="L35" s="12"/>
    </row>
    <row r="36" spans="12:21" x14ac:dyDescent="0.2">
      <c r="L36" s="12"/>
    </row>
    <row r="37" spans="12:21" x14ac:dyDescent="0.2">
      <c r="L37" s="26"/>
    </row>
    <row r="38" spans="12:21" x14ac:dyDescent="0.2">
      <c r="L38" s="12"/>
    </row>
    <row r="39" spans="12:21" x14ac:dyDescent="0.2">
      <c r="L39" s="12"/>
    </row>
    <row r="40" spans="12:21" x14ac:dyDescent="0.2">
      <c r="L40" s="12"/>
      <c r="U40" s="37"/>
    </row>
    <row r="41" spans="12:21" x14ac:dyDescent="0.2">
      <c r="L41" s="26"/>
    </row>
    <row r="42" spans="12:21" x14ac:dyDescent="0.2">
      <c r="L42" s="34"/>
    </row>
    <row r="43" spans="12:21" x14ac:dyDescent="0.2">
      <c r="L43" s="26"/>
    </row>
    <row r="44" spans="12:21" x14ac:dyDescent="0.2">
      <c r="L44" s="12"/>
    </row>
    <row r="45" spans="12:21" x14ac:dyDescent="0.2">
      <c r="L45" s="12"/>
    </row>
    <row r="46" spans="12:21" x14ac:dyDescent="0.2">
      <c r="L46" s="26"/>
    </row>
    <row r="47" spans="12:21" x14ac:dyDescent="0.2">
      <c r="L47" s="12"/>
    </row>
    <row r="48" spans="12:21" x14ac:dyDescent="0.2">
      <c r="L48" s="12"/>
    </row>
    <row r="49" spans="12:21" x14ac:dyDescent="0.2">
      <c r="L49" s="12"/>
    </row>
    <row r="50" spans="12:21" x14ac:dyDescent="0.2">
      <c r="L50" s="26"/>
    </row>
    <row r="51" spans="12:21" x14ac:dyDescent="0.2">
      <c r="L51" s="12"/>
    </row>
    <row r="52" spans="12:21" x14ac:dyDescent="0.2">
      <c r="L52" s="12"/>
    </row>
    <row r="53" spans="12:21" x14ac:dyDescent="0.2">
      <c r="L53" s="12"/>
    </row>
    <row r="54" spans="12:21" x14ac:dyDescent="0.2">
      <c r="L54" s="12"/>
      <c r="R54" s="37"/>
    </row>
    <row r="55" spans="12:21" x14ac:dyDescent="0.2">
      <c r="L55" s="12"/>
      <c r="Q55" s="37"/>
    </row>
    <row r="56" spans="12:21" x14ac:dyDescent="0.2">
      <c r="L56" s="12"/>
    </row>
    <row r="57" spans="12:21" x14ac:dyDescent="0.2">
      <c r="L57" s="12"/>
    </row>
    <row r="58" spans="12:21" x14ac:dyDescent="0.2">
      <c r="L58" s="12"/>
    </row>
    <row r="59" spans="12:21" x14ac:dyDescent="0.2">
      <c r="L59" s="26"/>
    </row>
    <row r="60" spans="12:21" x14ac:dyDescent="0.2">
      <c r="L60" s="12"/>
    </row>
    <row r="61" spans="12:21" x14ac:dyDescent="0.2">
      <c r="L61" s="12"/>
    </row>
    <row r="62" spans="12:21" x14ac:dyDescent="0.2">
      <c r="L62" s="12"/>
      <c r="U62" s="37"/>
    </row>
    <row r="63" spans="12:21" x14ac:dyDescent="0.2">
      <c r="L63" s="1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5"/>
  <sheetViews>
    <sheetView workbookViewId="0">
      <selection activeCell="N2" sqref="N2:P15"/>
    </sheetView>
  </sheetViews>
  <sheetFormatPr defaultRowHeight="15" x14ac:dyDescent="0.2"/>
  <cols>
    <col min="1" max="4" width="9" style="58" bestFit="1" customWidth="1"/>
    <col min="5" max="5" width="9.33203125" style="59" bestFit="1" customWidth="1"/>
    <col min="6" max="8" width="9" style="59" bestFit="1" customWidth="1"/>
    <col min="11" max="13" width="11" bestFit="1" customWidth="1"/>
  </cols>
  <sheetData>
    <row r="1" spans="1:16" x14ac:dyDescent="0.2">
      <c r="A1" s="54" t="s">
        <v>7</v>
      </c>
      <c r="B1" s="58" t="s">
        <v>21</v>
      </c>
      <c r="C1" s="58" t="s">
        <v>24</v>
      </c>
      <c r="D1" s="58" t="s">
        <v>27</v>
      </c>
      <c r="E1" s="54" t="s">
        <v>7</v>
      </c>
      <c r="F1" s="58" t="s">
        <v>21</v>
      </c>
      <c r="G1" s="58" t="s">
        <v>24</v>
      </c>
      <c r="H1" s="58" t="s">
        <v>27</v>
      </c>
      <c r="J1" s="34"/>
      <c r="K1" s="58" t="s">
        <v>21</v>
      </c>
      <c r="L1" s="61" t="s">
        <v>24</v>
      </c>
      <c r="M1" s="80" t="s">
        <v>27</v>
      </c>
    </row>
    <row r="2" spans="1:16" x14ac:dyDescent="0.2">
      <c r="A2" s="54">
        <v>3.1780539999999999</v>
      </c>
      <c r="B2" s="58">
        <v>-2.8970486200000001</v>
      </c>
      <c r="C2" s="58">
        <v>-0.76075516700000001</v>
      </c>
      <c r="D2" s="58">
        <v>-1.5931129799999999</v>
      </c>
      <c r="E2" s="59">
        <f t="shared" ref="E2:E33" si="0">EXP(A2)</f>
        <v>24.000004071649649</v>
      </c>
      <c r="F2" s="60">
        <f t="shared" ref="F2:F33" si="1">1/(1+(1/EXP(B2)))</f>
        <v>5.2299653316026366E-2</v>
      </c>
      <c r="G2" s="60">
        <f t="shared" ref="G2:G33" si="2">1/(1+(1/EXP(C2)))</f>
        <v>0.3184823337406486</v>
      </c>
      <c r="H2" s="60">
        <f t="shared" ref="H2:H33" si="3">1/(1+(1/EXP(D2)))</f>
        <v>0.16894637311597119</v>
      </c>
      <c r="J2" s="12">
        <v>24</v>
      </c>
      <c r="K2" s="81">
        <v>-2.8970480799999998</v>
      </c>
      <c r="L2" s="77">
        <v>-0.76062088999999999</v>
      </c>
      <c r="M2" s="37">
        <v>-1.5930287000000001</v>
      </c>
      <c r="N2" s="60">
        <f>1/(1+(1/EXP(K2)))</f>
        <v>5.2299680080808625E-2</v>
      </c>
      <c r="O2" s="60">
        <f t="shared" ref="O2:P15" si="4">1/(1+(1/EXP(L2)))</f>
        <v>0.31851147945334846</v>
      </c>
      <c r="P2" s="60">
        <f t="shared" si="4"/>
        <v>0.1689582066527876</v>
      </c>
    </row>
    <row r="3" spans="1:16" x14ac:dyDescent="0.2">
      <c r="A3" s="54">
        <f>A2+0.01</f>
        <v>3.1880539999999997</v>
      </c>
      <c r="B3" s="58">
        <v>-2.8886137700000001</v>
      </c>
      <c r="C3" s="58">
        <v>-1.068870596</v>
      </c>
      <c r="D3" s="58">
        <v>-1.78291811</v>
      </c>
      <c r="E3" s="59">
        <f t="shared" si="0"/>
        <v>24.241208122590436</v>
      </c>
      <c r="F3" s="60">
        <f t="shared" si="1"/>
        <v>5.2719303823787145E-2</v>
      </c>
      <c r="G3" s="60">
        <f t="shared" si="2"/>
        <v>0.25561792491055707</v>
      </c>
      <c r="H3" s="60">
        <f t="shared" si="3"/>
        <v>0.14394318050143112</v>
      </c>
      <c r="J3" s="12">
        <v>25</v>
      </c>
      <c r="K3" s="81">
        <v>-2.7504364099999998</v>
      </c>
      <c r="L3" s="77">
        <v>-1.6984895600000001</v>
      </c>
      <c r="M3" s="37">
        <v>-2.1255574500000001</v>
      </c>
      <c r="N3" s="60">
        <f t="shared" ref="N3:N15" si="5">1/(1+(1/EXP(K3)))</f>
        <v>6.0062008107320923E-2</v>
      </c>
      <c r="O3" s="60">
        <f t="shared" si="4"/>
        <v>0.15466264020240419</v>
      </c>
      <c r="P3" s="60">
        <f t="shared" si="4"/>
        <v>0.10663747630952806</v>
      </c>
    </row>
    <row r="4" spans="1:16" x14ac:dyDescent="0.2">
      <c r="A4" s="54">
        <f t="shared" ref="A4:A64" si="6">A3+0.01</f>
        <v>3.1980539999999995</v>
      </c>
      <c r="B4" s="58">
        <v>-2.8614724300000001</v>
      </c>
      <c r="C4" s="58">
        <v>-1.323929484</v>
      </c>
      <c r="D4" s="58">
        <v>-1.93252757</v>
      </c>
      <c r="E4" s="59">
        <f t="shared" si="0"/>
        <v>24.484836314544555</v>
      </c>
      <c r="F4" s="60">
        <f t="shared" si="1"/>
        <v>5.409131346441623E-2</v>
      </c>
      <c r="G4" s="60">
        <f t="shared" si="2"/>
        <v>0.21016527263072937</v>
      </c>
      <c r="H4" s="60">
        <f t="shared" si="3"/>
        <v>0.12647108019681133</v>
      </c>
      <c r="J4" s="12">
        <v>26</v>
      </c>
      <c r="K4" s="81">
        <v>-2.37619873</v>
      </c>
      <c r="L4" s="77">
        <v>-1.91542246</v>
      </c>
      <c r="M4" s="37">
        <v>-2.12015172</v>
      </c>
      <c r="N4" s="60">
        <f t="shared" si="5"/>
        <v>8.5005761654645476E-2</v>
      </c>
      <c r="O4" s="60">
        <f t="shared" si="4"/>
        <v>0.12837289161265261</v>
      </c>
      <c r="P4" s="60">
        <f t="shared" si="4"/>
        <v>0.10715355431556402</v>
      </c>
    </row>
    <row r="5" spans="1:16" x14ac:dyDescent="0.2">
      <c r="A5" s="54">
        <f t="shared" si="6"/>
        <v>3.2080539999999993</v>
      </c>
      <c r="B5" s="58">
        <v>-2.8168916400000001</v>
      </c>
      <c r="C5" s="58">
        <v>-1.529063794</v>
      </c>
      <c r="D5" s="58">
        <v>-2.0443399699999998</v>
      </c>
      <c r="E5" s="59">
        <f t="shared" si="0"/>
        <v>24.730913010534231</v>
      </c>
      <c r="F5" s="60">
        <f t="shared" si="1"/>
        <v>5.6418179665708591E-2</v>
      </c>
      <c r="G5" s="60">
        <f t="shared" si="2"/>
        <v>0.17813070519280427</v>
      </c>
      <c r="H5" s="60">
        <f t="shared" si="3"/>
        <v>0.11462554635131486</v>
      </c>
      <c r="J5" s="12">
        <v>27</v>
      </c>
      <c r="K5" s="81">
        <v>-1.87239826</v>
      </c>
      <c r="L5" s="77">
        <v>-1.6700130200000001</v>
      </c>
      <c r="M5" s="37">
        <v>-1.7734895500000001</v>
      </c>
      <c r="N5" s="60">
        <f t="shared" si="5"/>
        <v>0.13326446767331906</v>
      </c>
      <c r="O5" s="60">
        <f t="shared" si="4"/>
        <v>0.15842244294869751</v>
      </c>
      <c r="P5" s="60">
        <f t="shared" si="4"/>
        <v>0.14510890587829275</v>
      </c>
    </row>
    <row r="6" spans="1:16" x14ac:dyDescent="0.2">
      <c r="A6" s="54">
        <f t="shared" si="6"/>
        <v>3.2180539999999991</v>
      </c>
      <c r="B6" s="58">
        <v>-2.7561383899999998</v>
      </c>
      <c r="C6" s="58">
        <v>-1.6874054869999999</v>
      </c>
      <c r="D6" s="58">
        <v>-2.1207539199999998</v>
      </c>
      <c r="E6" s="59">
        <f t="shared" si="0"/>
        <v>24.979462818434119</v>
      </c>
      <c r="F6" s="60">
        <f t="shared" si="1"/>
        <v>5.9740911662600892E-2</v>
      </c>
      <c r="G6" s="60">
        <f t="shared" si="2"/>
        <v>0.15611734862968604</v>
      </c>
      <c r="H6" s="60">
        <f t="shared" si="3"/>
        <v>0.10709595446408214</v>
      </c>
      <c r="J6" s="12">
        <v>28</v>
      </c>
      <c r="K6" s="81">
        <v>-1.31820629</v>
      </c>
      <c r="L6" s="77">
        <v>-1.1716606599999999</v>
      </c>
      <c r="M6" s="37">
        <v>-1.2448091800000001</v>
      </c>
      <c r="N6" s="60">
        <f t="shared" si="5"/>
        <v>0.21111687487530437</v>
      </c>
      <c r="O6" s="60">
        <f t="shared" si="4"/>
        <v>0.23655494335703814</v>
      </c>
      <c r="P6" s="60">
        <f t="shared" si="4"/>
        <v>0.22359998785020246</v>
      </c>
    </row>
    <row r="7" spans="1:16" x14ac:dyDescent="0.2">
      <c r="A7" s="54">
        <f t="shared" si="6"/>
        <v>3.2280539999999989</v>
      </c>
      <c r="B7" s="58">
        <v>-2.6804797100000002</v>
      </c>
      <c r="C7" s="58">
        <v>-1.8020865260000001</v>
      </c>
      <c r="D7" s="58">
        <v>-2.16416801</v>
      </c>
      <c r="E7" s="59">
        <f t="shared" si="0"/>
        <v>25.23051059343214</v>
      </c>
      <c r="F7" s="60">
        <f t="shared" si="1"/>
        <v>6.4135077341264723E-2</v>
      </c>
      <c r="G7" s="60">
        <f t="shared" si="2"/>
        <v>0.14159726322180652</v>
      </c>
      <c r="H7" s="60">
        <f t="shared" si="3"/>
        <v>0.10301467851376739</v>
      </c>
      <c r="J7" s="12">
        <v>29</v>
      </c>
      <c r="K7" s="81">
        <v>-0.77699616000000005</v>
      </c>
      <c r="L7" s="77">
        <v>-0.58972007999999998</v>
      </c>
      <c r="M7" s="37">
        <v>-0.66269444</v>
      </c>
      <c r="N7" s="60">
        <f t="shared" si="5"/>
        <v>0.31496764315715764</v>
      </c>
      <c r="O7" s="60">
        <f t="shared" si="4"/>
        <v>0.35669908352883234</v>
      </c>
      <c r="P7" s="60">
        <f t="shared" si="4"/>
        <v>0.34013460296391895</v>
      </c>
    </row>
    <row r="8" spans="1:16" x14ac:dyDescent="0.2">
      <c r="A8" s="54">
        <f t="shared" si="6"/>
        <v>3.2380539999999987</v>
      </c>
      <c r="B8" s="58">
        <v>-2.5911826100000002</v>
      </c>
      <c r="C8" s="58">
        <v>-1.8762388729999999</v>
      </c>
      <c r="D8" s="58">
        <v>-2.1769808400000001</v>
      </c>
      <c r="E8" s="59">
        <f t="shared" si="0"/>
        <v>25.484081440515002</v>
      </c>
      <c r="F8" s="60">
        <f t="shared" si="1"/>
        <v>6.9708052953118854E-2</v>
      </c>
      <c r="G8" s="60">
        <f t="shared" si="2"/>
        <v>0.13282148196442495</v>
      </c>
      <c r="H8" s="60">
        <f t="shared" si="3"/>
        <v>0.10183674668137489</v>
      </c>
      <c r="J8" s="12">
        <v>30</v>
      </c>
      <c r="K8" s="81">
        <v>-0.30052784999999999</v>
      </c>
      <c r="L8" s="77">
        <v>-6.2262579999999998E-2</v>
      </c>
      <c r="M8" s="37">
        <v>-0.1320865</v>
      </c>
      <c r="N8" s="60">
        <f t="shared" si="5"/>
        <v>0.4254284509417664</v>
      </c>
      <c r="O8" s="60">
        <f t="shared" si="4"/>
        <v>0.48443938157045752</v>
      </c>
      <c r="P8" s="60">
        <f t="shared" si="4"/>
        <v>0.46702630164511089</v>
      </c>
    </row>
    <row r="9" spans="1:16" x14ac:dyDescent="0.2">
      <c r="A9" s="54">
        <f t="shared" si="6"/>
        <v>3.2480539999999984</v>
      </c>
      <c r="B9" s="58">
        <v>-2.4895140900000001</v>
      </c>
      <c r="C9" s="58">
        <v>-1.9129944889999999</v>
      </c>
      <c r="D9" s="58">
        <v>-2.16159101</v>
      </c>
      <c r="E9" s="59">
        <f t="shared" si="0"/>
        <v>25.740200716978716</v>
      </c>
      <c r="F9" s="60">
        <f t="shared" si="1"/>
        <v>7.6596558465650486E-2</v>
      </c>
      <c r="G9" s="60">
        <f t="shared" si="2"/>
        <v>0.12864481050026805</v>
      </c>
      <c r="H9" s="60">
        <f t="shared" si="3"/>
        <v>0.10325304387776105</v>
      </c>
      <c r="J9" s="12">
        <v>31</v>
      </c>
      <c r="K9" s="81">
        <v>7.0107420000000004E-2</v>
      </c>
      <c r="L9" s="77">
        <v>0.29939805000000003</v>
      </c>
      <c r="M9" s="37">
        <v>0.26261598000000003</v>
      </c>
      <c r="N9" s="60">
        <f t="shared" si="5"/>
        <v>0.51751967974543567</v>
      </c>
      <c r="O9" s="60">
        <f t="shared" si="4"/>
        <v>0.57429535854111902</v>
      </c>
      <c r="P9" s="60">
        <f t="shared" si="4"/>
        <v>0.56527924854796519</v>
      </c>
    </row>
    <row r="10" spans="1:16" x14ac:dyDescent="0.2">
      <c r="A10" s="54">
        <f t="shared" si="6"/>
        <v>3.2580539999999982</v>
      </c>
      <c r="B10" s="58">
        <v>-2.3767411900000002</v>
      </c>
      <c r="C10" s="58">
        <v>-1.915485337</v>
      </c>
      <c r="D10" s="58">
        <v>-2.1203971400000001</v>
      </c>
      <c r="E10" s="59">
        <f t="shared" si="0"/>
        <v>25.998894034964369</v>
      </c>
      <c r="F10" s="60">
        <f t="shared" si="1"/>
        <v>8.4963578731185971E-2</v>
      </c>
      <c r="G10" s="60">
        <f t="shared" si="2"/>
        <v>0.12836585626250785</v>
      </c>
      <c r="H10" s="60">
        <f t="shared" si="3"/>
        <v>0.10713007683792207</v>
      </c>
      <c r="J10" s="12">
        <v>32</v>
      </c>
      <c r="K10" s="81">
        <v>0.30183740999999997</v>
      </c>
      <c r="L10" s="77">
        <v>0.40511354999999999</v>
      </c>
      <c r="M10" s="37">
        <v>0.45308758999999998</v>
      </c>
      <c r="N10" s="60">
        <f t="shared" si="5"/>
        <v>0.57489162540207772</v>
      </c>
      <c r="O10" s="60">
        <f t="shared" si="4"/>
        <v>0.59991562308857083</v>
      </c>
      <c r="P10" s="60">
        <f t="shared" si="4"/>
        <v>0.61137308486347985</v>
      </c>
    </row>
    <row r="11" spans="1:16" x14ac:dyDescent="0.2">
      <c r="A11" s="54">
        <f t="shared" si="6"/>
        <v>3.268053999999998</v>
      </c>
      <c r="B11" s="58">
        <v>-2.2541309100000002</v>
      </c>
      <c r="C11" s="58">
        <v>-1.88684338</v>
      </c>
      <c r="D11" s="58">
        <v>-2.0557978000000001</v>
      </c>
      <c r="E11" s="59">
        <f t="shared" si="0"/>
        <v>26.260187264019336</v>
      </c>
      <c r="F11" s="60">
        <f t="shared" si="1"/>
        <v>9.4993736226825373E-2</v>
      </c>
      <c r="G11" s="60">
        <f t="shared" si="2"/>
        <v>0.13160480436476632</v>
      </c>
      <c r="H11" s="60">
        <f t="shared" si="3"/>
        <v>0.11346785545094978</v>
      </c>
      <c r="J11" s="12">
        <v>33</v>
      </c>
      <c r="K11" s="81">
        <v>0.36832811999999998</v>
      </c>
      <c r="L11" s="77">
        <v>0.1823447</v>
      </c>
      <c r="M11" s="37">
        <v>0.38440254000000001</v>
      </c>
      <c r="N11" s="60">
        <f t="shared" si="5"/>
        <v>0.59105493159415412</v>
      </c>
      <c r="O11" s="60">
        <f t="shared" si="4"/>
        <v>0.54546028343347897</v>
      </c>
      <c r="P11" s="60">
        <f t="shared" si="4"/>
        <v>0.59493450168032103</v>
      </c>
    </row>
    <row r="12" spans="1:16" x14ac:dyDescent="0.2">
      <c r="A12" s="54">
        <f t="shared" si="6"/>
        <v>3.2780539999999978</v>
      </c>
      <c r="B12" s="58">
        <v>-2.1229502600000001</v>
      </c>
      <c r="C12" s="58">
        <v>-1.830200579</v>
      </c>
      <c r="D12" s="58">
        <v>-1.97019162</v>
      </c>
      <c r="E12" s="59">
        <f t="shared" si="0"/>
        <v>26.524106533684268</v>
      </c>
      <c r="F12" s="60">
        <f t="shared" si="1"/>
        <v>0.10688610752449931</v>
      </c>
      <c r="G12" s="60">
        <f t="shared" si="2"/>
        <v>0.1382143802403136</v>
      </c>
      <c r="H12" s="60">
        <f t="shared" si="3"/>
        <v>0.12236830643734266</v>
      </c>
      <c r="J12" s="12">
        <v>34</v>
      </c>
      <c r="K12" s="81">
        <v>0.24883579</v>
      </c>
      <c r="L12" s="77">
        <v>-0.4269211</v>
      </c>
      <c r="M12" s="37">
        <v>1.271473E-2</v>
      </c>
      <c r="N12" s="60">
        <f t="shared" si="5"/>
        <v>0.56188992841372265</v>
      </c>
      <c r="O12" s="60">
        <f t="shared" si="4"/>
        <v>0.39486178361628527</v>
      </c>
      <c r="P12" s="60">
        <f t="shared" si="4"/>
        <v>0.50317863967738663</v>
      </c>
    </row>
    <row r="13" spans="1:16" x14ac:dyDescent="0.2">
      <c r="A13" s="54">
        <f t="shared" si="6"/>
        <v>3.2880539999999976</v>
      </c>
      <c r="B13" s="58">
        <v>-1.98446626</v>
      </c>
      <c r="C13" s="58">
        <v>-1.7486888949999999</v>
      </c>
      <c r="D13" s="58">
        <v>-1.86597719</v>
      </c>
      <c r="E13" s="59">
        <f t="shared" si="0"/>
        <v>26.790678236106061</v>
      </c>
      <c r="F13" s="60">
        <f t="shared" si="1"/>
        <v>0.12084353665824227</v>
      </c>
      <c r="G13" s="60">
        <f t="shared" si="2"/>
        <v>0.14821264300987971</v>
      </c>
      <c r="H13" s="60">
        <f t="shared" si="3"/>
        <v>0.13400788174327868</v>
      </c>
      <c r="J13" s="12">
        <v>35</v>
      </c>
      <c r="K13" s="81">
        <v>-7.2938900000000001E-2</v>
      </c>
      <c r="L13" s="77">
        <v>-1.4690410899999999</v>
      </c>
      <c r="M13" s="37">
        <v>-0.69693864000000005</v>
      </c>
      <c r="N13" s="60">
        <f t="shared" si="5"/>
        <v>0.48177335488920159</v>
      </c>
      <c r="O13" s="60">
        <f t="shared" si="4"/>
        <v>0.1870884073186424</v>
      </c>
      <c r="P13" s="60">
        <f t="shared" si="4"/>
        <v>0.33249131987641717</v>
      </c>
    </row>
    <row r="14" spans="1:16" x14ac:dyDescent="0.2">
      <c r="A14" s="54">
        <f t="shared" si="6"/>
        <v>3.2980539999999974</v>
      </c>
      <c r="B14" s="58">
        <v>-1.8399459199999999</v>
      </c>
      <c r="C14" s="58">
        <v>-1.6454402930000001</v>
      </c>
      <c r="D14" s="58">
        <v>-1.7455531</v>
      </c>
      <c r="E14" s="59">
        <f t="shared" si="0"/>
        <v>27.059929028677107</v>
      </c>
      <c r="F14" s="60">
        <f t="shared" si="1"/>
        <v>0.13705768864719281</v>
      </c>
      <c r="G14" s="60">
        <f t="shared" si="2"/>
        <v>0.16172615967066398</v>
      </c>
      <c r="H14" s="60">
        <f t="shared" si="3"/>
        <v>0.14860896037106644</v>
      </c>
      <c r="J14" s="12">
        <v>36</v>
      </c>
      <c r="K14" s="81">
        <v>-0.60939571999999997</v>
      </c>
      <c r="L14" s="77">
        <v>-2.9799883199999999</v>
      </c>
      <c r="M14" s="37">
        <v>-1.7716656</v>
      </c>
      <c r="N14" s="60">
        <f t="shared" si="5"/>
        <v>0.35219705467653695</v>
      </c>
      <c r="O14" s="60">
        <f t="shared" si="4"/>
        <v>4.8338166015615344E-2</v>
      </c>
      <c r="P14" s="60">
        <f t="shared" si="4"/>
        <v>0.14533531758585946</v>
      </c>
    </row>
    <row r="15" spans="1:16" x14ac:dyDescent="0.2">
      <c r="A15" s="54">
        <f t="shared" si="6"/>
        <v>3.3080539999999972</v>
      </c>
      <c r="B15" s="58">
        <v>-1.6906562599999999</v>
      </c>
      <c r="C15" s="58">
        <v>-1.5235867320000001</v>
      </c>
      <c r="D15" s="58">
        <v>-1.61131797</v>
      </c>
      <c r="E15" s="59">
        <f t="shared" si="0"/>
        <v>27.331885836701037</v>
      </c>
      <c r="F15" s="60">
        <f t="shared" si="1"/>
        <v>0.1556895550447526</v>
      </c>
      <c r="G15" s="60">
        <f t="shared" si="2"/>
        <v>0.17893396198166603</v>
      </c>
      <c r="H15" s="60">
        <f t="shared" si="3"/>
        <v>0.16640571117427244</v>
      </c>
      <c r="J15" s="12">
        <v>37</v>
      </c>
      <c r="K15" s="81">
        <v>-1.3699896</v>
      </c>
      <c r="L15" s="77">
        <v>-4.9880445900000003</v>
      </c>
      <c r="M15" s="37">
        <v>-3.2326852599999998</v>
      </c>
      <c r="N15" s="60">
        <f t="shared" si="5"/>
        <v>0.20262152671278744</v>
      </c>
      <c r="O15" s="60">
        <f t="shared" si="4"/>
        <v>6.7728017402623993E-3</v>
      </c>
      <c r="P15" s="60">
        <f t="shared" si="4"/>
        <v>3.7954076913505531E-2</v>
      </c>
    </row>
    <row r="16" spans="1:16" x14ac:dyDescent="0.2">
      <c r="A16" s="54">
        <f t="shared" si="6"/>
        <v>3.318053999999997</v>
      </c>
      <c r="B16" s="58">
        <v>-1.5378643000000001</v>
      </c>
      <c r="C16" s="58">
        <v>-1.386260176</v>
      </c>
      <c r="D16" s="58">
        <v>-1.4656703900000001</v>
      </c>
      <c r="E16" s="59">
        <f t="shared" si="0"/>
        <v>27.606575856085282</v>
      </c>
      <c r="F16" s="60">
        <f t="shared" si="1"/>
        <v>0.17684595721742391</v>
      </c>
      <c r="G16" s="60">
        <f t="shared" si="2"/>
        <v>0.20000546967527644</v>
      </c>
      <c r="H16" s="60">
        <f t="shared" si="3"/>
        <v>0.187601585507706</v>
      </c>
      <c r="J16" s="12"/>
      <c r="L16" s="37"/>
    </row>
    <row r="17" spans="1:12" x14ac:dyDescent="0.2">
      <c r="A17" s="54">
        <f t="shared" si="6"/>
        <v>3.3280539999999967</v>
      </c>
      <c r="B17" s="58">
        <v>-1.3828370400000001</v>
      </c>
      <c r="C17" s="58">
        <v>-1.2365925870000001</v>
      </c>
      <c r="D17" s="58">
        <v>-1.3110089599999999</v>
      </c>
      <c r="E17" s="59">
        <f t="shared" si="0"/>
        <v>27.884026556060693</v>
      </c>
      <c r="F17" s="60">
        <f t="shared" si="1"/>
        <v>0.20055374517006452</v>
      </c>
      <c r="G17" s="60">
        <f t="shared" si="2"/>
        <v>0.22502965213746245</v>
      </c>
      <c r="H17" s="60">
        <f t="shared" si="3"/>
        <v>0.21231805758260597</v>
      </c>
      <c r="J17" s="12"/>
      <c r="K17" s="34"/>
      <c r="L17" s="37"/>
    </row>
    <row r="18" spans="1:12" x14ac:dyDescent="0.2">
      <c r="A18" s="54">
        <f t="shared" si="6"/>
        <v>3.3380539999999965</v>
      </c>
      <c r="B18" s="58">
        <v>-1.2268414999999999</v>
      </c>
      <c r="C18" s="58">
        <v>-1.0777159270000001</v>
      </c>
      <c r="D18" s="58">
        <v>-1.14973229</v>
      </c>
      <c r="E18" s="59">
        <f t="shared" si="0"/>
        <v>28.164265681928477</v>
      </c>
      <c r="F18" s="60">
        <f t="shared" si="1"/>
        <v>0.22673471515844995</v>
      </c>
      <c r="G18" s="60">
        <f t="shared" si="2"/>
        <v>0.25393849957695463</v>
      </c>
      <c r="H18" s="60">
        <f t="shared" si="3"/>
        <v>0.24053798477280228</v>
      </c>
      <c r="J18" s="12"/>
      <c r="K18" s="12"/>
      <c r="L18" s="37"/>
    </row>
    <row r="19" spans="1:12" x14ac:dyDescent="0.2">
      <c r="A19" s="54">
        <f t="shared" si="6"/>
        <v>3.3480539999999963</v>
      </c>
      <c r="B19" s="58">
        <v>-1.0711446899999999</v>
      </c>
      <c r="C19" s="58">
        <v>-0.91276215699999996</v>
      </c>
      <c r="D19" s="58">
        <v>-0.98423897000000005</v>
      </c>
      <c r="E19" s="59">
        <f t="shared" si="0"/>
        <v>28.447321257834751</v>
      </c>
      <c r="F19" s="60">
        <f t="shared" si="1"/>
        <v>0.25518545674336762</v>
      </c>
      <c r="G19" s="60">
        <f t="shared" si="2"/>
        <v>0.28643494719666229</v>
      </c>
      <c r="H19" s="60">
        <f t="shared" si="3"/>
        <v>0.27205148956867803</v>
      </c>
      <c r="J19" s="12"/>
      <c r="K19" s="12"/>
      <c r="L19" s="37"/>
    </row>
    <row r="20" spans="1:12" x14ac:dyDescent="0.2">
      <c r="A20" s="54">
        <f t="shared" si="6"/>
        <v>3.3580539999999961</v>
      </c>
      <c r="B20" s="58">
        <v>-0.91701363999999996</v>
      </c>
      <c r="C20" s="58">
        <v>-0.74486324000000004</v>
      </c>
      <c r="D20" s="58">
        <v>-0.81692761000000003</v>
      </c>
      <c r="E20" s="59">
        <f t="shared" si="0"/>
        <v>28.733221589572992</v>
      </c>
      <c r="F20" s="60">
        <f t="shared" si="1"/>
        <v>0.28556677630064775</v>
      </c>
      <c r="G20" s="60">
        <f t="shared" si="2"/>
        <v>0.32194160377394193</v>
      </c>
      <c r="H20" s="60">
        <f t="shared" si="3"/>
        <v>0.30641623193421624</v>
      </c>
      <c r="J20" s="12"/>
      <c r="K20" s="12"/>
      <c r="L20" s="37"/>
    </row>
    <row r="21" spans="1:12" x14ac:dyDescent="0.2">
      <c r="A21" s="54">
        <f t="shared" si="6"/>
        <v>3.3680539999999959</v>
      </c>
      <c r="B21" s="58">
        <v>-0.76571535000000002</v>
      </c>
      <c r="C21" s="58">
        <v>-0.57715113900000004</v>
      </c>
      <c r="D21" s="58">
        <v>-0.65019680999999996</v>
      </c>
      <c r="E21" s="59">
        <f t="shared" si="0"/>
        <v>29.021995267414617</v>
      </c>
      <c r="F21" s="60">
        <f t="shared" si="1"/>
        <v>0.31740669006237165</v>
      </c>
      <c r="G21" s="60">
        <f t="shared" si="2"/>
        <v>0.35958837964855722</v>
      </c>
      <c r="H21" s="60">
        <f t="shared" si="3"/>
        <v>0.34294518801338009</v>
      </c>
      <c r="J21" s="12"/>
      <c r="K21" s="12"/>
      <c r="L21" s="37"/>
    </row>
    <row r="22" spans="1:12" x14ac:dyDescent="0.2">
      <c r="A22" s="54">
        <f t="shared" si="6"/>
        <v>3.3780539999999957</v>
      </c>
      <c r="B22" s="58">
        <v>-0.61851683000000002</v>
      </c>
      <c r="C22" s="58">
        <v>-0.412757814</v>
      </c>
      <c r="D22" s="58">
        <v>-0.48644515999999999</v>
      </c>
      <c r="E22" s="59">
        <f t="shared" si="0"/>
        <v>29.313671168968064</v>
      </c>
      <c r="F22" s="60">
        <f t="shared" si="1"/>
        <v>0.35011885039744539</v>
      </c>
      <c r="G22" s="60">
        <f t="shared" si="2"/>
        <v>0.39825103380691262</v>
      </c>
      <c r="H22" s="60">
        <f t="shared" si="3"/>
        <v>0.38073135393491947</v>
      </c>
      <c r="J22" s="12"/>
      <c r="K22" s="12"/>
      <c r="L22" s="37"/>
    </row>
    <row r="23" spans="1:12" x14ac:dyDescent="0.2">
      <c r="A23" s="54">
        <f t="shared" si="6"/>
        <v>3.3880539999999955</v>
      </c>
      <c r="B23" s="58">
        <v>-0.47668511000000002</v>
      </c>
      <c r="C23" s="58">
        <v>-0.25481522899999998</v>
      </c>
      <c r="D23" s="58">
        <v>-0.32807128000000002</v>
      </c>
      <c r="E23" s="59">
        <f t="shared" si="0"/>
        <v>29.608278462066544</v>
      </c>
      <c r="F23" s="60">
        <f t="shared" si="1"/>
        <v>0.38303519316377582</v>
      </c>
      <c r="G23" s="60">
        <f t="shared" si="2"/>
        <v>0.43663866416303793</v>
      </c>
      <c r="H23" s="60">
        <f t="shared" si="3"/>
        <v>0.41870998431324602</v>
      </c>
      <c r="J23" s="12"/>
      <c r="K23" s="12"/>
      <c r="L23" s="37"/>
    </row>
    <row r="24" spans="1:12" x14ac:dyDescent="0.2">
      <c r="A24" s="54">
        <f t="shared" si="6"/>
        <v>3.3980539999999952</v>
      </c>
      <c r="B24" s="58">
        <v>-0.34148719</v>
      </c>
      <c r="C24" s="58">
        <v>-0.10645534500000001</v>
      </c>
      <c r="D24" s="58">
        <v>-0.17747376000000001</v>
      </c>
      <c r="E24" s="59">
        <f t="shared" si="0"/>
        <v>29.905846607684882</v>
      </c>
      <c r="F24" s="60">
        <f t="shared" si="1"/>
        <v>0.41544826612579822</v>
      </c>
      <c r="G24" s="60">
        <f t="shared" si="2"/>
        <v>0.47341126927389293</v>
      </c>
      <c r="H24" s="60">
        <f t="shared" si="3"/>
        <v>0.45574765018955188</v>
      </c>
      <c r="J24" s="12"/>
      <c r="K24" s="12"/>
      <c r="L24" s="37"/>
    </row>
    <row r="25" spans="1:12" x14ac:dyDescent="0.2">
      <c r="A25" s="54">
        <f t="shared" si="6"/>
        <v>3.408053999999995</v>
      </c>
      <c r="B25" s="58">
        <v>-0.21419009</v>
      </c>
      <c r="C25" s="58">
        <v>2.9189875000000001E-2</v>
      </c>
      <c r="D25" s="58">
        <v>-3.7051199999999999E-2</v>
      </c>
      <c r="E25" s="59">
        <f t="shared" si="0"/>
        <v>30.206405362885608</v>
      </c>
      <c r="F25" s="60">
        <f t="shared" si="1"/>
        <v>0.44665626104708733</v>
      </c>
      <c r="G25" s="60">
        <f t="shared" si="2"/>
        <v>0.5072969506441859</v>
      </c>
      <c r="H25" s="60">
        <f t="shared" si="3"/>
        <v>0.49073825951224953</v>
      </c>
      <c r="J25" s="12"/>
      <c r="K25" s="12"/>
      <c r="L25" s="37"/>
    </row>
    <row r="26" spans="1:12" x14ac:dyDescent="0.2">
      <c r="A26" s="54">
        <f t="shared" si="6"/>
        <v>3.4180539999999948</v>
      </c>
      <c r="B26" s="58">
        <v>-9.606083E-2</v>
      </c>
      <c r="C26" s="58">
        <v>0.14898847000000001</v>
      </c>
      <c r="D26" s="58">
        <v>9.0797799999999998E-2</v>
      </c>
      <c r="E26" s="59">
        <f t="shared" si="0"/>
        <v>30.509984783794714</v>
      </c>
      <c r="F26" s="60">
        <f t="shared" si="1"/>
        <v>0.47600324253536558</v>
      </c>
      <c r="G26" s="60">
        <f t="shared" si="2"/>
        <v>0.53717837049077433</v>
      </c>
      <c r="H26" s="60">
        <f t="shared" si="3"/>
        <v>0.52268386786910126</v>
      </c>
      <c r="J26" s="12"/>
      <c r="K26" s="12"/>
      <c r="L26" s="37"/>
    </row>
    <row r="27" spans="1:12" x14ac:dyDescent="0.2">
      <c r="A27" s="54">
        <f t="shared" si="6"/>
        <v>3.4280539999999946</v>
      </c>
      <c r="B27" s="58">
        <v>1.1633589999999999E-2</v>
      </c>
      <c r="C27" s="58">
        <v>0.249808477</v>
      </c>
      <c r="D27" s="58">
        <v>0.20367463999999999</v>
      </c>
      <c r="E27" s="59">
        <f t="shared" si="0"/>
        <v>30.816615228607269</v>
      </c>
      <c r="F27" s="60">
        <f t="shared" si="1"/>
        <v>0.50290836469846656</v>
      </c>
      <c r="G27" s="60">
        <f t="shared" si="2"/>
        <v>0.56212935998664937</v>
      </c>
      <c r="H27" s="60">
        <f t="shared" si="3"/>
        <v>0.55074336406290669</v>
      </c>
      <c r="J27" s="12"/>
      <c r="K27" s="12"/>
      <c r="L27" s="37"/>
    </row>
    <row r="28" spans="1:12" x14ac:dyDescent="0.2">
      <c r="A28" s="54">
        <f t="shared" si="6"/>
        <v>3.4380539999999944</v>
      </c>
      <c r="B28" s="58">
        <v>0.10762614</v>
      </c>
      <c r="C28" s="58">
        <v>0.32851793499999998</v>
      </c>
      <c r="D28" s="58">
        <v>0.29918071000000002</v>
      </c>
      <c r="E28" s="59">
        <f t="shared" si="0"/>
        <v>31.126327360623282</v>
      </c>
      <c r="F28" s="60">
        <f t="shared" si="1"/>
        <v>0.52688059265118214</v>
      </c>
      <c r="G28" s="60">
        <f t="shared" si="2"/>
        <v>0.58139872396189252</v>
      </c>
      <c r="H28" s="60">
        <f t="shared" si="3"/>
        <v>0.57424222235671685</v>
      </c>
      <c r="J28" s="12"/>
      <c r="K28" s="12"/>
      <c r="L28" s="37"/>
    </row>
    <row r="29" spans="1:12" x14ac:dyDescent="0.2">
      <c r="A29" s="54">
        <f t="shared" si="6"/>
        <v>3.4480539999999942</v>
      </c>
      <c r="B29" s="58">
        <v>0.19064981</v>
      </c>
      <c r="C29" s="58">
        <v>0.38198488000000003</v>
      </c>
      <c r="D29" s="58">
        <v>0.37491741000000001</v>
      </c>
      <c r="E29" s="59">
        <f t="shared" si="0"/>
        <v>31.439152151314051</v>
      </c>
      <c r="F29" s="60">
        <f t="shared" si="1"/>
        <v>0.54751860832572419</v>
      </c>
      <c r="G29" s="60">
        <f t="shared" si="2"/>
        <v>0.59435174251453871</v>
      </c>
      <c r="H29" s="60">
        <f t="shared" si="3"/>
        <v>0.59264666150997103</v>
      </c>
      <c r="J29" s="12"/>
      <c r="K29" s="12"/>
      <c r="L29" s="37"/>
    </row>
    <row r="30" spans="1:12" x14ac:dyDescent="0.2">
      <c r="A30" s="54">
        <f t="shared" si="6"/>
        <v>3.458053999999994</v>
      </c>
      <c r="B30" s="58">
        <v>0.25943759999999999</v>
      </c>
      <c r="C30" s="58">
        <v>0.407077352</v>
      </c>
      <c r="D30" s="58">
        <v>0.42848614000000002</v>
      </c>
      <c r="E30" s="59">
        <f t="shared" si="0"/>
        <v>31.755120883419334</v>
      </c>
      <c r="F30" s="60">
        <f t="shared" si="1"/>
        <v>0.56449803640385154</v>
      </c>
      <c r="G30" s="60">
        <f t="shared" si="2"/>
        <v>0.60038687607637986</v>
      </c>
      <c r="H30" s="60">
        <f t="shared" si="3"/>
        <v>0.60551211476222278</v>
      </c>
      <c r="J30" s="12"/>
      <c r="K30" s="12"/>
      <c r="L30" s="37"/>
    </row>
    <row r="31" spans="1:12" x14ac:dyDescent="0.2">
      <c r="A31" s="54">
        <f t="shared" si="6"/>
        <v>3.4680539999999938</v>
      </c>
      <c r="B31" s="58">
        <v>0.31272248000000002</v>
      </c>
      <c r="C31" s="58">
        <v>0.40066338800000001</v>
      </c>
      <c r="D31" s="58">
        <v>0.45748831000000001</v>
      </c>
      <c r="E31" s="59">
        <f t="shared" si="0"/>
        <v>32.074265154075647</v>
      </c>
      <c r="F31" s="60">
        <f t="shared" si="1"/>
        <v>0.57754964813901033</v>
      </c>
      <c r="G31" s="60">
        <f t="shared" si="2"/>
        <v>0.59884703576816434</v>
      </c>
      <c r="H31" s="60">
        <f t="shared" si="3"/>
        <v>0.61241816458795573</v>
      </c>
      <c r="J31" s="12"/>
      <c r="K31" s="12"/>
      <c r="L31" s="37"/>
    </row>
    <row r="32" spans="1:12" x14ac:dyDescent="0.2">
      <c r="A32" s="54">
        <f t="shared" si="6"/>
        <v>3.4780539999999935</v>
      </c>
      <c r="B32" s="58">
        <v>0.34923744000000001</v>
      </c>
      <c r="C32" s="58">
        <v>0.35961102499999997</v>
      </c>
      <c r="D32" s="58">
        <v>0.45952531000000002</v>
      </c>
      <c r="E32" s="59">
        <f t="shared" si="0"/>
        <v>32.396616877976008</v>
      </c>
      <c r="F32" s="60">
        <f t="shared" si="1"/>
        <v>0.58643264789784566</v>
      </c>
      <c r="G32" s="60">
        <f t="shared" si="2"/>
        <v>0.58894627091972496</v>
      </c>
      <c r="H32" s="60">
        <f t="shared" si="3"/>
        <v>0.61290156043751021</v>
      </c>
      <c r="J32" s="12"/>
      <c r="K32" s="12"/>
      <c r="L32" s="37"/>
    </row>
    <row r="33" spans="1:12" x14ac:dyDescent="0.2">
      <c r="A33" s="54">
        <f t="shared" si="6"/>
        <v>3.4880539999999933</v>
      </c>
      <c r="B33" s="58">
        <v>0.36771545999999999</v>
      </c>
      <c r="C33" s="58">
        <v>0.28078830199999999</v>
      </c>
      <c r="D33" s="58">
        <v>0.43219853000000003</v>
      </c>
      <c r="E33" s="59">
        <f t="shared" si="0"/>
        <v>32.72220829056144</v>
      </c>
      <c r="F33" s="60">
        <f t="shared" si="1"/>
        <v>0.59090683790168164</v>
      </c>
      <c r="G33" s="60">
        <f t="shared" si="2"/>
        <v>0.56973947607211639</v>
      </c>
      <c r="H33" s="60">
        <f t="shared" si="3"/>
        <v>0.60639853471259919</v>
      </c>
      <c r="J33" s="12"/>
      <c r="K33" s="12"/>
      <c r="L33" s="37"/>
    </row>
    <row r="34" spans="1:12" x14ac:dyDescent="0.2">
      <c r="A34" s="54">
        <f t="shared" si="6"/>
        <v>3.4980539999999931</v>
      </c>
      <c r="B34" s="58">
        <v>0.36688954000000001</v>
      </c>
      <c r="C34" s="58">
        <v>0.16106325699999999</v>
      </c>
      <c r="D34" s="58">
        <v>0.37310938999999999</v>
      </c>
      <c r="E34" s="59">
        <f t="shared" ref="E34:E64" si="7">EXP(A34)</f>
        <v>33.051071951244523</v>
      </c>
      <c r="F34" s="60">
        <f t="shared" ref="F34:F64" si="8">1/(1+(1/EXP(B34)))</f>
        <v>0.59070716836828907</v>
      </c>
      <c r="G34" s="60">
        <f t="shared" ref="G34:G64" si="9">1/(1+(1/EXP(C34)))</f>
        <v>0.54017899359301891</v>
      </c>
      <c r="H34" s="60">
        <f t="shared" ref="H34:H64" si="10">1/(1+(1/EXP(D34)))</f>
        <v>0.59221010246809114</v>
      </c>
      <c r="J34" s="12"/>
      <c r="L34" s="37"/>
    </row>
    <row r="35" spans="1:12" x14ac:dyDescent="0.2">
      <c r="A35" s="54">
        <f t="shared" si="6"/>
        <v>3.5080539999999929</v>
      </c>
      <c r="B35" s="58">
        <v>0.34549266000000001</v>
      </c>
      <c r="C35" s="58">
        <v>-2.6960729999999998E-3</v>
      </c>
      <c r="D35" s="58">
        <v>0.27985926999999999</v>
      </c>
      <c r="E35" s="59">
        <f t="shared" si="7"/>
        <v>33.383240746665386</v>
      </c>
      <c r="F35" s="60">
        <f t="shared" si="8"/>
        <v>0.58552413566354389</v>
      </c>
      <c r="G35" s="60">
        <f t="shared" si="9"/>
        <v>0.49932598215827551</v>
      </c>
      <c r="H35" s="60">
        <f t="shared" si="10"/>
        <v>0.56951172176719633</v>
      </c>
      <c r="J35" s="12"/>
      <c r="L35" s="37"/>
    </row>
    <row r="36" spans="1:12" x14ac:dyDescent="0.2">
      <c r="A36" s="54">
        <f t="shared" si="6"/>
        <v>3.5180539999999927</v>
      </c>
      <c r="B36" s="58">
        <v>0.30225780000000002</v>
      </c>
      <c r="C36" s="58">
        <v>-0.213621649</v>
      </c>
      <c r="D36" s="58">
        <v>0.15004956999999999</v>
      </c>
      <c r="E36" s="59">
        <f t="shared" si="7"/>
        <v>33.718747893980371</v>
      </c>
      <c r="F36" s="60">
        <f t="shared" si="8"/>
        <v>0.57499436180129582</v>
      </c>
      <c r="G36" s="60">
        <f t="shared" si="9"/>
        <v>0.44679675802372415</v>
      </c>
      <c r="H36" s="60">
        <f t="shared" si="10"/>
        <v>0.53744216837364389</v>
      </c>
      <c r="J36" s="12"/>
      <c r="L36" s="37"/>
    </row>
    <row r="37" spans="1:12" x14ac:dyDescent="0.2">
      <c r="A37" s="54">
        <f t="shared" si="6"/>
        <v>3.5280539999999925</v>
      </c>
      <c r="B37" s="58">
        <v>0.23591794999999999</v>
      </c>
      <c r="C37" s="58">
        <v>-0.47484543400000001</v>
      </c>
      <c r="D37" s="58">
        <v>-1.8718289999999999E-2</v>
      </c>
      <c r="E37" s="59">
        <f t="shared" si="7"/>
        <v>34.057626944183809</v>
      </c>
      <c r="F37" s="60">
        <f t="shared" si="8"/>
        <v>0.55870744834574915</v>
      </c>
      <c r="G37" s="60">
        <f t="shared" si="9"/>
        <v>0.38347003743282954</v>
      </c>
      <c r="H37" s="60">
        <f t="shared" si="10"/>
        <v>0.49532056412873915</v>
      </c>
      <c r="J37" s="12"/>
      <c r="L37" s="37"/>
    </row>
    <row r="38" spans="1:12" x14ac:dyDescent="0.2">
      <c r="A38" s="54">
        <f t="shared" si="6"/>
        <v>3.5380539999999923</v>
      </c>
      <c r="B38" s="58">
        <v>0.14520609000000001</v>
      </c>
      <c r="C38" s="58">
        <v>-0.78949938900000005</v>
      </c>
      <c r="D38" s="58">
        <v>-0.22884293999999999</v>
      </c>
      <c r="E38" s="59">
        <f t="shared" si="7"/>
        <v>34.399911785463111</v>
      </c>
      <c r="F38" s="60">
        <f t="shared" si="8"/>
        <v>0.53623787248041133</v>
      </c>
      <c r="G38" s="60">
        <f t="shared" si="9"/>
        <v>0.31227617041245315</v>
      </c>
      <c r="H38" s="60">
        <f t="shared" si="10"/>
        <v>0.44303763722810269</v>
      </c>
      <c r="J38" s="12"/>
      <c r="L38" s="37"/>
    </row>
    <row r="39" spans="1:12" x14ac:dyDescent="0.2">
      <c r="A39" s="54">
        <f t="shared" si="6"/>
        <v>3.548053999999992</v>
      </c>
      <c r="B39" s="58">
        <v>2.8855220000000001E-2</v>
      </c>
      <c r="C39" s="58">
        <v>-1.160715478</v>
      </c>
      <c r="D39" s="58">
        <v>-0.48272295999999998</v>
      </c>
      <c r="E39" s="59">
        <f t="shared" si="7"/>
        <v>34.745636646587648</v>
      </c>
      <c r="F39" s="60">
        <f t="shared" si="8"/>
        <v>0.50721330450957502</v>
      </c>
      <c r="G39" s="60">
        <f t="shared" si="9"/>
        <v>0.23853730338456075</v>
      </c>
      <c r="H39" s="60">
        <f t="shared" si="10"/>
        <v>0.38160934436585836</v>
      </c>
      <c r="J39" s="12"/>
      <c r="L39" s="37"/>
    </row>
    <row r="40" spans="1:12" x14ac:dyDescent="0.2">
      <c r="A40" s="54">
        <f t="shared" si="6"/>
        <v>3.5580539999999918</v>
      </c>
      <c r="B40" s="58">
        <v>-0.11440169</v>
      </c>
      <c r="C40" s="58">
        <v>-1.5916256609999999</v>
      </c>
      <c r="D40" s="58">
        <v>-0.78275695999999995</v>
      </c>
      <c r="E40" s="59">
        <f t="shared" si="7"/>
        <v>35.094836100331641</v>
      </c>
      <c r="F40" s="60">
        <f t="shared" si="8"/>
        <v>0.47143072965319233</v>
      </c>
      <c r="G40" s="60">
        <f t="shared" si="9"/>
        <v>0.16915530073718579</v>
      </c>
      <c r="H40" s="60">
        <f t="shared" si="10"/>
        <v>0.31372600245305066</v>
      </c>
      <c r="J40" s="12"/>
      <c r="L40" s="37"/>
    </row>
    <row r="41" spans="1:12" x14ac:dyDescent="0.2">
      <c r="A41" s="54">
        <f t="shared" si="6"/>
        <v>3.5680539999999916</v>
      </c>
      <c r="B41" s="58">
        <v>-0.28583164999999999</v>
      </c>
      <c r="C41" s="58">
        <v>-2.0853619019999998</v>
      </c>
      <c r="D41" s="58">
        <v>-1.1313435300000001</v>
      </c>
      <c r="E41" s="59">
        <f t="shared" si="7"/>
        <v>35.447545066931461</v>
      </c>
      <c r="F41" s="60">
        <f t="shared" si="8"/>
        <v>0.42902465302822568</v>
      </c>
      <c r="G41" s="60">
        <f t="shared" si="9"/>
        <v>0.11052772902684754</v>
      </c>
      <c r="H41" s="60">
        <f t="shared" si="10"/>
        <v>0.24391324243586604</v>
      </c>
      <c r="J41" s="12"/>
      <c r="L41" s="37"/>
    </row>
    <row r="42" spans="1:12" x14ac:dyDescent="0.2">
      <c r="A42" s="54">
        <f t="shared" si="6"/>
        <v>3.5780539999999914</v>
      </c>
      <c r="B42" s="58">
        <v>-0.48670165999999998</v>
      </c>
      <c r="C42" s="58">
        <v>-2.6450561609999999</v>
      </c>
      <c r="D42" s="58">
        <v>-1.53088129</v>
      </c>
      <c r="E42" s="59">
        <f t="shared" si="7"/>
        <v>35.803798817577686</v>
      </c>
      <c r="F42" s="60">
        <f t="shared" si="8"/>
        <v>0.38067087950035772</v>
      </c>
      <c r="G42" s="60">
        <f t="shared" si="9"/>
        <v>6.6294374933588654E-2</v>
      </c>
      <c r="H42" s="60">
        <f t="shared" si="10"/>
        <v>0.17786477913187379</v>
      </c>
      <c r="J42" s="12"/>
      <c r="L42" s="37"/>
    </row>
    <row r="43" spans="1:12" x14ac:dyDescent="0.2">
      <c r="A43" s="54">
        <f t="shared" si="6"/>
        <v>3.5880539999999912</v>
      </c>
      <c r="B43" s="58">
        <v>-0.71827874999999997</v>
      </c>
      <c r="C43" s="58">
        <v>-3.2738404019999998</v>
      </c>
      <c r="D43" s="58">
        <v>-1.98376883</v>
      </c>
      <c r="E43" s="59">
        <f t="shared" si="7"/>
        <v>36.163632977942278</v>
      </c>
      <c r="F43" s="60">
        <f t="shared" si="8"/>
        <v>0.32777212646700665</v>
      </c>
      <c r="G43" s="60">
        <f t="shared" si="9"/>
        <v>3.6479602045803715E-2</v>
      </c>
      <c r="H43" s="60">
        <f t="shared" si="10"/>
        <v>0.12091765147944487</v>
      </c>
      <c r="J43" s="12"/>
      <c r="L43" s="37"/>
    </row>
    <row r="44" spans="1:12" x14ac:dyDescent="0.2">
      <c r="A44" s="54">
        <f t="shared" si="6"/>
        <v>3.598053999999991</v>
      </c>
      <c r="B44" s="58">
        <v>-0.98182994000000001</v>
      </c>
      <c r="C44" s="58">
        <v>-3.974846586</v>
      </c>
      <c r="D44" s="58">
        <v>-2.4924047599999999</v>
      </c>
      <c r="E44" s="59">
        <f t="shared" si="7"/>
        <v>36.52708353174112</v>
      </c>
      <c r="F44" s="60">
        <f t="shared" si="8"/>
        <v>0.27252883450483595</v>
      </c>
      <c r="G44" s="60">
        <f t="shared" si="9"/>
        <v>1.8435915980822712E-2</v>
      </c>
      <c r="H44" s="60">
        <f t="shared" si="10"/>
        <v>7.6392352821095244E-2</v>
      </c>
      <c r="J44" s="12"/>
      <c r="L44" s="37"/>
    </row>
    <row r="45" spans="1:12" x14ac:dyDescent="0.2">
      <c r="A45" s="54">
        <f t="shared" si="6"/>
        <v>3.6080539999999908</v>
      </c>
      <c r="B45" s="58">
        <v>-1.2786222199999999</v>
      </c>
      <c r="C45" s="58">
        <v>-4.7512066759999998</v>
      </c>
      <c r="D45" s="58">
        <v>-3.0591876600000001</v>
      </c>
      <c r="E45" s="59">
        <f t="shared" si="7"/>
        <v>36.894186824332472</v>
      </c>
      <c r="F45" s="60">
        <f t="shared" si="8"/>
        <v>0.2177848434806928</v>
      </c>
      <c r="G45" s="60">
        <f t="shared" si="9"/>
        <v>8.5672300295667851E-3</v>
      </c>
      <c r="H45" s="60">
        <f t="shared" si="10"/>
        <v>4.4822469242707261E-2</v>
      </c>
      <c r="J45" s="12"/>
      <c r="L45" s="37"/>
    </row>
    <row r="46" spans="1:12" x14ac:dyDescent="0.2">
      <c r="A46" s="54">
        <f t="shared" si="6"/>
        <v>3.6180539999999906</v>
      </c>
      <c r="B46" s="58">
        <v>-1.60992263</v>
      </c>
      <c r="C46" s="58">
        <v>-5.6060526340000001</v>
      </c>
      <c r="D46" s="58">
        <v>-3.6865161500000001</v>
      </c>
      <c r="E46" s="59">
        <f t="shared" si="7"/>
        <v>37.264979566351514</v>
      </c>
      <c r="F46" s="60">
        <f t="shared" si="8"/>
        <v>0.16659935565944103</v>
      </c>
      <c r="G46" s="60">
        <f t="shared" si="9"/>
        <v>3.6620893083216897E-3</v>
      </c>
      <c r="H46" s="60">
        <f t="shared" si="10"/>
        <v>2.444654282877521E-2</v>
      </c>
      <c r="J46" s="12"/>
      <c r="L46" s="37"/>
    </row>
    <row r="47" spans="1:12" x14ac:dyDescent="0.2">
      <c r="A47" s="54">
        <f t="shared" si="6"/>
        <v>3.6280539999999903</v>
      </c>
      <c r="B47" s="58">
        <v>-1.9769981700000001</v>
      </c>
      <c r="C47" s="58">
        <v>-6.5425164210000002</v>
      </c>
      <c r="D47" s="58">
        <v>-4.3767888299999997</v>
      </c>
      <c r="E47" s="59">
        <f t="shared" si="7"/>
        <v>37.639498837381453</v>
      </c>
      <c r="F47" s="60">
        <f t="shared" si="8"/>
        <v>0.12163919862835668</v>
      </c>
      <c r="G47" s="60">
        <f t="shared" si="9"/>
        <v>1.4387850423925581E-3</v>
      </c>
      <c r="H47" s="60">
        <f t="shared" si="10"/>
        <v>1.2409708343210504E-2</v>
      </c>
      <c r="J47" s="12"/>
      <c r="L47" s="37"/>
    </row>
    <row r="48" spans="1:12" x14ac:dyDescent="0.2">
      <c r="A48" s="54">
        <f t="shared" si="6"/>
        <v>3.6380539999999901</v>
      </c>
      <c r="B48" s="58">
        <v>-2.38111585</v>
      </c>
      <c r="C48" s="58">
        <v>-7.5637299990000004</v>
      </c>
      <c r="D48" s="58">
        <v>-5.1324042900000002</v>
      </c>
      <c r="E48" s="59">
        <f t="shared" si="7"/>
        <v>38.017782089661473</v>
      </c>
      <c r="F48" s="60">
        <f t="shared" si="8"/>
        <v>8.4624088734078326E-2</v>
      </c>
      <c r="G48" s="60">
        <f t="shared" si="9"/>
        <v>5.1866684378933136E-4</v>
      </c>
      <c r="H48" s="60">
        <f t="shared" si="10"/>
        <v>5.8677190874347144E-3</v>
      </c>
      <c r="J48" s="12"/>
      <c r="L48" s="37"/>
    </row>
    <row r="49" spans="1:12" x14ac:dyDescent="0.2">
      <c r="A49" s="54">
        <f t="shared" si="6"/>
        <v>3.6480539999999899</v>
      </c>
      <c r="B49" s="58">
        <v>-2.8235427</v>
      </c>
      <c r="C49" s="58">
        <v>-8.6728253320000004</v>
      </c>
      <c r="D49" s="58">
        <v>-5.9557611499999998</v>
      </c>
      <c r="E49" s="59">
        <f t="shared" si="7"/>
        <v>38.399867151832055</v>
      </c>
      <c r="F49" s="60">
        <f t="shared" si="8"/>
        <v>5.6065152199332446E-2</v>
      </c>
      <c r="G49" s="60">
        <f t="shared" si="9"/>
        <v>1.7114549895830546E-4</v>
      </c>
      <c r="H49" s="60">
        <f t="shared" si="10"/>
        <v>2.5841757762212069E-3</v>
      </c>
      <c r="J49" s="12"/>
      <c r="L49" s="37"/>
    </row>
    <row r="50" spans="1:12" x14ac:dyDescent="0.2">
      <c r="A50" s="54">
        <f t="shared" si="6"/>
        <v>3.6580539999999897</v>
      </c>
      <c r="B50" s="58">
        <v>-3.30554572</v>
      </c>
      <c r="C50" s="58">
        <v>-9.8729343810000003</v>
      </c>
      <c r="D50" s="58">
        <v>-6.8492579899999999</v>
      </c>
      <c r="E50" s="59">
        <f t="shared" si="7"/>
        <v>38.785792232717817</v>
      </c>
      <c r="F50" s="60">
        <f t="shared" si="8"/>
        <v>3.5381427703847092E-2</v>
      </c>
      <c r="G50" s="60">
        <f t="shared" si="9"/>
        <v>5.1548578095058926E-5</v>
      </c>
      <c r="H50" s="60">
        <f t="shared" si="10"/>
        <v>1.05911918859071E-3</v>
      </c>
      <c r="J50" s="12"/>
      <c r="L50" s="37"/>
    </row>
    <row r="51" spans="1:12" x14ac:dyDescent="0.2">
      <c r="A51" s="54">
        <f t="shared" si="6"/>
        <v>3.6680539999999895</v>
      </c>
      <c r="B51" s="58">
        <v>-3.82839193</v>
      </c>
      <c r="C51" s="58">
        <v>-11.167189107</v>
      </c>
      <c r="D51" s="58">
        <v>-7.8152934199999997</v>
      </c>
      <c r="E51" s="59">
        <f t="shared" si="7"/>
        <v>39.17559592514845</v>
      </c>
      <c r="F51" s="60">
        <f t="shared" si="8"/>
        <v>2.1281791230902802E-2</v>
      </c>
      <c r="G51" s="60">
        <f t="shared" si="9"/>
        <v>1.4130100663430127E-5</v>
      </c>
      <c r="H51" s="60">
        <f t="shared" si="10"/>
        <v>4.0335364289997985E-4</v>
      </c>
      <c r="J51" s="12"/>
      <c r="L51" s="37"/>
    </row>
    <row r="52" spans="1:12" x14ac:dyDescent="0.2">
      <c r="A52" s="54">
        <f t="shared" si="6"/>
        <v>3.6780539999999893</v>
      </c>
      <c r="B52" s="58">
        <v>-4.3933483500000001</v>
      </c>
      <c r="C52" s="58">
        <v>-12.558721474</v>
      </c>
      <c r="D52" s="58">
        <v>-8.8562660399999995</v>
      </c>
      <c r="E52" s="59">
        <f t="shared" si="7"/>
        <v>39.569317209818038</v>
      </c>
      <c r="F52" s="60">
        <f t="shared" si="8"/>
        <v>1.2208389808879736E-2</v>
      </c>
      <c r="G52" s="60">
        <f t="shared" si="9"/>
        <v>3.5141074600643291E-6</v>
      </c>
      <c r="H52" s="60">
        <f t="shared" si="10"/>
        <v>1.4246581012943715E-4</v>
      </c>
      <c r="J52" s="12"/>
      <c r="L52" s="37"/>
    </row>
    <row r="53" spans="1:12" x14ac:dyDescent="0.2">
      <c r="A53" s="54">
        <f t="shared" si="6"/>
        <v>3.6880539999999891</v>
      </c>
      <c r="B53" s="58">
        <v>-5.0016819799999999</v>
      </c>
      <c r="C53" s="58">
        <v>-14.050663442999999</v>
      </c>
      <c r="D53" s="58">
        <v>-9.9745744500000004</v>
      </c>
      <c r="E53" s="59">
        <f t="shared" si="7"/>
        <v>39.966995459183146</v>
      </c>
      <c r="F53" s="60">
        <f t="shared" si="8"/>
        <v>6.6816782988530403E-3</v>
      </c>
      <c r="G53" s="60">
        <f t="shared" si="9"/>
        <v>7.9044936760431525E-7</v>
      </c>
      <c r="H53" s="60">
        <f t="shared" si="10"/>
        <v>4.6566879123194131E-5</v>
      </c>
      <c r="J53" s="12"/>
      <c r="L53" s="37"/>
    </row>
    <row r="54" spans="1:12" x14ac:dyDescent="0.2">
      <c r="A54" s="54">
        <f t="shared" si="6"/>
        <v>3.6980539999999889</v>
      </c>
      <c r="B54" s="58">
        <v>-5.6546598399999999</v>
      </c>
      <c r="C54" s="58">
        <v>-15.646146977000001</v>
      </c>
      <c r="D54" s="58">
        <v>-11.172617260000001</v>
      </c>
      <c r="E54" s="59">
        <f t="shared" si="7"/>
        <v>40.368670441400113</v>
      </c>
      <c r="F54" s="60">
        <f t="shared" si="8"/>
        <v>3.4889484599759601E-3</v>
      </c>
      <c r="G54" s="60">
        <f t="shared" si="9"/>
        <v>1.6031148430647383E-7</v>
      </c>
      <c r="H54" s="60">
        <f t="shared" si="10"/>
        <v>1.4053609184582903E-5</v>
      </c>
      <c r="J54" s="12"/>
      <c r="L54" s="37"/>
    </row>
    <row r="55" spans="1:12" x14ac:dyDescent="0.2">
      <c r="A55" s="54">
        <f t="shared" si="6"/>
        <v>3.7080539999999886</v>
      </c>
      <c r="B55" s="58">
        <v>-6.3535489600000004</v>
      </c>
      <c r="C55" s="58">
        <v>-17.348304036999998</v>
      </c>
      <c r="D55" s="58">
        <v>-12.452793059999999</v>
      </c>
      <c r="E55" s="59">
        <f t="shared" si="7"/>
        <v>40.774382324301889</v>
      </c>
      <c r="F55" s="60">
        <f t="shared" si="8"/>
        <v>1.7375347061358039E-3</v>
      </c>
      <c r="G55" s="60">
        <f t="shared" si="9"/>
        <v>2.9223166579357373E-8</v>
      </c>
      <c r="H55" s="60">
        <f t="shared" si="10"/>
        <v>3.9067803355042471E-6</v>
      </c>
      <c r="J55" s="12"/>
      <c r="L55" s="37"/>
    </row>
    <row r="56" spans="1:12" x14ac:dyDescent="0.2">
      <c r="A56" s="54">
        <f t="shared" si="6"/>
        <v>3.7180539999999884</v>
      </c>
      <c r="B56" s="58">
        <v>-7.0996163299999999</v>
      </c>
      <c r="C56" s="58">
        <v>-19.160266584999999</v>
      </c>
      <c r="D56" s="58">
        <v>-13.81750046</v>
      </c>
      <c r="E56" s="59">
        <f t="shared" si="7"/>
        <v>41.184171679414867</v>
      </c>
      <c r="F56" s="60">
        <f t="shared" si="8"/>
        <v>8.2474079318289092E-4</v>
      </c>
      <c r="G56" s="60">
        <f t="shared" si="9"/>
        <v>4.7731155516694403E-9</v>
      </c>
      <c r="H56" s="60">
        <f t="shared" si="10"/>
        <v>9.9801108047963323E-7</v>
      </c>
      <c r="J56" s="12"/>
      <c r="L56" s="37"/>
    </row>
    <row r="57" spans="1:12" x14ac:dyDescent="0.2">
      <c r="A57" s="54">
        <f t="shared" si="6"/>
        <v>3.7280539999999882</v>
      </c>
      <c r="B57" s="58">
        <v>-7.8941289699999997</v>
      </c>
      <c r="C57" s="58">
        <v>-21.085166585</v>
      </c>
      <c r="D57" s="58">
        <v>-15.26913806</v>
      </c>
      <c r="E57" s="59">
        <f t="shared" si="7"/>
        <v>41.59807948601604</v>
      </c>
      <c r="F57" s="60">
        <f t="shared" si="8"/>
        <v>3.727875666129308E-4</v>
      </c>
      <c r="G57" s="60">
        <f t="shared" si="9"/>
        <v>6.963514781667604E-10</v>
      </c>
      <c r="H57" s="60">
        <f t="shared" si="10"/>
        <v>2.3372087073466189E-7</v>
      </c>
      <c r="J57" s="12"/>
      <c r="L57" s="37"/>
    </row>
    <row r="58" spans="1:12" x14ac:dyDescent="0.2">
      <c r="A58" s="54">
        <f t="shared" si="6"/>
        <v>3.738053999999988</v>
      </c>
      <c r="B58" s="58">
        <v>-8.7383539100000007</v>
      </c>
      <c r="C58" s="58">
        <v>-23.126135996999999</v>
      </c>
      <c r="D58" s="58">
        <v>-16.810104450000001</v>
      </c>
      <c r="E58" s="59">
        <f t="shared" si="7"/>
        <v>42.016147135230995</v>
      </c>
      <c r="F58" s="60">
        <f t="shared" si="8"/>
        <v>1.6029187037208811E-4</v>
      </c>
      <c r="G58" s="60">
        <f t="shared" si="9"/>
        <v>9.0457951537352194E-11</v>
      </c>
      <c r="H58" s="60">
        <f t="shared" si="10"/>
        <v>5.0056948980324162E-8</v>
      </c>
      <c r="J58" s="12"/>
      <c r="L58" s="37"/>
    </row>
    <row r="59" spans="1:12" x14ac:dyDescent="0.2">
      <c r="A59" s="54">
        <f t="shared" si="6"/>
        <v>3.7480539999999878</v>
      </c>
      <c r="B59" s="58">
        <v>-9.6335581500000007</v>
      </c>
      <c r="C59" s="58">
        <v>-25.286306783000001</v>
      </c>
      <c r="D59" s="58">
        <v>-18.442798239999998</v>
      </c>
      <c r="E59" s="59">
        <f t="shared" si="7"/>
        <v>42.43841643417305</v>
      </c>
      <c r="F59" s="60">
        <f t="shared" si="8"/>
        <v>6.5489309560921936E-5</v>
      </c>
      <c r="G59" s="60">
        <f t="shared" si="9"/>
        <v>1.0430292710640983E-11</v>
      </c>
      <c r="H59" s="60">
        <f t="shared" si="10"/>
        <v>9.7812529287486105E-9</v>
      </c>
      <c r="J59" s="12"/>
      <c r="L59" s="37"/>
    </row>
    <row r="60" spans="1:12" x14ac:dyDescent="0.2">
      <c r="A60" s="54">
        <f t="shared" si="6"/>
        <v>3.7580539999999876</v>
      </c>
      <c r="B60" s="58">
        <v>-10.581008710000001</v>
      </c>
      <c r="C60" s="58">
        <v>-27.568810907</v>
      </c>
      <c r="D60" s="58">
        <v>-20.169618029999999</v>
      </c>
      <c r="E60" s="59">
        <f t="shared" si="7"/>
        <v>42.86492961012398</v>
      </c>
      <c r="F60" s="60">
        <f t="shared" si="8"/>
        <v>2.539307387029306E-5</v>
      </c>
      <c r="G60" s="60">
        <f t="shared" si="9"/>
        <v>1.0641860226201239E-12</v>
      </c>
      <c r="H60" s="60">
        <f t="shared" si="10"/>
        <v>1.7395871330361325E-9</v>
      </c>
      <c r="J60" s="12"/>
      <c r="L60" s="37"/>
    </row>
    <row r="61" spans="1:12" x14ac:dyDescent="0.2">
      <c r="A61" s="54">
        <f t="shared" si="6"/>
        <v>3.7680539999999874</v>
      </c>
      <c r="B61" s="58">
        <v>-11.5819726</v>
      </c>
      <c r="C61" s="58">
        <v>-29.97678033</v>
      </c>
      <c r="D61" s="58">
        <v>-21.992962420000001</v>
      </c>
      <c r="E61" s="59">
        <f t="shared" si="7"/>
        <v>43.295729314756819</v>
      </c>
      <c r="F61" s="60">
        <f t="shared" si="8"/>
        <v>9.3327397864964322E-6</v>
      </c>
      <c r="G61" s="60">
        <f t="shared" si="9"/>
        <v>9.5774461202384805E-14</v>
      </c>
      <c r="H61" s="60">
        <f t="shared" si="10"/>
        <v>2.8091684370084673E-10</v>
      </c>
      <c r="J61" s="12"/>
      <c r="L61" s="37"/>
    </row>
    <row r="62" spans="1:12" x14ac:dyDescent="0.2">
      <c r="A62" s="54">
        <f t="shared" si="6"/>
        <v>3.7780539999999871</v>
      </c>
      <c r="B62" s="58">
        <v>-12.63771683</v>
      </c>
      <c r="C62" s="58">
        <v>-32.513347013999997</v>
      </c>
      <c r="D62" s="58">
        <v>-23.915230019999999</v>
      </c>
      <c r="E62" s="59">
        <f t="shared" si="7"/>
        <v>43.73085862840103</v>
      </c>
      <c r="F62" s="60">
        <f t="shared" si="8"/>
        <v>3.2471915385381586E-6</v>
      </c>
      <c r="G62" s="60">
        <f t="shared" si="9"/>
        <v>7.5793646805497257E-15</v>
      </c>
      <c r="H62" s="60">
        <f t="shared" si="10"/>
        <v>4.1091081215071949E-11</v>
      </c>
      <c r="J62" s="12"/>
      <c r="L62" s="37"/>
    </row>
    <row r="63" spans="1:12" x14ac:dyDescent="0.2">
      <c r="A63" s="54">
        <f t="shared" si="6"/>
        <v>3.7880539999999869</v>
      </c>
      <c r="B63" s="58">
        <v>-13.749508430000001</v>
      </c>
      <c r="C63" s="58">
        <v>-35.181642922000002</v>
      </c>
      <c r="D63" s="58">
        <v>-25.938819410000001</v>
      </c>
      <c r="E63" s="59">
        <f t="shared" si="7"/>
        <v>44.170361064350587</v>
      </c>
      <c r="F63" s="60">
        <f t="shared" si="8"/>
        <v>1.0682278492047453E-6</v>
      </c>
      <c r="G63" s="60">
        <f t="shared" si="9"/>
        <v>5.2578309033203547E-16</v>
      </c>
      <c r="H63" s="60">
        <f t="shared" si="10"/>
        <v>5.4314259530360486E-12</v>
      </c>
      <c r="J63" s="12"/>
      <c r="L63" s="37"/>
    </row>
    <row r="64" spans="1:12" x14ac:dyDescent="0.2">
      <c r="A64" s="54">
        <f t="shared" si="6"/>
        <v>3.7980539999999867</v>
      </c>
      <c r="B64" s="58">
        <v>-14.91861439</v>
      </c>
      <c r="C64" s="58">
        <v>-37.984800014999998</v>
      </c>
      <c r="D64" s="58">
        <v>-28.06612921</v>
      </c>
      <c r="E64" s="59">
        <f t="shared" si="7"/>
        <v>44.614280573215325</v>
      </c>
      <c r="F64" s="60">
        <f t="shared" si="8"/>
        <v>3.3183939939197665E-7</v>
      </c>
      <c r="G64" s="60">
        <f t="shared" si="9"/>
        <v>3.1872120396408978E-17</v>
      </c>
      <c r="H64" s="60">
        <f t="shared" si="10"/>
        <v>6.4719470538573468E-13</v>
      </c>
      <c r="J64" s="12"/>
      <c r="L64" s="37"/>
    </row>
    <row r="65" spans="1:12" x14ac:dyDescent="0.2">
      <c r="A65" s="55"/>
      <c r="G65" s="56"/>
      <c r="J65" s="12"/>
      <c r="L65" s="37"/>
    </row>
    <row r="66" spans="1:12" x14ac:dyDescent="0.2">
      <c r="A66" s="54"/>
      <c r="G66" s="57"/>
    </row>
    <row r="67" spans="1:12" x14ac:dyDescent="0.2">
      <c r="A67" s="54"/>
      <c r="G67" s="56"/>
    </row>
    <row r="68" spans="1:12" x14ac:dyDescent="0.2">
      <c r="A68" s="54"/>
      <c r="G68" s="56"/>
    </row>
    <row r="69" spans="1:12" x14ac:dyDescent="0.2">
      <c r="A69" s="54"/>
      <c r="G69" s="56"/>
    </row>
    <row r="70" spans="1:12" x14ac:dyDescent="0.2">
      <c r="A70" s="54"/>
      <c r="G70" s="56"/>
    </row>
    <row r="71" spans="1:12" x14ac:dyDescent="0.2">
      <c r="A71" s="54"/>
      <c r="G71" s="56"/>
    </row>
    <row r="72" spans="1:12" x14ac:dyDescent="0.2">
      <c r="A72" s="54"/>
      <c r="G72" s="56"/>
    </row>
    <row r="73" spans="1:12" x14ac:dyDescent="0.2">
      <c r="A73" s="54"/>
      <c r="G73" s="56"/>
    </row>
    <row r="74" spans="1:12" x14ac:dyDescent="0.2">
      <c r="A74" s="54"/>
      <c r="G74" s="56"/>
    </row>
    <row r="75" spans="1:12" x14ac:dyDescent="0.2">
      <c r="A75" s="54"/>
      <c r="G75" s="56"/>
    </row>
    <row r="76" spans="1:12" x14ac:dyDescent="0.2">
      <c r="A76" s="54"/>
      <c r="G76" s="56"/>
    </row>
    <row r="77" spans="1:12" x14ac:dyDescent="0.2">
      <c r="A77" s="54"/>
      <c r="G77" s="56"/>
    </row>
    <row r="78" spans="1:12" x14ac:dyDescent="0.2">
      <c r="A78" s="54"/>
      <c r="G78" s="56"/>
    </row>
    <row r="79" spans="1:12" x14ac:dyDescent="0.2">
      <c r="A79" s="54"/>
      <c r="G79" s="56"/>
    </row>
    <row r="80" spans="1:12" x14ac:dyDescent="0.2">
      <c r="A80" s="54"/>
      <c r="G80" s="56"/>
    </row>
    <row r="81" spans="1:7" x14ac:dyDescent="0.2">
      <c r="A81" s="54"/>
      <c r="G81" s="56"/>
    </row>
    <row r="82" spans="1:7" x14ac:dyDescent="0.2">
      <c r="A82" s="54"/>
      <c r="G82" s="56"/>
    </row>
    <row r="83" spans="1:7" x14ac:dyDescent="0.2">
      <c r="A83" s="54"/>
      <c r="G83" s="56"/>
    </row>
    <row r="84" spans="1:7" x14ac:dyDescent="0.2">
      <c r="A84" s="54"/>
      <c r="G84" s="56"/>
    </row>
    <row r="85" spans="1:7" x14ac:dyDescent="0.2">
      <c r="A85" s="54"/>
      <c r="G85" s="56"/>
    </row>
    <row r="86" spans="1:7" x14ac:dyDescent="0.2">
      <c r="A86" s="54"/>
      <c r="G86" s="56"/>
    </row>
    <row r="87" spans="1:7" x14ac:dyDescent="0.2">
      <c r="A87" s="54"/>
      <c r="G87" s="56"/>
    </row>
    <row r="88" spans="1:7" x14ac:dyDescent="0.2">
      <c r="A88" s="54"/>
      <c r="G88" s="56"/>
    </row>
    <row r="89" spans="1:7" x14ac:dyDescent="0.2">
      <c r="A89" s="54"/>
      <c r="G89" s="56"/>
    </row>
    <row r="90" spans="1:7" x14ac:dyDescent="0.2">
      <c r="A90" s="54"/>
      <c r="G90" s="56"/>
    </row>
    <row r="91" spans="1:7" x14ac:dyDescent="0.2">
      <c r="A91" s="54"/>
      <c r="G91" s="56"/>
    </row>
    <row r="92" spans="1:7" x14ac:dyDescent="0.2">
      <c r="A92" s="54"/>
      <c r="G92" s="56"/>
    </row>
    <row r="93" spans="1:7" x14ac:dyDescent="0.2">
      <c r="A93" s="54"/>
      <c r="G93" s="56"/>
    </row>
    <row r="94" spans="1:7" x14ac:dyDescent="0.2">
      <c r="A94" s="54"/>
      <c r="G94" s="56"/>
    </row>
    <row r="95" spans="1:7" x14ac:dyDescent="0.2">
      <c r="A95" s="54"/>
      <c r="G95" s="56"/>
    </row>
    <row r="96" spans="1:7" x14ac:dyDescent="0.2">
      <c r="A96" s="54"/>
      <c r="G96" s="56"/>
    </row>
    <row r="97" spans="1:7" x14ac:dyDescent="0.2">
      <c r="A97" s="54"/>
      <c r="G97" s="56"/>
    </row>
    <row r="98" spans="1:7" x14ac:dyDescent="0.2">
      <c r="A98" s="54"/>
      <c r="G98" s="56"/>
    </row>
    <row r="99" spans="1:7" x14ac:dyDescent="0.2">
      <c r="A99" s="54"/>
      <c r="G99" s="56"/>
    </row>
    <row r="100" spans="1:7" x14ac:dyDescent="0.2">
      <c r="A100" s="54"/>
      <c r="G100" s="56"/>
    </row>
    <row r="101" spans="1:7" x14ac:dyDescent="0.2">
      <c r="A101" s="54"/>
      <c r="G101" s="56"/>
    </row>
    <row r="102" spans="1:7" x14ac:dyDescent="0.2">
      <c r="A102" s="54"/>
      <c r="G102" s="56"/>
    </row>
    <row r="103" spans="1:7" x14ac:dyDescent="0.2">
      <c r="A103" s="54"/>
      <c r="G103" s="56"/>
    </row>
    <row r="104" spans="1:7" x14ac:dyDescent="0.2">
      <c r="A104" s="54"/>
      <c r="G104" s="56"/>
    </row>
    <row r="105" spans="1:7" x14ac:dyDescent="0.2">
      <c r="A105" s="54"/>
      <c r="G105" s="56"/>
    </row>
    <row r="106" spans="1:7" x14ac:dyDescent="0.2">
      <c r="A106" s="54"/>
      <c r="G106" s="56"/>
    </row>
    <row r="107" spans="1:7" x14ac:dyDescent="0.2">
      <c r="A107" s="54"/>
      <c r="G107" s="56"/>
    </row>
    <row r="108" spans="1:7" x14ac:dyDescent="0.2">
      <c r="A108" s="54"/>
      <c r="G108" s="56"/>
    </row>
    <row r="109" spans="1:7" x14ac:dyDescent="0.2">
      <c r="A109" s="54"/>
      <c r="G109" s="56"/>
    </row>
    <row r="110" spans="1:7" x14ac:dyDescent="0.2">
      <c r="A110" s="54"/>
      <c r="G110" s="56"/>
    </row>
    <row r="111" spans="1:7" x14ac:dyDescent="0.2">
      <c r="A111" s="54"/>
      <c r="G111" s="56"/>
    </row>
    <row r="112" spans="1:7" x14ac:dyDescent="0.2">
      <c r="A112" s="54"/>
      <c r="G112" s="56"/>
    </row>
    <row r="113" spans="1:7" x14ac:dyDescent="0.2">
      <c r="A113" s="54"/>
      <c r="G113" s="56"/>
    </row>
    <row r="114" spans="1:7" x14ac:dyDescent="0.2">
      <c r="A114" s="54"/>
      <c r="G114" s="56"/>
    </row>
    <row r="115" spans="1:7" x14ac:dyDescent="0.2">
      <c r="A115" s="54"/>
      <c r="G115" s="56"/>
    </row>
    <row r="116" spans="1:7" x14ac:dyDescent="0.2">
      <c r="A116" s="54"/>
      <c r="G116" s="56"/>
    </row>
    <row r="117" spans="1:7" x14ac:dyDescent="0.2">
      <c r="A117" s="54"/>
      <c r="G117" s="56"/>
    </row>
    <row r="118" spans="1:7" x14ac:dyDescent="0.2">
      <c r="A118" s="54"/>
      <c r="G118" s="56"/>
    </row>
    <row r="119" spans="1:7" x14ac:dyDescent="0.2">
      <c r="A119" s="54"/>
      <c r="G119" s="56"/>
    </row>
    <row r="120" spans="1:7" x14ac:dyDescent="0.2">
      <c r="A120" s="54"/>
      <c r="G120" s="56"/>
    </row>
    <row r="121" spans="1:7" x14ac:dyDescent="0.2">
      <c r="A121" s="54"/>
      <c r="G121" s="56"/>
    </row>
    <row r="122" spans="1:7" x14ac:dyDescent="0.2">
      <c r="A122" s="54"/>
      <c r="G122" s="56"/>
    </row>
    <row r="123" spans="1:7" x14ac:dyDescent="0.2">
      <c r="A123" s="54"/>
      <c r="G123" s="56"/>
    </row>
    <row r="124" spans="1:7" x14ac:dyDescent="0.2">
      <c r="A124" s="54"/>
      <c r="G124" s="56"/>
    </row>
    <row r="125" spans="1:7" x14ac:dyDescent="0.2">
      <c r="A125" s="54"/>
      <c r="G125" s="56"/>
    </row>
    <row r="126" spans="1:7" x14ac:dyDescent="0.2">
      <c r="A126" s="54"/>
      <c r="G126" s="56"/>
    </row>
    <row r="127" spans="1:7" x14ac:dyDescent="0.2">
      <c r="A127" s="54"/>
      <c r="G127" s="56"/>
    </row>
    <row r="128" spans="1:7" x14ac:dyDescent="0.2">
      <c r="A128" s="54"/>
      <c r="G128" s="56"/>
    </row>
    <row r="129" spans="1:7" x14ac:dyDescent="0.2">
      <c r="A129" s="54"/>
      <c r="G129" s="56"/>
    </row>
    <row r="130" spans="1:7" x14ac:dyDescent="0.2">
      <c r="A130" s="55"/>
      <c r="B130" s="58" t="s">
        <v>56</v>
      </c>
      <c r="G130" s="56"/>
    </row>
    <row r="131" spans="1:7" x14ac:dyDescent="0.2">
      <c r="A131" s="54"/>
      <c r="B131" s="58" t="s">
        <v>46</v>
      </c>
      <c r="E131" s="59">
        <f t="shared" ref="E131:E162" si="11">EXP(A131)</f>
        <v>1</v>
      </c>
      <c r="G131" s="57"/>
    </row>
    <row r="132" spans="1:7" x14ac:dyDescent="0.2">
      <c r="A132" s="54">
        <v>1</v>
      </c>
      <c r="E132" s="59">
        <f t="shared" si="11"/>
        <v>2.7182818284590451</v>
      </c>
      <c r="G132" s="56"/>
    </row>
    <row r="133" spans="1:7" x14ac:dyDescent="0.2">
      <c r="A133" s="54">
        <v>2</v>
      </c>
      <c r="E133" s="59">
        <f t="shared" si="11"/>
        <v>7.3890560989306504</v>
      </c>
      <c r="G133" s="56"/>
    </row>
    <row r="134" spans="1:7" x14ac:dyDescent="0.2">
      <c r="A134" s="54">
        <v>3</v>
      </c>
      <c r="E134" s="59">
        <f t="shared" si="11"/>
        <v>20.085536923187668</v>
      </c>
      <c r="G134" s="56"/>
    </row>
    <row r="135" spans="1:7" x14ac:dyDescent="0.2">
      <c r="A135" s="54">
        <v>4</v>
      </c>
      <c r="E135" s="59">
        <f t="shared" si="11"/>
        <v>54.598150033144236</v>
      </c>
      <c r="G135" s="56"/>
    </row>
    <row r="136" spans="1:7" x14ac:dyDescent="0.2">
      <c r="A136" s="54">
        <v>5</v>
      </c>
      <c r="E136" s="59">
        <f t="shared" si="11"/>
        <v>148.4131591025766</v>
      </c>
      <c r="G136" s="56"/>
    </row>
    <row r="137" spans="1:7" x14ac:dyDescent="0.2">
      <c r="A137" s="54">
        <v>6</v>
      </c>
      <c r="E137" s="59">
        <f t="shared" si="11"/>
        <v>403.42879349273511</v>
      </c>
      <c r="G137" s="56"/>
    </row>
    <row r="138" spans="1:7" x14ac:dyDescent="0.2">
      <c r="A138" s="54">
        <v>7</v>
      </c>
      <c r="E138" s="59">
        <f t="shared" si="11"/>
        <v>1096.6331584284585</v>
      </c>
      <c r="G138" s="56"/>
    </row>
    <row r="139" spans="1:7" x14ac:dyDescent="0.2">
      <c r="A139" s="54">
        <v>8</v>
      </c>
      <c r="E139" s="59">
        <f t="shared" si="11"/>
        <v>2980.9579870417283</v>
      </c>
      <c r="G139" s="56"/>
    </row>
    <row r="140" spans="1:7" x14ac:dyDescent="0.2">
      <c r="A140" s="54">
        <v>9</v>
      </c>
      <c r="E140" s="59">
        <f t="shared" si="11"/>
        <v>8103.0839275753842</v>
      </c>
      <c r="G140" s="56"/>
    </row>
    <row r="141" spans="1:7" x14ac:dyDescent="0.2">
      <c r="A141" s="54">
        <v>10</v>
      </c>
      <c r="E141" s="59">
        <f t="shared" si="11"/>
        <v>22026.465794806718</v>
      </c>
      <c r="G141" s="56"/>
    </row>
    <row r="142" spans="1:7" x14ac:dyDescent="0.2">
      <c r="A142" s="54">
        <v>11</v>
      </c>
      <c r="E142" s="59">
        <f t="shared" si="11"/>
        <v>59874.141715197817</v>
      </c>
      <c r="G142" s="56"/>
    </row>
    <row r="143" spans="1:7" x14ac:dyDescent="0.2">
      <c r="A143" s="54">
        <v>12</v>
      </c>
      <c r="E143" s="59">
        <f t="shared" si="11"/>
        <v>162754.79141900392</v>
      </c>
      <c r="G143" s="56"/>
    </row>
    <row r="144" spans="1:7" x14ac:dyDescent="0.2">
      <c r="A144" s="54">
        <v>13</v>
      </c>
      <c r="E144" s="59">
        <f t="shared" si="11"/>
        <v>442413.39200892049</v>
      </c>
      <c r="G144" s="56"/>
    </row>
    <row r="145" spans="1:7" x14ac:dyDescent="0.2">
      <c r="A145" s="54">
        <v>14</v>
      </c>
      <c r="E145" s="59">
        <f t="shared" si="11"/>
        <v>1202604.2841647768</v>
      </c>
      <c r="G145" s="56"/>
    </row>
    <row r="146" spans="1:7" x14ac:dyDescent="0.2">
      <c r="A146" s="54">
        <v>15</v>
      </c>
      <c r="E146" s="59">
        <f t="shared" si="11"/>
        <v>3269017.3724721107</v>
      </c>
      <c r="G146" s="56"/>
    </row>
    <row r="147" spans="1:7" x14ac:dyDescent="0.2">
      <c r="A147" s="54">
        <v>16</v>
      </c>
      <c r="E147" s="59">
        <f t="shared" si="11"/>
        <v>8886110.5205078721</v>
      </c>
      <c r="G147" s="56"/>
    </row>
    <row r="148" spans="1:7" x14ac:dyDescent="0.2">
      <c r="A148" s="54">
        <v>17</v>
      </c>
      <c r="E148" s="59">
        <f t="shared" si="11"/>
        <v>24154952.753575299</v>
      </c>
      <c r="G148" s="56"/>
    </row>
    <row r="149" spans="1:7" x14ac:dyDescent="0.2">
      <c r="A149" s="54">
        <v>18</v>
      </c>
      <c r="E149" s="59">
        <f t="shared" si="11"/>
        <v>65659969.13733051</v>
      </c>
      <c r="G149" s="56"/>
    </row>
    <row r="150" spans="1:7" x14ac:dyDescent="0.2">
      <c r="A150" s="54">
        <v>19</v>
      </c>
      <c r="E150" s="59">
        <f t="shared" si="11"/>
        <v>178482300.96318725</v>
      </c>
      <c r="G150" s="56"/>
    </row>
    <row r="151" spans="1:7" x14ac:dyDescent="0.2">
      <c r="A151" s="54">
        <v>20</v>
      </c>
      <c r="E151" s="59">
        <f t="shared" si="11"/>
        <v>485165195.40979028</v>
      </c>
      <c r="G151" s="56"/>
    </row>
    <row r="152" spans="1:7" x14ac:dyDescent="0.2">
      <c r="A152" s="54">
        <v>21</v>
      </c>
      <c r="E152" s="59">
        <f t="shared" si="11"/>
        <v>1318815734.4832146</v>
      </c>
      <c r="G152" s="56"/>
    </row>
    <row r="153" spans="1:7" x14ac:dyDescent="0.2">
      <c r="A153" s="54">
        <v>22</v>
      </c>
      <c r="E153" s="59">
        <f t="shared" si="11"/>
        <v>3584912846.1315918</v>
      </c>
      <c r="G153" s="56"/>
    </row>
    <row r="154" spans="1:7" x14ac:dyDescent="0.2">
      <c r="A154" s="54">
        <v>23</v>
      </c>
      <c r="E154" s="59">
        <f t="shared" si="11"/>
        <v>9744803446.2489033</v>
      </c>
      <c r="G154" s="56"/>
    </row>
    <row r="155" spans="1:7" x14ac:dyDescent="0.2">
      <c r="A155" s="54">
        <v>24</v>
      </c>
      <c r="E155" s="59">
        <f t="shared" si="11"/>
        <v>26489122129.843472</v>
      </c>
      <c r="G155" s="56"/>
    </row>
    <row r="156" spans="1:7" x14ac:dyDescent="0.2">
      <c r="A156" s="54">
        <v>25</v>
      </c>
      <c r="E156" s="59">
        <f t="shared" si="11"/>
        <v>72004899337.38588</v>
      </c>
      <c r="G156" s="56"/>
    </row>
    <row r="157" spans="1:7" x14ac:dyDescent="0.2">
      <c r="A157" s="54">
        <v>26</v>
      </c>
      <c r="E157" s="59">
        <f t="shared" si="11"/>
        <v>195729609428.83878</v>
      </c>
      <c r="G157" s="56"/>
    </row>
    <row r="158" spans="1:7" x14ac:dyDescent="0.2">
      <c r="A158" s="54">
        <v>27</v>
      </c>
      <c r="E158" s="59">
        <f t="shared" si="11"/>
        <v>532048240601.79865</v>
      </c>
      <c r="G158" s="56"/>
    </row>
    <row r="159" spans="1:7" x14ac:dyDescent="0.2">
      <c r="A159" s="54">
        <v>28</v>
      </c>
      <c r="E159" s="59">
        <f t="shared" si="11"/>
        <v>1446257064291.4751</v>
      </c>
      <c r="G159" s="56"/>
    </row>
    <row r="160" spans="1:7" x14ac:dyDescent="0.2">
      <c r="A160" s="54">
        <v>29</v>
      </c>
      <c r="E160" s="59">
        <f t="shared" si="11"/>
        <v>3931334297144.042</v>
      </c>
      <c r="G160" s="56"/>
    </row>
    <row r="161" spans="1:7" x14ac:dyDescent="0.2">
      <c r="A161" s="54">
        <v>30</v>
      </c>
      <c r="E161" s="59">
        <f t="shared" si="11"/>
        <v>10686474581524.463</v>
      </c>
      <c r="G161" s="56"/>
    </row>
    <row r="162" spans="1:7" x14ac:dyDescent="0.2">
      <c r="A162" s="54">
        <v>31</v>
      </c>
      <c r="E162" s="59">
        <f t="shared" si="11"/>
        <v>29048849665247.426</v>
      </c>
      <c r="G162" s="56"/>
    </row>
    <row r="163" spans="1:7" x14ac:dyDescent="0.2">
      <c r="A163" s="54">
        <v>32</v>
      </c>
      <c r="E163" s="59">
        <f t="shared" ref="E163:E194" si="12">EXP(A163)</f>
        <v>78962960182680.687</v>
      </c>
      <c r="G163" s="56"/>
    </row>
    <row r="164" spans="1:7" x14ac:dyDescent="0.2">
      <c r="A164" s="54">
        <v>33</v>
      </c>
      <c r="E164" s="59">
        <f t="shared" si="12"/>
        <v>214643579785916.06</v>
      </c>
      <c r="G164" s="56"/>
    </row>
    <row r="165" spans="1:7" x14ac:dyDescent="0.2">
      <c r="A165" s="54">
        <v>34</v>
      </c>
      <c r="E165" s="59">
        <f t="shared" si="12"/>
        <v>583461742527454.87</v>
      </c>
      <c r="G165" s="56"/>
    </row>
    <row r="166" spans="1:7" x14ac:dyDescent="0.2">
      <c r="A166" s="54">
        <v>35</v>
      </c>
      <c r="E166" s="59">
        <f t="shared" si="12"/>
        <v>1586013452313430.7</v>
      </c>
      <c r="G166" s="56"/>
    </row>
    <row r="167" spans="1:7" x14ac:dyDescent="0.2">
      <c r="A167" s="54">
        <v>36</v>
      </c>
      <c r="E167" s="59">
        <f t="shared" si="12"/>
        <v>4311231547115195</v>
      </c>
      <c r="G167" s="56"/>
    </row>
    <row r="168" spans="1:7" x14ac:dyDescent="0.2">
      <c r="A168" s="54">
        <v>37</v>
      </c>
      <c r="E168" s="59">
        <f t="shared" si="12"/>
        <v>1.1719142372802612E+16</v>
      </c>
      <c r="G168" s="56"/>
    </row>
    <row r="169" spans="1:7" x14ac:dyDescent="0.2">
      <c r="A169" s="54">
        <v>38</v>
      </c>
      <c r="E169" s="59">
        <f t="shared" si="12"/>
        <v>3.1855931757113756E+16</v>
      </c>
      <c r="G169" s="56"/>
    </row>
    <row r="170" spans="1:7" x14ac:dyDescent="0.2">
      <c r="A170" s="54">
        <v>39</v>
      </c>
      <c r="E170" s="59">
        <f t="shared" si="12"/>
        <v>8.6593400423993744E+16</v>
      </c>
      <c r="G170" s="56"/>
    </row>
    <row r="171" spans="1:7" x14ac:dyDescent="0.2">
      <c r="A171" s="54">
        <v>40</v>
      </c>
      <c r="E171" s="59">
        <f t="shared" si="12"/>
        <v>2.3538526683702E+17</v>
      </c>
      <c r="G171" s="56"/>
    </row>
    <row r="172" spans="1:7" x14ac:dyDescent="0.2">
      <c r="A172" s="54">
        <v>41</v>
      </c>
      <c r="E172" s="59">
        <f t="shared" si="12"/>
        <v>6.3984349353005491E+17</v>
      </c>
      <c r="G172" s="56"/>
    </row>
    <row r="173" spans="1:7" x14ac:dyDescent="0.2">
      <c r="A173" s="54">
        <v>42</v>
      </c>
      <c r="E173" s="59">
        <f t="shared" si="12"/>
        <v>1.739274941520501E+18</v>
      </c>
      <c r="G173" s="56"/>
    </row>
    <row r="174" spans="1:7" x14ac:dyDescent="0.2">
      <c r="A174" s="54">
        <v>43</v>
      </c>
      <c r="E174" s="59">
        <f t="shared" si="12"/>
        <v>4.7278394682293463E+18</v>
      </c>
      <c r="G174" s="56"/>
    </row>
    <row r="175" spans="1:7" x14ac:dyDescent="0.2">
      <c r="A175" s="54">
        <v>44</v>
      </c>
      <c r="E175" s="59">
        <f t="shared" si="12"/>
        <v>1.2851600114359308E+19</v>
      </c>
      <c r="G175" s="56"/>
    </row>
    <row r="176" spans="1:7" x14ac:dyDescent="0.2">
      <c r="A176" s="54">
        <v>45</v>
      </c>
      <c r="E176" s="59">
        <f t="shared" si="12"/>
        <v>3.4934271057485095E+19</v>
      </c>
      <c r="G176" s="56"/>
    </row>
    <row r="177" spans="1:7" x14ac:dyDescent="0.2">
      <c r="A177" s="54">
        <v>46</v>
      </c>
      <c r="E177" s="59">
        <f t="shared" si="12"/>
        <v>9.4961194206024483E+19</v>
      </c>
      <c r="G177" s="56"/>
    </row>
    <row r="178" spans="1:7" x14ac:dyDescent="0.2">
      <c r="A178" s="54">
        <v>47</v>
      </c>
      <c r="E178" s="59">
        <f t="shared" si="12"/>
        <v>2.5813128861900675E+20</v>
      </c>
      <c r="G178" s="56"/>
    </row>
    <row r="179" spans="1:7" x14ac:dyDescent="0.2">
      <c r="A179" s="54">
        <v>48</v>
      </c>
      <c r="E179" s="59">
        <f t="shared" si="12"/>
        <v>7.0167359120976314E+20</v>
      </c>
      <c r="G179" s="56"/>
    </row>
    <row r="180" spans="1:7" x14ac:dyDescent="0.2">
      <c r="A180" s="54">
        <v>49</v>
      </c>
      <c r="E180" s="59">
        <f t="shared" si="12"/>
        <v>1.9073465724950998E+21</v>
      </c>
      <c r="G180" s="56"/>
    </row>
    <row r="181" spans="1:7" x14ac:dyDescent="0.2">
      <c r="A181" s="54">
        <v>50</v>
      </c>
      <c r="E181" s="59">
        <f t="shared" si="12"/>
        <v>5.184705528587072E+21</v>
      </c>
      <c r="G181" s="56"/>
    </row>
    <row r="182" spans="1:7" x14ac:dyDescent="0.2">
      <c r="A182" s="54">
        <v>51</v>
      </c>
      <c r="E182" s="59">
        <f t="shared" si="12"/>
        <v>1.4093490824269389E+22</v>
      </c>
      <c r="G182" s="56"/>
    </row>
    <row r="183" spans="1:7" x14ac:dyDescent="0.2">
      <c r="A183" s="54">
        <v>52</v>
      </c>
      <c r="E183" s="59">
        <f t="shared" si="12"/>
        <v>3.8310080007165769E+22</v>
      </c>
      <c r="G183" s="56"/>
    </row>
    <row r="184" spans="1:7" x14ac:dyDescent="0.2">
      <c r="A184" s="54">
        <v>53</v>
      </c>
      <c r="E184" s="59">
        <f t="shared" si="12"/>
        <v>1.0413759433029089E+23</v>
      </c>
      <c r="G184" s="56"/>
    </row>
    <row r="185" spans="1:7" x14ac:dyDescent="0.2">
      <c r="A185" s="54">
        <v>54</v>
      </c>
      <c r="E185" s="59">
        <f t="shared" si="12"/>
        <v>2.8307533032746939E+23</v>
      </c>
      <c r="G185" s="56"/>
    </row>
    <row r="186" spans="1:7" x14ac:dyDescent="0.2">
      <c r="A186" s="54">
        <v>55</v>
      </c>
      <c r="E186" s="59">
        <f t="shared" si="12"/>
        <v>7.6947852651420175E+23</v>
      </c>
      <c r="G186" s="56"/>
    </row>
    <row r="187" spans="1:7" x14ac:dyDescent="0.2">
      <c r="A187" s="54">
        <v>56</v>
      </c>
      <c r="E187" s="59">
        <f t="shared" si="12"/>
        <v>2.0916594960129961E+24</v>
      </c>
      <c r="G187" s="56"/>
    </row>
    <row r="188" spans="1:7" x14ac:dyDescent="0.2">
      <c r="A188" s="54">
        <v>57</v>
      </c>
      <c r="E188" s="59">
        <f t="shared" si="12"/>
        <v>5.685719999335932E+24</v>
      </c>
      <c r="G188" s="56"/>
    </row>
    <row r="189" spans="1:7" x14ac:dyDescent="0.2">
      <c r="A189" s="54">
        <v>58</v>
      </c>
      <c r="E189" s="59">
        <f t="shared" si="12"/>
        <v>1.5455389355901039E+25</v>
      </c>
      <c r="G189" s="56"/>
    </row>
    <row r="190" spans="1:7" x14ac:dyDescent="0.2">
      <c r="A190" s="54">
        <v>59</v>
      </c>
      <c r="E190" s="59">
        <f t="shared" si="12"/>
        <v>4.2012104037905144E+25</v>
      </c>
      <c r="G190" s="56"/>
    </row>
    <row r="191" spans="1:7" x14ac:dyDescent="0.2">
      <c r="A191" s="54">
        <v>60</v>
      </c>
      <c r="E191" s="59">
        <f t="shared" si="12"/>
        <v>1.1420073898156842E+26</v>
      </c>
      <c r="G191" s="56"/>
    </row>
    <row r="192" spans="1:7" x14ac:dyDescent="0.2">
      <c r="A192" s="54">
        <v>61</v>
      </c>
      <c r="E192" s="59">
        <f t="shared" si="12"/>
        <v>3.1042979357019199E+26</v>
      </c>
      <c r="G192" s="56"/>
    </row>
    <row r="193" spans="1:7" x14ac:dyDescent="0.2">
      <c r="A193" s="54">
        <v>62</v>
      </c>
      <c r="E193" s="59">
        <f t="shared" si="12"/>
        <v>8.4383566687414538E+26</v>
      </c>
      <c r="G193" s="56"/>
    </row>
    <row r="194" spans="1:7" x14ac:dyDescent="0.2">
      <c r="A194" s="54">
        <v>63</v>
      </c>
      <c r="E194" s="59">
        <f t="shared" si="12"/>
        <v>2.29378315946961E+27</v>
      </c>
      <c r="G194" s="56"/>
    </row>
    <row r="195" spans="1:7" x14ac:dyDescent="0.2">
      <c r="G195" s="56"/>
    </row>
    <row r="196" spans="1:7" x14ac:dyDescent="0.2">
      <c r="G196" s="57"/>
    </row>
    <row r="197" spans="1:7" x14ac:dyDescent="0.2">
      <c r="G197" s="56"/>
    </row>
    <row r="198" spans="1:7" x14ac:dyDescent="0.2">
      <c r="G198" s="56"/>
    </row>
    <row r="199" spans="1:7" x14ac:dyDescent="0.2">
      <c r="G199" s="56"/>
    </row>
    <row r="200" spans="1:7" x14ac:dyDescent="0.2">
      <c r="G200" s="56"/>
    </row>
    <row r="201" spans="1:7" x14ac:dyDescent="0.2">
      <c r="G201" s="56"/>
    </row>
    <row r="202" spans="1:7" x14ac:dyDescent="0.2">
      <c r="G202" s="56"/>
    </row>
    <row r="203" spans="1:7" x14ac:dyDescent="0.2">
      <c r="G203" s="56"/>
    </row>
    <row r="204" spans="1:7" x14ac:dyDescent="0.2">
      <c r="G204" s="56"/>
    </row>
    <row r="205" spans="1:7" x14ac:dyDescent="0.2">
      <c r="G205" s="56"/>
    </row>
    <row r="206" spans="1:7" x14ac:dyDescent="0.2">
      <c r="G206" s="56"/>
    </row>
    <row r="207" spans="1:7" x14ac:dyDescent="0.2">
      <c r="G207" s="56"/>
    </row>
    <row r="208" spans="1:7" x14ac:dyDescent="0.2">
      <c r="G208" s="56"/>
    </row>
    <row r="209" spans="7:7" x14ac:dyDescent="0.2">
      <c r="G209" s="56"/>
    </row>
    <row r="210" spans="7:7" x14ac:dyDescent="0.2">
      <c r="G210" s="56"/>
    </row>
    <row r="211" spans="7:7" x14ac:dyDescent="0.2">
      <c r="G211" s="56"/>
    </row>
    <row r="212" spans="7:7" x14ac:dyDescent="0.2">
      <c r="G212" s="56"/>
    </row>
    <row r="213" spans="7:7" x14ac:dyDescent="0.2">
      <c r="G213" s="56"/>
    </row>
    <row r="214" spans="7:7" x14ac:dyDescent="0.2">
      <c r="G214" s="56"/>
    </row>
    <row r="215" spans="7:7" x14ac:dyDescent="0.2">
      <c r="G215" s="56"/>
    </row>
    <row r="216" spans="7:7" x14ac:dyDescent="0.2">
      <c r="G216" s="56"/>
    </row>
    <row r="217" spans="7:7" x14ac:dyDescent="0.2">
      <c r="G217" s="56"/>
    </row>
    <row r="218" spans="7:7" x14ac:dyDescent="0.2">
      <c r="G218" s="56"/>
    </row>
    <row r="219" spans="7:7" x14ac:dyDescent="0.2">
      <c r="G219" s="56"/>
    </row>
    <row r="220" spans="7:7" x14ac:dyDescent="0.2">
      <c r="G220" s="56"/>
    </row>
    <row r="221" spans="7:7" x14ac:dyDescent="0.2">
      <c r="G221" s="56"/>
    </row>
    <row r="222" spans="7:7" x14ac:dyDescent="0.2">
      <c r="G222" s="56"/>
    </row>
    <row r="223" spans="7:7" x14ac:dyDescent="0.2">
      <c r="G223" s="56"/>
    </row>
    <row r="224" spans="7:7" x14ac:dyDescent="0.2">
      <c r="G224" s="56"/>
    </row>
    <row r="225" spans="7:7" x14ac:dyDescent="0.2">
      <c r="G225" s="56"/>
    </row>
    <row r="226" spans="7:7" x14ac:dyDescent="0.2">
      <c r="G226" s="56"/>
    </row>
    <row r="227" spans="7:7" x14ac:dyDescent="0.2">
      <c r="G227" s="56"/>
    </row>
    <row r="228" spans="7:7" x14ac:dyDescent="0.2">
      <c r="G228" s="56"/>
    </row>
    <row r="229" spans="7:7" x14ac:dyDescent="0.2">
      <c r="G229" s="56"/>
    </row>
    <row r="230" spans="7:7" x14ac:dyDescent="0.2">
      <c r="G230" s="56"/>
    </row>
    <row r="231" spans="7:7" x14ac:dyDescent="0.2">
      <c r="G231" s="56"/>
    </row>
    <row r="232" spans="7:7" x14ac:dyDescent="0.2">
      <c r="G232" s="56"/>
    </row>
    <row r="233" spans="7:7" x14ac:dyDescent="0.2">
      <c r="G233" s="56"/>
    </row>
    <row r="234" spans="7:7" x14ac:dyDescent="0.2">
      <c r="G234" s="56"/>
    </row>
    <row r="235" spans="7:7" x14ac:dyDescent="0.2">
      <c r="G235" s="56"/>
    </row>
    <row r="236" spans="7:7" x14ac:dyDescent="0.2">
      <c r="G236" s="56"/>
    </row>
    <row r="237" spans="7:7" x14ac:dyDescent="0.2">
      <c r="G237" s="56"/>
    </row>
    <row r="238" spans="7:7" x14ac:dyDescent="0.2">
      <c r="G238" s="56"/>
    </row>
    <row r="239" spans="7:7" x14ac:dyDescent="0.2">
      <c r="G239" s="56"/>
    </row>
    <row r="240" spans="7:7" x14ac:dyDescent="0.2">
      <c r="G240" s="56"/>
    </row>
    <row r="241" spans="7:7" x14ac:dyDescent="0.2">
      <c r="G241" s="56"/>
    </row>
    <row r="242" spans="7:7" x14ac:dyDescent="0.2">
      <c r="G242" s="56"/>
    </row>
    <row r="243" spans="7:7" x14ac:dyDescent="0.2">
      <c r="G243" s="56"/>
    </row>
    <row r="244" spans="7:7" x14ac:dyDescent="0.2">
      <c r="G244" s="56"/>
    </row>
    <row r="245" spans="7:7" x14ac:dyDescent="0.2">
      <c r="G245" s="56"/>
    </row>
    <row r="246" spans="7:7" x14ac:dyDescent="0.2">
      <c r="G246" s="56"/>
    </row>
    <row r="247" spans="7:7" x14ac:dyDescent="0.2">
      <c r="G247" s="56"/>
    </row>
    <row r="248" spans="7:7" x14ac:dyDescent="0.2">
      <c r="G248" s="56"/>
    </row>
    <row r="249" spans="7:7" x14ac:dyDescent="0.2">
      <c r="G249" s="56"/>
    </row>
    <row r="250" spans="7:7" x14ac:dyDescent="0.2">
      <c r="G250" s="56"/>
    </row>
    <row r="251" spans="7:7" x14ac:dyDescent="0.2">
      <c r="G251" s="56"/>
    </row>
    <row r="252" spans="7:7" x14ac:dyDescent="0.2">
      <c r="G252" s="56"/>
    </row>
    <row r="253" spans="7:7" x14ac:dyDescent="0.2">
      <c r="G253" s="56"/>
    </row>
    <row r="254" spans="7:7" x14ac:dyDescent="0.2">
      <c r="G254" s="56"/>
    </row>
    <row r="255" spans="7:7" x14ac:dyDescent="0.2">
      <c r="G255" s="56"/>
    </row>
    <row r="256" spans="7:7" x14ac:dyDescent="0.2">
      <c r="G256" s="56"/>
    </row>
    <row r="257" spans="7:7" x14ac:dyDescent="0.2">
      <c r="G257" s="56"/>
    </row>
    <row r="258" spans="7:7" x14ac:dyDescent="0.2">
      <c r="G258" s="56"/>
    </row>
    <row r="259" spans="7:7" x14ac:dyDescent="0.2">
      <c r="G259" s="56"/>
    </row>
    <row r="260" spans="7:7" x14ac:dyDescent="0.2">
      <c r="G260" s="56"/>
    </row>
    <row r="261" spans="7:7" x14ac:dyDescent="0.2">
      <c r="G261" s="57"/>
    </row>
    <row r="262" spans="7:7" x14ac:dyDescent="0.2">
      <c r="G262" s="56"/>
    </row>
    <row r="263" spans="7:7" x14ac:dyDescent="0.2">
      <c r="G263" s="56"/>
    </row>
    <row r="264" spans="7:7" x14ac:dyDescent="0.2">
      <c r="G264" s="56"/>
    </row>
    <row r="265" spans="7:7" x14ac:dyDescent="0.2">
      <c r="G265" s="56"/>
    </row>
    <row r="266" spans="7:7" x14ac:dyDescent="0.2">
      <c r="G266" s="56"/>
    </row>
    <row r="267" spans="7:7" x14ac:dyDescent="0.2">
      <c r="G267" s="56"/>
    </row>
    <row r="268" spans="7:7" x14ac:dyDescent="0.2">
      <c r="G268" s="56"/>
    </row>
    <row r="269" spans="7:7" x14ac:dyDescent="0.2">
      <c r="G269" s="56"/>
    </row>
    <row r="270" spans="7:7" x14ac:dyDescent="0.2">
      <c r="G270" s="56"/>
    </row>
    <row r="271" spans="7:7" x14ac:dyDescent="0.2">
      <c r="G271" s="56"/>
    </row>
    <row r="272" spans="7:7" x14ac:dyDescent="0.2">
      <c r="G272" s="56"/>
    </row>
    <row r="273" spans="7:7" x14ac:dyDescent="0.2">
      <c r="G273" s="56"/>
    </row>
    <row r="274" spans="7:7" x14ac:dyDescent="0.2">
      <c r="G274" s="56"/>
    </row>
    <row r="275" spans="7:7" x14ac:dyDescent="0.2">
      <c r="G275" s="56"/>
    </row>
    <row r="276" spans="7:7" x14ac:dyDescent="0.2">
      <c r="G276" s="56"/>
    </row>
    <row r="277" spans="7:7" x14ac:dyDescent="0.2">
      <c r="G277" s="56"/>
    </row>
    <row r="278" spans="7:7" x14ac:dyDescent="0.2">
      <c r="G278" s="56"/>
    </row>
    <row r="279" spans="7:7" x14ac:dyDescent="0.2">
      <c r="G279" s="56"/>
    </row>
    <row r="280" spans="7:7" x14ac:dyDescent="0.2">
      <c r="G280" s="56"/>
    </row>
    <row r="281" spans="7:7" x14ac:dyDescent="0.2">
      <c r="G281" s="56"/>
    </row>
    <row r="282" spans="7:7" x14ac:dyDescent="0.2">
      <c r="G282" s="56"/>
    </row>
    <row r="283" spans="7:7" x14ac:dyDescent="0.2">
      <c r="G283" s="56"/>
    </row>
    <row r="284" spans="7:7" x14ac:dyDescent="0.2">
      <c r="G284" s="56"/>
    </row>
    <row r="285" spans="7:7" x14ac:dyDescent="0.2">
      <c r="G285" s="56"/>
    </row>
    <row r="286" spans="7:7" x14ac:dyDescent="0.2">
      <c r="G286" s="56"/>
    </row>
    <row r="287" spans="7:7" x14ac:dyDescent="0.2">
      <c r="G287" s="56"/>
    </row>
    <row r="288" spans="7:7" x14ac:dyDescent="0.2">
      <c r="G288" s="56"/>
    </row>
    <row r="289" spans="7:7" x14ac:dyDescent="0.2">
      <c r="G289" s="56"/>
    </row>
    <row r="290" spans="7:7" x14ac:dyDescent="0.2">
      <c r="G290" s="56"/>
    </row>
    <row r="291" spans="7:7" x14ac:dyDescent="0.2">
      <c r="G291" s="56"/>
    </row>
    <row r="292" spans="7:7" x14ac:dyDescent="0.2">
      <c r="G292" s="56"/>
    </row>
    <row r="293" spans="7:7" x14ac:dyDescent="0.2">
      <c r="G293" s="56"/>
    </row>
    <row r="294" spans="7:7" x14ac:dyDescent="0.2">
      <c r="G294" s="56"/>
    </row>
    <row r="295" spans="7:7" x14ac:dyDescent="0.2">
      <c r="G295" s="56"/>
    </row>
    <row r="296" spans="7:7" x14ac:dyDescent="0.2">
      <c r="G296" s="56"/>
    </row>
    <row r="297" spans="7:7" x14ac:dyDescent="0.2">
      <c r="G297" s="56"/>
    </row>
    <row r="298" spans="7:7" x14ac:dyDescent="0.2">
      <c r="G298" s="56"/>
    </row>
    <row r="299" spans="7:7" x14ac:dyDescent="0.2">
      <c r="G299" s="56"/>
    </row>
    <row r="300" spans="7:7" x14ac:dyDescent="0.2">
      <c r="G300" s="56"/>
    </row>
    <row r="301" spans="7:7" x14ac:dyDescent="0.2">
      <c r="G301" s="56"/>
    </row>
    <row r="302" spans="7:7" x14ac:dyDescent="0.2">
      <c r="G302" s="56"/>
    </row>
    <row r="303" spans="7:7" x14ac:dyDescent="0.2">
      <c r="G303" s="56"/>
    </row>
    <row r="304" spans="7:7" x14ac:dyDescent="0.2">
      <c r="G304" s="56"/>
    </row>
    <row r="305" spans="7:7" x14ac:dyDescent="0.2">
      <c r="G305" s="56"/>
    </row>
    <row r="306" spans="7:7" x14ac:dyDescent="0.2">
      <c r="G306" s="56"/>
    </row>
    <row r="307" spans="7:7" x14ac:dyDescent="0.2">
      <c r="G307" s="56"/>
    </row>
    <row r="308" spans="7:7" x14ac:dyDescent="0.2">
      <c r="G308" s="56"/>
    </row>
    <row r="309" spans="7:7" x14ac:dyDescent="0.2">
      <c r="G309" s="56"/>
    </row>
    <row r="310" spans="7:7" x14ac:dyDescent="0.2">
      <c r="G310" s="56"/>
    </row>
    <row r="311" spans="7:7" x14ac:dyDescent="0.2">
      <c r="G311" s="56"/>
    </row>
    <row r="312" spans="7:7" x14ac:dyDescent="0.2">
      <c r="G312" s="56"/>
    </row>
    <row r="313" spans="7:7" x14ac:dyDescent="0.2">
      <c r="G313" s="56"/>
    </row>
    <row r="314" spans="7:7" x14ac:dyDescent="0.2">
      <c r="G314" s="56"/>
    </row>
    <row r="315" spans="7:7" x14ac:dyDescent="0.2">
      <c r="G315" s="56"/>
    </row>
    <row r="316" spans="7:7" x14ac:dyDescent="0.2">
      <c r="G316" s="56"/>
    </row>
    <row r="317" spans="7:7" x14ac:dyDescent="0.2">
      <c r="G317" s="56"/>
    </row>
    <row r="318" spans="7:7" x14ac:dyDescent="0.2">
      <c r="G318" s="56"/>
    </row>
    <row r="319" spans="7:7" x14ac:dyDescent="0.2">
      <c r="G319" s="56"/>
    </row>
    <row r="320" spans="7:7" x14ac:dyDescent="0.2">
      <c r="G320" s="56"/>
    </row>
    <row r="321" spans="7:7" x14ac:dyDescent="0.2">
      <c r="G321" s="56"/>
    </row>
    <row r="322" spans="7:7" x14ac:dyDescent="0.2">
      <c r="G322" s="56"/>
    </row>
    <row r="323" spans="7:7" x14ac:dyDescent="0.2">
      <c r="G323" s="56"/>
    </row>
    <row r="324" spans="7:7" x14ac:dyDescent="0.2">
      <c r="G324" s="56"/>
    </row>
    <row r="325" spans="7:7" x14ac:dyDescent="0.2">
      <c r="G325" s="56"/>
    </row>
    <row r="326" spans="7:7" x14ac:dyDescent="0.2">
      <c r="G326" s="57"/>
    </row>
    <row r="327" spans="7:7" x14ac:dyDescent="0.2">
      <c r="G327" s="56"/>
    </row>
    <row r="328" spans="7:7" x14ac:dyDescent="0.2">
      <c r="G328" s="56"/>
    </row>
    <row r="329" spans="7:7" x14ac:dyDescent="0.2">
      <c r="G329" s="56"/>
    </row>
    <row r="330" spans="7:7" x14ac:dyDescent="0.2">
      <c r="G330" s="56"/>
    </row>
    <row r="331" spans="7:7" x14ac:dyDescent="0.2">
      <c r="G331" s="56"/>
    </row>
    <row r="332" spans="7:7" x14ac:dyDescent="0.2">
      <c r="G332" s="56"/>
    </row>
    <row r="333" spans="7:7" x14ac:dyDescent="0.2">
      <c r="G333" s="56"/>
    </row>
    <row r="334" spans="7:7" x14ac:dyDescent="0.2">
      <c r="G334" s="56"/>
    </row>
    <row r="335" spans="7:7" x14ac:dyDescent="0.2">
      <c r="G335" s="56"/>
    </row>
    <row r="336" spans="7:7" x14ac:dyDescent="0.2">
      <c r="G336" s="56"/>
    </row>
    <row r="337" spans="7:7" x14ac:dyDescent="0.2">
      <c r="G337" s="56"/>
    </row>
    <row r="338" spans="7:7" x14ac:dyDescent="0.2">
      <c r="G338" s="56"/>
    </row>
    <row r="339" spans="7:7" x14ac:dyDescent="0.2">
      <c r="G339" s="56"/>
    </row>
    <row r="340" spans="7:7" x14ac:dyDescent="0.2">
      <c r="G340" s="56"/>
    </row>
    <row r="341" spans="7:7" x14ac:dyDescent="0.2">
      <c r="G341" s="56"/>
    </row>
    <row r="342" spans="7:7" x14ac:dyDescent="0.2">
      <c r="G342" s="56"/>
    </row>
    <row r="343" spans="7:7" x14ac:dyDescent="0.2">
      <c r="G343" s="56"/>
    </row>
    <row r="344" spans="7:7" x14ac:dyDescent="0.2">
      <c r="G344" s="56"/>
    </row>
    <row r="345" spans="7:7" x14ac:dyDescent="0.2">
      <c r="G345" s="56"/>
    </row>
    <row r="346" spans="7:7" x14ac:dyDescent="0.2">
      <c r="G346" s="56"/>
    </row>
    <row r="347" spans="7:7" x14ac:dyDescent="0.2">
      <c r="G347" s="56"/>
    </row>
    <row r="348" spans="7:7" x14ac:dyDescent="0.2">
      <c r="G348" s="56"/>
    </row>
    <row r="349" spans="7:7" x14ac:dyDescent="0.2">
      <c r="G349" s="56"/>
    </row>
    <row r="350" spans="7:7" x14ac:dyDescent="0.2">
      <c r="G350" s="56"/>
    </row>
    <row r="351" spans="7:7" x14ac:dyDescent="0.2">
      <c r="G351" s="56"/>
    </row>
    <row r="352" spans="7:7" x14ac:dyDescent="0.2">
      <c r="G352" s="56"/>
    </row>
    <row r="353" spans="7:7" x14ac:dyDescent="0.2">
      <c r="G353" s="56"/>
    </row>
    <row r="354" spans="7:7" x14ac:dyDescent="0.2">
      <c r="G354" s="56"/>
    </row>
    <row r="355" spans="7:7" x14ac:dyDescent="0.2">
      <c r="G355" s="56"/>
    </row>
    <row r="356" spans="7:7" x14ac:dyDescent="0.2">
      <c r="G356" s="56"/>
    </row>
    <row r="357" spans="7:7" x14ac:dyDescent="0.2">
      <c r="G357" s="56"/>
    </row>
    <row r="358" spans="7:7" x14ac:dyDescent="0.2">
      <c r="G358" s="56"/>
    </row>
    <row r="359" spans="7:7" x14ac:dyDescent="0.2">
      <c r="G359" s="56"/>
    </row>
    <row r="360" spans="7:7" x14ac:dyDescent="0.2">
      <c r="G360" s="56"/>
    </row>
    <row r="361" spans="7:7" x14ac:dyDescent="0.2">
      <c r="G361" s="56"/>
    </row>
    <row r="362" spans="7:7" x14ac:dyDescent="0.2">
      <c r="G362" s="56"/>
    </row>
    <row r="363" spans="7:7" x14ac:dyDescent="0.2">
      <c r="G363" s="56"/>
    </row>
    <row r="364" spans="7:7" x14ac:dyDescent="0.2">
      <c r="G364" s="56"/>
    </row>
    <row r="365" spans="7:7" x14ac:dyDescent="0.2">
      <c r="G365" s="56"/>
    </row>
    <row r="366" spans="7:7" x14ac:dyDescent="0.2">
      <c r="G366" s="56"/>
    </row>
    <row r="367" spans="7:7" x14ac:dyDescent="0.2">
      <c r="G367" s="56"/>
    </row>
    <row r="368" spans="7:7" x14ac:dyDescent="0.2">
      <c r="G368" s="56"/>
    </row>
    <row r="369" spans="7:7" x14ac:dyDescent="0.2">
      <c r="G369" s="56"/>
    </row>
    <row r="370" spans="7:7" x14ac:dyDescent="0.2">
      <c r="G370" s="56"/>
    </row>
    <row r="371" spans="7:7" x14ac:dyDescent="0.2">
      <c r="G371" s="56"/>
    </row>
    <row r="372" spans="7:7" x14ac:dyDescent="0.2">
      <c r="G372" s="56"/>
    </row>
    <row r="373" spans="7:7" x14ac:dyDescent="0.2">
      <c r="G373" s="56"/>
    </row>
    <row r="374" spans="7:7" x14ac:dyDescent="0.2">
      <c r="G374" s="56"/>
    </row>
    <row r="375" spans="7:7" x14ac:dyDescent="0.2">
      <c r="G375" s="56"/>
    </row>
    <row r="376" spans="7:7" x14ac:dyDescent="0.2">
      <c r="G376" s="56"/>
    </row>
    <row r="377" spans="7:7" x14ac:dyDescent="0.2">
      <c r="G377" s="56"/>
    </row>
    <row r="378" spans="7:7" x14ac:dyDescent="0.2">
      <c r="G378" s="56"/>
    </row>
    <row r="379" spans="7:7" x14ac:dyDescent="0.2">
      <c r="G379" s="56"/>
    </row>
    <row r="380" spans="7:7" x14ac:dyDescent="0.2">
      <c r="G380" s="56"/>
    </row>
    <row r="381" spans="7:7" x14ac:dyDescent="0.2">
      <c r="G381" s="56"/>
    </row>
    <row r="382" spans="7:7" x14ac:dyDescent="0.2">
      <c r="G382" s="56"/>
    </row>
    <row r="383" spans="7:7" x14ac:dyDescent="0.2">
      <c r="G383" s="56"/>
    </row>
    <row r="384" spans="7:7" x14ac:dyDescent="0.2">
      <c r="G384" s="56"/>
    </row>
    <row r="385" spans="7:7" x14ac:dyDescent="0.2">
      <c r="G385" s="56"/>
    </row>
    <row r="386" spans="7:7" x14ac:dyDescent="0.2">
      <c r="G386" s="56"/>
    </row>
    <row r="387" spans="7:7" x14ac:dyDescent="0.2">
      <c r="G387" s="56"/>
    </row>
    <row r="388" spans="7:7" x14ac:dyDescent="0.2">
      <c r="G388" s="56"/>
    </row>
    <row r="389" spans="7:7" x14ac:dyDescent="0.2">
      <c r="G389" s="56"/>
    </row>
    <row r="390" spans="7:7" x14ac:dyDescent="0.2">
      <c r="G390" s="56"/>
    </row>
    <row r="391" spans="7:7" x14ac:dyDescent="0.2">
      <c r="G391" s="57"/>
    </row>
    <row r="392" spans="7:7" x14ac:dyDescent="0.2">
      <c r="G392" s="56"/>
    </row>
    <row r="393" spans="7:7" x14ac:dyDescent="0.2">
      <c r="G393" s="56"/>
    </row>
    <row r="394" spans="7:7" x14ac:dyDescent="0.2">
      <c r="G394" s="56"/>
    </row>
    <row r="395" spans="7:7" x14ac:dyDescent="0.2">
      <c r="G395" s="56"/>
    </row>
    <row r="396" spans="7:7" x14ac:dyDescent="0.2">
      <c r="G396" s="56"/>
    </row>
    <row r="397" spans="7:7" x14ac:dyDescent="0.2">
      <c r="G397" s="56"/>
    </row>
    <row r="398" spans="7:7" x14ac:dyDescent="0.2">
      <c r="G398" s="56"/>
    </row>
    <row r="399" spans="7:7" x14ac:dyDescent="0.2">
      <c r="G399" s="56"/>
    </row>
    <row r="400" spans="7:7" x14ac:dyDescent="0.2">
      <c r="G400" s="56"/>
    </row>
    <row r="401" spans="7:7" x14ac:dyDescent="0.2">
      <c r="G401" s="56"/>
    </row>
    <row r="402" spans="7:7" x14ac:dyDescent="0.2">
      <c r="G402" s="56"/>
    </row>
    <row r="403" spans="7:7" x14ac:dyDescent="0.2">
      <c r="G403" s="56"/>
    </row>
    <row r="404" spans="7:7" x14ac:dyDescent="0.2">
      <c r="G404" s="56"/>
    </row>
    <row r="405" spans="7:7" x14ac:dyDescent="0.2">
      <c r="G405" s="56"/>
    </row>
    <row r="406" spans="7:7" x14ac:dyDescent="0.2">
      <c r="G406" s="56"/>
    </row>
    <row r="407" spans="7:7" x14ac:dyDescent="0.2">
      <c r="G407" s="56"/>
    </row>
    <row r="408" spans="7:7" x14ac:dyDescent="0.2">
      <c r="G408" s="56"/>
    </row>
    <row r="409" spans="7:7" x14ac:dyDescent="0.2">
      <c r="G409" s="56"/>
    </row>
    <row r="410" spans="7:7" x14ac:dyDescent="0.2">
      <c r="G410" s="56"/>
    </row>
    <row r="411" spans="7:7" x14ac:dyDescent="0.2">
      <c r="G411" s="56"/>
    </row>
    <row r="412" spans="7:7" x14ac:dyDescent="0.2">
      <c r="G412" s="56"/>
    </row>
    <row r="413" spans="7:7" x14ac:dyDescent="0.2">
      <c r="G413" s="56"/>
    </row>
    <row r="414" spans="7:7" x14ac:dyDescent="0.2">
      <c r="G414" s="56"/>
    </row>
    <row r="415" spans="7:7" x14ac:dyDescent="0.2">
      <c r="G415" s="56"/>
    </row>
    <row r="416" spans="7:7" x14ac:dyDescent="0.2">
      <c r="G416" s="56"/>
    </row>
    <row r="417" spans="7:7" x14ac:dyDescent="0.2">
      <c r="G417" s="56"/>
    </row>
    <row r="418" spans="7:7" x14ac:dyDescent="0.2">
      <c r="G418" s="56"/>
    </row>
    <row r="419" spans="7:7" x14ac:dyDescent="0.2">
      <c r="G419" s="56"/>
    </row>
    <row r="420" spans="7:7" x14ac:dyDescent="0.2">
      <c r="G420" s="56"/>
    </row>
    <row r="421" spans="7:7" x14ac:dyDescent="0.2">
      <c r="G421" s="56"/>
    </row>
    <row r="422" spans="7:7" x14ac:dyDescent="0.2">
      <c r="G422" s="56"/>
    </row>
    <row r="423" spans="7:7" x14ac:dyDescent="0.2">
      <c r="G423" s="56"/>
    </row>
    <row r="424" spans="7:7" x14ac:dyDescent="0.2">
      <c r="G424" s="56"/>
    </row>
    <row r="425" spans="7:7" x14ac:dyDescent="0.2">
      <c r="G425" s="56"/>
    </row>
    <row r="426" spans="7:7" x14ac:dyDescent="0.2">
      <c r="G426" s="56"/>
    </row>
    <row r="427" spans="7:7" x14ac:dyDescent="0.2">
      <c r="G427" s="56"/>
    </row>
    <row r="428" spans="7:7" x14ac:dyDescent="0.2">
      <c r="G428" s="56"/>
    </row>
    <row r="429" spans="7:7" x14ac:dyDescent="0.2">
      <c r="G429" s="56"/>
    </row>
    <row r="430" spans="7:7" x14ac:dyDescent="0.2">
      <c r="G430" s="56"/>
    </row>
    <row r="431" spans="7:7" x14ac:dyDescent="0.2">
      <c r="G431" s="56"/>
    </row>
    <row r="432" spans="7:7" x14ac:dyDescent="0.2">
      <c r="G432" s="56"/>
    </row>
    <row r="433" spans="7:7" x14ac:dyDescent="0.2">
      <c r="G433" s="56"/>
    </row>
    <row r="434" spans="7:7" x14ac:dyDescent="0.2">
      <c r="G434" s="56"/>
    </row>
    <row r="435" spans="7:7" x14ac:dyDescent="0.2">
      <c r="G435" s="56"/>
    </row>
    <row r="436" spans="7:7" x14ac:dyDescent="0.2">
      <c r="G436" s="56"/>
    </row>
    <row r="437" spans="7:7" x14ac:dyDescent="0.2">
      <c r="G437" s="56"/>
    </row>
    <row r="438" spans="7:7" x14ac:dyDescent="0.2">
      <c r="G438" s="56"/>
    </row>
    <row r="439" spans="7:7" x14ac:dyDescent="0.2">
      <c r="G439" s="56"/>
    </row>
    <row r="440" spans="7:7" x14ac:dyDescent="0.2">
      <c r="G440" s="56"/>
    </row>
    <row r="441" spans="7:7" x14ac:dyDescent="0.2">
      <c r="G441" s="56"/>
    </row>
    <row r="442" spans="7:7" x14ac:dyDescent="0.2">
      <c r="G442" s="56"/>
    </row>
    <row r="443" spans="7:7" x14ac:dyDescent="0.2">
      <c r="G443" s="56"/>
    </row>
    <row r="444" spans="7:7" x14ac:dyDescent="0.2">
      <c r="G444" s="56"/>
    </row>
    <row r="445" spans="7:7" x14ac:dyDescent="0.2">
      <c r="G445" s="56"/>
    </row>
    <row r="446" spans="7:7" x14ac:dyDescent="0.2">
      <c r="G446" s="56"/>
    </row>
    <row r="447" spans="7:7" x14ac:dyDescent="0.2">
      <c r="G447" s="56"/>
    </row>
    <row r="448" spans="7:7" x14ac:dyDescent="0.2">
      <c r="G448" s="56"/>
    </row>
    <row r="449" spans="7:7" x14ac:dyDescent="0.2">
      <c r="G449" s="56"/>
    </row>
    <row r="450" spans="7:7" x14ac:dyDescent="0.2">
      <c r="G450" s="56"/>
    </row>
    <row r="451" spans="7:7" x14ac:dyDescent="0.2">
      <c r="G451" s="56"/>
    </row>
    <row r="452" spans="7:7" x14ac:dyDescent="0.2">
      <c r="G452" s="56"/>
    </row>
    <row r="453" spans="7:7" x14ac:dyDescent="0.2">
      <c r="G453" s="56"/>
    </row>
    <row r="454" spans="7:7" x14ac:dyDescent="0.2">
      <c r="G454" s="56"/>
    </row>
    <row r="455" spans="7:7" x14ac:dyDescent="0.2">
      <c r="G455" s="56"/>
    </row>
    <row r="456" spans="7:7" x14ac:dyDescent="0.2">
      <c r="G456" s="57"/>
    </row>
    <row r="457" spans="7:7" x14ac:dyDescent="0.2">
      <c r="G457" s="56"/>
    </row>
    <row r="458" spans="7:7" x14ac:dyDescent="0.2">
      <c r="G458" s="56"/>
    </row>
    <row r="459" spans="7:7" x14ac:dyDescent="0.2">
      <c r="G459" s="56"/>
    </row>
    <row r="460" spans="7:7" x14ac:dyDescent="0.2">
      <c r="G460" s="56"/>
    </row>
    <row r="461" spans="7:7" x14ac:dyDescent="0.2">
      <c r="G461" s="56"/>
    </row>
    <row r="462" spans="7:7" x14ac:dyDescent="0.2">
      <c r="G462" s="56"/>
    </row>
    <row r="463" spans="7:7" x14ac:dyDescent="0.2">
      <c r="G463" s="56"/>
    </row>
    <row r="464" spans="7:7" x14ac:dyDescent="0.2">
      <c r="G464" s="56"/>
    </row>
    <row r="465" spans="7:7" x14ac:dyDescent="0.2">
      <c r="G465" s="56"/>
    </row>
    <row r="466" spans="7:7" x14ac:dyDescent="0.2">
      <c r="G466" s="56"/>
    </row>
    <row r="467" spans="7:7" x14ac:dyDescent="0.2">
      <c r="G467" s="56"/>
    </row>
    <row r="468" spans="7:7" x14ac:dyDescent="0.2">
      <c r="G468" s="56"/>
    </row>
    <row r="469" spans="7:7" x14ac:dyDescent="0.2">
      <c r="G469" s="56"/>
    </row>
    <row r="470" spans="7:7" x14ac:dyDescent="0.2">
      <c r="G470" s="56"/>
    </row>
    <row r="471" spans="7:7" x14ac:dyDescent="0.2">
      <c r="G471" s="56"/>
    </row>
    <row r="472" spans="7:7" x14ac:dyDescent="0.2">
      <c r="G472" s="56"/>
    </row>
    <row r="473" spans="7:7" x14ac:dyDescent="0.2">
      <c r="G473" s="56"/>
    </row>
    <row r="474" spans="7:7" x14ac:dyDescent="0.2">
      <c r="G474" s="56"/>
    </row>
    <row r="475" spans="7:7" x14ac:dyDescent="0.2">
      <c r="G475" s="56"/>
    </row>
    <row r="476" spans="7:7" x14ac:dyDescent="0.2">
      <c r="G476" s="56"/>
    </row>
    <row r="477" spans="7:7" x14ac:dyDescent="0.2">
      <c r="G477" s="56"/>
    </row>
    <row r="478" spans="7:7" x14ac:dyDescent="0.2">
      <c r="G478" s="56"/>
    </row>
    <row r="479" spans="7:7" x14ac:dyDescent="0.2">
      <c r="G479" s="56"/>
    </row>
    <row r="480" spans="7:7" x14ac:dyDescent="0.2">
      <c r="G480" s="56"/>
    </row>
    <row r="481" spans="7:7" x14ac:dyDescent="0.2">
      <c r="G481" s="56"/>
    </row>
    <row r="482" spans="7:7" x14ac:dyDescent="0.2">
      <c r="G482" s="56"/>
    </row>
    <row r="483" spans="7:7" x14ac:dyDescent="0.2">
      <c r="G483" s="56"/>
    </row>
    <row r="484" spans="7:7" x14ac:dyDescent="0.2">
      <c r="G484" s="56"/>
    </row>
    <row r="485" spans="7:7" x14ac:dyDescent="0.2">
      <c r="G485" s="56"/>
    </row>
    <row r="486" spans="7:7" x14ac:dyDescent="0.2">
      <c r="G486" s="56"/>
    </row>
    <row r="487" spans="7:7" x14ac:dyDescent="0.2">
      <c r="G487" s="56"/>
    </row>
    <row r="488" spans="7:7" x14ac:dyDescent="0.2">
      <c r="G488" s="56"/>
    </row>
    <row r="489" spans="7:7" x14ac:dyDescent="0.2">
      <c r="G489" s="56"/>
    </row>
    <row r="490" spans="7:7" x14ac:dyDescent="0.2">
      <c r="G490" s="56"/>
    </row>
    <row r="491" spans="7:7" x14ac:dyDescent="0.2">
      <c r="G491" s="56"/>
    </row>
    <row r="492" spans="7:7" x14ac:dyDescent="0.2">
      <c r="G492" s="56"/>
    </row>
    <row r="493" spans="7:7" x14ac:dyDescent="0.2">
      <c r="G493" s="56"/>
    </row>
    <row r="494" spans="7:7" x14ac:dyDescent="0.2">
      <c r="G494" s="56"/>
    </row>
    <row r="495" spans="7:7" x14ac:dyDescent="0.2">
      <c r="G495" s="56"/>
    </row>
    <row r="496" spans="7:7" x14ac:dyDescent="0.2">
      <c r="G496" s="56"/>
    </row>
    <row r="497" spans="7:7" x14ac:dyDescent="0.2">
      <c r="G497" s="56"/>
    </row>
    <row r="498" spans="7:7" x14ac:dyDescent="0.2">
      <c r="G498" s="56"/>
    </row>
    <row r="499" spans="7:7" x14ac:dyDescent="0.2">
      <c r="G499" s="56"/>
    </row>
    <row r="500" spans="7:7" x14ac:dyDescent="0.2">
      <c r="G500" s="56"/>
    </row>
    <row r="501" spans="7:7" x14ac:dyDescent="0.2">
      <c r="G501" s="56"/>
    </row>
    <row r="502" spans="7:7" x14ac:dyDescent="0.2">
      <c r="G502" s="56"/>
    </row>
    <row r="503" spans="7:7" x14ac:dyDescent="0.2">
      <c r="G503" s="56"/>
    </row>
    <row r="504" spans="7:7" x14ac:dyDescent="0.2">
      <c r="G504" s="56"/>
    </row>
    <row r="505" spans="7:7" x14ac:dyDescent="0.2">
      <c r="G505" s="56"/>
    </row>
    <row r="506" spans="7:7" x14ac:dyDescent="0.2">
      <c r="G506" s="56"/>
    </row>
    <row r="507" spans="7:7" x14ac:dyDescent="0.2">
      <c r="G507" s="56"/>
    </row>
    <row r="508" spans="7:7" x14ac:dyDescent="0.2">
      <c r="G508" s="56"/>
    </row>
    <row r="509" spans="7:7" x14ac:dyDescent="0.2">
      <c r="G509" s="56"/>
    </row>
    <row r="510" spans="7:7" x14ac:dyDescent="0.2">
      <c r="G510" s="56"/>
    </row>
    <row r="511" spans="7:7" x14ac:dyDescent="0.2">
      <c r="G511" s="56"/>
    </row>
    <row r="512" spans="7:7" x14ac:dyDescent="0.2">
      <c r="G512" s="56"/>
    </row>
    <row r="513" spans="7:7" x14ac:dyDescent="0.2">
      <c r="G513" s="56"/>
    </row>
    <row r="514" spans="7:7" x14ac:dyDescent="0.2">
      <c r="G514" s="56"/>
    </row>
    <row r="515" spans="7:7" x14ac:dyDescent="0.2">
      <c r="G515" s="56"/>
    </row>
    <row r="516" spans="7:7" x14ac:dyDescent="0.2">
      <c r="G516" s="56"/>
    </row>
    <row r="517" spans="7:7" x14ac:dyDescent="0.2">
      <c r="G517" s="56"/>
    </row>
    <row r="518" spans="7:7" x14ac:dyDescent="0.2">
      <c r="G518" s="56"/>
    </row>
    <row r="519" spans="7:7" x14ac:dyDescent="0.2">
      <c r="G519" s="56"/>
    </row>
    <row r="520" spans="7:7" x14ac:dyDescent="0.2">
      <c r="G520" s="56"/>
    </row>
    <row r="521" spans="7:7" x14ac:dyDescent="0.2">
      <c r="G521" s="57"/>
    </row>
    <row r="522" spans="7:7" x14ac:dyDescent="0.2">
      <c r="G522" s="56"/>
    </row>
    <row r="523" spans="7:7" x14ac:dyDescent="0.2">
      <c r="G523" s="56"/>
    </row>
    <row r="524" spans="7:7" x14ac:dyDescent="0.2">
      <c r="G524" s="56"/>
    </row>
    <row r="525" spans="7:7" x14ac:dyDescent="0.2">
      <c r="G525" s="56"/>
    </row>
    <row r="526" spans="7:7" x14ac:dyDescent="0.2">
      <c r="G526" s="56"/>
    </row>
    <row r="527" spans="7:7" x14ac:dyDescent="0.2">
      <c r="G527" s="56"/>
    </row>
    <row r="528" spans="7:7" x14ac:dyDescent="0.2">
      <c r="G528" s="56"/>
    </row>
    <row r="529" spans="7:7" x14ac:dyDescent="0.2">
      <c r="G529" s="56"/>
    </row>
    <row r="530" spans="7:7" x14ac:dyDescent="0.2">
      <c r="G530" s="56"/>
    </row>
    <row r="531" spans="7:7" x14ac:dyDescent="0.2">
      <c r="G531" s="56"/>
    </row>
    <row r="532" spans="7:7" x14ac:dyDescent="0.2">
      <c r="G532" s="56"/>
    </row>
    <row r="533" spans="7:7" x14ac:dyDescent="0.2">
      <c r="G533" s="56"/>
    </row>
    <row r="534" spans="7:7" x14ac:dyDescent="0.2">
      <c r="G534" s="56"/>
    </row>
    <row r="535" spans="7:7" x14ac:dyDescent="0.2">
      <c r="G535" s="56"/>
    </row>
    <row r="536" spans="7:7" x14ac:dyDescent="0.2">
      <c r="G536" s="56"/>
    </row>
    <row r="537" spans="7:7" x14ac:dyDescent="0.2">
      <c r="G537" s="56"/>
    </row>
    <row r="538" spans="7:7" x14ac:dyDescent="0.2">
      <c r="G538" s="56"/>
    </row>
    <row r="539" spans="7:7" x14ac:dyDescent="0.2">
      <c r="G539" s="56"/>
    </row>
    <row r="540" spans="7:7" x14ac:dyDescent="0.2">
      <c r="G540" s="56"/>
    </row>
    <row r="541" spans="7:7" x14ac:dyDescent="0.2">
      <c r="G541" s="56"/>
    </row>
    <row r="542" spans="7:7" x14ac:dyDescent="0.2">
      <c r="G542" s="56"/>
    </row>
    <row r="543" spans="7:7" x14ac:dyDescent="0.2">
      <c r="G543" s="56"/>
    </row>
    <row r="544" spans="7:7" x14ac:dyDescent="0.2">
      <c r="G544" s="56"/>
    </row>
    <row r="545" spans="7:7" x14ac:dyDescent="0.2">
      <c r="G545" s="56"/>
    </row>
    <row r="546" spans="7:7" x14ac:dyDescent="0.2">
      <c r="G546" s="56"/>
    </row>
    <row r="547" spans="7:7" x14ac:dyDescent="0.2">
      <c r="G547" s="56"/>
    </row>
    <row r="548" spans="7:7" x14ac:dyDescent="0.2">
      <c r="G548" s="56"/>
    </row>
    <row r="549" spans="7:7" x14ac:dyDescent="0.2">
      <c r="G549" s="56"/>
    </row>
    <row r="550" spans="7:7" x14ac:dyDescent="0.2">
      <c r="G550" s="56"/>
    </row>
    <row r="551" spans="7:7" x14ac:dyDescent="0.2">
      <c r="G551" s="56"/>
    </row>
    <row r="552" spans="7:7" x14ac:dyDescent="0.2">
      <c r="G552" s="56"/>
    </row>
    <row r="553" spans="7:7" x14ac:dyDescent="0.2">
      <c r="G553" s="56"/>
    </row>
    <row r="554" spans="7:7" x14ac:dyDescent="0.2">
      <c r="G554" s="56"/>
    </row>
    <row r="555" spans="7:7" x14ac:dyDescent="0.2">
      <c r="G555" s="56"/>
    </row>
    <row r="556" spans="7:7" x14ac:dyDescent="0.2">
      <c r="G556" s="56"/>
    </row>
    <row r="557" spans="7:7" x14ac:dyDescent="0.2">
      <c r="G557" s="56"/>
    </row>
    <row r="558" spans="7:7" x14ac:dyDescent="0.2">
      <c r="G558" s="56"/>
    </row>
    <row r="559" spans="7:7" x14ac:dyDescent="0.2">
      <c r="G559" s="56"/>
    </row>
    <row r="560" spans="7:7" x14ac:dyDescent="0.2">
      <c r="G560" s="56"/>
    </row>
    <row r="561" spans="7:7" x14ac:dyDescent="0.2">
      <c r="G561" s="56"/>
    </row>
    <row r="562" spans="7:7" x14ac:dyDescent="0.2">
      <c r="G562" s="56"/>
    </row>
    <row r="563" spans="7:7" x14ac:dyDescent="0.2">
      <c r="G563" s="56"/>
    </row>
    <row r="564" spans="7:7" x14ac:dyDescent="0.2">
      <c r="G564" s="56"/>
    </row>
    <row r="565" spans="7:7" x14ac:dyDescent="0.2">
      <c r="G565" s="56"/>
    </row>
    <row r="566" spans="7:7" x14ac:dyDescent="0.2">
      <c r="G566" s="56"/>
    </row>
    <row r="567" spans="7:7" x14ac:dyDescent="0.2">
      <c r="G567" s="56"/>
    </row>
    <row r="568" spans="7:7" x14ac:dyDescent="0.2">
      <c r="G568" s="56"/>
    </row>
    <row r="569" spans="7:7" x14ac:dyDescent="0.2">
      <c r="G569" s="56"/>
    </row>
    <row r="570" spans="7:7" x14ac:dyDescent="0.2">
      <c r="G570" s="56"/>
    </row>
    <row r="571" spans="7:7" x14ac:dyDescent="0.2">
      <c r="G571" s="56"/>
    </row>
    <row r="572" spans="7:7" x14ac:dyDescent="0.2">
      <c r="G572" s="56"/>
    </row>
    <row r="573" spans="7:7" x14ac:dyDescent="0.2">
      <c r="G573" s="56"/>
    </row>
    <row r="574" spans="7:7" x14ac:dyDescent="0.2">
      <c r="G574" s="56"/>
    </row>
    <row r="575" spans="7:7" x14ac:dyDescent="0.2">
      <c r="G575" s="56"/>
    </row>
    <row r="576" spans="7:7" x14ac:dyDescent="0.2">
      <c r="G576" s="56"/>
    </row>
    <row r="577" spans="7:7" x14ac:dyDescent="0.2">
      <c r="G577" s="56"/>
    </row>
    <row r="578" spans="7:7" x14ac:dyDescent="0.2">
      <c r="G578" s="56"/>
    </row>
    <row r="579" spans="7:7" x14ac:dyDescent="0.2">
      <c r="G579" s="56"/>
    </row>
    <row r="580" spans="7:7" x14ac:dyDescent="0.2">
      <c r="G580" s="56"/>
    </row>
    <row r="581" spans="7:7" x14ac:dyDescent="0.2">
      <c r="G581" s="56"/>
    </row>
    <row r="582" spans="7:7" x14ac:dyDescent="0.2">
      <c r="G582" s="56"/>
    </row>
    <row r="583" spans="7:7" x14ac:dyDescent="0.2">
      <c r="G583" s="56"/>
    </row>
    <row r="584" spans="7:7" x14ac:dyDescent="0.2">
      <c r="G584" s="56"/>
    </row>
    <row r="585" spans="7:7" x14ac:dyDescent="0.2">
      <c r="G585"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tabSelected="1" workbookViewId="0">
      <selection activeCell="J13" sqref="J13"/>
    </sheetView>
  </sheetViews>
  <sheetFormatPr defaultRowHeight="15" x14ac:dyDescent="0.2"/>
  <cols>
    <col min="1" max="1" width="8.88671875" style="62"/>
    <col min="2" max="4" width="9.6640625" style="62" bestFit="1" customWidth="1"/>
  </cols>
  <sheetData>
    <row r="1" spans="1:4" x14ac:dyDescent="0.2">
      <c r="B1" s="82" t="s">
        <v>48</v>
      </c>
      <c r="C1" s="82"/>
      <c r="D1" s="82"/>
    </row>
    <row r="2" spans="1:4" x14ac:dyDescent="0.2">
      <c r="A2" s="62" t="s">
        <v>7</v>
      </c>
      <c r="B2" s="62" t="s">
        <v>11</v>
      </c>
      <c r="C2" s="62" t="s">
        <v>12</v>
      </c>
      <c r="D2" s="62" t="s">
        <v>57</v>
      </c>
    </row>
    <row r="3" spans="1:4" x14ac:dyDescent="0.2">
      <c r="A3" s="72">
        <v>24</v>
      </c>
      <c r="B3" s="74">
        <v>5.2299680080808625E-2</v>
      </c>
      <c r="C3" s="74">
        <v>0.31851147945334846</v>
      </c>
      <c r="D3" s="74">
        <v>0.1689582066527876</v>
      </c>
    </row>
    <row r="4" spans="1:4" x14ac:dyDescent="0.2">
      <c r="A4" s="71">
        <v>25</v>
      </c>
      <c r="B4" s="75">
        <v>6.0062008107320923E-2</v>
      </c>
      <c r="C4" s="75">
        <v>0.15466264020240419</v>
      </c>
      <c r="D4" s="75">
        <v>0.10663747630952806</v>
      </c>
    </row>
    <row r="5" spans="1:4" x14ac:dyDescent="0.2">
      <c r="A5" s="71">
        <v>26</v>
      </c>
      <c r="B5" s="75">
        <v>8.5005761654645476E-2</v>
      </c>
      <c r="C5" s="75">
        <v>0.12837289161265261</v>
      </c>
      <c r="D5" s="75">
        <v>0.10715355431556402</v>
      </c>
    </row>
    <row r="6" spans="1:4" x14ac:dyDescent="0.2">
      <c r="A6" s="71">
        <v>27</v>
      </c>
      <c r="B6" s="75">
        <v>0.13326446767331906</v>
      </c>
      <c r="C6" s="75">
        <v>0.15842244294869751</v>
      </c>
      <c r="D6" s="75">
        <v>0.14510890587829275</v>
      </c>
    </row>
    <row r="7" spans="1:4" x14ac:dyDescent="0.2">
      <c r="A7" s="71">
        <v>28</v>
      </c>
      <c r="B7" s="75">
        <v>0.21111687487530437</v>
      </c>
      <c r="C7" s="75">
        <v>0.23655494335703814</v>
      </c>
      <c r="D7" s="75">
        <v>0.22359998785020246</v>
      </c>
    </row>
    <row r="8" spans="1:4" x14ac:dyDescent="0.2">
      <c r="A8" s="71">
        <v>29</v>
      </c>
      <c r="B8" s="75">
        <v>0.31496764315715764</v>
      </c>
      <c r="C8" s="75">
        <v>0.35669908352883234</v>
      </c>
      <c r="D8" s="75">
        <v>0.34013460296391895</v>
      </c>
    </row>
    <row r="9" spans="1:4" x14ac:dyDescent="0.2">
      <c r="A9" s="71">
        <v>30</v>
      </c>
      <c r="B9" s="75">
        <v>0.4254284509417664</v>
      </c>
      <c r="C9" s="75">
        <v>0.48443938157045752</v>
      </c>
      <c r="D9" s="75">
        <v>0.46702630164511089</v>
      </c>
    </row>
    <row r="10" spans="1:4" x14ac:dyDescent="0.2">
      <c r="A10" s="71">
        <v>31</v>
      </c>
      <c r="B10" s="75">
        <v>0.51751967974543567</v>
      </c>
      <c r="C10" s="75">
        <v>0.57429535854111902</v>
      </c>
      <c r="D10" s="75">
        <v>0.56527924854796519</v>
      </c>
    </row>
    <row r="11" spans="1:4" x14ac:dyDescent="0.2">
      <c r="A11" s="71">
        <v>32</v>
      </c>
      <c r="B11" s="75">
        <v>0.57489162540207772</v>
      </c>
      <c r="C11" s="75">
        <v>0.59991562308857083</v>
      </c>
      <c r="D11" s="75">
        <v>0.61137308486347985</v>
      </c>
    </row>
    <row r="12" spans="1:4" x14ac:dyDescent="0.2">
      <c r="A12" s="71">
        <v>33</v>
      </c>
      <c r="B12" s="75">
        <v>0.59105493159415412</v>
      </c>
      <c r="C12" s="75">
        <v>0.54546028343347897</v>
      </c>
      <c r="D12" s="75">
        <v>0.59493450168032103</v>
      </c>
    </row>
    <row r="13" spans="1:4" x14ac:dyDescent="0.2">
      <c r="A13" s="71">
        <v>34</v>
      </c>
      <c r="B13" s="75">
        <v>0.56188992841372265</v>
      </c>
      <c r="C13" s="75">
        <v>0.39486178361628527</v>
      </c>
      <c r="D13" s="75">
        <v>0.50317863967738663</v>
      </c>
    </row>
    <row r="14" spans="1:4" x14ac:dyDescent="0.2">
      <c r="A14" s="71">
        <v>35</v>
      </c>
      <c r="B14" s="75">
        <v>0.48177335488920159</v>
      </c>
      <c r="C14" s="75">
        <v>0.1870884073186424</v>
      </c>
      <c r="D14" s="75">
        <v>0.33249131987641717</v>
      </c>
    </row>
    <row r="15" spans="1:4" x14ac:dyDescent="0.2">
      <c r="A15" s="71">
        <v>36</v>
      </c>
      <c r="B15" s="75">
        <v>0.35219705467653695</v>
      </c>
      <c r="C15" s="75">
        <v>4.8338166015615344E-2</v>
      </c>
      <c r="D15" s="75">
        <v>0.14533531758585946</v>
      </c>
    </row>
    <row r="16" spans="1:4" x14ac:dyDescent="0.2">
      <c r="A16" s="73">
        <v>37</v>
      </c>
      <c r="B16" s="76">
        <v>0.20262152671278744</v>
      </c>
      <c r="C16" s="76">
        <v>6.7728017402623993E-3</v>
      </c>
      <c r="D16" s="76">
        <v>3.7954076913505531E-2</v>
      </c>
    </row>
  </sheetData>
  <mergeCells count="1">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29" sqref="N29"/>
    </sheetView>
  </sheetViews>
  <sheetFormatPr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vt:lpstr>
      <vt:lpstr>Results</vt:lpstr>
      <vt:lpstr>Fitted Data (Data 3)</vt:lpstr>
      <vt:lpstr>Data for SMM</vt:lpstr>
      <vt:lpstr>Methods</vt:lpstr>
    </vt:vector>
  </TitlesOfParts>
  <Company>Alaska Dept of Fish and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Sara Miller</cp:lastModifiedBy>
  <dcterms:created xsi:type="dcterms:W3CDTF">2013-05-29T15:48:31Z</dcterms:created>
  <dcterms:modified xsi:type="dcterms:W3CDTF">2014-03-07T16:49:43Z</dcterms:modified>
</cp:coreProperties>
</file>