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work/vscode/node1/"/>
    </mc:Choice>
  </mc:AlternateContent>
  <xr:revisionPtr revIDLastSave="0" documentId="13_ncr:1_{6BF96EE5-2D34-BA4E-BA0E-33C28D18EB3E}" xr6:coauthVersionLast="47" xr6:coauthVersionMax="47" xr10:uidLastSave="{00000000-0000-0000-0000-000000000000}"/>
  <bookViews>
    <workbookView xWindow="0" yWindow="820" windowWidth="30240" windowHeight="18880" xr2:uid="{00000000-000D-0000-FFFF-FFFF00000000}"/>
  </bookViews>
  <sheets>
    <sheet name="23 BSC Regular Season Stats" sheetId="1" r:id="rId1"/>
    <sheet name="Team Stats with subs" sheetId="2" r:id="rId2"/>
    <sheet name="23 BSC Playoff Stats" sheetId="3" r:id="rId3"/>
    <sheet name="Awards" sheetId="4" r:id="rId4"/>
    <sheet name="23 BSC Total Stats" sheetId="5" r:id="rId5"/>
  </sheets>
  <definedNames>
    <definedName name="_xlnm._FilterDatabase" localSheetId="2" hidden="1">'23 BSC Playoff Stats'!$A$3:$S$35</definedName>
    <definedName name="_xlnm._FilterDatabase" localSheetId="0" hidden="1">'23 BSC Regular Season Stats'!$D$3:$V$35</definedName>
    <definedName name="_xlnm._FilterDatabase" localSheetId="4" hidden="1">'23 BSC Total Stats'!$A$3:$S$35</definedName>
    <definedName name="_xlnm._FilterDatabase" localSheetId="1" hidden="1">'Team Stats with subs'!$A$3:$S$35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5" i="5" l="1"/>
  <c r="P35" i="5"/>
  <c r="N35" i="5"/>
  <c r="M35" i="5"/>
  <c r="J35" i="5" s="1"/>
  <c r="I35" i="5"/>
  <c r="H35" i="5"/>
  <c r="G35" i="5"/>
  <c r="F35" i="5"/>
  <c r="E35" i="5"/>
  <c r="D35" i="5"/>
  <c r="C35" i="5"/>
  <c r="B35" i="5"/>
  <c r="Q34" i="5"/>
  <c r="P34" i="5"/>
  <c r="N34" i="5"/>
  <c r="M34" i="5"/>
  <c r="J34" i="5" s="1"/>
  <c r="I34" i="5"/>
  <c r="H34" i="5"/>
  <c r="G34" i="5"/>
  <c r="F34" i="5"/>
  <c r="E34" i="5"/>
  <c r="D34" i="5"/>
  <c r="C34" i="5"/>
  <c r="B34" i="5"/>
  <c r="Q33" i="5"/>
  <c r="P33" i="5"/>
  <c r="N33" i="5"/>
  <c r="K33" i="5" s="1"/>
  <c r="M33" i="5"/>
  <c r="J33" i="5" s="1"/>
  <c r="I33" i="5"/>
  <c r="H33" i="5"/>
  <c r="G33" i="5"/>
  <c r="F33" i="5"/>
  <c r="E33" i="5"/>
  <c r="D33" i="5"/>
  <c r="C33" i="5"/>
  <c r="B33" i="5"/>
  <c r="Q32" i="5"/>
  <c r="P32" i="5"/>
  <c r="N32" i="5"/>
  <c r="K32" i="5" s="1"/>
  <c r="M32" i="5"/>
  <c r="J32" i="5" s="1"/>
  <c r="I32" i="5"/>
  <c r="H32" i="5"/>
  <c r="G32" i="5"/>
  <c r="F32" i="5"/>
  <c r="E32" i="5"/>
  <c r="D32" i="5"/>
  <c r="C32" i="5"/>
  <c r="B32" i="5"/>
  <c r="Q31" i="5"/>
  <c r="P31" i="5"/>
  <c r="N31" i="5"/>
  <c r="K31" i="5" s="1"/>
  <c r="M31" i="5"/>
  <c r="J31" i="5" s="1"/>
  <c r="I31" i="5"/>
  <c r="H31" i="5"/>
  <c r="G31" i="5"/>
  <c r="F31" i="5"/>
  <c r="E31" i="5"/>
  <c r="D31" i="5"/>
  <c r="C31" i="5"/>
  <c r="B31" i="5"/>
  <c r="Q30" i="5"/>
  <c r="P30" i="5"/>
  <c r="N30" i="5"/>
  <c r="K30" i="5" s="1"/>
  <c r="M30" i="5"/>
  <c r="J30" i="5" s="1"/>
  <c r="I30" i="5"/>
  <c r="H30" i="5"/>
  <c r="G30" i="5"/>
  <c r="F30" i="5"/>
  <c r="E30" i="5"/>
  <c r="D30" i="5"/>
  <c r="C30" i="5"/>
  <c r="B30" i="5"/>
  <c r="Q29" i="5"/>
  <c r="P29" i="5"/>
  <c r="N29" i="5"/>
  <c r="K29" i="5" s="1"/>
  <c r="M29" i="5"/>
  <c r="J29" i="5" s="1"/>
  <c r="I29" i="5"/>
  <c r="H29" i="5"/>
  <c r="G29" i="5"/>
  <c r="F29" i="5"/>
  <c r="E29" i="5"/>
  <c r="D29" i="5"/>
  <c r="C29" i="5"/>
  <c r="B29" i="5"/>
  <c r="Q28" i="5"/>
  <c r="P28" i="5"/>
  <c r="N28" i="5"/>
  <c r="K28" i="5" s="1"/>
  <c r="M28" i="5"/>
  <c r="J28" i="5" s="1"/>
  <c r="I28" i="5"/>
  <c r="H28" i="5"/>
  <c r="G28" i="5"/>
  <c r="F28" i="5"/>
  <c r="E28" i="5"/>
  <c r="D28" i="5"/>
  <c r="C28" i="5"/>
  <c r="B28" i="5"/>
  <c r="Q27" i="5"/>
  <c r="P27" i="5"/>
  <c r="N27" i="5"/>
  <c r="M27" i="5"/>
  <c r="J27" i="5" s="1"/>
  <c r="I27" i="5"/>
  <c r="H27" i="5"/>
  <c r="G27" i="5"/>
  <c r="F27" i="5"/>
  <c r="E27" i="5"/>
  <c r="D27" i="5"/>
  <c r="C27" i="5"/>
  <c r="B27" i="5"/>
  <c r="Q26" i="5"/>
  <c r="P26" i="5"/>
  <c r="N26" i="5"/>
  <c r="M26" i="5"/>
  <c r="J26" i="5" s="1"/>
  <c r="I26" i="5"/>
  <c r="H26" i="5"/>
  <c r="G26" i="5"/>
  <c r="F26" i="5"/>
  <c r="E26" i="5"/>
  <c r="D26" i="5"/>
  <c r="C26" i="5"/>
  <c r="B26" i="5"/>
  <c r="Q25" i="5"/>
  <c r="P25" i="5"/>
  <c r="N25" i="5"/>
  <c r="K25" i="5" s="1"/>
  <c r="M25" i="5"/>
  <c r="J25" i="5" s="1"/>
  <c r="I25" i="5"/>
  <c r="H25" i="5"/>
  <c r="G25" i="5"/>
  <c r="F25" i="5"/>
  <c r="E25" i="5"/>
  <c r="D25" i="5"/>
  <c r="C25" i="5"/>
  <c r="B25" i="5"/>
  <c r="Q24" i="5"/>
  <c r="P24" i="5"/>
  <c r="N24" i="5"/>
  <c r="K24" i="5" s="1"/>
  <c r="M24" i="5"/>
  <c r="J24" i="5" s="1"/>
  <c r="I24" i="5"/>
  <c r="H24" i="5"/>
  <c r="G24" i="5"/>
  <c r="F24" i="5"/>
  <c r="E24" i="5"/>
  <c r="D24" i="5"/>
  <c r="C24" i="5"/>
  <c r="B24" i="5"/>
  <c r="Q23" i="5"/>
  <c r="P23" i="5"/>
  <c r="N23" i="5"/>
  <c r="K23" i="5" s="1"/>
  <c r="M23" i="5"/>
  <c r="J23" i="5" s="1"/>
  <c r="I23" i="5"/>
  <c r="H23" i="5"/>
  <c r="G23" i="5"/>
  <c r="F23" i="5"/>
  <c r="E23" i="5"/>
  <c r="D23" i="5"/>
  <c r="C23" i="5"/>
  <c r="B23" i="5"/>
  <c r="Q22" i="5"/>
  <c r="P22" i="5"/>
  <c r="N22" i="5"/>
  <c r="K22" i="5" s="1"/>
  <c r="M22" i="5"/>
  <c r="J22" i="5" s="1"/>
  <c r="I22" i="5"/>
  <c r="H22" i="5"/>
  <c r="G22" i="5"/>
  <c r="F22" i="5"/>
  <c r="E22" i="5"/>
  <c r="D22" i="5"/>
  <c r="C22" i="5"/>
  <c r="B22" i="5"/>
  <c r="Q21" i="5"/>
  <c r="P21" i="5"/>
  <c r="N21" i="5"/>
  <c r="K21" i="5" s="1"/>
  <c r="M21" i="5"/>
  <c r="J21" i="5" s="1"/>
  <c r="I21" i="5"/>
  <c r="H21" i="5"/>
  <c r="G21" i="5"/>
  <c r="F21" i="5"/>
  <c r="E21" i="5"/>
  <c r="D21" i="5"/>
  <c r="C21" i="5"/>
  <c r="B21" i="5"/>
  <c r="Q20" i="5"/>
  <c r="P20" i="5"/>
  <c r="N20" i="5"/>
  <c r="M20" i="5"/>
  <c r="J20" i="5" s="1"/>
  <c r="I20" i="5"/>
  <c r="H20" i="5"/>
  <c r="G20" i="5"/>
  <c r="F20" i="5"/>
  <c r="E20" i="5"/>
  <c r="D20" i="5"/>
  <c r="C20" i="5"/>
  <c r="B20" i="5"/>
  <c r="Q19" i="5"/>
  <c r="P19" i="5"/>
  <c r="N19" i="5"/>
  <c r="M19" i="5"/>
  <c r="J19" i="5" s="1"/>
  <c r="I19" i="5"/>
  <c r="H19" i="5"/>
  <c r="G19" i="5"/>
  <c r="F19" i="5"/>
  <c r="E19" i="5"/>
  <c r="D19" i="5"/>
  <c r="C19" i="5"/>
  <c r="B19" i="5"/>
  <c r="Q18" i="5"/>
  <c r="P18" i="5"/>
  <c r="N18" i="5"/>
  <c r="M18" i="5"/>
  <c r="J18" i="5" s="1"/>
  <c r="I18" i="5"/>
  <c r="H18" i="5"/>
  <c r="G18" i="5"/>
  <c r="F18" i="5"/>
  <c r="E18" i="5"/>
  <c r="D18" i="5"/>
  <c r="C18" i="5"/>
  <c r="B18" i="5"/>
  <c r="Q17" i="5"/>
  <c r="P17" i="5"/>
  <c r="N17" i="5"/>
  <c r="K17" i="5" s="1"/>
  <c r="M17" i="5"/>
  <c r="J17" i="5" s="1"/>
  <c r="I17" i="5"/>
  <c r="H17" i="5"/>
  <c r="G17" i="5"/>
  <c r="F17" i="5"/>
  <c r="E17" i="5"/>
  <c r="D17" i="5"/>
  <c r="C17" i="5"/>
  <c r="B17" i="5"/>
  <c r="Q16" i="5"/>
  <c r="P16" i="5"/>
  <c r="N16" i="5"/>
  <c r="K16" i="5" s="1"/>
  <c r="M16" i="5"/>
  <c r="J16" i="5" s="1"/>
  <c r="I16" i="5"/>
  <c r="H16" i="5"/>
  <c r="G16" i="5"/>
  <c r="F16" i="5"/>
  <c r="E16" i="5"/>
  <c r="D16" i="5"/>
  <c r="C16" i="5"/>
  <c r="B16" i="5"/>
  <c r="Q15" i="5"/>
  <c r="P15" i="5"/>
  <c r="R15" i="5" s="1"/>
  <c r="N15" i="5"/>
  <c r="K15" i="5" s="1"/>
  <c r="M15" i="5"/>
  <c r="J15" i="5" s="1"/>
  <c r="I15" i="5"/>
  <c r="H15" i="5"/>
  <c r="G15" i="5"/>
  <c r="F15" i="5"/>
  <c r="E15" i="5"/>
  <c r="D15" i="5"/>
  <c r="C15" i="5"/>
  <c r="B15" i="5"/>
  <c r="Q14" i="5"/>
  <c r="P14" i="5"/>
  <c r="N14" i="5"/>
  <c r="K14" i="5" s="1"/>
  <c r="M14" i="5"/>
  <c r="J14" i="5" s="1"/>
  <c r="I14" i="5"/>
  <c r="H14" i="5"/>
  <c r="G14" i="5"/>
  <c r="F14" i="5"/>
  <c r="E14" i="5"/>
  <c r="D14" i="5"/>
  <c r="C14" i="5"/>
  <c r="B14" i="5"/>
  <c r="Q13" i="5"/>
  <c r="P13" i="5"/>
  <c r="N13" i="5"/>
  <c r="K13" i="5" s="1"/>
  <c r="M13" i="5"/>
  <c r="J13" i="5" s="1"/>
  <c r="I13" i="5"/>
  <c r="H13" i="5"/>
  <c r="G13" i="5"/>
  <c r="F13" i="5"/>
  <c r="E13" i="5"/>
  <c r="D13" i="5"/>
  <c r="C13" i="5"/>
  <c r="B13" i="5"/>
  <c r="Q12" i="5"/>
  <c r="P12" i="5"/>
  <c r="N12" i="5"/>
  <c r="K12" i="5" s="1"/>
  <c r="M12" i="5"/>
  <c r="J12" i="5" s="1"/>
  <c r="I12" i="5"/>
  <c r="H12" i="5"/>
  <c r="G12" i="5"/>
  <c r="F12" i="5"/>
  <c r="E12" i="5"/>
  <c r="D12" i="5"/>
  <c r="C12" i="5"/>
  <c r="B12" i="5"/>
  <c r="Q11" i="5"/>
  <c r="P11" i="5"/>
  <c r="N11" i="5"/>
  <c r="K11" i="5" s="1"/>
  <c r="M11" i="5"/>
  <c r="J11" i="5" s="1"/>
  <c r="I11" i="5"/>
  <c r="H11" i="5"/>
  <c r="G11" i="5"/>
  <c r="F11" i="5"/>
  <c r="E11" i="5"/>
  <c r="D11" i="5"/>
  <c r="C11" i="5"/>
  <c r="B11" i="5"/>
  <c r="Q10" i="5"/>
  <c r="P10" i="5"/>
  <c r="N10" i="5"/>
  <c r="M10" i="5"/>
  <c r="J10" i="5" s="1"/>
  <c r="I10" i="5"/>
  <c r="H10" i="5"/>
  <c r="G10" i="5"/>
  <c r="F10" i="5"/>
  <c r="E10" i="5"/>
  <c r="D10" i="5"/>
  <c r="C10" i="5"/>
  <c r="B10" i="5"/>
  <c r="Q9" i="5"/>
  <c r="P9" i="5"/>
  <c r="N9" i="5"/>
  <c r="K9" i="5" s="1"/>
  <c r="M9" i="5"/>
  <c r="I9" i="5"/>
  <c r="H9" i="5"/>
  <c r="G9" i="5"/>
  <c r="F9" i="5"/>
  <c r="E9" i="5"/>
  <c r="D9" i="5"/>
  <c r="C9" i="5"/>
  <c r="B9" i="5"/>
  <c r="Q8" i="5"/>
  <c r="P8" i="5"/>
  <c r="N8" i="5"/>
  <c r="K8" i="5" s="1"/>
  <c r="M8" i="5"/>
  <c r="J8" i="5" s="1"/>
  <c r="I8" i="5"/>
  <c r="H8" i="5"/>
  <c r="G8" i="5"/>
  <c r="F8" i="5"/>
  <c r="E8" i="5"/>
  <c r="D8" i="5"/>
  <c r="C8" i="5"/>
  <c r="B8" i="5"/>
  <c r="Q7" i="5"/>
  <c r="P7" i="5"/>
  <c r="N7" i="5"/>
  <c r="K7" i="5" s="1"/>
  <c r="M7" i="5"/>
  <c r="J7" i="5" s="1"/>
  <c r="I7" i="5"/>
  <c r="H7" i="5"/>
  <c r="G7" i="5"/>
  <c r="F7" i="5"/>
  <c r="E7" i="5"/>
  <c r="D7" i="5"/>
  <c r="C7" i="5"/>
  <c r="B7" i="5"/>
  <c r="Q6" i="5"/>
  <c r="P6" i="5"/>
  <c r="N6" i="5"/>
  <c r="M6" i="5"/>
  <c r="J6" i="5" s="1"/>
  <c r="I6" i="5"/>
  <c r="H6" i="5"/>
  <c r="G6" i="5"/>
  <c r="F6" i="5"/>
  <c r="E6" i="5"/>
  <c r="D6" i="5"/>
  <c r="C6" i="5"/>
  <c r="B6" i="5"/>
  <c r="Q5" i="5"/>
  <c r="P5" i="5"/>
  <c r="N5" i="5"/>
  <c r="K5" i="5" s="1"/>
  <c r="M5" i="5"/>
  <c r="J5" i="5" s="1"/>
  <c r="I5" i="5"/>
  <c r="H5" i="5"/>
  <c r="G5" i="5"/>
  <c r="F5" i="5"/>
  <c r="E5" i="5"/>
  <c r="D5" i="5"/>
  <c r="C5" i="5"/>
  <c r="B5" i="5"/>
  <c r="Q4" i="5"/>
  <c r="P4" i="5"/>
  <c r="N4" i="5"/>
  <c r="M4" i="5"/>
  <c r="J4" i="5" s="1"/>
  <c r="I4" i="5"/>
  <c r="H4" i="5"/>
  <c r="G4" i="5"/>
  <c r="F4" i="5"/>
  <c r="E4" i="5"/>
  <c r="D4" i="5"/>
  <c r="C4" i="5"/>
  <c r="B4" i="5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Q239" i="3"/>
  <c r="P239" i="3"/>
  <c r="N239" i="3"/>
  <c r="O239" i="3" s="1"/>
  <c r="O34" i="3" s="1"/>
  <c r="M239" i="3"/>
  <c r="K239" i="3"/>
  <c r="L239" i="3" s="1"/>
  <c r="L34" i="3" s="1"/>
  <c r="J239" i="3"/>
  <c r="I239" i="3"/>
  <c r="H239" i="3"/>
  <c r="G239" i="3"/>
  <c r="F239" i="3"/>
  <c r="E239" i="3"/>
  <c r="D239" i="3"/>
  <c r="C239" i="3"/>
  <c r="B239" i="3"/>
  <c r="Q233" i="3"/>
  <c r="R233" i="3" s="1"/>
  <c r="P233" i="3"/>
  <c r="N233" i="3"/>
  <c r="O233" i="3" s="1"/>
  <c r="O33" i="3" s="1"/>
  <c r="M233" i="3"/>
  <c r="L233" i="3"/>
  <c r="L33" i="3" s="1"/>
  <c r="K233" i="3"/>
  <c r="J233" i="3"/>
  <c r="I233" i="3"/>
  <c r="H233" i="3"/>
  <c r="G233" i="3"/>
  <c r="F233" i="3"/>
  <c r="E233" i="3"/>
  <c r="D233" i="3"/>
  <c r="C233" i="3"/>
  <c r="B233" i="3"/>
  <c r="Q227" i="3"/>
  <c r="P227" i="3"/>
  <c r="R227" i="3" s="1"/>
  <c r="N227" i="3"/>
  <c r="M227" i="3"/>
  <c r="O227" i="3" s="1"/>
  <c r="O32" i="3" s="1"/>
  <c r="L227" i="3"/>
  <c r="L32" i="3" s="1"/>
  <c r="K227" i="3"/>
  <c r="J227" i="3"/>
  <c r="I227" i="3"/>
  <c r="H227" i="3"/>
  <c r="G227" i="3"/>
  <c r="F227" i="3"/>
  <c r="E227" i="3"/>
  <c r="D227" i="3"/>
  <c r="C227" i="3"/>
  <c r="B227" i="3"/>
  <c r="Q221" i="3"/>
  <c r="P221" i="3"/>
  <c r="N221" i="3"/>
  <c r="M221" i="3"/>
  <c r="L221" i="3"/>
  <c r="L31" i="3" s="1"/>
  <c r="K221" i="3"/>
  <c r="J221" i="3"/>
  <c r="I221" i="3"/>
  <c r="H221" i="3"/>
  <c r="G221" i="3"/>
  <c r="F221" i="3"/>
  <c r="E221" i="3"/>
  <c r="D221" i="3"/>
  <c r="C221" i="3"/>
  <c r="B221" i="3"/>
  <c r="Q215" i="3"/>
  <c r="R215" i="3" s="1"/>
  <c r="P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R209" i="3"/>
  <c r="Q209" i="3"/>
  <c r="P209" i="3"/>
  <c r="N209" i="3"/>
  <c r="O209" i="3" s="1"/>
  <c r="O29" i="3" s="1"/>
  <c r="M209" i="3"/>
  <c r="K209" i="3"/>
  <c r="J209" i="3"/>
  <c r="I209" i="3"/>
  <c r="H209" i="3"/>
  <c r="G209" i="3"/>
  <c r="F209" i="3"/>
  <c r="E209" i="3"/>
  <c r="D209" i="3"/>
  <c r="C209" i="3"/>
  <c r="B209" i="3"/>
  <c r="Q203" i="3"/>
  <c r="R203" i="3" s="1"/>
  <c r="P203" i="3"/>
  <c r="N203" i="3"/>
  <c r="O203" i="3" s="1"/>
  <c r="M203" i="3"/>
  <c r="L203" i="3"/>
  <c r="L28" i="3" s="1"/>
  <c r="K203" i="3"/>
  <c r="J203" i="3"/>
  <c r="I203" i="3"/>
  <c r="H203" i="3"/>
  <c r="G203" i="3"/>
  <c r="F203" i="3"/>
  <c r="E203" i="3"/>
  <c r="D203" i="3"/>
  <c r="C203" i="3"/>
  <c r="B203" i="3"/>
  <c r="R197" i="3"/>
  <c r="Q197" i="3"/>
  <c r="P197" i="3"/>
  <c r="O197" i="3"/>
  <c r="N197" i="3"/>
  <c r="M197" i="3"/>
  <c r="K197" i="3"/>
  <c r="J197" i="3"/>
  <c r="L197" i="3" s="1"/>
  <c r="I197" i="3"/>
  <c r="H197" i="3"/>
  <c r="G197" i="3"/>
  <c r="F197" i="3"/>
  <c r="E197" i="3"/>
  <c r="D197" i="3"/>
  <c r="C197" i="3"/>
  <c r="B197" i="3"/>
  <c r="R191" i="3"/>
  <c r="Q191" i="3"/>
  <c r="P191" i="3"/>
  <c r="N191" i="3"/>
  <c r="O191" i="3" s="1"/>
  <c r="M191" i="3"/>
  <c r="K191" i="3"/>
  <c r="J191" i="3"/>
  <c r="I191" i="3"/>
  <c r="H191" i="3"/>
  <c r="G191" i="3"/>
  <c r="F191" i="3"/>
  <c r="E191" i="3"/>
  <c r="D191" i="3"/>
  <c r="C191" i="3"/>
  <c r="B191" i="3"/>
  <c r="Q185" i="3"/>
  <c r="R185" i="3" s="1"/>
  <c r="P185" i="3"/>
  <c r="N185" i="3"/>
  <c r="O185" i="3" s="1"/>
  <c r="M185" i="3"/>
  <c r="K185" i="3"/>
  <c r="J185" i="3"/>
  <c r="I185" i="3"/>
  <c r="H185" i="3"/>
  <c r="G185" i="3"/>
  <c r="F185" i="3"/>
  <c r="E185" i="3"/>
  <c r="D185" i="3"/>
  <c r="C185" i="3"/>
  <c r="B185" i="3"/>
  <c r="R179" i="3"/>
  <c r="Q179" i="3"/>
  <c r="P179" i="3"/>
  <c r="O179" i="3"/>
  <c r="O24" i="3" s="1"/>
  <c r="N179" i="3"/>
  <c r="M179" i="3"/>
  <c r="K179" i="3"/>
  <c r="J179" i="3"/>
  <c r="I179" i="3"/>
  <c r="H179" i="3"/>
  <c r="G179" i="3"/>
  <c r="F179" i="3"/>
  <c r="E179" i="3"/>
  <c r="D179" i="3"/>
  <c r="C179" i="3"/>
  <c r="B179" i="3"/>
  <c r="Q173" i="3"/>
  <c r="P173" i="3"/>
  <c r="N173" i="3"/>
  <c r="O173" i="3" s="1"/>
  <c r="M173" i="3"/>
  <c r="K173" i="3"/>
  <c r="L173" i="3" s="1"/>
  <c r="L23" i="3" s="1"/>
  <c r="J173" i="3"/>
  <c r="I173" i="3"/>
  <c r="H173" i="3"/>
  <c r="G173" i="3"/>
  <c r="F173" i="3"/>
  <c r="E173" i="3"/>
  <c r="D173" i="3"/>
  <c r="C173" i="3"/>
  <c r="B173" i="3"/>
  <c r="Q167" i="3"/>
  <c r="R167" i="3" s="1"/>
  <c r="P167" i="3"/>
  <c r="O167" i="3"/>
  <c r="O22" i="3" s="1"/>
  <c r="N167" i="3"/>
  <c r="M167" i="3"/>
  <c r="K167" i="3"/>
  <c r="J167" i="3"/>
  <c r="L167" i="3" s="1"/>
  <c r="L22" i="3" s="1"/>
  <c r="I167" i="3"/>
  <c r="H167" i="3"/>
  <c r="G167" i="3"/>
  <c r="F167" i="3"/>
  <c r="E167" i="3"/>
  <c r="D167" i="3"/>
  <c r="C167" i="3"/>
  <c r="B167" i="3"/>
  <c r="R161" i="3"/>
  <c r="Q161" i="3"/>
  <c r="P161" i="3"/>
  <c r="O161" i="3"/>
  <c r="N161" i="3"/>
  <c r="M161" i="3"/>
  <c r="K161" i="3"/>
  <c r="J161" i="3"/>
  <c r="I161" i="3"/>
  <c r="H161" i="3"/>
  <c r="G161" i="3"/>
  <c r="F161" i="3"/>
  <c r="E161" i="3"/>
  <c r="D161" i="3"/>
  <c r="C161" i="3"/>
  <c r="B161" i="3"/>
  <c r="Q155" i="3"/>
  <c r="P155" i="3"/>
  <c r="O155" i="3"/>
  <c r="O20" i="3" s="1"/>
  <c r="N155" i="3"/>
  <c r="M155" i="3"/>
  <c r="K155" i="3"/>
  <c r="L155" i="3" s="1"/>
  <c r="J155" i="3"/>
  <c r="I155" i="3"/>
  <c r="H155" i="3"/>
  <c r="G155" i="3"/>
  <c r="F155" i="3"/>
  <c r="E155" i="3"/>
  <c r="D155" i="3"/>
  <c r="C155" i="3"/>
  <c r="B155" i="3"/>
  <c r="R149" i="3"/>
  <c r="Q149" i="3"/>
  <c r="P149" i="3"/>
  <c r="O149" i="3"/>
  <c r="N149" i="3"/>
  <c r="M149" i="3"/>
  <c r="K149" i="3"/>
  <c r="J149" i="3"/>
  <c r="L149" i="3" s="1"/>
  <c r="L19" i="3" s="1"/>
  <c r="I149" i="3"/>
  <c r="H149" i="3"/>
  <c r="G149" i="3"/>
  <c r="F149" i="3"/>
  <c r="E149" i="3"/>
  <c r="D149" i="3"/>
  <c r="C149" i="3"/>
  <c r="B149" i="3"/>
  <c r="R143" i="3"/>
  <c r="Q143" i="3"/>
  <c r="P143" i="3"/>
  <c r="N143" i="3"/>
  <c r="M143" i="3"/>
  <c r="K143" i="3"/>
  <c r="J143" i="3"/>
  <c r="I143" i="3"/>
  <c r="H143" i="3"/>
  <c r="G143" i="3"/>
  <c r="F143" i="3"/>
  <c r="E143" i="3"/>
  <c r="D143" i="3"/>
  <c r="C143" i="3"/>
  <c r="B143" i="3"/>
  <c r="Q137" i="3"/>
  <c r="R137" i="3" s="1"/>
  <c r="P137" i="3"/>
  <c r="O137" i="3"/>
  <c r="N137" i="3"/>
  <c r="M137" i="3"/>
  <c r="K137" i="3"/>
  <c r="L137" i="3" s="1"/>
  <c r="L17" i="3" s="1"/>
  <c r="J137" i="3"/>
  <c r="I137" i="3"/>
  <c r="H137" i="3"/>
  <c r="G137" i="3"/>
  <c r="F137" i="3"/>
  <c r="E137" i="3"/>
  <c r="D137" i="3"/>
  <c r="C137" i="3"/>
  <c r="B137" i="3"/>
  <c r="R131" i="3"/>
  <c r="Q131" i="3"/>
  <c r="P131" i="3"/>
  <c r="N131" i="3"/>
  <c r="M131" i="3"/>
  <c r="O131" i="3" s="1"/>
  <c r="O16" i="3" s="1"/>
  <c r="K131" i="3"/>
  <c r="L131" i="3" s="1"/>
  <c r="L16" i="3" s="1"/>
  <c r="J131" i="3"/>
  <c r="I131" i="3"/>
  <c r="H131" i="3"/>
  <c r="G131" i="3"/>
  <c r="F131" i="3"/>
  <c r="E131" i="3"/>
  <c r="D131" i="3"/>
  <c r="C131" i="3"/>
  <c r="B131" i="3"/>
  <c r="Q125" i="3"/>
  <c r="R125" i="3" s="1"/>
  <c r="P125" i="3"/>
  <c r="N125" i="3"/>
  <c r="M125" i="3"/>
  <c r="K125" i="3"/>
  <c r="L125" i="3" s="1"/>
  <c r="J125" i="3"/>
  <c r="I125" i="3"/>
  <c r="H125" i="3"/>
  <c r="G125" i="3"/>
  <c r="F125" i="3"/>
  <c r="E125" i="3"/>
  <c r="D125" i="3"/>
  <c r="C125" i="3"/>
  <c r="B125" i="3"/>
  <c r="R119" i="3"/>
  <c r="Q119" i="3"/>
  <c r="P119" i="3"/>
  <c r="N119" i="3"/>
  <c r="M119" i="3"/>
  <c r="K119" i="3"/>
  <c r="J119" i="3"/>
  <c r="L119" i="3" s="1"/>
  <c r="L14" i="3" s="1"/>
  <c r="I119" i="3"/>
  <c r="H119" i="3"/>
  <c r="G119" i="3"/>
  <c r="F119" i="3"/>
  <c r="E119" i="3"/>
  <c r="D119" i="3"/>
  <c r="C119" i="3"/>
  <c r="B119" i="3"/>
  <c r="R113" i="3"/>
  <c r="Q113" i="3"/>
  <c r="P113" i="3"/>
  <c r="N113" i="3"/>
  <c r="M113" i="3"/>
  <c r="K113" i="3"/>
  <c r="J113" i="3"/>
  <c r="I113" i="3"/>
  <c r="H113" i="3"/>
  <c r="G113" i="3"/>
  <c r="F113" i="3"/>
  <c r="E113" i="3"/>
  <c r="D113" i="3"/>
  <c r="C113" i="3"/>
  <c r="B113" i="3"/>
  <c r="Q107" i="3"/>
  <c r="R107" i="3" s="1"/>
  <c r="P107" i="3"/>
  <c r="N107" i="3"/>
  <c r="O107" i="3" s="1"/>
  <c r="O12" i="3" s="1"/>
  <c r="M107" i="3"/>
  <c r="K107" i="3"/>
  <c r="L107" i="3" s="1"/>
  <c r="J107" i="3"/>
  <c r="I107" i="3"/>
  <c r="H107" i="3"/>
  <c r="G107" i="3"/>
  <c r="F107" i="3"/>
  <c r="E107" i="3"/>
  <c r="D107" i="3"/>
  <c r="C107" i="3"/>
  <c r="B107" i="3"/>
  <c r="R101" i="3"/>
  <c r="Q101" i="3"/>
  <c r="P101" i="3"/>
  <c r="N101" i="3"/>
  <c r="M101" i="3"/>
  <c r="O101" i="3" s="1"/>
  <c r="L101" i="3"/>
  <c r="K101" i="3"/>
  <c r="J101" i="3"/>
  <c r="I101" i="3"/>
  <c r="H101" i="3"/>
  <c r="G101" i="3"/>
  <c r="F101" i="3"/>
  <c r="E101" i="3"/>
  <c r="D101" i="3"/>
  <c r="C101" i="3"/>
  <c r="B101" i="3"/>
  <c r="R95" i="3"/>
  <c r="Q95" i="3"/>
  <c r="P95" i="3"/>
  <c r="N95" i="3"/>
  <c r="M95" i="3"/>
  <c r="K95" i="3"/>
  <c r="J95" i="3"/>
  <c r="I95" i="3"/>
  <c r="H95" i="3"/>
  <c r="G95" i="3"/>
  <c r="F95" i="3"/>
  <c r="E95" i="3"/>
  <c r="D95" i="3"/>
  <c r="C95" i="3"/>
  <c r="B95" i="3"/>
  <c r="R89" i="3"/>
  <c r="Q89" i="3"/>
  <c r="P89" i="3"/>
  <c r="N89" i="3"/>
  <c r="O89" i="3" s="1"/>
  <c r="M89" i="3"/>
  <c r="L89" i="3"/>
  <c r="L9" i="3" s="1"/>
  <c r="K89" i="3"/>
  <c r="J89" i="3"/>
  <c r="I89" i="3"/>
  <c r="H89" i="3"/>
  <c r="G89" i="3"/>
  <c r="F89" i="3"/>
  <c r="E89" i="3"/>
  <c r="D89" i="3"/>
  <c r="C89" i="3"/>
  <c r="B89" i="3"/>
  <c r="R83" i="3"/>
  <c r="Q83" i="3"/>
  <c r="P83" i="3"/>
  <c r="N83" i="3"/>
  <c r="M83" i="3"/>
  <c r="O83" i="3" s="1"/>
  <c r="O8" i="3" s="1"/>
  <c r="K83" i="3"/>
  <c r="L83" i="3" s="1"/>
  <c r="L8" i="3" s="1"/>
  <c r="J83" i="3"/>
  <c r="I83" i="3"/>
  <c r="H83" i="3"/>
  <c r="G83" i="3"/>
  <c r="F83" i="3"/>
  <c r="E83" i="3"/>
  <c r="D83" i="3"/>
  <c r="C83" i="3"/>
  <c r="B83" i="3"/>
  <c r="Q77" i="3"/>
  <c r="P77" i="3"/>
  <c r="N77" i="3"/>
  <c r="M77" i="3"/>
  <c r="L77" i="3"/>
  <c r="L7" i="3" s="1"/>
  <c r="K77" i="3"/>
  <c r="J77" i="3"/>
  <c r="I77" i="3"/>
  <c r="H77" i="3"/>
  <c r="G77" i="3"/>
  <c r="F77" i="3"/>
  <c r="E77" i="3"/>
  <c r="D77" i="3"/>
  <c r="C77" i="3"/>
  <c r="B77" i="3"/>
  <c r="R71" i="3"/>
  <c r="Q71" i="3"/>
  <c r="P71" i="3"/>
  <c r="N71" i="3"/>
  <c r="O71" i="3" s="1"/>
  <c r="O6" i="3" s="1"/>
  <c r="M71" i="3"/>
  <c r="L71" i="3"/>
  <c r="L6" i="3" s="1"/>
  <c r="K71" i="3"/>
  <c r="J71" i="3"/>
  <c r="I71" i="3"/>
  <c r="H71" i="3"/>
  <c r="G71" i="3"/>
  <c r="F71" i="3"/>
  <c r="E71" i="3"/>
  <c r="D71" i="3"/>
  <c r="C71" i="3"/>
  <c r="B71" i="3"/>
  <c r="Q65" i="3"/>
  <c r="P65" i="3"/>
  <c r="R65" i="3" s="1"/>
  <c r="N65" i="3"/>
  <c r="O65" i="3" s="1"/>
  <c r="O5" i="3" s="1"/>
  <c r="M65" i="3"/>
  <c r="K65" i="3"/>
  <c r="L65" i="3" s="1"/>
  <c r="L5" i="3" s="1"/>
  <c r="J65" i="3"/>
  <c r="I65" i="3"/>
  <c r="H65" i="3"/>
  <c r="G65" i="3"/>
  <c r="F65" i="3"/>
  <c r="E65" i="3"/>
  <c r="D65" i="3"/>
  <c r="C65" i="3"/>
  <c r="B65" i="3"/>
  <c r="Q59" i="3"/>
  <c r="P59" i="3"/>
  <c r="N59" i="3"/>
  <c r="O59" i="3" s="1"/>
  <c r="O4" i="3" s="1"/>
  <c r="M59" i="3"/>
  <c r="L59" i="3"/>
  <c r="L4" i="3" s="1"/>
  <c r="K59" i="3"/>
  <c r="J59" i="3"/>
  <c r="I59" i="3"/>
  <c r="H59" i="3"/>
  <c r="G59" i="3"/>
  <c r="F59" i="3"/>
  <c r="E59" i="3"/>
  <c r="D59" i="3"/>
  <c r="C59" i="3"/>
  <c r="B59" i="3"/>
  <c r="W47" i="3"/>
  <c r="S47" i="3"/>
  <c r="Q47" i="3"/>
  <c r="R47" i="3" s="1"/>
  <c r="I47" i="3"/>
  <c r="G47" i="3"/>
  <c r="D47" i="3"/>
  <c r="C47" i="3"/>
  <c r="B47" i="3"/>
  <c r="W46" i="3"/>
  <c r="S46" i="3" s="1"/>
  <c r="I46" i="3"/>
  <c r="D46" i="3"/>
  <c r="B46" i="3"/>
  <c r="W45" i="3"/>
  <c r="S45" i="3" s="1"/>
  <c r="H45" i="3"/>
  <c r="W44" i="3"/>
  <c r="S44" i="3" s="1"/>
  <c r="W43" i="3"/>
  <c r="S43" i="3"/>
  <c r="P43" i="3"/>
  <c r="N43" i="3"/>
  <c r="C43" i="3"/>
  <c r="W42" i="3"/>
  <c r="S42" i="3"/>
  <c r="P42" i="3"/>
  <c r="I42" i="3"/>
  <c r="F42" i="3"/>
  <c r="W41" i="3"/>
  <c r="S41" i="3"/>
  <c r="S40" i="3"/>
  <c r="C40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R34" i="3" s="1"/>
  <c r="P34" i="3"/>
  <c r="N34" i="3"/>
  <c r="K34" i="3" s="1"/>
  <c r="M34" i="3"/>
  <c r="J34" i="3"/>
  <c r="I34" i="3"/>
  <c r="H34" i="3"/>
  <c r="G34" i="3"/>
  <c r="F34" i="3"/>
  <c r="E34" i="3"/>
  <c r="D34" i="3"/>
  <c r="C34" i="3"/>
  <c r="B34" i="3"/>
  <c r="S34" i="3" s="1"/>
  <c r="Q33" i="3"/>
  <c r="P33" i="3"/>
  <c r="N33" i="3"/>
  <c r="K33" i="3" s="1"/>
  <c r="M33" i="3"/>
  <c r="J33" i="3" s="1"/>
  <c r="S33" i="3" s="1"/>
  <c r="I33" i="3"/>
  <c r="H33" i="3"/>
  <c r="G33" i="3"/>
  <c r="F33" i="3"/>
  <c r="E33" i="3"/>
  <c r="D33" i="3"/>
  <c r="C33" i="3"/>
  <c r="B33" i="3"/>
  <c r="S32" i="3"/>
  <c r="R32" i="3"/>
  <c r="Q32" i="3"/>
  <c r="P32" i="3"/>
  <c r="P47" i="3" s="1"/>
  <c r="N32" i="3"/>
  <c r="M32" i="3"/>
  <c r="M47" i="3" s="1"/>
  <c r="J32" i="3"/>
  <c r="J47" i="3" s="1"/>
  <c r="I32" i="3"/>
  <c r="H32" i="3"/>
  <c r="H47" i="3" s="1"/>
  <c r="G32" i="3"/>
  <c r="F32" i="3"/>
  <c r="F47" i="3" s="1"/>
  <c r="E32" i="3"/>
  <c r="E47" i="3" s="1"/>
  <c r="D32" i="3"/>
  <c r="C32" i="3"/>
  <c r="B32" i="3"/>
  <c r="R31" i="3"/>
  <c r="Q31" i="3"/>
  <c r="P31" i="3"/>
  <c r="N31" i="3"/>
  <c r="K31" i="3" s="1"/>
  <c r="M31" i="3"/>
  <c r="J31" i="3"/>
  <c r="I31" i="3"/>
  <c r="H31" i="3"/>
  <c r="G31" i="3"/>
  <c r="F31" i="3"/>
  <c r="E31" i="3"/>
  <c r="D31" i="3"/>
  <c r="C31" i="3"/>
  <c r="B31" i="3"/>
  <c r="S31" i="3" s="1"/>
  <c r="S30" i="3"/>
  <c r="Q30" i="3"/>
  <c r="R30" i="3" s="1"/>
  <c r="P30" i="3"/>
  <c r="N30" i="3"/>
  <c r="K30" i="3" s="1"/>
  <c r="M30" i="3"/>
  <c r="L30" i="3"/>
  <c r="J30" i="3"/>
  <c r="I30" i="3"/>
  <c r="H30" i="3"/>
  <c r="G30" i="3"/>
  <c r="F30" i="3"/>
  <c r="E30" i="3"/>
  <c r="D30" i="3"/>
  <c r="C30" i="3"/>
  <c r="B30" i="3"/>
  <c r="Q29" i="3"/>
  <c r="P29" i="3"/>
  <c r="N29" i="3"/>
  <c r="K29" i="3" s="1"/>
  <c r="M29" i="3"/>
  <c r="J29" i="3" s="1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J28" i="3" s="1"/>
  <c r="I28" i="3"/>
  <c r="H28" i="3"/>
  <c r="H46" i="3" s="1"/>
  <c r="G28" i="3"/>
  <c r="G46" i="3" s="1"/>
  <c r="F28" i="3"/>
  <c r="F46" i="3" s="1"/>
  <c r="E28" i="3"/>
  <c r="E46" i="3" s="1"/>
  <c r="D28" i="3"/>
  <c r="C28" i="3"/>
  <c r="C46" i="3" s="1"/>
  <c r="B28" i="3"/>
  <c r="Q27" i="3"/>
  <c r="P27" i="3"/>
  <c r="O27" i="3"/>
  <c r="N27" i="3"/>
  <c r="M27" i="3"/>
  <c r="J27" i="3" s="1"/>
  <c r="L27" i="3"/>
  <c r="K27" i="3"/>
  <c r="I27" i="3"/>
  <c r="H27" i="3"/>
  <c r="G27" i="3"/>
  <c r="F27" i="3"/>
  <c r="E27" i="3"/>
  <c r="D27" i="3"/>
  <c r="C27" i="3"/>
  <c r="B27" i="3"/>
  <c r="Q26" i="3"/>
  <c r="R26" i="3" s="1"/>
  <c r="P26" i="3"/>
  <c r="O26" i="3"/>
  <c r="N26" i="3"/>
  <c r="K26" i="3" s="1"/>
  <c r="M26" i="3"/>
  <c r="J26" i="3"/>
  <c r="I26" i="3"/>
  <c r="H26" i="3"/>
  <c r="G26" i="3"/>
  <c r="F26" i="3"/>
  <c r="E26" i="3"/>
  <c r="D26" i="3"/>
  <c r="C26" i="3"/>
  <c r="B26" i="3"/>
  <c r="Q25" i="3"/>
  <c r="P25" i="3"/>
  <c r="O25" i="3"/>
  <c r="N25" i="3"/>
  <c r="M25" i="3"/>
  <c r="K25" i="3"/>
  <c r="J25" i="3"/>
  <c r="I25" i="3"/>
  <c r="H25" i="3"/>
  <c r="G25" i="3"/>
  <c r="F25" i="3"/>
  <c r="E25" i="3"/>
  <c r="D25" i="3"/>
  <c r="C25" i="3"/>
  <c r="B25" i="3"/>
  <c r="S25" i="3" s="1"/>
  <c r="R24" i="3"/>
  <c r="Q24" i="3"/>
  <c r="Q45" i="3" s="1"/>
  <c r="P24" i="3"/>
  <c r="P45" i="3" s="1"/>
  <c r="N24" i="3"/>
  <c r="M24" i="3"/>
  <c r="M45" i="3" s="1"/>
  <c r="I24" i="3"/>
  <c r="I45" i="3" s="1"/>
  <c r="H24" i="3"/>
  <c r="G24" i="3"/>
  <c r="F24" i="3"/>
  <c r="E24" i="3"/>
  <c r="D24" i="3"/>
  <c r="D45" i="3" s="1"/>
  <c r="C24" i="3"/>
  <c r="B24" i="3"/>
  <c r="Q23" i="3"/>
  <c r="P23" i="3"/>
  <c r="S23" i="3" s="1"/>
  <c r="O23" i="3"/>
  <c r="N23" i="3"/>
  <c r="K23" i="3" s="1"/>
  <c r="M23" i="3"/>
  <c r="J23" i="3" s="1"/>
  <c r="J44" i="3" s="1"/>
  <c r="I23" i="3"/>
  <c r="H23" i="3"/>
  <c r="G23" i="3"/>
  <c r="F23" i="3"/>
  <c r="E23" i="3"/>
  <c r="D23" i="3"/>
  <c r="C23" i="3"/>
  <c r="B23" i="3"/>
  <c r="Q22" i="3"/>
  <c r="P22" i="3"/>
  <c r="R22" i="3" s="1"/>
  <c r="N22" i="3"/>
  <c r="K22" i="3" s="1"/>
  <c r="M22" i="3"/>
  <c r="J22" i="3" s="1"/>
  <c r="I22" i="3"/>
  <c r="H22" i="3"/>
  <c r="G22" i="3"/>
  <c r="F22" i="3"/>
  <c r="E22" i="3"/>
  <c r="D22" i="3"/>
  <c r="C22" i="3"/>
  <c r="B22" i="3"/>
  <c r="Q21" i="3"/>
  <c r="R21" i="3" s="1"/>
  <c r="P21" i="3"/>
  <c r="O21" i="3"/>
  <c r="N21" i="3"/>
  <c r="M21" i="3"/>
  <c r="K21" i="3"/>
  <c r="J21" i="3"/>
  <c r="I21" i="3"/>
  <c r="H21" i="3"/>
  <c r="H44" i="3" s="1"/>
  <c r="G21" i="3"/>
  <c r="G44" i="3" s="1"/>
  <c r="F21" i="3"/>
  <c r="E21" i="3"/>
  <c r="D21" i="3"/>
  <c r="C21" i="3"/>
  <c r="B21" i="3"/>
  <c r="Q20" i="3"/>
  <c r="Q44" i="3" s="1"/>
  <c r="P20" i="3"/>
  <c r="N20" i="3"/>
  <c r="M20" i="3"/>
  <c r="L20" i="3"/>
  <c r="J20" i="3"/>
  <c r="I20" i="3"/>
  <c r="I44" i="3" s="1"/>
  <c r="H20" i="3"/>
  <c r="G20" i="3"/>
  <c r="F20" i="3"/>
  <c r="F44" i="3" s="1"/>
  <c r="E20" i="3"/>
  <c r="D20" i="3"/>
  <c r="D44" i="3" s="1"/>
  <c r="C20" i="3"/>
  <c r="C44" i="3" s="1"/>
  <c r="B20" i="3"/>
  <c r="B44" i="3" s="1"/>
  <c r="S19" i="3"/>
  <c r="Q19" i="3"/>
  <c r="R19" i="3" s="1"/>
  <c r="P19" i="3"/>
  <c r="O19" i="3"/>
  <c r="N19" i="3"/>
  <c r="M19" i="3"/>
  <c r="J19" i="3" s="1"/>
  <c r="K19" i="3"/>
  <c r="I19" i="3"/>
  <c r="H19" i="3"/>
  <c r="G19" i="3"/>
  <c r="F19" i="3"/>
  <c r="F43" i="3" s="1"/>
  <c r="E19" i="3"/>
  <c r="D19" i="3"/>
  <c r="C19" i="3"/>
  <c r="B19" i="3"/>
  <c r="Q18" i="3"/>
  <c r="R18" i="3" s="1"/>
  <c r="P18" i="3"/>
  <c r="N18" i="3"/>
  <c r="K18" i="3" s="1"/>
  <c r="M18" i="3"/>
  <c r="J18" i="3"/>
  <c r="I18" i="3"/>
  <c r="H18" i="3"/>
  <c r="G18" i="3"/>
  <c r="F18" i="3"/>
  <c r="E18" i="3"/>
  <c r="D18" i="3"/>
  <c r="C18" i="3"/>
  <c r="B18" i="3"/>
  <c r="S18" i="3" s="1"/>
  <c r="Q17" i="3"/>
  <c r="R17" i="3" s="1"/>
  <c r="P17" i="3"/>
  <c r="O17" i="3"/>
  <c r="N17" i="3"/>
  <c r="M17" i="3"/>
  <c r="K17" i="3"/>
  <c r="J17" i="3"/>
  <c r="I17" i="3"/>
  <c r="H17" i="3"/>
  <c r="G17" i="3"/>
  <c r="G43" i="3" s="1"/>
  <c r="F17" i="3"/>
  <c r="E17" i="3"/>
  <c r="D17" i="3"/>
  <c r="C17" i="3"/>
  <c r="B17" i="3"/>
  <c r="S17" i="3" s="1"/>
  <c r="Q16" i="3"/>
  <c r="P16" i="3"/>
  <c r="N16" i="3"/>
  <c r="M16" i="3"/>
  <c r="K16" i="3"/>
  <c r="K43" i="3" s="1"/>
  <c r="I16" i="3"/>
  <c r="H16" i="3"/>
  <c r="G16" i="3"/>
  <c r="F16" i="3"/>
  <c r="E16" i="3"/>
  <c r="D16" i="3"/>
  <c r="D43" i="3" s="1"/>
  <c r="C16" i="3"/>
  <c r="B16" i="3"/>
  <c r="B43" i="3" s="1"/>
  <c r="Q15" i="3"/>
  <c r="R15" i="3" s="1"/>
  <c r="P15" i="3"/>
  <c r="N15" i="3"/>
  <c r="K15" i="3" s="1"/>
  <c r="M15" i="3"/>
  <c r="J15" i="3" s="1"/>
  <c r="S15" i="3" s="1"/>
  <c r="L15" i="3"/>
  <c r="I15" i="3"/>
  <c r="H15" i="3"/>
  <c r="G15" i="3"/>
  <c r="F15" i="3"/>
  <c r="E15" i="3"/>
  <c r="D15" i="3"/>
  <c r="C15" i="3"/>
  <c r="B15" i="3"/>
  <c r="Q14" i="3"/>
  <c r="R14" i="3" s="1"/>
  <c r="P14" i="3"/>
  <c r="N14" i="3"/>
  <c r="K14" i="3" s="1"/>
  <c r="M14" i="3"/>
  <c r="J14" i="3"/>
  <c r="I14" i="3"/>
  <c r="H14" i="3"/>
  <c r="H42" i="3" s="1"/>
  <c r="G14" i="3"/>
  <c r="F14" i="3"/>
  <c r="E14" i="3"/>
  <c r="D14" i="3"/>
  <c r="C14" i="3"/>
  <c r="B14" i="3"/>
  <c r="S14" i="3" s="1"/>
  <c r="S13" i="3"/>
  <c r="Q13" i="3"/>
  <c r="R13" i="3" s="1"/>
  <c r="P13" i="3"/>
  <c r="N13" i="3"/>
  <c r="M13" i="3"/>
  <c r="K13" i="3"/>
  <c r="J13" i="3"/>
  <c r="I13" i="3"/>
  <c r="H13" i="3"/>
  <c r="G13" i="3"/>
  <c r="F13" i="3"/>
  <c r="E13" i="3"/>
  <c r="D13" i="3"/>
  <c r="C13" i="3"/>
  <c r="B13" i="3"/>
  <c r="Q12" i="3"/>
  <c r="R12" i="3" s="1"/>
  <c r="P12" i="3"/>
  <c r="N12" i="3"/>
  <c r="K12" i="3" s="1"/>
  <c r="M12" i="3"/>
  <c r="M42" i="3" s="1"/>
  <c r="L12" i="3"/>
  <c r="I12" i="3"/>
  <c r="H12" i="3"/>
  <c r="G12" i="3"/>
  <c r="F12" i="3"/>
  <c r="E12" i="3"/>
  <c r="D12" i="3"/>
  <c r="D42" i="3" s="1"/>
  <c r="C12" i="3"/>
  <c r="B12" i="3"/>
  <c r="Q11" i="3"/>
  <c r="P11" i="3"/>
  <c r="O11" i="3"/>
  <c r="N11" i="3"/>
  <c r="M11" i="3"/>
  <c r="J11" i="3" s="1"/>
  <c r="L11" i="3"/>
  <c r="K11" i="3"/>
  <c r="I11" i="3"/>
  <c r="H11" i="3"/>
  <c r="G11" i="3"/>
  <c r="F11" i="3"/>
  <c r="E11" i="3"/>
  <c r="D11" i="3"/>
  <c r="C11" i="3"/>
  <c r="B11" i="3"/>
  <c r="Q10" i="3"/>
  <c r="P10" i="3"/>
  <c r="N10" i="3"/>
  <c r="K10" i="3" s="1"/>
  <c r="M10" i="3"/>
  <c r="J10" i="3" s="1"/>
  <c r="I10" i="3"/>
  <c r="H10" i="3"/>
  <c r="G10" i="3"/>
  <c r="F10" i="3"/>
  <c r="E10" i="3"/>
  <c r="E41" i="3" s="1"/>
  <c r="D10" i="3"/>
  <c r="C10" i="3"/>
  <c r="B10" i="3"/>
  <c r="Q9" i="3"/>
  <c r="P9" i="3"/>
  <c r="O9" i="3"/>
  <c r="N9" i="3"/>
  <c r="M9" i="3"/>
  <c r="K9" i="3"/>
  <c r="J9" i="3"/>
  <c r="I9" i="3"/>
  <c r="H9" i="3"/>
  <c r="G9" i="3"/>
  <c r="F9" i="3"/>
  <c r="E9" i="3"/>
  <c r="D9" i="3"/>
  <c r="C9" i="3"/>
  <c r="C41" i="3" s="1"/>
  <c r="B9" i="3"/>
  <c r="Q8" i="3"/>
  <c r="R8" i="3" s="1"/>
  <c r="P8" i="3"/>
  <c r="N8" i="3"/>
  <c r="K8" i="3" s="1"/>
  <c r="M8" i="3"/>
  <c r="M41" i="3" s="1"/>
  <c r="I8" i="3"/>
  <c r="I41" i="3" s="1"/>
  <c r="H8" i="3"/>
  <c r="G8" i="3"/>
  <c r="F8" i="3"/>
  <c r="E8" i="3"/>
  <c r="D8" i="3"/>
  <c r="D41" i="3" s="1"/>
  <c r="C8" i="3"/>
  <c r="B8" i="3"/>
  <c r="S7" i="3"/>
  <c r="Q7" i="3"/>
  <c r="P7" i="3"/>
  <c r="N7" i="3"/>
  <c r="K7" i="3" s="1"/>
  <c r="M7" i="3"/>
  <c r="J7" i="3" s="1"/>
  <c r="I7" i="3"/>
  <c r="H7" i="3"/>
  <c r="G7" i="3"/>
  <c r="F7" i="3"/>
  <c r="E7" i="3"/>
  <c r="D7" i="3"/>
  <c r="C7" i="3"/>
  <c r="B7" i="3"/>
  <c r="Q6" i="3"/>
  <c r="P6" i="3"/>
  <c r="R6" i="3" s="1"/>
  <c r="N6" i="3"/>
  <c r="K6" i="3" s="1"/>
  <c r="M6" i="3"/>
  <c r="I6" i="3"/>
  <c r="H6" i="3"/>
  <c r="G6" i="3"/>
  <c r="F6" i="3"/>
  <c r="E6" i="3"/>
  <c r="D6" i="3"/>
  <c r="C6" i="3"/>
  <c r="B6" i="3"/>
  <c r="Q5" i="3"/>
  <c r="P5" i="3"/>
  <c r="R5" i="3" s="1"/>
  <c r="N5" i="3"/>
  <c r="M5" i="3"/>
  <c r="K5" i="3"/>
  <c r="J5" i="3"/>
  <c r="I5" i="3"/>
  <c r="H5" i="3"/>
  <c r="H40" i="3" s="1"/>
  <c r="G5" i="3"/>
  <c r="F5" i="3"/>
  <c r="E5" i="3"/>
  <c r="D5" i="3"/>
  <c r="C5" i="3"/>
  <c r="B5" i="3"/>
  <c r="Q4" i="3"/>
  <c r="P4" i="3"/>
  <c r="N4" i="3"/>
  <c r="M4" i="3"/>
  <c r="J4" i="3"/>
  <c r="I4" i="3"/>
  <c r="I40" i="3" s="1"/>
  <c r="H4" i="3"/>
  <c r="G4" i="3"/>
  <c r="F4" i="3"/>
  <c r="F40" i="3" s="1"/>
  <c r="E4" i="3"/>
  <c r="D4" i="3"/>
  <c r="C4" i="3"/>
  <c r="B4" i="3"/>
  <c r="B40" i="3" s="1"/>
  <c r="R309" i="2"/>
  <c r="Q309" i="2"/>
  <c r="P309" i="2"/>
  <c r="O309" i="2"/>
  <c r="O35" i="2" s="1"/>
  <c r="N309" i="2"/>
  <c r="M309" i="2"/>
  <c r="K309" i="2"/>
  <c r="L309" i="2" s="1"/>
  <c r="L35" i="2" s="1"/>
  <c r="J309" i="2"/>
  <c r="I309" i="2"/>
  <c r="H309" i="2"/>
  <c r="G309" i="2"/>
  <c r="F309" i="2"/>
  <c r="E309" i="2"/>
  <c r="D309" i="2"/>
  <c r="C309" i="2"/>
  <c r="B309" i="2"/>
  <c r="Q301" i="2"/>
  <c r="R301" i="2" s="1"/>
  <c r="P301" i="2"/>
  <c r="O301" i="2"/>
  <c r="O34" i="2" s="1"/>
  <c r="N301" i="2"/>
  <c r="M301" i="2"/>
  <c r="K301" i="2"/>
  <c r="L301" i="2" s="1"/>
  <c r="J301" i="2"/>
  <c r="I301" i="2"/>
  <c r="H301" i="2"/>
  <c r="G301" i="2"/>
  <c r="F301" i="2"/>
  <c r="E301" i="2"/>
  <c r="D301" i="2"/>
  <c r="C301" i="2"/>
  <c r="B301" i="2"/>
  <c r="Q293" i="2"/>
  <c r="R293" i="2" s="1"/>
  <c r="P293" i="2"/>
  <c r="O293" i="2"/>
  <c r="O33" i="2" s="1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R285" i="2"/>
  <c r="Q285" i="2"/>
  <c r="P285" i="2"/>
  <c r="N285" i="2"/>
  <c r="O285" i="2" s="1"/>
  <c r="O32" i="2" s="1"/>
  <c r="M285" i="2"/>
  <c r="K285" i="2"/>
  <c r="J285" i="2"/>
  <c r="I285" i="2"/>
  <c r="H285" i="2"/>
  <c r="G285" i="2"/>
  <c r="F285" i="2"/>
  <c r="E285" i="2"/>
  <c r="D285" i="2"/>
  <c r="C285" i="2"/>
  <c r="B285" i="2"/>
  <c r="Q277" i="2"/>
  <c r="P277" i="2"/>
  <c r="R277" i="2" s="1"/>
  <c r="N277" i="2"/>
  <c r="O277" i="2" s="1"/>
  <c r="O31" i="2" s="1"/>
  <c r="M277" i="2"/>
  <c r="K277" i="2"/>
  <c r="J277" i="2"/>
  <c r="I277" i="2"/>
  <c r="H277" i="2"/>
  <c r="G277" i="2"/>
  <c r="F277" i="2"/>
  <c r="E277" i="2"/>
  <c r="D277" i="2"/>
  <c r="C277" i="2"/>
  <c r="B277" i="2"/>
  <c r="R269" i="2"/>
  <c r="Q269" i="2"/>
  <c r="P269" i="2"/>
  <c r="O269" i="2"/>
  <c r="N269" i="2"/>
  <c r="M269" i="2"/>
  <c r="K269" i="2"/>
  <c r="L269" i="2" s="1"/>
  <c r="J269" i="2"/>
  <c r="I269" i="2"/>
  <c r="H269" i="2"/>
  <c r="G269" i="2"/>
  <c r="F269" i="2"/>
  <c r="E269" i="2"/>
  <c r="D269" i="2"/>
  <c r="C269" i="2"/>
  <c r="B269" i="2"/>
  <c r="Q261" i="2"/>
  <c r="R261" i="2" s="1"/>
  <c r="P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Q253" i="2"/>
  <c r="R253" i="2" s="1"/>
  <c r="P253" i="2"/>
  <c r="N253" i="2"/>
  <c r="M253" i="2"/>
  <c r="K253" i="2"/>
  <c r="L253" i="2" s="1"/>
  <c r="J253" i="2"/>
  <c r="I253" i="2"/>
  <c r="H253" i="2"/>
  <c r="G253" i="2"/>
  <c r="F253" i="2"/>
  <c r="E253" i="2"/>
  <c r="D253" i="2"/>
  <c r="C253" i="2"/>
  <c r="B253" i="2"/>
  <c r="R245" i="2"/>
  <c r="Q245" i="2"/>
  <c r="P245" i="2"/>
  <c r="N245" i="2"/>
  <c r="M245" i="2"/>
  <c r="K245" i="2"/>
  <c r="L245" i="2" s="1"/>
  <c r="L27" i="2" s="1"/>
  <c r="J245" i="2"/>
  <c r="I245" i="2"/>
  <c r="H245" i="2"/>
  <c r="G245" i="2"/>
  <c r="F245" i="2"/>
  <c r="E245" i="2"/>
  <c r="D245" i="2"/>
  <c r="C245" i="2"/>
  <c r="B245" i="2"/>
  <c r="Q237" i="2"/>
  <c r="R237" i="2" s="1"/>
  <c r="P237" i="2"/>
  <c r="N237" i="2"/>
  <c r="O237" i="2" s="1"/>
  <c r="M237" i="2"/>
  <c r="L237" i="2"/>
  <c r="L26" i="2" s="1"/>
  <c r="K237" i="2"/>
  <c r="J237" i="2"/>
  <c r="I237" i="2"/>
  <c r="H237" i="2"/>
  <c r="G237" i="2"/>
  <c r="F237" i="2"/>
  <c r="E237" i="2"/>
  <c r="D237" i="2"/>
  <c r="C237" i="2"/>
  <c r="B237" i="2"/>
  <c r="R229" i="2"/>
  <c r="Q229" i="2"/>
  <c r="P229" i="2"/>
  <c r="O229" i="2"/>
  <c r="O25" i="2" s="1"/>
  <c r="N229" i="2"/>
  <c r="M229" i="2"/>
  <c r="L229" i="2"/>
  <c r="L25" i="2" s="1"/>
  <c r="K229" i="2"/>
  <c r="J229" i="2"/>
  <c r="I229" i="2"/>
  <c r="H229" i="2"/>
  <c r="G229" i="2"/>
  <c r="F229" i="2"/>
  <c r="E229" i="2"/>
  <c r="D229" i="2"/>
  <c r="C229" i="2"/>
  <c r="B229" i="2"/>
  <c r="Q221" i="2"/>
  <c r="P221" i="2"/>
  <c r="O221" i="2"/>
  <c r="O24" i="2" s="1"/>
  <c r="N221" i="2"/>
  <c r="M221" i="2"/>
  <c r="K221" i="2"/>
  <c r="J221" i="2"/>
  <c r="I221" i="2"/>
  <c r="H221" i="2"/>
  <c r="G221" i="2"/>
  <c r="F221" i="2"/>
  <c r="E221" i="2"/>
  <c r="D221" i="2"/>
  <c r="C221" i="2"/>
  <c r="B221" i="2"/>
  <c r="Q213" i="2"/>
  <c r="P213" i="2"/>
  <c r="N213" i="2"/>
  <c r="O213" i="2" s="1"/>
  <c r="O23" i="2" s="1"/>
  <c r="M213" i="2"/>
  <c r="L213" i="2"/>
  <c r="K213" i="2"/>
  <c r="J213" i="2"/>
  <c r="I213" i="2"/>
  <c r="H213" i="2"/>
  <c r="G213" i="2"/>
  <c r="F213" i="2"/>
  <c r="E213" i="2"/>
  <c r="D213" i="2"/>
  <c r="C213" i="2"/>
  <c r="B213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Q197" i="2"/>
  <c r="P197" i="2"/>
  <c r="N197" i="2"/>
  <c r="M197" i="2"/>
  <c r="L197" i="2"/>
  <c r="L21" i="2" s="1"/>
  <c r="K197" i="2"/>
  <c r="J197" i="2"/>
  <c r="I197" i="2"/>
  <c r="H197" i="2"/>
  <c r="G197" i="2"/>
  <c r="F197" i="2"/>
  <c r="E197" i="2"/>
  <c r="D197" i="2"/>
  <c r="C197" i="2"/>
  <c r="B197" i="2"/>
  <c r="Q189" i="2"/>
  <c r="R189" i="2" s="1"/>
  <c r="P189" i="2"/>
  <c r="N189" i="2"/>
  <c r="O189" i="2" s="1"/>
  <c r="O20" i="2" s="1"/>
  <c r="M189" i="2"/>
  <c r="K189" i="2"/>
  <c r="J189" i="2"/>
  <c r="I189" i="2"/>
  <c r="H189" i="2"/>
  <c r="G189" i="2"/>
  <c r="F189" i="2"/>
  <c r="E189" i="2"/>
  <c r="D189" i="2"/>
  <c r="C189" i="2"/>
  <c r="B189" i="2"/>
  <c r="Q181" i="2"/>
  <c r="P181" i="2"/>
  <c r="R181" i="2" s="1"/>
  <c r="N181" i="2"/>
  <c r="O181" i="2" s="1"/>
  <c r="O19" i="2" s="1"/>
  <c r="M181" i="2"/>
  <c r="K181" i="2"/>
  <c r="J181" i="2"/>
  <c r="I181" i="2"/>
  <c r="H181" i="2"/>
  <c r="G181" i="2"/>
  <c r="F181" i="2"/>
  <c r="E181" i="2"/>
  <c r="D181" i="2"/>
  <c r="C181" i="2"/>
  <c r="B181" i="2"/>
  <c r="Q173" i="2"/>
  <c r="P173" i="2"/>
  <c r="N173" i="2"/>
  <c r="O173" i="2" s="1"/>
  <c r="O18" i="2" s="1"/>
  <c r="M173" i="2"/>
  <c r="K173" i="2"/>
  <c r="L173" i="2" s="1"/>
  <c r="J173" i="2"/>
  <c r="I173" i="2"/>
  <c r="H173" i="2"/>
  <c r="G173" i="2"/>
  <c r="F173" i="2"/>
  <c r="E173" i="2"/>
  <c r="D173" i="2"/>
  <c r="C173" i="2"/>
  <c r="B173" i="2"/>
  <c r="R165" i="2"/>
  <c r="Q165" i="2"/>
  <c r="P165" i="2"/>
  <c r="O165" i="2"/>
  <c r="O17" i="2" s="1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Q157" i="2"/>
  <c r="R157" i="2" s="1"/>
  <c r="P157" i="2"/>
  <c r="N157" i="2"/>
  <c r="M157" i="2"/>
  <c r="K157" i="2"/>
  <c r="L157" i="2" s="1"/>
  <c r="L16" i="2" s="1"/>
  <c r="J157" i="2"/>
  <c r="I157" i="2"/>
  <c r="H157" i="2"/>
  <c r="G157" i="2"/>
  <c r="F157" i="2"/>
  <c r="E157" i="2"/>
  <c r="D157" i="2"/>
  <c r="C157" i="2"/>
  <c r="B157" i="2"/>
  <c r="R149" i="2"/>
  <c r="Q149" i="2"/>
  <c r="P149" i="2"/>
  <c r="N149" i="2"/>
  <c r="O149" i="2" s="1"/>
  <c r="O15" i="2" s="1"/>
  <c r="M149" i="2"/>
  <c r="K149" i="2"/>
  <c r="L149" i="2" s="1"/>
  <c r="L15" i="2" s="1"/>
  <c r="J149" i="2"/>
  <c r="I149" i="2"/>
  <c r="H149" i="2"/>
  <c r="G149" i="2"/>
  <c r="F149" i="2"/>
  <c r="E149" i="2"/>
  <c r="D149" i="2"/>
  <c r="C149" i="2"/>
  <c r="B149" i="2"/>
  <c r="R141" i="2"/>
  <c r="Q141" i="2"/>
  <c r="P141" i="2"/>
  <c r="N141" i="2"/>
  <c r="M141" i="2"/>
  <c r="O141" i="2" s="1"/>
  <c r="O14" i="2" s="1"/>
  <c r="K141" i="2"/>
  <c r="L141" i="2" s="1"/>
  <c r="L14" i="2" s="1"/>
  <c r="J141" i="2"/>
  <c r="I141" i="2"/>
  <c r="H141" i="2"/>
  <c r="G141" i="2"/>
  <c r="F141" i="2"/>
  <c r="E141" i="2"/>
  <c r="D141" i="2"/>
  <c r="C141" i="2"/>
  <c r="B141" i="2"/>
  <c r="R133" i="2"/>
  <c r="Q133" i="2"/>
  <c r="P133" i="2"/>
  <c r="N133" i="2"/>
  <c r="M133" i="2"/>
  <c r="K133" i="2"/>
  <c r="L133" i="2" s="1"/>
  <c r="L13" i="2" s="1"/>
  <c r="J133" i="2"/>
  <c r="I133" i="2"/>
  <c r="H133" i="2"/>
  <c r="G133" i="2"/>
  <c r="F133" i="2"/>
  <c r="E133" i="2"/>
  <c r="D133" i="2"/>
  <c r="C133" i="2"/>
  <c r="B133" i="2"/>
  <c r="R125" i="2"/>
  <c r="Q125" i="2"/>
  <c r="P125" i="2"/>
  <c r="N125" i="2"/>
  <c r="O125" i="2" s="1"/>
  <c r="O12" i="2" s="1"/>
  <c r="M125" i="2"/>
  <c r="L125" i="2"/>
  <c r="L12" i="2" s="1"/>
  <c r="K125" i="2"/>
  <c r="J125" i="2"/>
  <c r="I125" i="2"/>
  <c r="H125" i="2"/>
  <c r="G125" i="2"/>
  <c r="F125" i="2"/>
  <c r="E125" i="2"/>
  <c r="D125" i="2"/>
  <c r="C125" i="2"/>
  <c r="B125" i="2"/>
  <c r="Q117" i="2"/>
  <c r="P117" i="2"/>
  <c r="R117" i="2" s="1"/>
  <c r="N117" i="2"/>
  <c r="O117" i="2" s="1"/>
  <c r="O11" i="2" s="1"/>
  <c r="M117" i="2"/>
  <c r="L117" i="2"/>
  <c r="L11" i="2" s="1"/>
  <c r="K117" i="2"/>
  <c r="J117" i="2"/>
  <c r="I117" i="2"/>
  <c r="H117" i="2"/>
  <c r="G117" i="2"/>
  <c r="F117" i="2"/>
  <c r="E117" i="2"/>
  <c r="D117" i="2"/>
  <c r="C117" i="2"/>
  <c r="B117" i="2"/>
  <c r="Q109" i="2"/>
  <c r="P109" i="2"/>
  <c r="N109" i="2"/>
  <c r="O109" i="2" s="1"/>
  <c r="O10" i="2" s="1"/>
  <c r="M109" i="2"/>
  <c r="L109" i="2"/>
  <c r="L10" i="2" s="1"/>
  <c r="K109" i="2"/>
  <c r="J109" i="2"/>
  <c r="I109" i="2"/>
  <c r="H109" i="2"/>
  <c r="G109" i="2"/>
  <c r="F109" i="2"/>
  <c r="E109" i="2"/>
  <c r="D109" i="2"/>
  <c r="C109" i="2"/>
  <c r="B109" i="2"/>
  <c r="Q101" i="2"/>
  <c r="P101" i="2"/>
  <c r="N101" i="2"/>
  <c r="O101" i="2" s="1"/>
  <c r="O9" i="2" s="1"/>
  <c r="M101" i="2"/>
  <c r="L101" i="2"/>
  <c r="L9" i="2" s="1"/>
  <c r="K101" i="2"/>
  <c r="J101" i="2"/>
  <c r="I101" i="2"/>
  <c r="H101" i="2"/>
  <c r="G101" i="2"/>
  <c r="F101" i="2"/>
  <c r="E101" i="2"/>
  <c r="D101" i="2"/>
  <c r="C101" i="2"/>
  <c r="B101" i="2"/>
  <c r="Q93" i="2"/>
  <c r="P93" i="2"/>
  <c r="N93" i="2"/>
  <c r="O93" i="2" s="1"/>
  <c r="O8" i="2" s="1"/>
  <c r="M93" i="2"/>
  <c r="K93" i="2"/>
  <c r="J93" i="2"/>
  <c r="I93" i="2"/>
  <c r="H93" i="2"/>
  <c r="G93" i="2"/>
  <c r="F93" i="2"/>
  <c r="E93" i="2"/>
  <c r="D93" i="2"/>
  <c r="C93" i="2"/>
  <c r="B93" i="2"/>
  <c r="Q85" i="2"/>
  <c r="R85" i="2" s="1"/>
  <c r="P85" i="2"/>
  <c r="N85" i="2"/>
  <c r="O85" i="2" s="1"/>
  <c r="O7" i="2" s="1"/>
  <c r="M85" i="2"/>
  <c r="K85" i="2"/>
  <c r="J85" i="2"/>
  <c r="I85" i="2"/>
  <c r="H85" i="2"/>
  <c r="G85" i="2"/>
  <c r="F85" i="2"/>
  <c r="E85" i="2"/>
  <c r="D85" i="2"/>
  <c r="C85" i="2"/>
  <c r="B85" i="2"/>
  <c r="Q77" i="2"/>
  <c r="R77" i="2" s="1"/>
  <c r="P77" i="2"/>
  <c r="O77" i="2"/>
  <c r="O6" i="2" s="1"/>
  <c r="N77" i="2"/>
  <c r="M77" i="2"/>
  <c r="K77" i="2"/>
  <c r="J77" i="2"/>
  <c r="I77" i="2"/>
  <c r="H77" i="2"/>
  <c r="G77" i="2"/>
  <c r="F77" i="2"/>
  <c r="E77" i="2"/>
  <c r="D77" i="2"/>
  <c r="C77" i="2"/>
  <c r="B77" i="2"/>
  <c r="Q69" i="2"/>
  <c r="R69" i="2" s="1"/>
  <c r="P69" i="2"/>
  <c r="N69" i="2"/>
  <c r="O69" i="2" s="1"/>
  <c r="O5" i="2" s="1"/>
  <c r="M69" i="2"/>
  <c r="K69" i="2"/>
  <c r="L69" i="2" s="1"/>
  <c r="J69" i="2"/>
  <c r="I69" i="2"/>
  <c r="H69" i="2"/>
  <c r="G69" i="2"/>
  <c r="F69" i="2"/>
  <c r="E69" i="2"/>
  <c r="D69" i="2"/>
  <c r="C69" i="2"/>
  <c r="B69" i="2"/>
  <c r="R61" i="2"/>
  <c r="Q61" i="2"/>
  <c r="P61" i="2"/>
  <c r="O61" i="2"/>
  <c r="O4" i="2" s="1"/>
  <c r="N61" i="2"/>
  <c r="M61" i="2"/>
  <c r="K61" i="2"/>
  <c r="J61" i="2"/>
  <c r="L61" i="2" s="1"/>
  <c r="I61" i="2"/>
  <c r="H61" i="2"/>
  <c r="G61" i="2"/>
  <c r="F61" i="2"/>
  <c r="E61" i="2"/>
  <c r="D61" i="2"/>
  <c r="C61" i="2"/>
  <c r="B61" i="2"/>
  <c r="AC47" i="2"/>
  <c r="AA47" i="2"/>
  <c r="S47" i="2"/>
  <c r="AC46" i="2"/>
  <c r="AA46" i="2"/>
  <c r="S46" i="2"/>
  <c r="Q46" i="2"/>
  <c r="R46" i="2" s="1"/>
  <c r="I46" i="2"/>
  <c r="G46" i="2"/>
  <c r="AC45" i="2"/>
  <c r="AA45" i="2"/>
  <c r="S45" i="2" s="1"/>
  <c r="G45" i="2"/>
  <c r="AC44" i="2"/>
  <c r="AA44" i="2"/>
  <c r="S44" i="2"/>
  <c r="AC43" i="2"/>
  <c r="AA43" i="2"/>
  <c r="S43" i="2"/>
  <c r="O43" i="2"/>
  <c r="AC42" i="2"/>
  <c r="AA42" i="2"/>
  <c r="S42" i="2"/>
  <c r="I42" i="2"/>
  <c r="AC41" i="2"/>
  <c r="AA41" i="2"/>
  <c r="S41" i="2" s="1"/>
  <c r="G41" i="2"/>
  <c r="B41" i="2"/>
  <c r="AC40" i="2"/>
  <c r="AA40" i="2"/>
  <c r="S40" i="2"/>
  <c r="I40" i="2"/>
  <c r="G40" i="2"/>
  <c r="S35" i="2"/>
  <c r="Q35" i="2"/>
  <c r="R35" i="2" s="1"/>
  <c r="P35" i="2"/>
  <c r="N35" i="2"/>
  <c r="M35" i="2"/>
  <c r="K35" i="2"/>
  <c r="J35" i="2"/>
  <c r="I35" i="2"/>
  <c r="H35" i="2"/>
  <c r="G35" i="2"/>
  <c r="F35" i="2"/>
  <c r="E35" i="2"/>
  <c r="D35" i="2"/>
  <c r="C35" i="2"/>
  <c r="B35" i="2"/>
  <c r="R34" i="2"/>
  <c r="Q34" i="2"/>
  <c r="P34" i="2"/>
  <c r="N34" i="2"/>
  <c r="M34" i="2"/>
  <c r="J34" i="2" s="1"/>
  <c r="L34" i="2"/>
  <c r="K34" i="2"/>
  <c r="I34" i="2"/>
  <c r="H34" i="2"/>
  <c r="G34" i="2"/>
  <c r="F34" i="2"/>
  <c r="E34" i="2"/>
  <c r="E47" i="2" s="1"/>
  <c r="D34" i="2"/>
  <c r="C34" i="2"/>
  <c r="B34" i="2"/>
  <c r="S34" i="2" s="1"/>
  <c r="Q33" i="2"/>
  <c r="P33" i="2"/>
  <c r="N33" i="2"/>
  <c r="K33" i="2" s="1"/>
  <c r="M33" i="2"/>
  <c r="L33" i="2"/>
  <c r="I33" i="2"/>
  <c r="H33" i="2"/>
  <c r="G33" i="2"/>
  <c r="F33" i="2"/>
  <c r="F47" i="2" s="1"/>
  <c r="E33" i="2"/>
  <c r="D33" i="2"/>
  <c r="D47" i="2" s="1"/>
  <c r="C33" i="2"/>
  <c r="B33" i="2"/>
  <c r="Q32" i="2"/>
  <c r="P32" i="2"/>
  <c r="N32" i="2"/>
  <c r="N47" i="2" s="1"/>
  <c r="M32" i="2"/>
  <c r="K32" i="2"/>
  <c r="K47" i="2" s="1"/>
  <c r="J32" i="2"/>
  <c r="I32" i="2"/>
  <c r="I47" i="2" s="1"/>
  <c r="H32" i="2"/>
  <c r="G32" i="2"/>
  <c r="G47" i="2" s="1"/>
  <c r="F32" i="2"/>
  <c r="E32" i="2"/>
  <c r="D32" i="2"/>
  <c r="C32" i="2"/>
  <c r="C47" i="2" s="1"/>
  <c r="B32" i="2"/>
  <c r="S32" i="2" s="1"/>
  <c r="Q31" i="2"/>
  <c r="R31" i="2" s="1"/>
  <c r="P31" i="2"/>
  <c r="N31" i="2"/>
  <c r="M31" i="2"/>
  <c r="K31" i="2"/>
  <c r="J31" i="2"/>
  <c r="I31" i="2"/>
  <c r="H31" i="2"/>
  <c r="G31" i="2"/>
  <c r="F31" i="2"/>
  <c r="E31" i="2"/>
  <c r="D31" i="2"/>
  <c r="C31" i="2"/>
  <c r="B31" i="2"/>
  <c r="S31" i="2" s="1"/>
  <c r="R30" i="2"/>
  <c r="Q30" i="2"/>
  <c r="P30" i="2"/>
  <c r="O30" i="2"/>
  <c r="N30" i="2"/>
  <c r="K30" i="2" s="1"/>
  <c r="M30" i="2"/>
  <c r="J30" i="2" s="1"/>
  <c r="L30" i="2"/>
  <c r="I30" i="2"/>
  <c r="H30" i="2"/>
  <c r="G30" i="2"/>
  <c r="F30" i="2"/>
  <c r="E30" i="2"/>
  <c r="D30" i="2"/>
  <c r="C30" i="2"/>
  <c r="B30" i="2"/>
  <c r="Q29" i="2"/>
  <c r="P29" i="2"/>
  <c r="N29" i="2"/>
  <c r="K29" i="2" s="1"/>
  <c r="M29" i="2"/>
  <c r="J29" i="2" s="1"/>
  <c r="L29" i="2"/>
  <c r="I29" i="2"/>
  <c r="H29" i="2"/>
  <c r="H46" i="2" s="1"/>
  <c r="G29" i="2"/>
  <c r="F29" i="2"/>
  <c r="E29" i="2"/>
  <c r="D29" i="2"/>
  <c r="C29" i="2"/>
  <c r="B29" i="2"/>
  <c r="S29" i="2" s="1"/>
  <c r="R28" i="2"/>
  <c r="Q28" i="2"/>
  <c r="P28" i="2"/>
  <c r="P46" i="2" s="1"/>
  <c r="N28" i="2"/>
  <c r="K28" i="2" s="1"/>
  <c r="K46" i="2" s="1"/>
  <c r="M28" i="2"/>
  <c r="L28" i="2"/>
  <c r="J28" i="2"/>
  <c r="J46" i="2" s="1"/>
  <c r="I28" i="2"/>
  <c r="H28" i="2"/>
  <c r="G28" i="2"/>
  <c r="F28" i="2"/>
  <c r="E28" i="2"/>
  <c r="D28" i="2"/>
  <c r="C28" i="2"/>
  <c r="B28" i="2"/>
  <c r="S28" i="2" s="1"/>
  <c r="Q27" i="2"/>
  <c r="R27" i="2" s="1"/>
  <c r="P27" i="2"/>
  <c r="N27" i="2"/>
  <c r="M27" i="2"/>
  <c r="J27" i="2" s="1"/>
  <c r="K27" i="2"/>
  <c r="I27" i="2"/>
  <c r="H27" i="2"/>
  <c r="G27" i="2"/>
  <c r="F27" i="2"/>
  <c r="E27" i="2"/>
  <c r="D27" i="2"/>
  <c r="C27" i="2"/>
  <c r="B27" i="2"/>
  <c r="Q26" i="2"/>
  <c r="P26" i="2"/>
  <c r="R26" i="2" s="1"/>
  <c r="O26" i="2"/>
  <c r="N26" i="2"/>
  <c r="K26" i="2" s="1"/>
  <c r="M26" i="2"/>
  <c r="J26" i="2"/>
  <c r="I26" i="2"/>
  <c r="H26" i="2"/>
  <c r="G26" i="2"/>
  <c r="F26" i="2"/>
  <c r="E26" i="2"/>
  <c r="E45" i="2" s="1"/>
  <c r="D26" i="2"/>
  <c r="C26" i="2"/>
  <c r="B26" i="2"/>
  <c r="Q25" i="2"/>
  <c r="R25" i="2" s="1"/>
  <c r="P25" i="2"/>
  <c r="N25" i="2"/>
  <c r="K25" i="2" s="1"/>
  <c r="K45" i="2" s="1"/>
  <c r="M25" i="2"/>
  <c r="M45" i="2" s="1"/>
  <c r="J25" i="2"/>
  <c r="J45" i="2" s="1"/>
  <c r="I25" i="2"/>
  <c r="H25" i="2"/>
  <c r="G25" i="2"/>
  <c r="F25" i="2"/>
  <c r="E25" i="2"/>
  <c r="D25" i="2"/>
  <c r="C25" i="2"/>
  <c r="B25" i="2"/>
  <c r="S25" i="2" s="1"/>
  <c r="R24" i="2"/>
  <c r="Q24" i="2"/>
  <c r="P24" i="2"/>
  <c r="N24" i="2"/>
  <c r="N45" i="2" s="1"/>
  <c r="O45" i="2" s="1"/>
  <c r="M24" i="2"/>
  <c r="K24" i="2"/>
  <c r="J24" i="2"/>
  <c r="I24" i="2"/>
  <c r="I45" i="2" s="1"/>
  <c r="H24" i="2"/>
  <c r="G24" i="2"/>
  <c r="F24" i="2"/>
  <c r="E24" i="2"/>
  <c r="D24" i="2"/>
  <c r="D45" i="2" s="1"/>
  <c r="C24" i="2"/>
  <c r="C45" i="2" s="1"/>
  <c r="B24" i="2"/>
  <c r="S24" i="2" s="1"/>
  <c r="Q23" i="2"/>
  <c r="R23" i="2" s="1"/>
  <c r="P23" i="2"/>
  <c r="N23" i="2"/>
  <c r="M23" i="2"/>
  <c r="J23" i="2" s="1"/>
  <c r="L23" i="2"/>
  <c r="K23" i="2"/>
  <c r="I23" i="2"/>
  <c r="H23" i="2"/>
  <c r="G23" i="2"/>
  <c r="F23" i="2"/>
  <c r="E23" i="2"/>
  <c r="D23" i="2"/>
  <c r="C23" i="2"/>
  <c r="B23" i="2"/>
  <c r="R22" i="2"/>
  <c r="Q22" i="2"/>
  <c r="P22" i="2"/>
  <c r="O22" i="2"/>
  <c r="N22" i="2"/>
  <c r="K22" i="2" s="1"/>
  <c r="M22" i="2"/>
  <c r="J22" i="2" s="1"/>
  <c r="L22" i="2"/>
  <c r="I22" i="2"/>
  <c r="H22" i="2"/>
  <c r="G22" i="2"/>
  <c r="F22" i="2"/>
  <c r="E22" i="2"/>
  <c r="D22" i="2"/>
  <c r="C22" i="2"/>
  <c r="B22" i="2"/>
  <c r="Q21" i="2"/>
  <c r="P21" i="2"/>
  <c r="N21" i="2"/>
  <c r="K21" i="2" s="1"/>
  <c r="K44" i="2" s="1"/>
  <c r="M21" i="2"/>
  <c r="J21" i="2" s="1"/>
  <c r="J44" i="2" s="1"/>
  <c r="I21" i="2"/>
  <c r="H21" i="2"/>
  <c r="G21" i="2"/>
  <c r="F21" i="2"/>
  <c r="E21" i="2"/>
  <c r="D21" i="2"/>
  <c r="C21" i="2"/>
  <c r="B21" i="2"/>
  <c r="Q20" i="2"/>
  <c r="P20" i="2"/>
  <c r="N20" i="2"/>
  <c r="K20" i="2" s="1"/>
  <c r="M20" i="2"/>
  <c r="J20" i="2"/>
  <c r="I20" i="2"/>
  <c r="I44" i="2" s="1"/>
  <c r="H20" i="2"/>
  <c r="G20" i="2"/>
  <c r="G44" i="2" s="1"/>
  <c r="F20" i="2"/>
  <c r="E20" i="2"/>
  <c r="D20" i="2"/>
  <c r="C20" i="2"/>
  <c r="C44" i="2" s="1"/>
  <c r="B20" i="2"/>
  <c r="S20" i="2" s="1"/>
  <c r="Q19" i="2"/>
  <c r="R19" i="2" s="1"/>
  <c r="P19" i="2"/>
  <c r="N19" i="2"/>
  <c r="K19" i="2" s="1"/>
  <c r="M19" i="2"/>
  <c r="J19" i="2"/>
  <c r="I19" i="2"/>
  <c r="H19" i="2"/>
  <c r="G19" i="2"/>
  <c r="F19" i="2"/>
  <c r="E19" i="2"/>
  <c r="E43" i="2" s="1"/>
  <c r="D19" i="2"/>
  <c r="C19" i="2"/>
  <c r="B19" i="2"/>
  <c r="S19" i="2" s="1"/>
  <c r="S18" i="2"/>
  <c r="R18" i="2"/>
  <c r="Q18" i="2"/>
  <c r="P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R17" i="2" s="1"/>
  <c r="N17" i="2"/>
  <c r="K17" i="2" s="1"/>
  <c r="M17" i="2"/>
  <c r="M43" i="2" s="1"/>
  <c r="L17" i="2"/>
  <c r="J17" i="2"/>
  <c r="J43" i="2" s="1"/>
  <c r="I17" i="2"/>
  <c r="H17" i="2"/>
  <c r="G17" i="2"/>
  <c r="G43" i="2" s="1"/>
  <c r="F17" i="2"/>
  <c r="E17" i="2"/>
  <c r="D17" i="2"/>
  <c r="C17" i="2"/>
  <c r="B17" i="2"/>
  <c r="S17" i="2" s="1"/>
  <c r="S16" i="2"/>
  <c r="Q16" i="2"/>
  <c r="P16" i="2"/>
  <c r="N16" i="2"/>
  <c r="N43" i="2" s="1"/>
  <c r="M16" i="2"/>
  <c r="K16" i="2"/>
  <c r="K43" i="2" s="1"/>
  <c r="J16" i="2"/>
  <c r="I16" i="2"/>
  <c r="H16" i="2"/>
  <c r="G16" i="2"/>
  <c r="F16" i="2"/>
  <c r="F43" i="2" s="1"/>
  <c r="E16" i="2"/>
  <c r="D16" i="2"/>
  <c r="C16" i="2"/>
  <c r="C43" i="2" s="1"/>
  <c r="B16" i="2"/>
  <c r="Q15" i="2"/>
  <c r="P15" i="2"/>
  <c r="N15" i="2"/>
  <c r="K15" i="2" s="1"/>
  <c r="M15" i="2"/>
  <c r="J15" i="2"/>
  <c r="I15" i="2"/>
  <c r="H15" i="2"/>
  <c r="G15" i="2"/>
  <c r="F15" i="2"/>
  <c r="E15" i="2"/>
  <c r="D15" i="2"/>
  <c r="C15" i="2"/>
  <c r="B15" i="2"/>
  <c r="B42" i="2" s="1"/>
  <c r="Q14" i="2"/>
  <c r="P14" i="2"/>
  <c r="R14" i="2" s="1"/>
  <c r="N14" i="2"/>
  <c r="K14" i="2" s="1"/>
  <c r="M14" i="2"/>
  <c r="J14" i="2" s="1"/>
  <c r="I14" i="2"/>
  <c r="H14" i="2"/>
  <c r="G14" i="2"/>
  <c r="F14" i="2"/>
  <c r="E14" i="2"/>
  <c r="D14" i="2"/>
  <c r="C14" i="2"/>
  <c r="B14" i="2"/>
  <c r="Q13" i="2"/>
  <c r="R13" i="2" s="1"/>
  <c r="P13" i="2"/>
  <c r="N13" i="2"/>
  <c r="K13" i="2" s="1"/>
  <c r="M13" i="2"/>
  <c r="J13" i="2" s="1"/>
  <c r="I13" i="2"/>
  <c r="H13" i="2"/>
  <c r="G13" i="2"/>
  <c r="G42" i="2" s="1"/>
  <c r="F13" i="2"/>
  <c r="E13" i="2"/>
  <c r="D13" i="2"/>
  <c r="C13" i="2"/>
  <c r="B13" i="2"/>
  <c r="Q12" i="2"/>
  <c r="R12" i="2" s="1"/>
  <c r="P12" i="2"/>
  <c r="N12" i="2"/>
  <c r="M12" i="2"/>
  <c r="J12" i="2"/>
  <c r="J42" i="2" s="1"/>
  <c r="I12" i="2"/>
  <c r="H12" i="2"/>
  <c r="G12" i="2"/>
  <c r="F12" i="2"/>
  <c r="F42" i="2" s="1"/>
  <c r="E12" i="2"/>
  <c r="D12" i="2"/>
  <c r="C12" i="2"/>
  <c r="C42" i="2" s="1"/>
  <c r="B12" i="2"/>
  <c r="S12" i="2" s="1"/>
  <c r="Q11" i="2"/>
  <c r="P11" i="2"/>
  <c r="R11" i="2" s="1"/>
  <c r="N11" i="2"/>
  <c r="M11" i="2"/>
  <c r="K11" i="2"/>
  <c r="J11" i="2"/>
  <c r="I11" i="2"/>
  <c r="H11" i="2"/>
  <c r="G11" i="2"/>
  <c r="F11" i="2"/>
  <c r="E11" i="2"/>
  <c r="D11" i="2"/>
  <c r="C11" i="2"/>
  <c r="B11" i="2"/>
  <c r="S11" i="2" s="1"/>
  <c r="S10" i="2"/>
  <c r="R10" i="2"/>
  <c r="Q10" i="2"/>
  <c r="P10" i="2"/>
  <c r="N10" i="2"/>
  <c r="K10" i="2" s="1"/>
  <c r="M10" i="2"/>
  <c r="J10" i="2" s="1"/>
  <c r="I10" i="2"/>
  <c r="H10" i="2"/>
  <c r="G10" i="2"/>
  <c r="F10" i="2"/>
  <c r="E10" i="2"/>
  <c r="D10" i="2"/>
  <c r="C10" i="2"/>
  <c r="B10" i="2"/>
  <c r="R9" i="2"/>
  <c r="Q9" i="2"/>
  <c r="P9" i="2"/>
  <c r="N9" i="2"/>
  <c r="K9" i="2" s="1"/>
  <c r="M9" i="2"/>
  <c r="I9" i="2"/>
  <c r="H9" i="2"/>
  <c r="G9" i="2"/>
  <c r="F9" i="2"/>
  <c r="E9" i="2"/>
  <c r="E41" i="2" s="1"/>
  <c r="D9" i="2"/>
  <c r="C9" i="2"/>
  <c r="B9" i="2"/>
  <c r="Q8" i="2"/>
  <c r="P8" i="2"/>
  <c r="N8" i="2"/>
  <c r="M8" i="2"/>
  <c r="J8" i="2"/>
  <c r="I8" i="2"/>
  <c r="H8" i="2"/>
  <c r="H41" i="2" s="1"/>
  <c r="G8" i="2"/>
  <c r="F8" i="2"/>
  <c r="E8" i="2"/>
  <c r="D8" i="2"/>
  <c r="D41" i="2" s="1"/>
  <c r="C8" i="2"/>
  <c r="B8" i="2"/>
  <c r="Q7" i="2"/>
  <c r="R7" i="2" s="1"/>
  <c r="P7" i="2"/>
  <c r="N7" i="2"/>
  <c r="K7" i="2" s="1"/>
  <c r="M7" i="2"/>
  <c r="J7" i="2" s="1"/>
  <c r="J40" i="2" s="1"/>
  <c r="I7" i="2"/>
  <c r="H7" i="2"/>
  <c r="G7" i="2"/>
  <c r="F7" i="2"/>
  <c r="E7" i="2"/>
  <c r="D7" i="2"/>
  <c r="C7" i="2"/>
  <c r="B7" i="2"/>
  <c r="Q6" i="2"/>
  <c r="P6" i="2"/>
  <c r="R6" i="2" s="1"/>
  <c r="N6" i="2"/>
  <c r="N40" i="2" s="1"/>
  <c r="M6" i="2"/>
  <c r="K6" i="2"/>
  <c r="K40" i="2" s="1"/>
  <c r="J6" i="2"/>
  <c r="I6" i="2"/>
  <c r="H6" i="2"/>
  <c r="G6" i="2"/>
  <c r="F6" i="2"/>
  <c r="E6" i="2"/>
  <c r="D6" i="2"/>
  <c r="C6" i="2"/>
  <c r="B6" i="2"/>
  <c r="S6" i="2" s="1"/>
  <c r="Q5" i="2"/>
  <c r="R5" i="2" s="1"/>
  <c r="P5" i="2"/>
  <c r="N5" i="2"/>
  <c r="K5" i="2" s="1"/>
  <c r="M5" i="2"/>
  <c r="L5" i="2"/>
  <c r="J5" i="2"/>
  <c r="I5" i="2"/>
  <c r="H5" i="2"/>
  <c r="G5" i="2"/>
  <c r="F5" i="2"/>
  <c r="E5" i="2"/>
  <c r="D5" i="2"/>
  <c r="C5" i="2"/>
  <c r="B5" i="2"/>
  <c r="S5" i="2" s="1"/>
  <c r="Q4" i="2"/>
  <c r="P4" i="2"/>
  <c r="N4" i="2"/>
  <c r="M4" i="2"/>
  <c r="M40" i="2" s="1"/>
  <c r="L4" i="2"/>
  <c r="K4" i="2"/>
  <c r="J4" i="2"/>
  <c r="I4" i="2"/>
  <c r="H4" i="2"/>
  <c r="G4" i="2"/>
  <c r="F4" i="2"/>
  <c r="F40" i="2" s="1"/>
  <c r="E4" i="2"/>
  <c r="E40" i="2" s="1"/>
  <c r="D4" i="2"/>
  <c r="D40" i="2" s="1"/>
  <c r="C4" i="2"/>
  <c r="B4" i="2"/>
  <c r="S4" i="2" s="1"/>
  <c r="O4" i="1"/>
  <c r="AF47" i="1"/>
  <c r="AD47" i="1"/>
  <c r="AH46" i="1"/>
  <c r="AF46" i="1"/>
  <c r="AD46" i="1"/>
  <c r="AH45" i="1"/>
  <c r="AF45" i="1"/>
  <c r="AD45" i="1"/>
  <c r="AH44" i="1"/>
  <c r="AF44" i="1"/>
  <c r="AD44" i="1"/>
  <c r="AF43" i="1"/>
  <c r="AD43" i="1"/>
  <c r="AH42" i="1"/>
  <c r="AF42" i="1"/>
  <c r="AD42" i="1"/>
  <c r="AH41" i="1"/>
  <c r="AF41" i="1"/>
  <c r="AD41" i="1"/>
  <c r="AH40" i="1"/>
  <c r="AF40" i="1"/>
  <c r="AD40" i="1"/>
  <c r="T35" i="1"/>
  <c r="S35" i="1"/>
  <c r="Q35" i="1"/>
  <c r="N35" i="1" s="1"/>
  <c r="P35" i="1"/>
  <c r="M35" i="1" s="1"/>
  <c r="L35" i="1"/>
  <c r="K35" i="1"/>
  <c r="J35" i="1"/>
  <c r="I35" i="1"/>
  <c r="H35" i="1"/>
  <c r="G35" i="1"/>
  <c r="F35" i="1"/>
  <c r="E35" i="1"/>
  <c r="T34" i="1"/>
  <c r="S34" i="1"/>
  <c r="Q34" i="1"/>
  <c r="N34" i="1" s="1"/>
  <c r="P34" i="1"/>
  <c r="M34" i="1" s="1"/>
  <c r="L34" i="1"/>
  <c r="K34" i="1"/>
  <c r="J34" i="1"/>
  <c r="I34" i="1"/>
  <c r="H34" i="1"/>
  <c r="G34" i="1"/>
  <c r="F34" i="1"/>
  <c r="E34" i="1"/>
  <c r="T33" i="1"/>
  <c r="S33" i="1"/>
  <c r="Q33" i="1"/>
  <c r="P33" i="1"/>
  <c r="L33" i="1"/>
  <c r="K33" i="1"/>
  <c r="J33" i="1"/>
  <c r="I33" i="1"/>
  <c r="H33" i="1"/>
  <c r="G33" i="1"/>
  <c r="F33" i="1"/>
  <c r="E33" i="1"/>
  <c r="T32" i="1"/>
  <c r="S32" i="1"/>
  <c r="Q32" i="1"/>
  <c r="N32" i="1" s="1"/>
  <c r="P32" i="1"/>
  <c r="M32" i="1" s="1"/>
  <c r="L32" i="1"/>
  <c r="K32" i="1"/>
  <c r="J32" i="1"/>
  <c r="I32" i="1"/>
  <c r="H32" i="1"/>
  <c r="G32" i="1"/>
  <c r="F32" i="1"/>
  <c r="E32" i="1"/>
  <c r="T31" i="1"/>
  <c r="S31" i="1"/>
  <c r="Q31" i="1"/>
  <c r="N31" i="1" s="1"/>
  <c r="P31" i="1"/>
  <c r="M31" i="1" s="1"/>
  <c r="L31" i="1"/>
  <c r="K31" i="1"/>
  <c r="J31" i="1"/>
  <c r="I31" i="1"/>
  <c r="H31" i="1"/>
  <c r="G31" i="1"/>
  <c r="F31" i="1"/>
  <c r="E31" i="1"/>
  <c r="T30" i="1"/>
  <c r="S30" i="1"/>
  <c r="Q30" i="1"/>
  <c r="N30" i="1" s="1"/>
  <c r="P30" i="1"/>
  <c r="M30" i="1" s="1"/>
  <c r="L30" i="1"/>
  <c r="K30" i="1"/>
  <c r="J30" i="1"/>
  <c r="I30" i="1"/>
  <c r="H30" i="1"/>
  <c r="G30" i="1"/>
  <c r="F30" i="1"/>
  <c r="E30" i="1"/>
  <c r="T29" i="1"/>
  <c r="S29" i="1"/>
  <c r="Q29" i="1"/>
  <c r="N29" i="1" s="1"/>
  <c r="P29" i="1"/>
  <c r="M29" i="1" s="1"/>
  <c r="L29" i="1"/>
  <c r="K29" i="1"/>
  <c r="J29" i="1"/>
  <c r="I29" i="1"/>
  <c r="H29" i="1"/>
  <c r="G29" i="1"/>
  <c r="F29" i="1"/>
  <c r="E29" i="1"/>
  <c r="T28" i="1"/>
  <c r="S28" i="1"/>
  <c r="Q28" i="1"/>
  <c r="P28" i="1"/>
  <c r="M28" i="1" s="1"/>
  <c r="L28" i="1"/>
  <c r="K28" i="1"/>
  <c r="J28" i="1"/>
  <c r="I28" i="1"/>
  <c r="H28" i="1"/>
  <c r="G28" i="1"/>
  <c r="F28" i="1"/>
  <c r="E28" i="1"/>
  <c r="T27" i="1"/>
  <c r="S27" i="1"/>
  <c r="Q27" i="1"/>
  <c r="N27" i="1" s="1"/>
  <c r="P27" i="1"/>
  <c r="M27" i="1" s="1"/>
  <c r="L27" i="1"/>
  <c r="K27" i="1"/>
  <c r="J27" i="1"/>
  <c r="I27" i="1"/>
  <c r="H27" i="1"/>
  <c r="G27" i="1"/>
  <c r="F27" i="1"/>
  <c r="E27" i="1"/>
  <c r="T26" i="1"/>
  <c r="S26" i="1"/>
  <c r="Q26" i="1"/>
  <c r="N26" i="1" s="1"/>
  <c r="P26" i="1"/>
  <c r="M26" i="1" s="1"/>
  <c r="L26" i="1"/>
  <c r="K26" i="1"/>
  <c r="J26" i="1"/>
  <c r="I26" i="1"/>
  <c r="H26" i="1"/>
  <c r="G26" i="1"/>
  <c r="F26" i="1"/>
  <c r="E26" i="1"/>
  <c r="T25" i="1"/>
  <c r="S25" i="1"/>
  <c r="Q25" i="1"/>
  <c r="N25" i="1" s="1"/>
  <c r="P25" i="1"/>
  <c r="M25" i="1" s="1"/>
  <c r="L25" i="1"/>
  <c r="K25" i="1"/>
  <c r="J25" i="1"/>
  <c r="I25" i="1"/>
  <c r="H25" i="1"/>
  <c r="G25" i="1"/>
  <c r="F25" i="1"/>
  <c r="E25" i="1"/>
  <c r="T24" i="1"/>
  <c r="S24" i="1"/>
  <c r="Q24" i="1"/>
  <c r="P24" i="1"/>
  <c r="L24" i="1"/>
  <c r="K24" i="1"/>
  <c r="J24" i="1"/>
  <c r="I24" i="1"/>
  <c r="H24" i="1"/>
  <c r="G24" i="1"/>
  <c r="F24" i="1"/>
  <c r="E24" i="1"/>
  <c r="T23" i="1"/>
  <c r="S23" i="1"/>
  <c r="Q23" i="1"/>
  <c r="P23" i="1"/>
  <c r="M23" i="1" s="1"/>
  <c r="L23" i="1"/>
  <c r="K23" i="1"/>
  <c r="J23" i="1"/>
  <c r="I23" i="1"/>
  <c r="H23" i="1"/>
  <c r="G23" i="1"/>
  <c r="F23" i="1"/>
  <c r="E23" i="1"/>
  <c r="T22" i="1"/>
  <c r="S22" i="1"/>
  <c r="Q22" i="1"/>
  <c r="N22" i="1" s="1"/>
  <c r="P22" i="1"/>
  <c r="M22" i="1" s="1"/>
  <c r="L22" i="1"/>
  <c r="K22" i="1"/>
  <c r="J22" i="1"/>
  <c r="I22" i="1"/>
  <c r="H22" i="1"/>
  <c r="G22" i="1"/>
  <c r="F22" i="1"/>
  <c r="E22" i="1"/>
  <c r="T21" i="1"/>
  <c r="S21" i="1"/>
  <c r="Q21" i="1"/>
  <c r="N21" i="1" s="1"/>
  <c r="P21" i="1"/>
  <c r="L21" i="1"/>
  <c r="K21" i="1"/>
  <c r="J21" i="1"/>
  <c r="I21" i="1"/>
  <c r="H21" i="1"/>
  <c r="G21" i="1"/>
  <c r="F21" i="1"/>
  <c r="E21" i="1"/>
  <c r="T20" i="1"/>
  <c r="S20" i="1"/>
  <c r="Q20" i="1"/>
  <c r="N20" i="1" s="1"/>
  <c r="P20" i="1"/>
  <c r="M20" i="1" s="1"/>
  <c r="L20" i="1"/>
  <c r="K20" i="1"/>
  <c r="J20" i="1"/>
  <c r="I20" i="1"/>
  <c r="H20" i="1"/>
  <c r="G20" i="1"/>
  <c r="F20" i="1"/>
  <c r="E20" i="1"/>
  <c r="T19" i="1"/>
  <c r="S19" i="1"/>
  <c r="Q19" i="1"/>
  <c r="N19" i="1" s="1"/>
  <c r="P19" i="1"/>
  <c r="M19" i="1" s="1"/>
  <c r="L19" i="1"/>
  <c r="K19" i="1"/>
  <c r="J19" i="1"/>
  <c r="I19" i="1"/>
  <c r="H19" i="1"/>
  <c r="G19" i="1"/>
  <c r="F19" i="1"/>
  <c r="E19" i="1"/>
  <c r="T18" i="1"/>
  <c r="S18" i="1"/>
  <c r="Q18" i="1"/>
  <c r="N18" i="1" s="1"/>
  <c r="P18" i="1"/>
  <c r="M18" i="1" s="1"/>
  <c r="L18" i="1"/>
  <c r="K18" i="1"/>
  <c r="J18" i="1"/>
  <c r="I18" i="1"/>
  <c r="H18" i="1"/>
  <c r="G18" i="1"/>
  <c r="F18" i="1"/>
  <c r="E18" i="1"/>
  <c r="T17" i="1"/>
  <c r="S17" i="1"/>
  <c r="Q17" i="1"/>
  <c r="P17" i="1"/>
  <c r="M17" i="1" s="1"/>
  <c r="L17" i="1"/>
  <c r="K17" i="1"/>
  <c r="J17" i="1"/>
  <c r="I17" i="1"/>
  <c r="H17" i="1"/>
  <c r="G17" i="1"/>
  <c r="F17" i="1"/>
  <c r="E17" i="1"/>
  <c r="T16" i="1"/>
  <c r="S16" i="1"/>
  <c r="Q16" i="1"/>
  <c r="N16" i="1" s="1"/>
  <c r="P16" i="1"/>
  <c r="M16" i="1" s="1"/>
  <c r="L16" i="1"/>
  <c r="K16" i="1"/>
  <c r="J16" i="1"/>
  <c r="I16" i="1"/>
  <c r="H16" i="1"/>
  <c r="G16" i="1"/>
  <c r="F16" i="1"/>
  <c r="E16" i="1"/>
  <c r="T15" i="1"/>
  <c r="S15" i="1"/>
  <c r="Q15" i="1"/>
  <c r="N15" i="1" s="1"/>
  <c r="P15" i="1"/>
  <c r="M15" i="1" s="1"/>
  <c r="L15" i="1"/>
  <c r="K15" i="1"/>
  <c r="J15" i="1"/>
  <c r="I15" i="1"/>
  <c r="H15" i="1"/>
  <c r="G15" i="1"/>
  <c r="F15" i="1"/>
  <c r="E15" i="1"/>
  <c r="T14" i="1"/>
  <c r="S14" i="1"/>
  <c r="Q14" i="1"/>
  <c r="N14" i="1" s="1"/>
  <c r="P14" i="1"/>
  <c r="M14" i="1" s="1"/>
  <c r="L14" i="1"/>
  <c r="K14" i="1"/>
  <c r="J14" i="1"/>
  <c r="I14" i="1"/>
  <c r="H14" i="1"/>
  <c r="G14" i="1"/>
  <c r="F14" i="1"/>
  <c r="E14" i="1"/>
  <c r="T13" i="1"/>
  <c r="S13" i="1"/>
  <c r="Q13" i="1"/>
  <c r="N13" i="1" s="1"/>
  <c r="P13" i="1"/>
  <c r="M13" i="1" s="1"/>
  <c r="L13" i="1"/>
  <c r="K13" i="1"/>
  <c r="J13" i="1"/>
  <c r="I13" i="1"/>
  <c r="H13" i="1"/>
  <c r="G13" i="1"/>
  <c r="F13" i="1"/>
  <c r="E13" i="1"/>
  <c r="T12" i="1"/>
  <c r="S12" i="1"/>
  <c r="Q12" i="1"/>
  <c r="N12" i="1" s="1"/>
  <c r="P12" i="1"/>
  <c r="M12" i="1" s="1"/>
  <c r="L12" i="1"/>
  <c r="K12" i="1"/>
  <c r="J12" i="1"/>
  <c r="I12" i="1"/>
  <c r="H12" i="1"/>
  <c r="G12" i="1"/>
  <c r="F12" i="1"/>
  <c r="E12" i="1"/>
  <c r="T11" i="1"/>
  <c r="S11" i="1"/>
  <c r="Q11" i="1"/>
  <c r="N11" i="1" s="1"/>
  <c r="P11" i="1"/>
  <c r="L11" i="1"/>
  <c r="K11" i="1"/>
  <c r="J11" i="1"/>
  <c r="I11" i="1"/>
  <c r="H11" i="1"/>
  <c r="G11" i="1"/>
  <c r="F11" i="1"/>
  <c r="E11" i="1"/>
  <c r="T10" i="1"/>
  <c r="S10" i="1"/>
  <c r="Q10" i="1"/>
  <c r="N10" i="1" s="1"/>
  <c r="P10" i="1"/>
  <c r="M10" i="1" s="1"/>
  <c r="L10" i="1"/>
  <c r="K10" i="1"/>
  <c r="J10" i="1"/>
  <c r="I10" i="1"/>
  <c r="H10" i="1"/>
  <c r="G10" i="1"/>
  <c r="F10" i="1"/>
  <c r="E10" i="1"/>
  <c r="T9" i="1"/>
  <c r="S9" i="1"/>
  <c r="Q9" i="1"/>
  <c r="N9" i="1" s="1"/>
  <c r="P9" i="1"/>
  <c r="M9" i="1" s="1"/>
  <c r="L9" i="1"/>
  <c r="K9" i="1"/>
  <c r="J9" i="1"/>
  <c r="I9" i="1"/>
  <c r="H9" i="1"/>
  <c r="G9" i="1"/>
  <c r="F9" i="1"/>
  <c r="E9" i="1"/>
  <c r="T8" i="1"/>
  <c r="S8" i="1"/>
  <c r="Q8" i="1"/>
  <c r="N8" i="1" s="1"/>
  <c r="P8" i="1"/>
  <c r="M8" i="1" s="1"/>
  <c r="L8" i="1"/>
  <c r="K8" i="1"/>
  <c r="J8" i="1"/>
  <c r="I8" i="1"/>
  <c r="H8" i="1"/>
  <c r="G8" i="1"/>
  <c r="F8" i="1"/>
  <c r="E8" i="1"/>
  <c r="T7" i="1"/>
  <c r="S7" i="1"/>
  <c r="Q7" i="1"/>
  <c r="N7" i="1" s="1"/>
  <c r="P7" i="1"/>
  <c r="M7" i="1" s="1"/>
  <c r="L7" i="1"/>
  <c r="K7" i="1"/>
  <c r="J7" i="1"/>
  <c r="I7" i="1"/>
  <c r="H7" i="1"/>
  <c r="G7" i="1"/>
  <c r="F7" i="1"/>
  <c r="E7" i="1"/>
  <c r="T6" i="1"/>
  <c r="S6" i="1"/>
  <c r="Q6" i="1"/>
  <c r="N6" i="1" s="1"/>
  <c r="P6" i="1"/>
  <c r="M6" i="1" s="1"/>
  <c r="L6" i="1"/>
  <c r="K6" i="1"/>
  <c r="J6" i="1"/>
  <c r="I6" i="1"/>
  <c r="H6" i="1"/>
  <c r="G6" i="1"/>
  <c r="F6" i="1"/>
  <c r="E6" i="1"/>
  <c r="T5" i="1"/>
  <c r="S5" i="1"/>
  <c r="Q5" i="1"/>
  <c r="N5" i="1" s="1"/>
  <c r="P5" i="1"/>
  <c r="M5" i="1" s="1"/>
  <c r="L5" i="1"/>
  <c r="K5" i="1"/>
  <c r="J5" i="1"/>
  <c r="I5" i="1"/>
  <c r="H5" i="1"/>
  <c r="G5" i="1"/>
  <c r="F5" i="1"/>
  <c r="E5" i="1"/>
  <c r="T4" i="1"/>
  <c r="S4" i="1"/>
  <c r="Q4" i="1"/>
  <c r="N4" i="1" s="1"/>
  <c r="P4" i="1"/>
  <c r="L4" i="1"/>
  <c r="K4" i="1"/>
  <c r="J4" i="1"/>
  <c r="I4" i="1"/>
  <c r="H4" i="1"/>
  <c r="G4" i="1"/>
  <c r="F4" i="1"/>
  <c r="E4" i="1"/>
  <c r="S29" i="5" l="1"/>
  <c r="U35" i="1"/>
  <c r="G40" i="1"/>
  <c r="R13" i="1"/>
  <c r="R10" i="5"/>
  <c r="R14" i="5"/>
  <c r="G42" i="5"/>
  <c r="U11" i="1"/>
  <c r="U19" i="1"/>
  <c r="O11" i="1"/>
  <c r="E46" i="1"/>
  <c r="V15" i="1"/>
  <c r="H45" i="1"/>
  <c r="Q46" i="1"/>
  <c r="O16" i="5"/>
  <c r="V12" i="1"/>
  <c r="R28" i="1"/>
  <c r="R16" i="5"/>
  <c r="Q45" i="1"/>
  <c r="O6" i="1"/>
  <c r="U5" i="1"/>
  <c r="U14" i="1"/>
  <c r="G45" i="1"/>
  <c r="T47" i="1"/>
  <c r="O17" i="1"/>
  <c r="R27" i="1"/>
  <c r="O30" i="1"/>
  <c r="I41" i="5"/>
  <c r="O19" i="5"/>
  <c r="O27" i="5"/>
  <c r="B44" i="5"/>
  <c r="V46" i="1"/>
  <c r="O20" i="1"/>
  <c r="O4" i="5"/>
  <c r="R23" i="5"/>
  <c r="R35" i="5"/>
  <c r="O8" i="1"/>
  <c r="H47" i="5"/>
  <c r="O9" i="1"/>
  <c r="R15" i="1"/>
  <c r="O18" i="1"/>
  <c r="R26" i="5"/>
  <c r="R28" i="5"/>
  <c r="L47" i="1"/>
  <c r="R30" i="5"/>
  <c r="R32" i="5"/>
  <c r="V22" i="1"/>
  <c r="O25" i="5"/>
  <c r="G47" i="5"/>
  <c r="U13" i="1"/>
  <c r="V30" i="1"/>
  <c r="R26" i="1"/>
  <c r="O33" i="1"/>
  <c r="R5" i="1"/>
  <c r="P44" i="1"/>
  <c r="J46" i="5"/>
  <c r="V7" i="1"/>
  <c r="E42" i="1"/>
  <c r="R12" i="1"/>
  <c r="L22" i="5"/>
  <c r="S28" i="5"/>
  <c r="N42" i="1"/>
  <c r="R11" i="5"/>
  <c r="O32" i="5"/>
  <c r="V19" i="1"/>
  <c r="G44" i="1"/>
  <c r="O10" i="1"/>
  <c r="R7" i="5"/>
  <c r="G41" i="1"/>
  <c r="F42" i="1"/>
  <c r="U15" i="1"/>
  <c r="F44" i="1"/>
  <c r="U23" i="1"/>
  <c r="T46" i="1"/>
  <c r="O5" i="1"/>
  <c r="O24" i="1"/>
  <c r="R25" i="1"/>
  <c r="R30" i="1"/>
  <c r="T8" i="5"/>
  <c r="S12" i="5"/>
  <c r="D45" i="5"/>
  <c r="I46" i="5"/>
  <c r="R27" i="5"/>
  <c r="L40" i="1"/>
  <c r="G46" i="1"/>
  <c r="V47" i="1"/>
  <c r="O16" i="1"/>
  <c r="O34" i="1"/>
  <c r="R13" i="5"/>
  <c r="V9" i="1"/>
  <c r="G42" i="1"/>
  <c r="P42" i="1"/>
  <c r="U17" i="1"/>
  <c r="E45" i="1"/>
  <c r="U25" i="1"/>
  <c r="K46" i="1"/>
  <c r="O14" i="1"/>
  <c r="R16" i="1"/>
  <c r="O19" i="1"/>
  <c r="R20" i="1"/>
  <c r="O24" i="5"/>
  <c r="S26" i="5"/>
  <c r="Q42" i="1"/>
  <c r="H42" i="1"/>
  <c r="I43" i="1"/>
  <c r="D43" i="5"/>
  <c r="P46" i="5"/>
  <c r="R34" i="5"/>
  <c r="V6" i="1"/>
  <c r="R33" i="1"/>
  <c r="Q42" i="5"/>
  <c r="R24" i="5"/>
  <c r="I42" i="1"/>
  <c r="U4" i="1"/>
  <c r="T42" i="1"/>
  <c r="J47" i="1"/>
  <c r="R4" i="1"/>
  <c r="S5" i="5"/>
  <c r="S11" i="5"/>
  <c r="S13" i="5"/>
  <c r="O23" i="5"/>
  <c r="T29" i="5"/>
  <c r="R31" i="5"/>
  <c r="O33" i="5"/>
  <c r="S40" i="1"/>
  <c r="T40" i="1"/>
  <c r="U20" i="1"/>
  <c r="V26" i="1"/>
  <c r="N28" i="1"/>
  <c r="N46" i="1" s="1"/>
  <c r="O7" i="1"/>
  <c r="O12" i="1"/>
  <c r="R14" i="1"/>
  <c r="O22" i="1"/>
  <c r="F41" i="1"/>
  <c r="U9" i="1"/>
  <c r="U12" i="1"/>
  <c r="V14" i="1"/>
  <c r="V23" i="1"/>
  <c r="V25" i="1"/>
  <c r="U31" i="1"/>
  <c r="K47" i="1"/>
  <c r="R18" i="1"/>
  <c r="O35" i="1"/>
  <c r="L5" i="5"/>
  <c r="G43" i="5"/>
  <c r="L13" i="5"/>
  <c r="E44" i="5"/>
  <c r="R19" i="5"/>
  <c r="H46" i="5"/>
  <c r="L25" i="5"/>
  <c r="S27" i="5"/>
  <c r="F47" i="5"/>
  <c r="I47" i="5"/>
  <c r="L29" i="5"/>
  <c r="L8" i="5"/>
  <c r="K43" i="5"/>
  <c r="L12" i="5"/>
  <c r="L11" i="5"/>
  <c r="U7" i="1"/>
  <c r="L46" i="1"/>
  <c r="V34" i="1"/>
  <c r="R9" i="1"/>
  <c r="K40" i="1"/>
  <c r="E40" i="1"/>
  <c r="V10" i="1"/>
  <c r="L42" i="1"/>
  <c r="V16" i="1"/>
  <c r="M21" i="1"/>
  <c r="V21" i="1" s="1"/>
  <c r="N24" i="1"/>
  <c r="N45" i="1" s="1"/>
  <c r="V40" i="1"/>
  <c r="R29" i="1"/>
  <c r="G41" i="5"/>
  <c r="F42" i="5"/>
  <c r="T13" i="5"/>
  <c r="S18" i="5"/>
  <c r="K27" i="5"/>
  <c r="L27" i="5" s="1"/>
  <c r="Q47" i="5"/>
  <c r="F40" i="1"/>
  <c r="S41" i="1"/>
  <c r="M42" i="1"/>
  <c r="V13" i="1"/>
  <c r="L44" i="1"/>
  <c r="H44" i="1"/>
  <c r="E47" i="1"/>
  <c r="U33" i="1"/>
  <c r="R11" i="1"/>
  <c r="R19" i="1"/>
  <c r="R35" i="1"/>
  <c r="H41" i="5"/>
  <c r="T5" i="5"/>
  <c r="C43" i="5"/>
  <c r="T17" i="5"/>
  <c r="E46" i="5"/>
  <c r="P47" i="5"/>
  <c r="S16" i="5"/>
  <c r="O23" i="1"/>
  <c r="O32" i="1"/>
  <c r="O11" i="5"/>
  <c r="L17" i="5"/>
  <c r="R18" i="5"/>
  <c r="G46" i="5"/>
  <c r="T25" i="5"/>
  <c r="P48" i="5"/>
  <c r="K41" i="1"/>
  <c r="S45" i="1"/>
  <c r="U26" i="1"/>
  <c r="U27" i="1"/>
  <c r="E41" i="1"/>
  <c r="Q40" i="1"/>
  <c r="L41" i="1"/>
  <c r="I45" i="1"/>
  <c r="U24" i="1"/>
  <c r="V28" i="1"/>
  <c r="O8" i="5"/>
  <c r="U6" i="1"/>
  <c r="J43" i="1"/>
  <c r="V18" i="1"/>
  <c r="J45" i="1"/>
  <c r="V27" i="1"/>
  <c r="F46" i="1"/>
  <c r="S47" i="1"/>
  <c r="O15" i="1"/>
  <c r="O21" i="1"/>
  <c r="R23" i="1"/>
  <c r="O31" i="1"/>
  <c r="R32" i="1"/>
  <c r="D41" i="5"/>
  <c r="H42" i="5"/>
  <c r="P42" i="5"/>
  <c r="R12" i="5"/>
  <c r="O17" i="5"/>
  <c r="K19" i="5"/>
  <c r="L19" i="5" s="1"/>
  <c r="T33" i="5"/>
  <c r="H40" i="1"/>
  <c r="S43" i="1"/>
  <c r="U21" i="1"/>
  <c r="I40" i="1"/>
  <c r="J42" i="1"/>
  <c r="S42" i="1"/>
  <c r="K43" i="1"/>
  <c r="T43" i="1"/>
  <c r="S44" i="1"/>
  <c r="K45" i="1"/>
  <c r="F45" i="1"/>
  <c r="H46" i="1"/>
  <c r="E43" i="1"/>
  <c r="R6" i="1"/>
  <c r="R7" i="1"/>
  <c r="R17" i="1"/>
  <c r="O15" i="5"/>
  <c r="B46" i="5"/>
  <c r="B48" i="5"/>
  <c r="S32" i="5"/>
  <c r="I48" i="5"/>
  <c r="G43" i="1"/>
  <c r="J40" i="1"/>
  <c r="K42" i="1"/>
  <c r="L43" i="1"/>
  <c r="V43" i="1"/>
  <c r="V45" i="1"/>
  <c r="O13" i="1"/>
  <c r="R21" i="1"/>
  <c r="R31" i="1"/>
  <c r="F41" i="5"/>
  <c r="I42" i="5"/>
  <c r="I43" i="5"/>
  <c r="G44" i="5"/>
  <c r="P44" i="5"/>
  <c r="T21" i="5"/>
  <c r="C46" i="5"/>
  <c r="C48" i="5"/>
  <c r="L33" i="5"/>
  <c r="E48" i="5"/>
  <c r="F43" i="1"/>
  <c r="H41" i="1"/>
  <c r="P45" i="1"/>
  <c r="R45" i="1" s="1"/>
  <c r="M24" i="1"/>
  <c r="N33" i="1"/>
  <c r="N47" i="1" s="1"/>
  <c r="Q47" i="1"/>
  <c r="I41" i="1"/>
  <c r="P41" i="1"/>
  <c r="M11" i="1"/>
  <c r="V11" i="1" s="1"/>
  <c r="I44" i="1"/>
  <c r="J46" i="1"/>
  <c r="S46" i="1"/>
  <c r="V41" i="1"/>
  <c r="L40" i="2"/>
  <c r="K48" i="2"/>
  <c r="J44" i="1"/>
  <c r="R8" i="1"/>
  <c r="O40" i="2"/>
  <c r="V17" i="1"/>
  <c r="J41" i="1"/>
  <c r="K44" i="1"/>
  <c r="N41" i="2"/>
  <c r="N48" i="2" s="1"/>
  <c r="K8" i="2"/>
  <c r="K41" i="2" s="1"/>
  <c r="L43" i="2"/>
  <c r="L44" i="2"/>
  <c r="N23" i="1"/>
  <c r="N44" i="1" s="1"/>
  <c r="Q44" i="1"/>
  <c r="R44" i="1" s="1"/>
  <c r="T44" i="1"/>
  <c r="N40" i="1"/>
  <c r="Q43" i="1"/>
  <c r="N17" i="1"/>
  <c r="N43" i="1" s="1"/>
  <c r="M46" i="1"/>
  <c r="P40" i="1"/>
  <c r="M4" i="1"/>
  <c r="M43" i="1"/>
  <c r="E44" i="1"/>
  <c r="V20" i="1"/>
  <c r="H47" i="1"/>
  <c r="L45" i="2"/>
  <c r="T41" i="1"/>
  <c r="U8" i="1"/>
  <c r="N42" i="2"/>
  <c r="K12" i="2"/>
  <c r="K42" i="2" s="1"/>
  <c r="L42" i="2" s="1"/>
  <c r="L45" i="1"/>
  <c r="V31" i="1"/>
  <c r="V8" i="1"/>
  <c r="N41" i="1"/>
  <c r="H43" i="1"/>
  <c r="I46" i="1"/>
  <c r="U29" i="1"/>
  <c r="P47" i="1"/>
  <c r="M33" i="1"/>
  <c r="M47" i="1" s="1"/>
  <c r="V35" i="1"/>
  <c r="O25" i="1"/>
  <c r="S23" i="2"/>
  <c r="L46" i="2"/>
  <c r="V5" i="1"/>
  <c r="G47" i="1"/>
  <c r="V42" i="1"/>
  <c r="P46" i="1"/>
  <c r="C40" i="2"/>
  <c r="S7" i="2"/>
  <c r="S15" i="2"/>
  <c r="I43" i="2"/>
  <c r="S21" i="2"/>
  <c r="S30" i="2"/>
  <c r="Q42" i="2"/>
  <c r="R42" i="2" s="1"/>
  <c r="B45" i="2"/>
  <c r="N44" i="3"/>
  <c r="K20" i="3"/>
  <c r="K44" i="3" s="1"/>
  <c r="L44" i="3" s="1"/>
  <c r="B45" i="3"/>
  <c r="S26" i="3"/>
  <c r="P46" i="3"/>
  <c r="R28" i="3"/>
  <c r="J33" i="2"/>
  <c r="J47" i="2" s="1"/>
  <c r="L47" i="2" s="1"/>
  <c r="M47" i="2"/>
  <c r="O47" i="2" s="1"/>
  <c r="O197" i="2"/>
  <c r="O21" i="2" s="1"/>
  <c r="B46" i="2"/>
  <c r="F41" i="2"/>
  <c r="F48" i="2" s="1"/>
  <c r="U22" i="1"/>
  <c r="U30" i="1"/>
  <c r="Q41" i="1"/>
  <c r="P43" i="1"/>
  <c r="T45" i="1"/>
  <c r="R10" i="1"/>
  <c r="O26" i="1"/>
  <c r="P41" i="2"/>
  <c r="D43" i="2"/>
  <c r="D44" i="2"/>
  <c r="C46" i="2"/>
  <c r="N44" i="2"/>
  <c r="R197" i="2"/>
  <c r="J40" i="3"/>
  <c r="P42" i="2"/>
  <c r="R34" i="1"/>
  <c r="P40" i="2"/>
  <c r="H42" i="2"/>
  <c r="S14" i="2"/>
  <c r="F45" i="2"/>
  <c r="D46" i="2"/>
  <c r="M46" i="2"/>
  <c r="P47" i="2"/>
  <c r="Q40" i="2"/>
  <c r="B43" i="2"/>
  <c r="Q44" i="2"/>
  <c r="B47" i="2"/>
  <c r="O157" i="2"/>
  <c r="O16" i="2" s="1"/>
  <c r="F41" i="3"/>
  <c r="U10" i="1"/>
  <c r="U16" i="1"/>
  <c r="U34" i="1"/>
  <c r="R24" i="1"/>
  <c r="H40" i="2"/>
  <c r="H48" i="2" s="1"/>
  <c r="S8" i="2"/>
  <c r="F44" i="2"/>
  <c r="R21" i="2"/>
  <c r="Q45" i="2"/>
  <c r="S27" i="2"/>
  <c r="E46" i="2"/>
  <c r="S48" i="2"/>
  <c r="O133" i="2"/>
  <c r="O13" i="2" s="1"/>
  <c r="N40" i="3"/>
  <c r="O40" i="3" s="1"/>
  <c r="K4" i="3"/>
  <c r="K40" i="3" s="1"/>
  <c r="G40" i="3"/>
  <c r="M43" i="3"/>
  <c r="J16" i="3"/>
  <c r="J43" i="3" s="1"/>
  <c r="K32" i="3"/>
  <c r="K47" i="3" s="1"/>
  <c r="L47" i="3" s="1"/>
  <c r="N47" i="3"/>
  <c r="O47" i="3" s="1"/>
  <c r="N41" i="3"/>
  <c r="O41" i="3" s="1"/>
  <c r="U28" i="1"/>
  <c r="I47" i="1"/>
  <c r="U18" i="1"/>
  <c r="V29" i="1"/>
  <c r="U32" i="1"/>
  <c r="V44" i="1"/>
  <c r="R4" i="2"/>
  <c r="P44" i="2"/>
  <c r="S22" i="2"/>
  <c r="S26" i="2"/>
  <c r="F46" i="2"/>
  <c r="R32" i="2"/>
  <c r="B40" i="2"/>
  <c r="B48" i="2" s="1"/>
  <c r="B44" i="2"/>
  <c r="K28" i="3"/>
  <c r="K46" i="3" s="1"/>
  <c r="L46" i="3" s="1"/>
  <c r="N46" i="3"/>
  <c r="O46" i="3" s="1"/>
  <c r="O27" i="1"/>
  <c r="O28" i="1"/>
  <c r="F47" i="1"/>
  <c r="V32" i="1"/>
  <c r="R22" i="1"/>
  <c r="C41" i="2"/>
  <c r="M41" i="2"/>
  <c r="M48" i="2" s="1"/>
  <c r="J9" i="2"/>
  <c r="J41" i="2" s="1"/>
  <c r="R15" i="2"/>
  <c r="Q43" i="2"/>
  <c r="R16" i="2"/>
  <c r="H44" i="2"/>
  <c r="R20" i="2"/>
  <c r="G48" i="2"/>
  <c r="N46" i="2"/>
  <c r="O46" i="2" s="1"/>
  <c r="R93" i="2"/>
  <c r="Q40" i="3"/>
  <c r="R4" i="3"/>
  <c r="E43" i="3"/>
  <c r="S9" i="2"/>
  <c r="E44" i="2"/>
  <c r="M44" i="2"/>
  <c r="H45" i="2"/>
  <c r="P45" i="2"/>
  <c r="H47" i="2"/>
  <c r="Q47" i="2"/>
  <c r="R47" i="2" s="1"/>
  <c r="R33" i="2"/>
  <c r="L77" i="2"/>
  <c r="L6" i="2" s="1"/>
  <c r="L85" i="2"/>
  <c r="L7" i="2" s="1"/>
  <c r="L181" i="2"/>
  <c r="L19" i="2" s="1"/>
  <c r="L189" i="2"/>
  <c r="L20" i="2" s="1"/>
  <c r="L221" i="2"/>
  <c r="L24" i="2" s="1"/>
  <c r="E44" i="3"/>
  <c r="R23" i="3"/>
  <c r="Q41" i="3"/>
  <c r="R41" i="3" s="1"/>
  <c r="R6" i="5"/>
  <c r="O245" i="2"/>
  <c r="O27" i="2" s="1"/>
  <c r="K41" i="3"/>
  <c r="R10" i="3"/>
  <c r="B42" i="3"/>
  <c r="J12" i="3"/>
  <c r="J42" i="3" s="1"/>
  <c r="Q43" i="3"/>
  <c r="R43" i="3" s="1"/>
  <c r="R16" i="3"/>
  <c r="H43" i="3"/>
  <c r="S4" i="3"/>
  <c r="P41" i="3"/>
  <c r="C42" i="3"/>
  <c r="S16" i="3"/>
  <c r="P44" i="3"/>
  <c r="R44" i="3" s="1"/>
  <c r="S29" i="3"/>
  <c r="J46" i="3"/>
  <c r="S5" i="3"/>
  <c r="J6" i="3"/>
  <c r="M40" i="3"/>
  <c r="R9" i="3"/>
  <c r="R20" i="3"/>
  <c r="N45" i="3"/>
  <c r="O45" i="3" s="1"/>
  <c r="K24" i="3"/>
  <c r="K45" i="3" s="1"/>
  <c r="O95" i="3"/>
  <c r="O10" i="3" s="1"/>
  <c r="O215" i="3"/>
  <c r="O30" i="3" s="1"/>
  <c r="I41" i="2"/>
  <c r="I48" i="2" s="1"/>
  <c r="Q41" i="2"/>
  <c r="R41" i="2" s="1"/>
  <c r="D42" i="2"/>
  <c r="D48" i="2" s="1"/>
  <c r="S13" i="2"/>
  <c r="R221" i="2"/>
  <c r="L285" i="2"/>
  <c r="L32" i="2" s="1"/>
  <c r="S9" i="3"/>
  <c r="S11" i="3"/>
  <c r="E42" i="3"/>
  <c r="K42" i="3"/>
  <c r="L42" i="3" s="1"/>
  <c r="L43" i="3"/>
  <c r="S20" i="3"/>
  <c r="G45" i="3"/>
  <c r="S28" i="3"/>
  <c r="O43" i="3"/>
  <c r="O29" i="1"/>
  <c r="R8" i="2"/>
  <c r="E42" i="2"/>
  <c r="E48" i="2" s="1"/>
  <c r="M42" i="2"/>
  <c r="H43" i="2"/>
  <c r="P43" i="2"/>
  <c r="R29" i="2"/>
  <c r="R101" i="2"/>
  <c r="R173" i="2"/>
  <c r="R205" i="2"/>
  <c r="R213" i="2"/>
  <c r="L277" i="2"/>
  <c r="L31" i="2" s="1"/>
  <c r="R7" i="3"/>
  <c r="H41" i="3"/>
  <c r="S21" i="3"/>
  <c r="F45" i="3"/>
  <c r="R45" i="3"/>
  <c r="R29" i="3"/>
  <c r="Q46" i="3"/>
  <c r="R46" i="3" s="1"/>
  <c r="R35" i="3"/>
  <c r="N42" i="3"/>
  <c r="O42" i="3" s="1"/>
  <c r="O77" i="3"/>
  <c r="O7" i="3" s="1"/>
  <c r="R155" i="3"/>
  <c r="L179" i="3"/>
  <c r="L24" i="3" s="1"/>
  <c r="L185" i="3"/>
  <c r="L25" i="3" s="1"/>
  <c r="P40" i="3"/>
  <c r="S10" i="3"/>
  <c r="I43" i="3"/>
  <c r="E45" i="3"/>
  <c r="L95" i="3"/>
  <c r="L10" i="3" s="1"/>
  <c r="O113" i="3"/>
  <c r="O13" i="3" s="1"/>
  <c r="O119" i="3"/>
  <c r="O14" i="3" s="1"/>
  <c r="R173" i="3"/>
  <c r="E41" i="5"/>
  <c r="P41" i="5"/>
  <c r="S10" i="5"/>
  <c r="J43" i="5"/>
  <c r="J45" i="5"/>
  <c r="S20" i="5"/>
  <c r="Q46" i="5"/>
  <c r="K6" i="5"/>
  <c r="L6" i="5" s="1"/>
  <c r="O6" i="5"/>
  <c r="C45" i="5"/>
  <c r="N45" i="5"/>
  <c r="O20" i="5"/>
  <c r="K20" i="5"/>
  <c r="O10" i="5"/>
  <c r="N42" i="5"/>
  <c r="K10" i="5"/>
  <c r="L10" i="5" s="1"/>
  <c r="L161" i="3"/>
  <c r="L21" i="3" s="1"/>
  <c r="O221" i="3"/>
  <c r="O31" i="3" s="1"/>
  <c r="R239" i="3"/>
  <c r="D42" i="5"/>
  <c r="J9" i="5"/>
  <c r="L9" i="5" s="1"/>
  <c r="M42" i="5"/>
  <c r="O9" i="5"/>
  <c r="T15" i="5"/>
  <c r="S15" i="5"/>
  <c r="C44" i="5"/>
  <c r="R22" i="5"/>
  <c r="R109" i="2"/>
  <c r="O253" i="2"/>
  <c r="O28" i="2" s="1"/>
  <c r="O261" i="2"/>
  <c r="O29" i="2" s="1"/>
  <c r="D40" i="3"/>
  <c r="B41" i="3"/>
  <c r="J8" i="3"/>
  <c r="J41" i="3" s="1"/>
  <c r="S8" i="3"/>
  <c r="R11" i="3"/>
  <c r="J24" i="3"/>
  <c r="J45" i="3" s="1"/>
  <c r="R25" i="3"/>
  <c r="S35" i="3"/>
  <c r="Q42" i="3"/>
  <c r="R42" i="3" s="1"/>
  <c r="L143" i="3"/>
  <c r="L18" i="3" s="1"/>
  <c r="J41" i="5"/>
  <c r="S4" i="5"/>
  <c r="O5" i="5"/>
  <c r="L7" i="5"/>
  <c r="T12" i="5"/>
  <c r="D44" i="5"/>
  <c r="L16" i="5"/>
  <c r="T16" i="5"/>
  <c r="I44" i="5"/>
  <c r="S21" i="5"/>
  <c r="L21" i="5"/>
  <c r="F46" i="5"/>
  <c r="L93" i="2"/>
  <c r="L8" i="2" s="1"/>
  <c r="E40" i="3"/>
  <c r="S6" i="3"/>
  <c r="M44" i="3"/>
  <c r="S22" i="3"/>
  <c r="C45" i="3"/>
  <c r="R27" i="3"/>
  <c r="M46" i="3"/>
  <c r="L113" i="3"/>
  <c r="L13" i="3" s="1"/>
  <c r="R221" i="3"/>
  <c r="N41" i="5"/>
  <c r="K4" i="5"/>
  <c r="O7" i="5"/>
  <c r="T11" i="5"/>
  <c r="T14" i="5"/>
  <c r="S14" i="5"/>
  <c r="B43" i="5"/>
  <c r="L15" i="5"/>
  <c r="S17" i="5"/>
  <c r="O21" i="5"/>
  <c r="S6" i="5"/>
  <c r="C42" i="5"/>
  <c r="S8" i="5"/>
  <c r="H43" i="5"/>
  <c r="J44" i="5"/>
  <c r="R17" i="5"/>
  <c r="Q44" i="5"/>
  <c r="B45" i="5"/>
  <c r="O26" i="5"/>
  <c r="N46" i="5"/>
  <c r="K26" i="5"/>
  <c r="L26" i="5" s="1"/>
  <c r="J48" i="5"/>
  <c r="R33" i="5"/>
  <c r="Q48" i="5"/>
  <c r="S35" i="5"/>
  <c r="T31" i="5"/>
  <c r="S31" i="5"/>
  <c r="D48" i="5"/>
  <c r="L32" i="5"/>
  <c r="T32" i="5"/>
  <c r="S34" i="5"/>
  <c r="K35" i="5"/>
  <c r="L35" i="5" s="1"/>
  <c r="O35" i="5"/>
  <c r="E45" i="5"/>
  <c r="T30" i="5"/>
  <c r="S30" i="5"/>
  <c r="B47" i="5"/>
  <c r="L31" i="5"/>
  <c r="S33" i="5"/>
  <c r="O18" i="5"/>
  <c r="K18" i="5"/>
  <c r="L18" i="5" s="1"/>
  <c r="N44" i="5"/>
  <c r="F45" i="5"/>
  <c r="P45" i="5"/>
  <c r="R21" i="5"/>
  <c r="R25" i="5"/>
  <c r="K47" i="5"/>
  <c r="L28" i="5"/>
  <c r="O31" i="5"/>
  <c r="O34" i="5"/>
  <c r="K34" i="5"/>
  <c r="L34" i="5" s="1"/>
  <c r="N48" i="5"/>
  <c r="R4" i="5"/>
  <c r="R5" i="5"/>
  <c r="E42" i="5"/>
  <c r="E43" i="5"/>
  <c r="N43" i="5"/>
  <c r="L14" i="5"/>
  <c r="G45" i="5"/>
  <c r="R20" i="5"/>
  <c r="T23" i="5"/>
  <c r="S23" i="5"/>
  <c r="S24" i="5"/>
  <c r="C47" i="5"/>
  <c r="T28" i="5"/>
  <c r="J47" i="5"/>
  <c r="L30" i="5"/>
  <c r="G48" i="5"/>
  <c r="C41" i="5"/>
  <c r="M44" i="5"/>
  <c r="G41" i="3"/>
  <c r="G42" i="3"/>
  <c r="S27" i="3"/>
  <c r="R245" i="3"/>
  <c r="T7" i="5"/>
  <c r="S7" i="5"/>
  <c r="F43" i="5"/>
  <c r="O12" i="5"/>
  <c r="O13" i="5"/>
  <c r="H44" i="5"/>
  <c r="F44" i="5"/>
  <c r="H45" i="5"/>
  <c r="D46" i="5"/>
  <c r="L24" i="5"/>
  <c r="T24" i="5"/>
  <c r="D47" i="5"/>
  <c r="N47" i="5"/>
  <c r="O29" i="5"/>
  <c r="H48" i="5"/>
  <c r="F48" i="5"/>
  <c r="M48" i="5"/>
  <c r="R33" i="3"/>
  <c r="R59" i="3"/>
  <c r="R77" i="3"/>
  <c r="O125" i="3"/>
  <c r="O15" i="3" s="1"/>
  <c r="O143" i="3"/>
  <c r="O18" i="3" s="1"/>
  <c r="L191" i="3"/>
  <c r="L26" i="3" s="1"/>
  <c r="L209" i="3"/>
  <c r="L29" i="3" s="1"/>
  <c r="B41" i="5"/>
  <c r="B42" i="5"/>
  <c r="R8" i="5"/>
  <c r="R9" i="5"/>
  <c r="P43" i="5"/>
  <c r="S19" i="5"/>
  <c r="I45" i="5"/>
  <c r="T22" i="5"/>
  <c r="S22" i="5"/>
  <c r="L23" i="5"/>
  <c r="S25" i="5"/>
  <c r="E47" i="5"/>
  <c r="O28" i="5"/>
  <c r="O14" i="5"/>
  <c r="O22" i="5"/>
  <c r="R29" i="5"/>
  <c r="O30" i="5"/>
  <c r="M41" i="5"/>
  <c r="Q43" i="5"/>
  <c r="M45" i="5"/>
  <c r="M46" i="5"/>
  <c r="Q41" i="5"/>
  <c r="M43" i="5"/>
  <c r="Q45" i="5"/>
  <c r="M47" i="5"/>
  <c r="R46" i="1" l="1"/>
  <c r="O42" i="1"/>
  <c r="R42" i="1"/>
  <c r="R42" i="5"/>
  <c r="U47" i="1"/>
  <c r="M44" i="1"/>
  <c r="O44" i="1" s="1"/>
  <c r="U40" i="1"/>
  <c r="T27" i="5"/>
  <c r="U45" i="1"/>
  <c r="R47" i="5"/>
  <c r="R46" i="5"/>
  <c r="U46" i="1"/>
  <c r="U41" i="1"/>
  <c r="E48" i="1"/>
  <c r="O42" i="5"/>
  <c r="O47" i="1"/>
  <c r="S48" i="1"/>
  <c r="V33" i="1"/>
  <c r="O43" i="5"/>
  <c r="L47" i="5"/>
  <c r="U44" i="1"/>
  <c r="G48" i="1"/>
  <c r="U42" i="1"/>
  <c r="L43" i="5"/>
  <c r="O44" i="5"/>
  <c r="I49" i="5"/>
  <c r="I48" i="1"/>
  <c r="R43" i="5"/>
  <c r="H48" i="1"/>
  <c r="K48" i="1"/>
  <c r="T19" i="5"/>
  <c r="F48" i="1"/>
  <c r="L48" i="1"/>
  <c r="K42" i="5"/>
  <c r="T35" i="5"/>
  <c r="M41" i="1"/>
  <c r="O41" i="1" s="1"/>
  <c r="J48" i="1"/>
  <c r="U43" i="1"/>
  <c r="V48" i="1"/>
  <c r="R44" i="5"/>
  <c r="T6" i="5"/>
  <c r="K44" i="5"/>
  <c r="O45" i="5"/>
  <c r="T10" i="5"/>
  <c r="M49" i="5"/>
  <c r="K46" i="5"/>
  <c r="L46" i="5" s="1"/>
  <c r="R48" i="5"/>
  <c r="D49" i="5"/>
  <c r="H49" i="5"/>
  <c r="T47" i="5"/>
  <c r="G49" i="5"/>
  <c r="O47" i="5"/>
  <c r="F49" i="5"/>
  <c r="O43" i="1"/>
  <c r="J48" i="2"/>
  <c r="T34" i="5"/>
  <c r="C48" i="2"/>
  <c r="V4" i="1"/>
  <c r="M40" i="1"/>
  <c r="O40" i="1" s="1"/>
  <c r="M45" i="1"/>
  <c r="O45" i="1" s="1"/>
  <c r="V24" i="1"/>
  <c r="T9" i="5"/>
  <c r="S24" i="3"/>
  <c r="T18" i="5"/>
  <c r="O48" i="5"/>
  <c r="T26" i="5"/>
  <c r="T43" i="5"/>
  <c r="L45" i="3"/>
  <c r="L40" i="3"/>
  <c r="P48" i="1"/>
  <c r="R40" i="1"/>
  <c r="S33" i="2"/>
  <c r="O42" i="2"/>
  <c r="S9" i="5"/>
  <c r="P49" i="5"/>
  <c r="R43" i="1"/>
  <c r="S12" i="3"/>
  <c r="R45" i="5"/>
  <c r="J42" i="5"/>
  <c r="J49" i="5" s="1"/>
  <c r="O41" i="5"/>
  <c r="N49" i="5"/>
  <c r="R44" i="2"/>
  <c r="O44" i="2"/>
  <c r="N48" i="1"/>
  <c r="L41" i="2"/>
  <c r="L48" i="2" s="1"/>
  <c r="L20" i="5"/>
  <c r="K45" i="5"/>
  <c r="L45" i="5" s="1"/>
  <c r="E49" i="5"/>
  <c r="R43" i="2"/>
  <c r="P48" i="2"/>
  <c r="O44" i="3"/>
  <c r="O41" i="2"/>
  <c r="O48" i="2" s="1"/>
  <c r="T48" i="1"/>
  <c r="R47" i="1"/>
  <c r="K48" i="5"/>
  <c r="L48" i="5" s="1"/>
  <c r="K41" i="5"/>
  <c r="L4" i="5"/>
  <c r="L44" i="5"/>
  <c r="C49" i="5"/>
  <c r="O46" i="5"/>
  <c r="T4" i="5"/>
  <c r="R41" i="5"/>
  <c r="Q49" i="5"/>
  <c r="B49" i="5"/>
  <c r="T20" i="5"/>
  <c r="T45" i="5" s="1"/>
  <c r="L41" i="3"/>
  <c r="R40" i="3"/>
  <c r="R45" i="2"/>
  <c r="O46" i="1"/>
  <c r="Q48" i="2"/>
  <c r="R40" i="2"/>
  <c r="R41" i="1"/>
  <c r="Q48" i="1"/>
  <c r="T46" i="5" l="1"/>
  <c r="T48" i="5"/>
  <c r="U48" i="1"/>
  <c r="T42" i="5"/>
  <c r="T41" i="5"/>
  <c r="L42" i="5"/>
  <c r="T44" i="5"/>
  <c r="O48" i="1"/>
  <c r="O49" i="5"/>
  <c r="M48" i="1"/>
  <c r="R48" i="2"/>
  <c r="L41" i="5"/>
  <c r="K49" i="5"/>
  <c r="R48" i="1"/>
  <c r="R49" i="5"/>
  <c r="L49" i="5" l="1"/>
</calcChain>
</file>

<file path=xl/sharedStrings.xml><?xml version="1.0" encoding="utf-8"?>
<sst xmlns="http://schemas.openxmlformats.org/spreadsheetml/2006/main" count="3015" uniqueCount="191">
  <si>
    <t>PPG</t>
  </si>
  <si>
    <t>RPG</t>
  </si>
  <si>
    <t>ORPG</t>
  </si>
  <si>
    <t>DRPG</t>
  </si>
  <si>
    <t>APG</t>
  </si>
  <si>
    <t>SPG</t>
  </si>
  <si>
    <t>BPG</t>
  </si>
  <si>
    <t>TPG</t>
  </si>
  <si>
    <t>Field Goals Attempted</t>
  </si>
  <si>
    <t>Field Goals Made</t>
  </si>
  <si>
    <t>Field Goal %</t>
  </si>
  <si>
    <t>3 Point Attempted</t>
  </si>
  <si>
    <t>3 Point Made</t>
  </si>
  <si>
    <t>3 Point %</t>
  </si>
  <si>
    <t>FT Attempted</t>
  </si>
  <si>
    <t>FT Made</t>
  </si>
  <si>
    <t>FT %</t>
  </si>
  <si>
    <t>TS%</t>
  </si>
  <si>
    <t>Bradley Kishaba</t>
  </si>
  <si>
    <t>Jake Taylor</t>
  </si>
  <si>
    <t>Max Gasser</t>
  </si>
  <si>
    <t>Caden Neel</t>
  </si>
  <si>
    <t>Will Wyman</t>
  </si>
  <si>
    <t>Mikey Finerty</t>
  </si>
  <si>
    <t>Charlie Karagosian</t>
  </si>
  <si>
    <t>Jack Grote</t>
  </si>
  <si>
    <t>Sam Ault</t>
  </si>
  <si>
    <t>Tyler Mundy</t>
  </si>
  <si>
    <t>Spencer Ault</t>
  </si>
  <si>
    <t>Hank Schaaf</t>
  </si>
  <si>
    <t>Charlie Easton</t>
  </si>
  <si>
    <t>Billy Easton</t>
  </si>
  <si>
    <t>Gabe Franco</t>
  </si>
  <si>
    <t>Ayush Malik</t>
  </si>
  <si>
    <t>Bridger Costello</t>
  </si>
  <si>
    <t>Sean Finerty</t>
  </si>
  <si>
    <t>Iain Smith</t>
  </si>
  <si>
    <t>Liam Swenson</t>
  </si>
  <si>
    <t>Rayan Tilmatine</t>
  </si>
  <si>
    <t>Derek Mundy</t>
  </si>
  <si>
    <t>Giacomo Sorrentino</t>
  </si>
  <si>
    <t>Miles Zabala</t>
  </si>
  <si>
    <t>Cody Taylor</t>
  </si>
  <si>
    <t>Erick Lengtat</t>
  </si>
  <si>
    <t>Dylan Starsnic</t>
  </si>
  <si>
    <t>Aedan Enriquez</t>
  </si>
  <si>
    <t>Aidan Doms</t>
  </si>
  <si>
    <t>Joe Morrison</t>
  </si>
  <si>
    <t>Jalen Rosario</t>
  </si>
  <si>
    <t>Silas Kirsch</t>
  </si>
  <si>
    <t>Points Allowed</t>
  </si>
  <si>
    <t>Team Averages</t>
  </si>
  <si>
    <t>FT Attemped</t>
  </si>
  <si>
    <t>Points Allowed per game</t>
  </si>
  <si>
    <t>Game 1</t>
  </si>
  <si>
    <t>Opponent</t>
  </si>
  <si>
    <t>Game 2</t>
  </si>
  <si>
    <t>Game 3</t>
  </si>
  <si>
    <t>Game 4</t>
  </si>
  <si>
    <t>Game 5</t>
  </si>
  <si>
    <t>Mercenaries</t>
  </si>
  <si>
    <t>Fowl</t>
  </si>
  <si>
    <t>Lightshow</t>
  </si>
  <si>
    <t>Slashers</t>
  </si>
  <si>
    <t>Rooks</t>
  </si>
  <si>
    <t>Klassics</t>
  </si>
  <si>
    <t>Downpour</t>
  </si>
  <si>
    <t>Sharks</t>
  </si>
  <si>
    <t>League Average</t>
  </si>
  <si>
    <t>Game by Game Stats</t>
  </si>
  <si>
    <t xml:space="preserve"> </t>
  </si>
  <si>
    <t>Points</t>
  </si>
  <si>
    <t>Rebounds</t>
  </si>
  <si>
    <t>O Rebounds</t>
  </si>
  <si>
    <t>D Rebounds</t>
  </si>
  <si>
    <t>Assists</t>
  </si>
  <si>
    <t>Steals</t>
  </si>
  <si>
    <t>Blocks</t>
  </si>
  <si>
    <t>Turnovers</t>
  </si>
  <si>
    <t>2 Point Attempted</t>
  </si>
  <si>
    <t>2 Point Made</t>
  </si>
  <si>
    <t>Totals</t>
  </si>
  <si>
    <t xml:space="preserve">Charlie Karagosian </t>
  </si>
  <si>
    <t>2 Point %</t>
  </si>
  <si>
    <t>Game 5- Ben Easton</t>
  </si>
  <si>
    <t>Game 5- Kord</t>
  </si>
  <si>
    <t>Game 5- Ziegler</t>
  </si>
  <si>
    <t>Mercernaries</t>
  </si>
  <si>
    <t>Jake</t>
  </si>
  <si>
    <t>Bridger</t>
  </si>
  <si>
    <t>Sam</t>
  </si>
  <si>
    <t>Ayush</t>
  </si>
  <si>
    <t>Wyman</t>
  </si>
  <si>
    <t>Brad</t>
  </si>
  <si>
    <t>Smith</t>
  </si>
  <si>
    <t>Kieran</t>
  </si>
  <si>
    <t>OFFICIAL</t>
  </si>
  <si>
    <t>joe</t>
  </si>
  <si>
    <t>max</t>
  </si>
  <si>
    <t>cody</t>
  </si>
  <si>
    <t>asian invasion(derek?)</t>
  </si>
  <si>
    <t>1st team all classic</t>
  </si>
  <si>
    <t>1st team</t>
  </si>
  <si>
    <t>MVP</t>
  </si>
  <si>
    <t>Cody</t>
  </si>
  <si>
    <t>Aidan</t>
  </si>
  <si>
    <t>Doms</t>
  </si>
  <si>
    <t>bridger</t>
  </si>
  <si>
    <t>aidan</t>
  </si>
  <si>
    <t>Sault</t>
  </si>
  <si>
    <t>sam</t>
  </si>
  <si>
    <t>DPOY</t>
  </si>
  <si>
    <t>2nd team all classic</t>
  </si>
  <si>
    <t>2nd team</t>
  </si>
  <si>
    <t>Badge</t>
  </si>
  <si>
    <t xml:space="preserve">Sault </t>
  </si>
  <si>
    <t>Mikey</t>
  </si>
  <si>
    <t>mikey</t>
  </si>
  <si>
    <t>billy</t>
  </si>
  <si>
    <t xml:space="preserve">Mikey </t>
  </si>
  <si>
    <t>tyler</t>
  </si>
  <si>
    <t>jake</t>
  </si>
  <si>
    <t>rayan</t>
  </si>
  <si>
    <t xml:space="preserve">Billy </t>
  </si>
  <si>
    <t>T Mund</t>
  </si>
  <si>
    <t>Tyler</t>
  </si>
  <si>
    <t>Billy</t>
  </si>
  <si>
    <t>Tyler M</t>
  </si>
  <si>
    <t>derek</t>
  </si>
  <si>
    <t>ceaston</t>
  </si>
  <si>
    <t>3rd team all classic</t>
  </si>
  <si>
    <t>3rd team</t>
  </si>
  <si>
    <t>Rookie</t>
  </si>
  <si>
    <t>Rayan</t>
  </si>
  <si>
    <t xml:space="preserve">Ceaston </t>
  </si>
  <si>
    <t>charlie easton</t>
  </si>
  <si>
    <t>Charlie</t>
  </si>
  <si>
    <t>Joe</t>
  </si>
  <si>
    <t>Derek</t>
  </si>
  <si>
    <t>Charlie E</t>
  </si>
  <si>
    <t>charlie</t>
  </si>
  <si>
    <t>Ceaston</t>
  </si>
  <si>
    <t>1st team all defense</t>
  </si>
  <si>
    <t>1st defense</t>
  </si>
  <si>
    <t>MIP</t>
  </si>
  <si>
    <t>giacomo</t>
  </si>
  <si>
    <t>Giac</t>
  </si>
  <si>
    <t xml:space="preserve">Tyler </t>
  </si>
  <si>
    <t>Erick</t>
  </si>
  <si>
    <t>giac</t>
  </si>
  <si>
    <t>bradley</t>
  </si>
  <si>
    <t>2nd team all defense</t>
  </si>
  <si>
    <t>2nd defense</t>
  </si>
  <si>
    <t>Mr. Clutch</t>
  </si>
  <si>
    <t>erick</t>
  </si>
  <si>
    <t>Joe M</t>
  </si>
  <si>
    <t xml:space="preserve">tyler </t>
  </si>
  <si>
    <t>iain</t>
  </si>
  <si>
    <t>Jalen</t>
  </si>
  <si>
    <t>brad</t>
  </si>
  <si>
    <t>Smoove</t>
  </si>
  <si>
    <t>mvp</t>
  </si>
  <si>
    <t>2nd man</t>
  </si>
  <si>
    <t>dpoy</t>
  </si>
  <si>
    <t>Jake Tay</t>
  </si>
  <si>
    <t>rookie</t>
  </si>
  <si>
    <t>3rd man</t>
  </si>
  <si>
    <t>mip</t>
  </si>
  <si>
    <t xml:space="preserve">Tyler Mundy </t>
  </si>
  <si>
    <t>TMUND</t>
  </si>
  <si>
    <t>Silas</t>
  </si>
  <si>
    <t>aedan</t>
  </si>
  <si>
    <t>Iain</t>
  </si>
  <si>
    <t>Clutch Player of the Year</t>
  </si>
  <si>
    <t>clutch</t>
  </si>
  <si>
    <t>SMOOVE</t>
  </si>
  <si>
    <t>Mikey Smoove</t>
  </si>
  <si>
    <t xml:space="preserve">Mikey 'SMOOVE' </t>
  </si>
  <si>
    <t>4th man</t>
  </si>
  <si>
    <t>Caden</t>
  </si>
  <si>
    <t>jalen</t>
  </si>
  <si>
    <t>spencer</t>
  </si>
  <si>
    <t>dylan</t>
  </si>
  <si>
    <t>caden</t>
  </si>
  <si>
    <t>silas</t>
  </si>
  <si>
    <t>Effectivness Rating</t>
  </si>
  <si>
    <t>Effectiveness</t>
  </si>
  <si>
    <t>Player</t>
  </si>
  <si>
    <t>Game</t>
  </si>
  <si>
    <t>Foul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</si>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</sst>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21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A4C2F4"/>
      <name val="Arial"/>
      <family val="2"/>
    </font>
    <font>
      <sz val="10"/>
      <color rgb="FFFFFF00"/>
      <name val="Arial"/>
      <family val="2"/>
    </font>
    <font>
      <sz val="10"/>
      <color rgb="FF1C4587"/>
      <name val="Arial"/>
      <family val="2"/>
    </font>
    <font>
      <sz val="10"/>
      <color rgb="FF38761D"/>
      <name val="Arial"/>
      <family val="2"/>
    </font>
    <font>
      <sz val="10"/>
      <color rgb="FF9900FF"/>
      <name val="Arial"/>
      <family val="2"/>
    </font>
    <font>
      <sz val="10"/>
      <color rgb="FFFF9900"/>
      <name val="Arial"/>
      <family val="2"/>
    </font>
    <font>
      <sz val="10"/>
      <color rgb="FF0000FF"/>
      <name val="Arial"/>
      <family val="2"/>
    </font>
    <font>
      <sz val="10"/>
      <color rgb="FFFFFFFF"/>
      <name val="Arial"/>
      <family val="2"/>
    </font>
    <font>
      <b/>
      <u/>
      <sz val="10"/>
      <name val="Arial"/>
      <family val="2"/>
    </font>
    <font>
      <sz val="10"/>
      <color rgb="FF1155CC"/>
      <name val="Arial"/>
      <family val="2"/>
    </font>
    <font>
      <sz val="10"/>
      <color rgb="FF4A86E8"/>
      <name val="Arial"/>
      <family val="2"/>
    </font>
    <font>
      <sz val="10"/>
      <color rgb="FF98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38761D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F9000"/>
        <bgColor rgb="FFBF9000"/>
      </patternFill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4" fontId="2" fillId="0" borderId="0" xfId="0" applyNumberFormat="1" applyFont="1"/>
    <xf numFmtId="10" fontId="2" fillId="0" borderId="0" xfId="0" applyNumberFormat="1" applyFont="1"/>
    <xf numFmtId="0" fontId="4" fillId="0" borderId="1" xfId="0" applyFont="1" applyBorder="1" applyAlignment="1">
      <alignment horizontal="left"/>
    </xf>
    <xf numFmtId="165" fontId="2" fillId="0" borderId="1" xfId="0" applyNumberFormat="1" applyFont="1" applyBorder="1"/>
    <xf numFmtId="164" fontId="2" fillId="0" borderId="1" xfId="0" applyNumberFormat="1" applyFont="1" applyBorder="1"/>
    <xf numFmtId="165" fontId="2" fillId="0" borderId="0" xfId="0" applyNumberFormat="1" applyFont="1"/>
    <xf numFmtId="0" fontId="4" fillId="0" borderId="0" xfId="0" applyFont="1" applyAlignment="1">
      <alignment horizontal="left"/>
    </xf>
    <xf numFmtId="0" fontId="4" fillId="3" borderId="2" xfId="0" applyFont="1" applyFill="1" applyBorder="1" applyAlignment="1">
      <alignment horizontal="left"/>
    </xf>
    <xf numFmtId="165" fontId="2" fillId="0" borderId="2" xfId="0" applyNumberFormat="1" applyFont="1" applyBorder="1"/>
    <xf numFmtId="164" fontId="2" fillId="0" borderId="2" xfId="0" applyNumberFormat="1" applyFont="1" applyBorder="1"/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2" xfId="0" applyFont="1" applyFill="1" applyBorder="1" applyAlignment="1">
      <alignment horizontal="left"/>
    </xf>
    <xf numFmtId="165" fontId="0" fillId="3" borderId="0" xfId="0" applyNumberFormat="1" applyFill="1"/>
    <xf numFmtId="0" fontId="7" fillId="4" borderId="0" xfId="0" applyFont="1" applyFill="1" applyAlignment="1">
      <alignment horizontal="left"/>
    </xf>
    <xf numFmtId="0" fontId="7" fillId="4" borderId="2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164" fontId="2" fillId="5" borderId="0" xfId="0" applyNumberFormat="1" applyFont="1" applyFill="1"/>
    <xf numFmtId="0" fontId="13" fillId="0" borderId="0" xfId="0" applyFont="1"/>
    <xf numFmtId="165" fontId="2" fillId="3" borderId="0" xfId="0" applyNumberFormat="1" applyFont="1" applyFill="1"/>
    <xf numFmtId="10" fontId="2" fillId="3" borderId="0" xfId="0" applyNumberFormat="1" applyFont="1" applyFill="1"/>
    <xf numFmtId="166" fontId="2" fillId="3" borderId="0" xfId="0" applyNumberFormat="1" applyFont="1" applyFill="1"/>
    <xf numFmtId="0" fontId="14" fillId="4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165" fontId="2" fillId="5" borderId="0" xfId="0" applyNumberFormat="1" applyFont="1" applyFill="1"/>
    <xf numFmtId="166" fontId="2" fillId="5" borderId="0" xfId="0" applyNumberFormat="1" applyFont="1" applyFill="1"/>
    <xf numFmtId="0" fontId="15" fillId="0" borderId="0" xfId="0" applyFont="1" applyAlignment="1">
      <alignment horizontal="left"/>
    </xf>
    <xf numFmtId="0" fontId="12" fillId="2" borderId="0" xfId="0" applyFont="1" applyFill="1"/>
    <xf numFmtId="164" fontId="12" fillId="2" borderId="0" xfId="0" applyNumberFormat="1" applyFont="1" applyFill="1"/>
    <xf numFmtId="0" fontId="16" fillId="0" borderId="0" xfId="0" applyFont="1" applyAlignment="1">
      <alignment horizontal="left"/>
    </xf>
    <xf numFmtId="3" fontId="2" fillId="0" borderId="0" xfId="0" applyNumberFormat="1" applyFont="1"/>
    <xf numFmtId="9" fontId="2" fillId="0" borderId="0" xfId="0" applyNumberFormat="1" applyFont="1"/>
    <xf numFmtId="3" fontId="2" fillId="5" borderId="0" xfId="0" applyNumberFormat="1" applyFont="1" applyFill="1"/>
    <xf numFmtId="0" fontId="17" fillId="0" borderId="0" xfId="0" applyFont="1" applyAlignment="1">
      <alignment horizontal="right"/>
    </xf>
    <xf numFmtId="164" fontId="17" fillId="0" borderId="0" xfId="0" applyNumberFormat="1" applyFont="1"/>
    <xf numFmtId="0" fontId="17" fillId="0" borderId="0" xfId="0" applyFont="1"/>
    <xf numFmtId="9" fontId="17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horizontal="right"/>
    </xf>
    <xf numFmtId="164" fontId="17" fillId="5" borderId="0" xfId="0" applyNumberFormat="1" applyFont="1" applyFill="1"/>
    <xf numFmtId="3" fontId="17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left"/>
    </xf>
    <xf numFmtId="4" fontId="2" fillId="3" borderId="0" xfId="0" applyNumberFormat="1" applyFont="1" applyFill="1"/>
    <xf numFmtId="0" fontId="2" fillId="5" borderId="3" xfId="0" applyFont="1" applyFill="1" applyBorder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10" fontId="2" fillId="0" borderId="2" xfId="0" applyNumberFormat="1" applyFont="1" applyBorder="1"/>
    <xf numFmtId="166" fontId="2" fillId="0" borderId="2" xfId="0" applyNumberFormat="1" applyFont="1" applyBorder="1"/>
    <xf numFmtId="0" fontId="2" fillId="0" borderId="2" xfId="0" applyFont="1" applyBorder="1"/>
    <xf numFmtId="166" fontId="2" fillId="0" borderId="0" xfId="0" applyNumberFormat="1" applyFont="1"/>
    <xf numFmtId="0" fontId="1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" fillId="12" borderId="0" xfId="0" applyFont="1" applyFill="1" applyAlignment="1">
      <alignment horizontal="center"/>
    </xf>
    <xf numFmtId="165" fontId="2" fillId="12" borderId="0" xfId="0" applyNumberFormat="1" applyFont="1" applyFill="1"/>
    <xf numFmtId="10" fontId="2" fillId="1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0" xfId="0"/>
    <xf numFmtId="0" fontId="1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6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1">
    <cellStyle name="Normal" xfId="0" builtinId="0"/>
  </cellStyles>
  <dxfs count="6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883"/>
  <sheetViews>
    <sheetView tabSelected="1" topLeftCell="A45" workbookViewId="0">
      <selection activeCell="B49" sqref="B49"/>
    </sheetView>
  </sheetViews>
  <sheetFormatPr baseColWidth="10" defaultColWidth="12.6640625" defaultRowHeight="15.75" customHeight="1" x14ac:dyDescent="0.15"/>
  <cols>
    <col min="4" max="4" width="15.5" customWidth="1"/>
    <col min="5" max="5" width="7.83203125" customWidth="1"/>
    <col min="6" max="6" width="8.33203125" customWidth="1"/>
    <col min="7" max="7" width="10.1640625" customWidth="1"/>
    <col min="8" max="8" width="9.6640625" customWidth="1"/>
    <col min="9" max="9" width="7" customWidth="1"/>
    <col min="10" max="10" width="7.33203125" customWidth="1"/>
    <col min="11" max="11" width="7" customWidth="1"/>
    <col min="12" max="12" width="8.1640625" customWidth="1"/>
    <col min="13" max="13" width="10.33203125" customWidth="1"/>
    <col min="14" max="14" width="10.1640625" customWidth="1"/>
    <col min="15" max="15" width="9.83203125" customWidth="1"/>
    <col min="16" max="16" width="10.1640625" customWidth="1"/>
    <col min="17" max="17" width="10.33203125" customWidth="1"/>
    <col min="18" max="18" width="10.83203125" customWidth="1"/>
    <col min="19" max="19" width="9.33203125" customWidth="1"/>
    <col min="20" max="20" width="8.1640625" customWidth="1"/>
    <col min="21" max="21" width="7.33203125" customWidth="1"/>
    <col min="22" max="22" width="10.6640625" customWidth="1"/>
    <col min="24" max="24" width="19.5" customWidth="1"/>
    <col min="25" max="25" width="11.6640625" customWidth="1"/>
    <col min="26" max="26" width="6.83203125" customWidth="1"/>
    <col min="27" max="27" width="10" customWidth="1"/>
    <col min="28" max="28" width="6.83203125" customWidth="1"/>
    <col min="29" max="29" width="10" customWidth="1"/>
    <col min="30" max="30" width="6.83203125" customWidth="1"/>
    <col min="31" max="31" width="10" customWidth="1"/>
    <col min="32" max="32" width="6.83203125" customWidth="1"/>
    <col min="33" max="33" width="10" customWidth="1"/>
    <col min="34" max="34" width="6.83203125" customWidth="1"/>
    <col min="35" max="35" width="10" customWidth="1"/>
  </cols>
  <sheetData>
    <row r="1" spans="4:29" ht="15.75" customHeight="1" x14ac:dyDescent="0.15">
      <c r="D1" s="77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1"/>
    </row>
    <row r="2" spans="4:29" ht="15.75" customHeight="1" x14ac:dyDescent="0.15"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3"/>
      <c r="Q2" s="3"/>
      <c r="R2" s="1"/>
      <c r="S2" s="3"/>
      <c r="T2" s="3"/>
      <c r="U2" s="1"/>
      <c r="V2" s="1"/>
    </row>
    <row r="3" spans="4:29" ht="15.75" customHeight="1" x14ac:dyDescent="0.15">
      <c r="D3" s="2"/>
      <c r="E3" s="3" t="s">
        <v>0</v>
      </c>
      <c r="F3" s="3" t="s">
        <v>1</v>
      </c>
      <c r="G3" s="4" t="s">
        <v>2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4" t="s">
        <v>9</v>
      </c>
      <c r="O3" s="5" t="s">
        <v>10</v>
      </c>
      <c r="P3" s="4" t="s">
        <v>11</v>
      </c>
      <c r="Q3" s="3" t="s">
        <v>12</v>
      </c>
      <c r="R3" s="1" t="s">
        <v>13</v>
      </c>
      <c r="S3" s="3" t="s">
        <v>14</v>
      </c>
      <c r="T3" s="3" t="s">
        <v>15</v>
      </c>
      <c r="U3" s="1" t="s">
        <v>16</v>
      </c>
      <c r="V3" s="1" t="s">
        <v>17</v>
      </c>
      <c r="W3" s="4"/>
      <c r="AA3" s="6"/>
      <c r="AB3" s="6"/>
      <c r="AC3" s="7"/>
    </row>
    <row r="4" spans="4:29" ht="15.75" customHeight="1" x14ac:dyDescent="0.15">
      <c r="D4" s="8" t="s">
        <v>18</v>
      </c>
      <c r="E4" s="9">
        <f t="shared" ref="E4:L4" si="0">AVERAGE(E56:E60)</f>
        <v>12.6</v>
      </c>
      <c r="F4" s="9">
        <f t="shared" si="0"/>
        <v>11</v>
      </c>
      <c r="G4" s="9">
        <f t="shared" si="0"/>
        <v>2.2000000000000002</v>
      </c>
      <c r="H4" s="9">
        <f t="shared" si="0"/>
        <v>8.8000000000000007</v>
      </c>
      <c r="I4" s="9">
        <f t="shared" si="0"/>
        <v>4</v>
      </c>
      <c r="J4" s="9">
        <f t="shared" si="0"/>
        <v>1.2</v>
      </c>
      <c r="K4" s="9">
        <f t="shared" si="0"/>
        <v>0.2</v>
      </c>
      <c r="L4" s="9">
        <f t="shared" si="0"/>
        <v>2.4</v>
      </c>
      <c r="M4" s="9">
        <f t="shared" ref="M4:N4" si="1">AVERAGE(M56:M60)+P4</f>
        <v>14</v>
      </c>
      <c r="N4" s="9">
        <f t="shared" si="1"/>
        <v>5.4</v>
      </c>
      <c r="O4" s="10" t="e">
        <f>#REF!</f>
        <v>#REF!</v>
      </c>
      <c r="P4" s="9">
        <f t="shared" ref="P4:Q4" si="2">AVERAGE(P56:P60)</f>
        <v>1.4</v>
      </c>
      <c r="Q4" s="9">
        <f t="shared" si="2"/>
        <v>0.4</v>
      </c>
      <c r="R4" s="10" t="e">
        <f>#REF!</f>
        <v>#REF!</v>
      </c>
      <c r="S4" s="9">
        <f t="shared" ref="S4:T4" si="3">AVERAGE(S56:S60)</f>
        <v>3.2</v>
      </c>
      <c r="T4" s="9">
        <f t="shared" si="3"/>
        <v>1.4</v>
      </c>
      <c r="U4" s="10">
        <f t="shared" ref="U4:U35" si="4">T4/S4</f>
        <v>0.43749999999999994</v>
      </c>
      <c r="V4" s="10">
        <f>(E4/(2*(M4+0.44*S4)))</f>
        <v>0.40887850467289721</v>
      </c>
      <c r="Z4" s="11"/>
      <c r="AA4" s="6"/>
      <c r="AB4" s="6"/>
      <c r="AC4" s="7"/>
    </row>
    <row r="5" spans="4:29" ht="15.75" customHeight="1" x14ac:dyDescent="0.15">
      <c r="D5" s="12" t="s">
        <v>19</v>
      </c>
      <c r="E5" s="11">
        <f t="shared" ref="E5:L5" si="5">AVERAGE(E61:E65)</f>
        <v>16.2</v>
      </c>
      <c r="F5" s="11">
        <f t="shared" si="5"/>
        <v>13</v>
      </c>
      <c r="G5" s="11">
        <f t="shared" si="5"/>
        <v>4.4000000000000004</v>
      </c>
      <c r="H5" s="11">
        <f t="shared" si="5"/>
        <v>8.6</v>
      </c>
      <c r="I5" s="11">
        <f t="shared" si="5"/>
        <v>3.8</v>
      </c>
      <c r="J5" s="11">
        <f t="shared" si="5"/>
        <v>0.4</v>
      </c>
      <c r="K5" s="11">
        <f t="shared" si="5"/>
        <v>1.6</v>
      </c>
      <c r="L5" s="11">
        <f t="shared" si="5"/>
        <v>2.8</v>
      </c>
      <c r="M5" s="11">
        <f>AVERAGE(M61:M65)+P5</f>
        <v>20.399999999999999</v>
      </c>
      <c r="N5" s="11">
        <f>AVERAGE(N61:N65)+Q5</f>
        <v>6.4</v>
      </c>
      <c r="O5" s="1" t="e">
        <f>#REF!</f>
        <v>#REF!</v>
      </c>
      <c r="P5" s="11">
        <f t="shared" ref="P5:Q5" si="6">AVERAGE(P61:P65)</f>
        <v>9.4</v>
      </c>
      <c r="Q5" s="11">
        <f t="shared" si="6"/>
        <v>2.4</v>
      </c>
      <c r="R5" s="1" t="e">
        <f>#REF!</f>
        <v>#REF!</v>
      </c>
      <c r="S5" s="11">
        <f t="shared" ref="S5:T5" si="7">AVERAGE(S61:S65)</f>
        <v>3.4</v>
      </c>
      <c r="T5" s="11">
        <f t="shared" si="7"/>
        <v>0.6</v>
      </c>
      <c r="U5" s="1">
        <f t="shared" si="4"/>
        <v>0.17647058823529413</v>
      </c>
      <c r="V5" s="1">
        <f t="shared" ref="V5:V35" si="8">E5/(2*(M5+0.44*S5))</f>
        <v>0.36993058092802339</v>
      </c>
      <c r="Z5" s="11"/>
      <c r="AA5" s="6"/>
      <c r="AB5" s="6"/>
      <c r="AC5" s="7"/>
    </row>
    <row r="6" spans="4:29" ht="15.75" customHeight="1" x14ac:dyDescent="0.15">
      <c r="D6" s="12" t="s">
        <v>20</v>
      </c>
      <c r="E6" s="11">
        <f t="shared" ref="E6:L6" si="9">AVERAGE(E66:E70)</f>
        <v>8.4</v>
      </c>
      <c r="F6" s="11">
        <f t="shared" si="9"/>
        <v>6.2</v>
      </c>
      <c r="G6" s="11">
        <f t="shared" si="9"/>
        <v>0.4</v>
      </c>
      <c r="H6" s="11">
        <f t="shared" si="9"/>
        <v>5.8</v>
      </c>
      <c r="I6" s="11">
        <f t="shared" si="9"/>
        <v>1.8</v>
      </c>
      <c r="J6" s="11">
        <f t="shared" si="9"/>
        <v>1.4</v>
      </c>
      <c r="K6" s="11">
        <f t="shared" si="9"/>
        <v>0.4</v>
      </c>
      <c r="L6" s="11">
        <f t="shared" si="9"/>
        <v>1.4</v>
      </c>
      <c r="M6" s="11">
        <f>AVERAGE(M66:M70)+P6</f>
        <v>13.8</v>
      </c>
      <c r="N6" s="11">
        <f>AVERAGE(N66:N70)+Q6</f>
        <v>3.2</v>
      </c>
      <c r="O6" s="1" t="e">
        <f>#REF!</f>
        <v>#REF!</v>
      </c>
      <c r="P6" s="11">
        <f t="shared" ref="P6:Q6" si="10">AVERAGE(P66:P70)</f>
        <v>7.2</v>
      </c>
      <c r="Q6" s="11">
        <f t="shared" si="10"/>
        <v>1.8</v>
      </c>
      <c r="R6" s="1" t="e">
        <f>#REF!</f>
        <v>#REF!</v>
      </c>
      <c r="S6" s="11">
        <f t="shared" ref="S6:T6" si="11">AVERAGE(S66:S70)</f>
        <v>0.6</v>
      </c>
      <c r="T6" s="11">
        <f t="shared" si="11"/>
        <v>0.2</v>
      </c>
      <c r="U6" s="1">
        <f t="shared" si="4"/>
        <v>0.33333333333333337</v>
      </c>
      <c r="V6" s="1">
        <f t="shared" si="8"/>
        <v>0.29863481228668942</v>
      </c>
      <c r="AA6" s="6"/>
      <c r="AB6" s="6"/>
      <c r="AC6" s="7"/>
    </row>
    <row r="7" spans="4:29" ht="15.75" customHeight="1" x14ac:dyDescent="0.15">
      <c r="D7" s="13" t="s">
        <v>21</v>
      </c>
      <c r="E7" s="14">
        <f t="shared" ref="E7:L7" si="12">AVERAGE(E71:E75)</f>
        <v>7</v>
      </c>
      <c r="F7" s="14">
        <f t="shared" si="12"/>
        <v>7</v>
      </c>
      <c r="G7" s="14">
        <f t="shared" si="12"/>
        <v>1</v>
      </c>
      <c r="H7" s="14">
        <f t="shared" si="12"/>
        <v>6</v>
      </c>
      <c r="I7" s="14">
        <f t="shared" si="12"/>
        <v>0.6</v>
      </c>
      <c r="J7" s="14">
        <f t="shared" si="12"/>
        <v>0.4</v>
      </c>
      <c r="K7" s="14">
        <f t="shared" si="12"/>
        <v>0</v>
      </c>
      <c r="L7" s="14">
        <f t="shared" si="12"/>
        <v>1.4</v>
      </c>
      <c r="M7" s="14">
        <f>AVERAGE(M71:M75)+P7</f>
        <v>7</v>
      </c>
      <c r="N7" s="14">
        <f>AVERAGE(N71:N75)+Q7</f>
        <v>2.8000000000000003</v>
      </c>
      <c r="O7" s="15" t="e">
        <f>#REF!</f>
        <v>#REF!</v>
      </c>
      <c r="P7" s="14">
        <f t="shared" ref="P7:Q7" si="13">AVERAGE(P71:P75)</f>
        <v>0.6</v>
      </c>
      <c r="Q7" s="14">
        <f t="shared" si="13"/>
        <v>0.2</v>
      </c>
      <c r="R7" s="15" t="e">
        <f>#REF!</f>
        <v>#REF!</v>
      </c>
      <c r="S7" s="14">
        <f t="shared" ref="S7:T7" si="14">AVERAGE(S71:S75)</f>
        <v>1.8</v>
      </c>
      <c r="T7" s="14">
        <f t="shared" si="14"/>
        <v>1.2</v>
      </c>
      <c r="U7" s="15">
        <f t="shared" si="4"/>
        <v>0.66666666666666663</v>
      </c>
      <c r="V7" s="15">
        <f t="shared" si="8"/>
        <v>0.44917864476386038</v>
      </c>
      <c r="AA7" s="6"/>
      <c r="AB7" s="6"/>
      <c r="AC7" s="11"/>
    </row>
    <row r="8" spans="4:29" ht="15.75" customHeight="1" x14ac:dyDescent="0.15">
      <c r="D8" s="16" t="s">
        <v>22</v>
      </c>
      <c r="E8" s="11">
        <f t="shared" ref="E8:L8" si="15">AVERAGE(E76:E80)</f>
        <v>14.8</v>
      </c>
      <c r="F8" s="11">
        <f t="shared" si="15"/>
        <v>7.8</v>
      </c>
      <c r="G8" s="11">
        <f t="shared" si="15"/>
        <v>0.2</v>
      </c>
      <c r="H8" s="11">
        <f t="shared" si="15"/>
        <v>7.6</v>
      </c>
      <c r="I8" s="11">
        <f t="shared" si="15"/>
        <v>3.4</v>
      </c>
      <c r="J8" s="11">
        <f t="shared" si="15"/>
        <v>0.6</v>
      </c>
      <c r="K8" s="11">
        <f t="shared" si="15"/>
        <v>0.6</v>
      </c>
      <c r="L8" s="11">
        <f t="shared" si="15"/>
        <v>2.6</v>
      </c>
      <c r="M8" s="11">
        <f>AVERAGE(M76:M80)+P8</f>
        <v>18</v>
      </c>
      <c r="N8" s="11">
        <f>AVERAGE(N76:N80)+Q8</f>
        <v>6.1999999999999993</v>
      </c>
      <c r="O8" s="1" t="e">
        <f>#REF!</f>
        <v>#REF!</v>
      </c>
      <c r="P8" s="11">
        <f t="shared" ref="P8:Q8" si="16">AVERAGE(P76:P80)</f>
        <v>8.4</v>
      </c>
      <c r="Q8" s="11">
        <f t="shared" si="16"/>
        <v>1.4</v>
      </c>
      <c r="R8" s="1" t="e">
        <f>#REF!</f>
        <v>#REF!</v>
      </c>
      <c r="S8" s="11">
        <f t="shared" ref="S8:T8" si="17">AVERAGE(S76:S80)</f>
        <v>2</v>
      </c>
      <c r="T8" s="11">
        <f t="shared" si="17"/>
        <v>1</v>
      </c>
      <c r="U8" s="1">
        <f t="shared" si="4"/>
        <v>0.5</v>
      </c>
      <c r="V8" s="1">
        <f t="shared" si="8"/>
        <v>0.39194915254237295</v>
      </c>
      <c r="AA8" s="6"/>
      <c r="AB8" s="6"/>
      <c r="AC8" s="7"/>
    </row>
    <row r="9" spans="4:29" ht="15.75" customHeight="1" x14ac:dyDescent="0.15">
      <c r="D9" s="16" t="s">
        <v>23</v>
      </c>
      <c r="E9" s="11">
        <f t="shared" ref="E9:L9" si="18">AVERAGE(E81:E85)</f>
        <v>26.2</v>
      </c>
      <c r="F9" s="11">
        <f t="shared" si="18"/>
        <v>6.6</v>
      </c>
      <c r="G9" s="11">
        <f t="shared" si="18"/>
        <v>2</v>
      </c>
      <c r="H9" s="11">
        <f t="shared" si="18"/>
        <v>4.5999999999999996</v>
      </c>
      <c r="I9" s="11">
        <f t="shared" si="18"/>
        <v>1.6</v>
      </c>
      <c r="J9" s="11">
        <f t="shared" si="18"/>
        <v>1.2</v>
      </c>
      <c r="K9" s="11">
        <f t="shared" si="18"/>
        <v>0.8</v>
      </c>
      <c r="L9" s="11">
        <f t="shared" si="18"/>
        <v>1.6</v>
      </c>
      <c r="M9" s="11">
        <f>AVERAGE(M81:M85)+P9</f>
        <v>24.2</v>
      </c>
      <c r="N9" s="11">
        <f>AVERAGE(N81:N85)+Q9</f>
        <v>9.1999999999999993</v>
      </c>
      <c r="O9" s="1" t="e">
        <f>#REF!</f>
        <v>#REF!</v>
      </c>
      <c r="P9" s="11">
        <f t="shared" ref="P9:Q9" si="19">AVERAGE(P81:P85)</f>
        <v>12</v>
      </c>
      <c r="Q9" s="11">
        <f t="shared" si="19"/>
        <v>4.2</v>
      </c>
      <c r="R9" s="1" t="e">
        <f>#REF!</f>
        <v>#REF!</v>
      </c>
      <c r="S9" s="11">
        <f t="shared" ref="S9:T9" si="20">AVERAGE(S81:S85)</f>
        <v>5.6</v>
      </c>
      <c r="T9" s="11">
        <f t="shared" si="20"/>
        <v>3.6</v>
      </c>
      <c r="U9" s="1">
        <f t="shared" si="4"/>
        <v>0.6428571428571429</v>
      </c>
      <c r="V9" s="1">
        <f t="shared" si="8"/>
        <v>0.49129912991299135</v>
      </c>
      <c r="AA9" s="6"/>
      <c r="AB9" s="6"/>
      <c r="AC9" s="7"/>
    </row>
    <row r="10" spans="4:29" ht="15.75" customHeight="1" x14ac:dyDescent="0.15">
      <c r="D10" s="17" t="s">
        <v>24</v>
      </c>
      <c r="E10" s="11">
        <f t="shared" ref="E10:L10" si="21">AVERAGE(E86:E90)</f>
        <v>5.6</v>
      </c>
      <c r="F10" s="11">
        <f t="shared" si="21"/>
        <v>9.6</v>
      </c>
      <c r="G10" s="11">
        <f t="shared" si="21"/>
        <v>4.4000000000000004</v>
      </c>
      <c r="H10" s="11">
        <f t="shared" si="21"/>
        <v>5.2</v>
      </c>
      <c r="I10" s="11">
        <f t="shared" si="21"/>
        <v>1.6</v>
      </c>
      <c r="J10" s="11">
        <f t="shared" si="21"/>
        <v>0.4</v>
      </c>
      <c r="K10" s="11">
        <f t="shared" si="21"/>
        <v>0.2</v>
      </c>
      <c r="L10" s="11">
        <f t="shared" si="21"/>
        <v>0.8</v>
      </c>
      <c r="M10" s="11">
        <f>AVERAGE(M86:M90)+P10</f>
        <v>8.4</v>
      </c>
      <c r="N10" s="11">
        <f>AVERAGE(N86:N90)+Q10</f>
        <v>2.4</v>
      </c>
      <c r="O10" s="1" t="e">
        <f>#REF!</f>
        <v>#REF!</v>
      </c>
      <c r="P10" s="11">
        <f t="shared" ref="P10:Q10" si="22">AVERAGE(P86:P90)</f>
        <v>1.4</v>
      </c>
      <c r="Q10" s="11">
        <f t="shared" si="22"/>
        <v>0</v>
      </c>
      <c r="R10" s="1" t="e">
        <f>#REF!</f>
        <v>#REF!</v>
      </c>
      <c r="S10" s="11">
        <f t="shared" ref="S10:T10" si="23">AVERAGE(S86:S90)</f>
        <v>1.6</v>
      </c>
      <c r="T10" s="11">
        <f t="shared" si="23"/>
        <v>0.8</v>
      </c>
      <c r="U10" s="1">
        <f t="shared" si="4"/>
        <v>0.5</v>
      </c>
      <c r="V10" s="1">
        <f t="shared" si="8"/>
        <v>0.30755711775043931</v>
      </c>
      <c r="AA10" s="6"/>
      <c r="AB10" s="6"/>
      <c r="AC10" s="11"/>
    </row>
    <row r="11" spans="4:29" ht="15.75" customHeight="1" x14ac:dyDescent="0.15">
      <c r="D11" s="18" t="s">
        <v>25</v>
      </c>
      <c r="E11" s="14">
        <f t="shared" ref="E11:L11" si="24">AVERAGE(E91:E95)</f>
        <v>3.8</v>
      </c>
      <c r="F11" s="14">
        <f t="shared" si="24"/>
        <v>5.6</v>
      </c>
      <c r="G11" s="14">
        <f t="shared" si="24"/>
        <v>2.2000000000000002</v>
      </c>
      <c r="H11" s="14">
        <f t="shared" si="24"/>
        <v>3.4</v>
      </c>
      <c r="I11" s="14">
        <f t="shared" si="24"/>
        <v>1.8</v>
      </c>
      <c r="J11" s="14">
        <f t="shared" si="24"/>
        <v>0.8</v>
      </c>
      <c r="K11" s="14">
        <f t="shared" si="24"/>
        <v>0.8</v>
      </c>
      <c r="L11" s="14">
        <f t="shared" si="24"/>
        <v>0.4</v>
      </c>
      <c r="M11" s="14">
        <f>AVERAGE(M91:M95)+P11</f>
        <v>6</v>
      </c>
      <c r="N11" s="14">
        <f>AVERAGE(N91:N95)+Q11</f>
        <v>1.4</v>
      </c>
      <c r="O11" s="15" t="e">
        <f>#REF!</f>
        <v>#REF!</v>
      </c>
      <c r="P11" s="14">
        <f t="shared" ref="P11:Q11" si="25">AVERAGE(P91:P95)</f>
        <v>1.2</v>
      </c>
      <c r="Q11" s="14">
        <f t="shared" si="25"/>
        <v>0</v>
      </c>
      <c r="R11" s="15" t="e">
        <f>#REF!</f>
        <v>#REF!</v>
      </c>
      <c r="S11" s="14">
        <f t="shared" ref="S11:T11" si="26">AVERAGE(S91:S95)</f>
        <v>2.4</v>
      </c>
      <c r="T11" s="14">
        <f t="shared" si="26"/>
        <v>0.8</v>
      </c>
      <c r="U11" s="15">
        <f t="shared" si="4"/>
        <v>0.33333333333333337</v>
      </c>
      <c r="V11" s="15">
        <f t="shared" si="8"/>
        <v>0.26927437641723356</v>
      </c>
      <c r="Z11" s="11"/>
      <c r="AA11" s="6"/>
      <c r="AB11" s="6"/>
      <c r="AC11" s="11"/>
    </row>
    <row r="12" spans="4:29" ht="15.75" customHeight="1" x14ac:dyDescent="0.15">
      <c r="D12" s="19" t="s">
        <v>26</v>
      </c>
      <c r="E12" s="11">
        <f t="shared" ref="E12:L12" si="27">AVERAGE(E96:E100)</f>
        <v>25.6</v>
      </c>
      <c r="F12" s="11">
        <f t="shared" si="27"/>
        <v>11.4</v>
      </c>
      <c r="G12" s="11">
        <f t="shared" si="27"/>
        <v>1.8</v>
      </c>
      <c r="H12" s="11">
        <f t="shared" si="27"/>
        <v>9.6</v>
      </c>
      <c r="I12" s="11">
        <f t="shared" si="27"/>
        <v>1.2</v>
      </c>
      <c r="J12" s="11">
        <f t="shared" si="27"/>
        <v>0.4</v>
      </c>
      <c r="K12" s="11">
        <f t="shared" si="27"/>
        <v>0.6</v>
      </c>
      <c r="L12" s="11">
        <f t="shared" si="27"/>
        <v>1.8</v>
      </c>
      <c r="M12" s="11">
        <f>AVERAGE(M96:M100)+P12</f>
        <v>29.2</v>
      </c>
      <c r="N12" s="11">
        <f>AVERAGE(N96:N100)+Q12</f>
        <v>9.1999999999999993</v>
      </c>
      <c r="O12" s="1" t="e">
        <f>#REF!</f>
        <v>#REF!</v>
      </c>
      <c r="P12" s="11">
        <f t="shared" ref="P12:Q12" si="28">AVERAGE(P96:P100)</f>
        <v>16</v>
      </c>
      <c r="Q12" s="11">
        <f t="shared" si="28"/>
        <v>3.4</v>
      </c>
      <c r="R12" s="1" t="e">
        <f>#REF!</f>
        <v>#REF!</v>
      </c>
      <c r="S12" s="11">
        <f t="shared" ref="S12:T12" si="29">AVERAGE(S96:S100)</f>
        <v>5.4</v>
      </c>
      <c r="T12" s="11">
        <f t="shared" si="29"/>
        <v>3.8</v>
      </c>
      <c r="U12" s="1">
        <f t="shared" si="4"/>
        <v>0.70370370370370361</v>
      </c>
      <c r="V12" s="1">
        <f t="shared" si="8"/>
        <v>0.40537116797567774</v>
      </c>
      <c r="Z12" s="11"/>
      <c r="AA12" s="6"/>
      <c r="AB12" s="6"/>
      <c r="AC12" s="11"/>
    </row>
    <row r="13" spans="4:29" ht="15.75" customHeight="1" x14ac:dyDescent="0.15">
      <c r="D13" s="19" t="s">
        <v>27</v>
      </c>
      <c r="E13" s="11">
        <f t="shared" ref="E13:L13" si="30">AVERAGE(E101:E105)</f>
        <v>17.600000000000001</v>
      </c>
      <c r="F13" s="11">
        <f t="shared" si="30"/>
        <v>11.8</v>
      </c>
      <c r="G13" s="11">
        <f t="shared" si="30"/>
        <v>2.8</v>
      </c>
      <c r="H13" s="11">
        <f t="shared" si="30"/>
        <v>9</v>
      </c>
      <c r="I13" s="11">
        <f t="shared" si="30"/>
        <v>2.6</v>
      </c>
      <c r="J13" s="11">
        <f t="shared" si="30"/>
        <v>2</v>
      </c>
      <c r="K13" s="11">
        <f t="shared" si="30"/>
        <v>0.2</v>
      </c>
      <c r="L13" s="11">
        <f t="shared" si="30"/>
        <v>2.4</v>
      </c>
      <c r="M13" s="11">
        <f>AVERAGE(M101:M105)+P13</f>
        <v>18.600000000000001</v>
      </c>
      <c r="N13" s="11">
        <f>AVERAGE(N101:N105)+Q13</f>
        <v>7.2</v>
      </c>
      <c r="O13" s="1" t="e">
        <f>#REF!</f>
        <v>#REF!</v>
      </c>
      <c r="P13" s="11">
        <f t="shared" ref="P13:Q13" si="31">AVERAGE(P101:P105)</f>
        <v>6.4</v>
      </c>
      <c r="Q13" s="11">
        <f t="shared" si="31"/>
        <v>1.8</v>
      </c>
      <c r="R13" s="1" t="e">
        <f>#REF!</f>
        <v>#REF!</v>
      </c>
      <c r="S13" s="11">
        <f t="shared" ref="S13:T13" si="32">AVERAGE(S101:S105)</f>
        <v>1.8</v>
      </c>
      <c r="T13" s="11">
        <f t="shared" si="32"/>
        <v>1.4</v>
      </c>
      <c r="U13" s="1">
        <f t="shared" si="4"/>
        <v>0.77777777777777768</v>
      </c>
      <c r="V13" s="1">
        <f t="shared" si="8"/>
        <v>0.45379537953795374</v>
      </c>
      <c r="Z13" s="11"/>
      <c r="AA13" s="11"/>
      <c r="AC13" s="11"/>
    </row>
    <row r="14" spans="4:29" ht="15.75" customHeight="1" x14ac:dyDescent="0.15">
      <c r="D14" s="19" t="s">
        <v>28</v>
      </c>
      <c r="E14" s="11">
        <f t="shared" ref="E14:L14" si="33">AVERAGE(E106:E110)</f>
        <v>3.2</v>
      </c>
      <c r="F14" s="11">
        <f t="shared" si="33"/>
        <v>4</v>
      </c>
      <c r="G14" s="11">
        <f t="shared" si="33"/>
        <v>1.4</v>
      </c>
      <c r="H14" s="11">
        <f t="shared" si="33"/>
        <v>2.6</v>
      </c>
      <c r="I14" s="11">
        <f t="shared" si="33"/>
        <v>3</v>
      </c>
      <c r="J14" s="11">
        <f t="shared" si="33"/>
        <v>1</v>
      </c>
      <c r="K14" s="11">
        <f t="shared" si="33"/>
        <v>1</v>
      </c>
      <c r="L14" s="11">
        <f t="shared" si="33"/>
        <v>1.2</v>
      </c>
      <c r="M14" s="11">
        <f>AVERAGE(M106:M110)+P14</f>
        <v>8.1999999999999993</v>
      </c>
      <c r="N14" s="11">
        <f>AVERAGE(N106:N110)+Q14</f>
        <v>1.2000000000000002</v>
      </c>
      <c r="O14" s="1" t="e">
        <f>#REF!</f>
        <v>#REF!</v>
      </c>
      <c r="P14" s="11">
        <f t="shared" ref="P14:Q14" si="34">AVERAGE(P106:P110)</f>
        <v>6</v>
      </c>
      <c r="Q14" s="11">
        <f t="shared" si="34"/>
        <v>0.8</v>
      </c>
      <c r="R14" s="1" t="e">
        <f>#REF!</f>
        <v>#REF!</v>
      </c>
      <c r="S14" s="11">
        <f t="shared" ref="S14:T14" si="35">AVERAGE(S106:S110)</f>
        <v>0</v>
      </c>
      <c r="T14" s="11">
        <f t="shared" si="35"/>
        <v>0</v>
      </c>
      <c r="U14" s="1" t="e">
        <f t="shared" si="4"/>
        <v>#DIV/0!</v>
      </c>
      <c r="V14" s="1">
        <f t="shared" si="8"/>
        <v>0.19512195121951223</v>
      </c>
      <c r="Z14" s="11"/>
      <c r="AA14" s="11"/>
      <c r="AC14" s="11"/>
    </row>
    <row r="15" spans="4:29" ht="15.75" customHeight="1" x14ac:dyDescent="0.15">
      <c r="D15" s="20" t="s">
        <v>29</v>
      </c>
      <c r="E15" s="14">
        <f t="shared" ref="E15:L15" si="36">AVERAGE(E111:E115)</f>
        <v>3.2</v>
      </c>
      <c r="F15" s="14">
        <f t="shared" si="36"/>
        <v>6</v>
      </c>
      <c r="G15" s="14">
        <f t="shared" si="36"/>
        <v>2</v>
      </c>
      <c r="H15" s="14">
        <f t="shared" si="36"/>
        <v>4</v>
      </c>
      <c r="I15" s="14">
        <f t="shared" si="36"/>
        <v>1.4</v>
      </c>
      <c r="J15" s="14">
        <f t="shared" si="36"/>
        <v>0.4</v>
      </c>
      <c r="K15" s="14">
        <f t="shared" si="36"/>
        <v>0.4</v>
      </c>
      <c r="L15" s="14">
        <f t="shared" si="36"/>
        <v>0.6</v>
      </c>
      <c r="M15" s="14">
        <f>AVERAGE(M111:M115)+P15</f>
        <v>4.8</v>
      </c>
      <c r="N15" s="14">
        <f>AVERAGE(N111:N115)+Q15</f>
        <v>1.6</v>
      </c>
      <c r="O15" s="15" t="e">
        <f>#REF!</f>
        <v>#REF!</v>
      </c>
      <c r="P15" s="14">
        <f t="shared" ref="P15:Q15" si="37">AVERAGE(P111:P115)</f>
        <v>1.8</v>
      </c>
      <c r="Q15" s="14">
        <f t="shared" si="37"/>
        <v>0</v>
      </c>
      <c r="R15" s="15" t="e">
        <f>#REF!</f>
        <v>#REF!</v>
      </c>
      <c r="S15" s="14">
        <f t="shared" ref="S15:T15" si="38">AVERAGE(S111:S115)</f>
        <v>1.6</v>
      </c>
      <c r="T15" s="14">
        <f t="shared" si="38"/>
        <v>0.2</v>
      </c>
      <c r="U15" s="15">
        <f t="shared" si="4"/>
        <v>0.125</v>
      </c>
      <c r="V15" s="15">
        <f t="shared" si="8"/>
        <v>0.29069767441860467</v>
      </c>
      <c r="W15" s="11"/>
      <c r="Z15" s="21"/>
      <c r="AA15" s="11"/>
      <c r="AC15" s="11"/>
    </row>
    <row r="16" spans="4:29" ht="15.75" customHeight="1" x14ac:dyDescent="0.15">
      <c r="D16" s="22" t="s">
        <v>30</v>
      </c>
      <c r="E16" s="11">
        <f t="shared" ref="E16:L16" si="39">AVERAGE(E116:E120)</f>
        <v>20</v>
      </c>
      <c r="F16" s="11">
        <f t="shared" si="39"/>
        <v>12.2</v>
      </c>
      <c r="G16" s="11">
        <f t="shared" si="39"/>
        <v>2.8</v>
      </c>
      <c r="H16" s="11">
        <f t="shared" si="39"/>
        <v>9.4</v>
      </c>
      <c r="I16" s="11">
        <f t="shared" si="39"/>
        <v>2.8</v>
      </c>
      <c r="J16" s="11">
        <f t="shared" si="39"/>
        <v>1.2</v>
      </c>
      <c r="K16" s="11">
        <f t="shared" si="39"/>
        <v>0.6</v>
      </c>
      <c r="L16" s="11">
        <f t="shared" si="39"/>
        <v>3</v>
      </c>
      <c r="M16" s="11">
        <f>AVERAGE(M116:M120)+P16</f>
        <v>21.8</v>
      </c>
      <c r="N16" s="11">
        <f>AVERAGE(N116:N120)+Q16</f>
        <v>8</v>
      </c>
      <c r="O16" s="1" t="e">
        <f>#REF!</f>
        <v>#REF!</v>
      </c>
      <c r="P16" s="11">
        <f t="shared" ref="P16:Q16" si="40">AVERAGE(P116:P120)</f>
        <v>7</v>
      </c>
      <c r="Q16" s="11">
        <f t="shared" si="40"/>
        <v>1.6</v>
      </c>
      <c r="R16" s="1" t="e">
        <f>#REF!</f>
        <v>#REF!</v>
      </c>
      <c r="S16" s="11">
        <f t="shared" ref="S16:T16" si="41">AVERAGE(S116:S120)</f>
        <v>3.8</v>
      </c>
      <c r="T16" s="11">
        <f t="shared" si="41"/>
        <v>2.4</v>
      </c>
      <c r="U16" s="1">
        <f t="shared" si="4"/>
        <v>0.63157894736842102</v>
      </c>
      <c r="V16" s="1">
        <f t="shared" si="8"/>
        <v>0.42603953646898429</v>
      </c>
      <c r="X16" s="11"/>
      <c r="Z16" s="11"/>
      <c r="AA16" s="11"/>
      <c r="AC16" s="11"/>
    </row>
    <row r="17" spans="4:29" ht="15.75" customHeight="1" x14ac:dyDescent="0.15">
      <c r="D17" s="22" t="s">
        <v>31</v>
      </c>
      <c r="E17" s="11">
        <f t="shared" ref="E17:L17" si="42">AVERAGE(E121:E125)</f>
        <v>19.399999999999999</v>
      </c>
      <c r="F17" s="11">
        <f t="shared" si="42"/>
        <v>11</v>
      </c>
      <c r="G17" s="11">
        <f t="shared" si="42"/>
        <v>2</v>
      </c>
      <c r="H17" s="11">
        <f t="shared" si="42"/>
        <v>9</v>
      </c>
      <c r="I17" s="11">
        <f t="shared" si="42"/>
        <v>2.2000000000000002</v>
      </c>
      <c r="J17" s="11">
        <f t="shared" si="42"/>
        <v>3</v>
      </c>
      <c r="K17" s="11">
        <f t="shared" si="42"/>
        <v>2.4</v>
      </c>
      <c r="L17" s="11">
        <f t="shared" si="42"/>
        <v>3.6</v>
      </c>
      <c r="M17" s="11">
        <f>AVERAGE(M121:M125)+P17</f>
        <v>18.600000000000001</v>
      </c>
      <c r="N17" s="11">
        <f>AVERAGE(N121:N125)+Q17</f>
        <v>7.4</v>
      </c>
      <c r="O17" s="1" t="e">
        <f>#REF!</f>
        <v>#REF!</v>
      </c>
      <c r="P17" s="11">
        <f t="shared" ref="P17:Q17" si="43">AVERAGE(P121:P125)</f>
        <v>4.4000000000000004</v>
      </c>
      <c r="Q17" s="11">
        <f t="shared" si="43"/>
        <v>1.2</v>
      </c>
      <c r="R17" s="1" t="e">
        <f>#REF!</f>
        <v>#REF!</v>
      </c>
      <c r="S17" s="11">
        <f t="shared" ref="S17:T17" si="44">AVERAGE(S121:S125)</f>
        <v>4.4000000000000004</v>
      </c>
      <c r="T17" s="11">
        <f t="shared" si="44"/>
        <v>3.4</v>
      </c>
      <c r="U17" s="1">
        <f t="shared" si="4"/>
        <v>0.7727272727272726</v>
      </c>
      <c r="V17" s="1">
        <f t="shared" si="8"/>
        <v>0.47234125438254765</v>
      </c>
      <c r="X17" s="11"/>
      <c r="Z17" s="11"/>
      <c r="AA17" s="11"/>
      <c r="AC17" s="11"/>
    </row>
    <row r="18" spans="4:29" ht="15.75" customHeight="1" x14ac:dyDescent="0.15">
      <c r="D18" s="22" t="s">
        <v>32</v>
      </c>
      <c r="E18" s="11">
        <f t="shared" ref="E18:L18" si="45">AVERAGE(E126:E130)</f>
        <v>4</v>
      </c>
      <c r="F18" s="11">
        <f t="shared" si="45"/>
        <v>7.75</v>
      </c>
      <c r="G18" s="11">
        <f t="shared" si="45"/>
        <v>1.75</v>
      </c>
      <c r="H18" s="11">
        <f t="shared" si="45"/>
        <v>6</v>
      </c>
      <c r="I18" s="11">
        <f t="shared" si="45"/>
        <v>3.25</v>
      </c>
      <c r="J18" s="11">
        <f t="shared" si="45"/>
        <v>1</v>
      </c>
      <c r="K18" s="11">
        <f t="shared" si="45"/>
        <v>0.5</v>
      </c>
      <c r="L18" s="11">
        <f t="shared" si="45"/>
        <v>3</v>
      </c>
      <c r="M18" s="11">
        <f>AVERAGE(M126:M130)+P18</f>
        <v>10.25</v>
      </c>
      <c r="N18" s="11">
        <f>AVERAGE(N126:N130)+Q18</f>
        <v>2</v>
      </c>
      <c r="O18" s="1" t="e">
        <f>#REF!</f>
        <v>#REF!</v>
      </c>
      <c r="P18" s="11">
        <f t="shared" ref="P18:Q18" si="46">AVERAGE(P126:P130)</f>
        <v>2</v>
      </c>
      <c r="Q18" s="11">
        <f t="shared" si="46"/>
        <v>0</v>
      </c>
      <c r="R18" s="1" t="e">
        <f>#REF!</f>
        <v>#REF!</v>
      </c>
      <c r="S18" s="11">
        <f t="shared" ref="S18:T18" si="47">AVERAGE(S126:S130)</f>
        <v>0</v>
      </c>
      <c r="T18" s="11">
        <f t="shared" si="47"/>
        <v>0</v>
      </c>
      <c r="U18" s="1" t="e">
        <f t="shared" si="4"/>
        <v>#DIV/0!</v>
      </c>
      <c r="V18" s="1">
        <f t="shared" si="8"/>
        <v>0.1951219512195122</v>
      </c>
      <c r="X18" s="11"/>
      <c r="Z18" s="11"/>
      <c r="AA18" s="11"/>
      <c r="AC18" s="11"/>
    </row>
    <row r="19" spans="4:29" ht="15.75" customHeight="1" x14ac:dyDescent="0.15">
      <c r="D19" s="23" t="s">
        <v>33</v>
      </c>
      <c r="E19" s="14">
        <f t="shared" ref="E19:L19" si="48">AVERAGE(E131:E135)</f>
        <v>4.5</v>
      </c>
      <c r="F19" s="14">
        <f t="shared" si="48"/>
        <v>5.5</v>
      </c>
      <c r="G19" s="14">
        <f t="shared" si="48"/>
        <v>1.75</v>
      </c>
      <c r="H19" s="14">
        <f t="shared" si="48"/>
        <v>3.75</v>
      </c>
      <c r="I19" s="14">
        <f t="shared" si="48"/>
        <v>0.75</v>
      </c>
      <c r="J19" s="14">
        <f t="shared" si="48"/>
        <v>0.75</v>
      </c>
      <c r="K19" s="14">
        <f t="shared" si="48"/>
        <v>0.75</v>
      </c>
      <c r="L19" s="14">
        <f t="shared" si="48"/>
        <v>0.75</v>
      </c>
      <c r="M19" s="14">
        <f>AVERAGE(M131:M135)+P19</f>
        <v>9.25</v>
      </c>
      <c r="N19" s="14">
        <f>AVERAGE(N131:N135)+Q19</f>
        <v>2</v>
      </c>
      <c r="O19" s="15" t="e">
        <f>#REF!</f>
        <v>#REF!</v>
      </c>
      <c r="P19" s="14">
        <f t="shared" ref="P19:Q19" si="49">AVERAGE(P131:P135)</f>
        <v>3.75</v>
      </c>
      <c r="Q19" s="14">
        <f t="shared" si="49"/>
        <v>0.75</v>
      </c>
      <c r="R19" s="15" t="e">
        <f>#REF!</f>
        <v>#REF!</v>
      </c>
      <c r="S19" s="14">
        <f t="shared" ref="S19:T19" si="50">AVERAGE(S131:S135)</f>
        <v>0.5</v>
      </c>
      <c r="T19" s="14">
        <f t="shared" si="50"/>
        <v>0</v>
      </c>
      <c r="U19" s="15">
        <f t="shared" si="4"/>
        <v>0</v>
      </c>
      <c r="V19" s="15">
        <f t="shared" si="8"/>
        <v>0.2375923970432946</v>
      </c>
      <c r="X19" s="11"/>
      <c r="Z19" s="11"/>
      <c r="AA19" s="11"/>
      <c r="AC19" s="11"/>
    </row>
    <row r="20" spans="4:29" ht="15.75" customHeight="1" x14ac:dyDescent="0.15">
      <c r="D20" s="24" t="s">
        <v>34</v>
      </c>
      <c r="E20" s="11">
        <f t="shared" ref="E20:L20" si="51">AVERAGE(E136:E140)</f>
        <v>30.8</v>
      </c>
      <c r="F20" s="11">
        <f t="shared" si="51"/>
        <v>14.6</v>
      </c>
      <c r="G20" s="11">
        <f t="shared" si="51"/>
        <v>4</v>
      </c>
      <c r="H20" s="11">
        <f t="shared" si="51"/>
        <v>10.6</v>
      </c>
      <c r="I20" s="11">
        <f t="shared" si="51"/>
        <v>1.8</v>
      </c>
      <c r="J20" s="11">
        <f t="shared" si="51"/>
        <v>0.6</v>
      </c>
      <c r="K20" s="11">
        <f t="shared" si="51"/>
        <v>2.4</v>
      </c>
      <c r="L20" s="11">
        <f t="shared" si="51"/>
        <v>2</v>
      </c>
      <c r="M20" s="11">
        <f>AVERAGE(M136:M140)+P20</f>
        <v>35.200000000000003</v>
      </c>
      <c r="N20" s="11">
        <f>AVERAGE(N136:N140)+Q20</f>
        <v>12.4</v>
      </c>
      <c r="O20" s="1" t="e">
        <f>#REF!</f>
        <v>#REF!</v>
      </c>
      <c r="P20" s="11">
        <f t="shared" ref="P20:Q20" si="52">AVERAGE(P136:P140)</f>
        <v>16.2</v>
      </c>
      <c r="Q20" s="11">
        <f t="shared" si="52"/>
        <v>4</v>
      </c>
      <c r="R20" s="1" t="e">
        <f>#REF!</f>
        <v>#REF!</v>
      </c>
      <c r="S20" s="11">
        <f t="shared" ref="S20:T20" si="53">AVERAGE(S136:S140)</f>
        <v>4.4000000000000004</v>
      </c>
      <c r="T20" s="11">
        <f t="shared" si="53"/>
        <v>2</v>
      </c>
      <c r="U20" s="1">
        <f t="shared" si="4"/>
        <v>0.45454545454545453</v>
      </c>
      <c r="V20" s="1">
        <f t="shared" si="8"/>
        <v>0.41469194312796204</v>
      </c>
      <c r="Z20" s="11"/>
      <c r="AA20" s="11"/>
      <c r="AC20" s="11"/>
    </row>
    <row r="21" spans="4:29" ht="15.75" customHeight="1" x14ac:dyDescent="0.15">
      <c r="D21" s="24" t="s">
        <v>35</v>
      </c>
      <c r="E21" s="11">
        <f t="shared" ref="E21:L21" si="54">AVERAGE(E141:E145)</f>
        <v>10.8</v>
      </c>
      <c r="F21" s="11">
        <f t="shared" si="54"/>
        <v>9.8000000000000007</v>
      </c>
      <c r="G21" s="11">
        <f t="shared" si="54"/>
        <v>2.8</v>
      </c>
      <c r="H21" s="11">
        <f t="shared" si="54"/>
        <v>7</v>
      </c>
      <c r="I21" s="11">
        <f t="shared" si="54"/>
        <v>1.2</v>
      </c>
      <c r="J21" s="11">
        <f t="shared" si="54"/>
        <v>1.2</v>
      </c>
      <c r="K21" s="11">
        <f t="shared" si="54"/>
        <v>0</v>
      </c>
      <c r="L21" s="11">
        <f t="shared" si="54"/>
        <v>1.4</v>
      </c>
      <c r="M21" s="11">
        <f>AVERAGE(M141:M145)+P21</f>
        <v>15</v>
      </c>
      <c r="N21" s="11">
        <f>AVERAGE(N141:N145)+Q21</f>
        <v>4.5999999999999996</v>
      </c>
      <c r="O21" s="1" t="e">
        <f>#REF!</f>
        <v>#REF!</v>
      </c>
      <c r="P21" s="11">
        <f t="shared" ref="P21:Q21" si="55">AVERAGE(P141:P145)</f>
        <v>2.8</v>
      </c>
      <c r="Q21" s="11">
        <f t="shared" si="55"/>
        <v>0</v>
      </c>
      <c r="R21" s="1" t="e">
        <f>#REF!</f>
        <v>#REF!</v>
      </c>
      <c r="S21" s="11">
        <f t="shared" ref="S21:T21" si="56">AVERAGE(S141:S145)</f>
        <v>3.2</v>
      </c>
      <c r="T21" s="11">
        <f t="shared" si="56"/>
        <v>1.8</v>
      </c>
      <c r="U21" s="1">
        <f t="shared" si="4"/>
        <v>0.5625</v>
      </c>
      <c r="V21" s="1">
        <f t="shared" si="8"/>
        <v>0.32910775231594341</v>
      </c>
      <c r="Z21" s="11"/>
      <c r="AA21" s="11"/>
      <c r="AC21" s="11"/>
    </row>
    <row r="22" spans="4:29" ht="15.75" customHeight="1" x14ac:dyDescent="0.15">
      <c r="D22" s="24" t="s">
        <v>36</v>
      </c>
      <c r="E22" s="11">
        <f t="shared" ref="E22:L22" si="57">AVERAGE(E146:E150)</f>
        <v>6</v>
      </c>
      <c r="F22" s="11">
        <f t="shared" si="57"/>
        <v>9.4</v>
      </c>
      <c r="G22" s="11">
        <f t="shared" si="57"/>
        <v>3.6</v>
      </c>
      <c r="H22" s="11">
        <f t="shared" si="57"/>
        <v>5.8</v>
      </c>
      <c r="I22" s="11">
        <f t="shared" si="57"/>
        <v>2.8</v>
      </c>
      <c r="J22" s="11">
        <f t="shared" si="57"/>
        <v>0.6</v>
      </c>
      <c r="K22" s="11">
        <f t="shared" si="57"/>
        <v>0.4</v>
      </c>
      <c r="L22" s="11">
        <f t="shared" si="57"/>
        <v>2</v>
      </c>
      <c r="M22" s="11">
        <f>AVERAGE(M146:M150)+P22</f>
        <v>7</v>
      </c>
      <c r="N22" s="11">
        <f>AVERAGE(N146:N150)+Q22</f>
        <v>2.2000000000000002</v>
      </c>
      <c r="O22" s="1" t="e">
        <f>#REF!</f>
        <v>#REF!</v>
      </c>
      <c r="P22" s="11">
        <f t="shared" ref="P22:Q22" si="58">AVERAGE(P146:P150)</f>
        <v>3</v>
      </c>
      <c r="Q22" s="11">
        <f t="shared" si="58"/>
        <v>0.2</v>
      </c>
      <c r="R22" s="1" t="e">
        <f>#REF!</f>
        <v>#REF!</v>
      </c>
      <c r="S22" s="11">
        <f t="shared" ref="S22:T22" si="59">AVERAGE(S146:S150)</f>
        <v>3.4</v>
      </c>
      <c r="T22" s="11">
        <f t="shared" si="59"/>
        <v>1.6</v>
      </c>
      <c r="U22" s="1">
        <f t="shared" si="4"/>
        <v>0.4705882352941177</v>
      </c>
      <c r="V22" s="1">
        <f t="shared" si="8"/>
        <v>0.35310734463276833</v>
      </c>
      <c r="Z22" s="11"/>
      <c r="AA22" s="11"/>
      <c r="AC22" s="11"/>
    </row>
    <row r="23" spans="4:29" ht="15.75" customHeight="1" x14ac:dyDescent="0.15">
      <c r="D23" s="25" t="s">
        <v>37</v>
      </c>
      <c r="E23" s="14">
        <f t="shared" ref="E23:L23" si="60">AVERAGE(E151:E155)</f>
        <v>2</v>
      </c>
      <c r="F23" s="14">
        <f t="shared" si="60"/>
        <v>5.8</v>
      </c>
      <c r="G23" s="14">
        <f t="shared" si="60"/>
        <v>1.2</v>
      </c>
      <c r="H23" s="14">
        <f t="shared" si="60"/>
        <v>4.5999999999999996</v>
      </c>
      <c r="I23" s="14">
        <f t="shared" si="60"/>
        <v>1.6</v>
      </c>
      <c r="J23" s="14">
        <f t="shared" si="60"/>
        <v>1.2</v>
      </c>
      <c r="K23" s="14">
        <f t="shared" si="60"/>
        <v>0.2</v>
      </c>
      <c r="L23" s="14">
        <f t="shared" si="60"/>
        <v>1.4</v>
      </c>
      <c r="M23" s="14">
        <f>AVERAGE(M151:M155)+P23</f>
        <v>3.8</v>
      </c>
      <c r="N23" s="14">
        <f>AVERAGE(N151:N155)+Q23</f>
        <v>0.8</v>
      </c>
      <c r="O23" s="15" t="e">
        <f>#REF!</f>
        <v>#REF!</v>
      </c>
      <c r="P23" s="14">
        <f t="shared" ref="P23:Q23" si="61">AVERAGE(P151:P155)</f>
        <v>0.8</v>
      </c>
      <c r="Q23" s="14">
        <f t="shared" si="61"/>
        <v>0</v>
      </c>
      <c r="R23" s="15" t="e">
        <f>#REF!</f>
        <v>#REF!</v>
      </c>
      <c r="S23" s="14">
        <f t="shared" ref="S23:T23" si="62">AVERAGE(S151:S155)</f>
        <v>1.4</v>
      </c>
      <c r="T23" s="14">
        <f t="shared" si="62"/>
        <v>0.6</v>
      </c>
      <c r="U23" s="15">
        <f t="shared" si="4"/>
        <v>0.4285714285714286</v>
      </c>
      <c r="V23" s="15">
        <f t="shared" si="8"/>
        <v>0.22644927536231887</v>
      </c>
      <c r="Z23" s="11"/>
      <c r="AA23" s="11"/>
      <c r="AC23" s="11"/>
    </row>
    <row r="24" spans="4:29" ht="15.75" customHeight="1" x14ac:dyDescent="0.15">
      <c r="D24" s="26" t="s">
        <v>38</v>
      </c>
      <c r="E24" s="11">
        <f t="shared" ref="E24:L24" si="63">AVERAGE(E156:E160)</f>
        <v>15.6</v>
      </c>
      <c r="F24" s="11">
        <f t="shared" si="63"/>
        <v>10</v>
      </c>
      <c r="G24" s="11">
        <f t="shared" si="63"/>
        <v>1.8</v>
      </c>
      <c r="H24" s="11">
        <f t="shared" si="63"/>
        <v>8.1999999999999993</v>
      </c>
      <c r="I24" s="11">
        <f t="shared" si="63"/>
        <v>2.8</v>
      </c>
      <c r="J24" s="11">
        <f t="shared" si="63"/>
        <v>1.8</v>
      </c>
      <c r="K24" s="11">
        <f t="shared" si="63"/>
        <v>0.4</v>
      </c>
      <c r="L24" s="11">
        <f t="shared" si="63"/>
        <v>2.6</v>
      </c>
      <c r="M24" s="11">
        <f>AVERAGE(M156:M160)+P24</f>
        <v>17</v>
      </c>
      <c r="N24" s="11">
        <f>AVERAGE(N156:N160)+Q24</f>
        <v>5.6</v>
      </c>
      <c r="O24" s="1" t="e">
        <f>#REF!</f>
        <v>#REF!</v>
      </c>
      <c r="P24" s="11">
        <f t="shared" ref="P24:Q24" si="64">AVERAGE(P156:P160)</f>
        <v>8.4</v>
      </c>
      <c r="Q24" s="11">
        <f t="shared" si="64"/>
        <v>2</v>
      </c>
      <c r="R24" s="1" t="e">
        <f>#REF!</f>
        <v>#REF!</v>
      </c>
      <c r="S24" s="11">
        <f t="shared" ref="S24:T24" si="65">AVERAGE(S156:S160)</f>
        <v>5.8</v>
      </c>
      <c r="T24" s="11">
        <f t="shared" si="65"/>
        <v>2.4</v>
      </c>
      <c r="U24" s="1">
        <f t="shared" si="4"/>
        <v>0.41379310344827586</v>
      </c>
      <c r="V24" s="1">
        <f t="shared" si="8"/>
        <v>0.39893617021276595</v>
      </c>
      <c r="Z24" s="11"/>
      <c r="AA24" s="11"/>
      <c r="AC24" s="11"/>
    </row>
    <row r="25" spans="4:29" ht="15.75" customHeight="1" x14ac:dyDescent="0.15">
      <c r="D25" s="26" t="s">
        <v>39</v>
      </c>
      <c r="E25" s="11">
        <f t="shared" ref="E25:L25" si="66">AVERAGE(E161:E165)</f>
        <v>17.2</v>
      </c>
      <c r="F25" s="11">
        <f t="shared" si="66"/>
        <v>12.4</v>
      </c>
      <c r="G25" s="11">
        <f t="shared" si="66"/>
        <v>3.6</v>
      </c>
      <c r="H25" s="11">
        <f t="shared" si="66"/>
        <v>8.8000000000000007</v>
      </c>
      <c r="I25" s="11">
        <f t="shared" si="66"/>
        <v>2</v>
      </c>
      <c r="J25" s="11">
        <f t="shared" si="66"/>
        <v>2</v>
      </c>
      <c r="K25" s="11">
        <f t="shared" si="66"/>
        <v>0.4</v>
      </c>
      <c r="L25" s="11">
        <f t="shared" si="66"/>
        <v>3</v>
      </c>
      <c r="M25" s="11">
        <f>AVERAGE(M161:M165)+P25</f>
        <v>20.6</v>
      </c>
      <c r="N25" s="11">
        <f>AVERAGE(N161:N165)+Q25</f>
        <v>7.3999999999999995</v>
      </c>
      <c r="O25" s="1" t="e">
        <f>#REF!</f>
        <v>#REF!</v>
      </c>
      <c r="P25" s="11">
        <f t="shared" ref="P25:Q25" si="67">AVERAGE(P161:P165)</f>
        <v>4.8</v>
      </c>
      <c r="Q25" s="11">
        <f t="shared" si="67"/>
        <v>0.6</v>
      </c>
      <c r="R25" s="1" t="e">
        <f>#REF!</f>
        <v>#REF!</v>
      </c>
      <c r="S25" s="11">
        <f t="shared" ref="S25:T25" si="68">AVERAGE(S161:S165)</f>
        <v>4.5999999999999996</v>
      </c>
      <c r="T25" s="11">
        <f t="shared" si="68"/>
        <v>1.8</v>
      </c>
      <c r="U25" s="1">
        <f t="shared" si="4"/>
        <v>0.39130434782608697</v>
      </c>
      <c r="V25" s="1">
        <f t="shared" si="8"/>
        <v>0.38012729844413007</v>
      </c>
      <c r="Z25" s="11"/>
      <c r="AA25" s="11"/>
      <c r="AC25" s="11"/>
    </row>
    <row r="26" spans="4:29" ht="15.75" customHeight="1" x14ac:dyDescent="0.15">
      <c r="D26" s="26" t="s">
        <v>40</v>
      </c>
      <c r="E26" s="11">
        <f t="shared" ref="E26:L26" si="69">AVERAGE(E166:E170)</f>
        <v>8.6</v>
      </c>
      <c r="F26" s="11">
        <f t="shared" si="69"/>
        <v>9</v>
      </c>
      <c r="G26" s="11">
        <f t="shared" si="69"/>
        <v>3</v>
      </c>
      <c r="H26" s="11">
        <f t="shared" si="69"/>
        <v>6</v>
      </c>
      <c r="I26" s="11">
        <f t="shared" si="69"/>
        <v>1</v>
      </c>
      <c r="J26" s="11">
        <f t="shared" si="69"/>
        <v>1.2</v>
      </c>
      <c r="K26" s="11">
        <f t="shared" si="69"/>
        <v>1</v>
      </c>
      <c r="L26" s="11">
        <f t="shared" si="69"/>
        <v>1.2</v>
      </c>
      <c r="M26" s="11">
        <f>AVERAGE(M166:M170)+P26</f>
        <v>10.8</v>
      </c>
      <c r="N26" s="11">
        <f>AVERAGE(N166:N170)+Q26</f>
        <v>3.4</v>
      </c>
      <c r="O26" s="1" t="e">
        <f>#REF!</f>
        <v>#REF!</v>
      </c>
      <c r="P26" s="11">
        <f t="shared" ref="P26:Q26" si="70">AVERAGE(P166:P170)</f>
        <v>2.4</v>
      </c>
      <c r="Q26" s="11">
        <f t="shared" si="70"/>
        <v>0.4</v>
      </c>
      <c r="R26" s="1" t="e">
        <f>#REF!</f>
        <v>#REF!</v>
      </c>
      <c r="S26" s="11">
        <f t="shared" ref="S26:T26" si="71">AVERAGE(S166:S170)</f>
        <v>3.4</v>
      </c>
      <c r="T26" s="11">
        <f t="shared" si="71"/>
        <v>1.4</v>
      </c>
      <c r="U26" s="1">
        <f t="shared" si="4"/>
        <v>0.41176470588235292</v>
      </c>
      <c r="V26" s="1">
        <f t="shared" si="8"/>
        <v>0.34970722186076769</v>
      </c>
      <c r="Z26" s="11"/>
      <c r="AA26" s="11"/>
      <c r="AC26" s="11"/>
    </row>
    <row r="27" spans="4:29" ht="15.75" customHeight="1" x14ac:dyDescent="0.15">
      <c r="D27" s="27" t="s">
        <v>41</v>
      </c>
      <c r="E27" s="14">
        <f t="shared" ref="E27:L27" si="72">AVERAGE(E171:E175)</f>
        <v>2.6</v>
      </c>
      <c r="F27" s="14">
        <f t="shared" si="72"/>
        <v>2.2000000000000002</v>
      </c>
      <c r="G27" s="14">
        <f t="shared" si="72"/>
        <v>1</v>
      </c>
      <c r="H27" s="14">
        <f t="shared" si="72"/>
        <v>1.2</v>
      </c>
      <c r="I27" s="14">
        <f t="shared" si="72"/>
        <v>1.2</v>
      </c>
      <c r="J27" s="14">
        <f t="shared" si="72"/>
        <v>0.4</v>
      </c>
      <c r="K27" s="14">
        <f t="shared" si="72"/>
        <v>0.2</v>
      </c>
      <c r="L27" s="14">
        <f t="shared" si="72"/>
        <v>0.2</v>
      </c>
      <c r="M27" s="14">
        <f>AVERAGE(M171:M175)+P27</f>
        <v>5.05</v>
      </c>
      <c r="N27" s="14">
        <f>AVERAGE(N171:N175)+Q27</f>
        <v>1.1000000000000001</v>
      </c>
      <c r="O27" s="15" t="e">
        <f>#REF!</f>
        <v>#REF!</v>
      </c>
      <c r="P27" s="14">
        <f t="shared" ref="P27:Q27" si="73">AVERAGE(P171:P175)</f>
        <v>2.25</v>
      </c>
      <c r="Q27" s="14">
        <f t="shared" si="73"/>
        <v>0.5</v>
      </c>
      <c r="R27" s="15" t="e">
        <f>#REF!</f>
        <v>#REF!</v>
      </c>
      <c r="S27" s="14">
        <f t="shared" ref="S27:T27" si="74">AVERAGE(S171:S175)</f>
        <v>1.6</v>
      </c>
      <c r="T27" s="14">
        <f t="shared" si="74"/>
        <v>0.4</v>
      </c>
      <c r="U27" s="15">
        <f t="shared" si="4"/>
        <v>0.25</v>
      </c>
      <c r="V27" s="15">
        <f t="shared" si="8"/>
        <v>0.22592978797358362</v>
      </c>
      <c r="Z27" s="11"/>
      <c r="AA27" s="11"/>
      <c r="AC27" s="11"/>
    </row>
    <row r="28" spans="4:29" ht="15.75" customHeight="1" x14ac:dyDescent="0.15">
      <c r="D28" s="28" t="s">
        <v>42</v>
      </c>
      <c r="E28" s="11">
        <f t="shared" ref="E28:L28" si="75">AVERAGE(E176:E180)</f>
        <v>29.6</v>
      </c>
      <c r="F28" s="11">
        <f t="shared" si="75"/>
        <v>19</v>
      </c>
      <c r="G28" s="11">
        <f t="shared" si="75"/>
        <v>7.8</v>
      </c>
      <c r="H28" s="11">
        <f t="shared" si="75"/>
        <v>11.2</v>
      </c>
      <c r="I28" s="11">
        <f t="shared" si="75"/>
        <v>3.2</v>
      </c>
      <c r="J28" s="11">
        <f t="shared" si="75"/>
        <v>2.4</v>
      </c>
      <c r="K28" s="11">
        <f t="shared" si="75"/>
        <v>0.4</v>
      </c>
      <c r="L28" s="11">
        <f t="shared" si="75"/>
        <v>2.4</v>
      </c>
      <c r="M28" s="11">
        <f>AVERAGE(M176:M180)+P28</f>
        <v>31</v>
      </c>
      <c r="N28" s="11">
        <f>AVERAGE(N176:N180)+Q28</f>
        <v>11.799999999999999</v>
      </c>
      <c r="O28" s="1" t="e">
        <f>#REF!</f>
        <v>#REF!</v>
      </c>
      <c r="P28" s="11">
        <f t="shared" ref="P28:Q28" si="76">AVERAGE(P176:P180)</f>
        <v>13.2</v>
      </c>
      <c r="Q28" s="11">
        <f t="shared" si="76"/>
        <v>2.6</v>
      </c>
      <c r="R28" s="1" t="e">
        <f>#REF!</f>
        <v>#REF!</v>
      </c>
      <c r="S28" s="11">
        <f t="shared" ref="S28:T28" si="77">AVERAGE(S176:S180)</f>
        <v>7.2</v>
      </c>
      <c r="T28" s="11">
        <f t="shared" si="77"/>
        <v>2.6</v>
      </c>
      <c r="U28" s="1">
        <f t="shared" si="4"/>
        <v>0.3611111111111111</v>
      </c>
      <c r="V28" s="1">
        <f t="shared" si="8"/>
        <v>0.43315382814329201</v>
      </c>
      <c r="Z28" s="11"/>
      <c r="AA28" s="11"/>
      <c r="AC28" s="11"/>
    </row>
    <row r="29" spans="4:29" ht="15.75" customHeight="1" x14ac:dyDescent="0.15">
      <c r="D29" s="28" t="s">
        <v>43</v>
      </c>
      <c r="E29" s="11">
        <f t="shared" ref="E29:L29" si="78">AVERAGE(E181:E185)</f>
        <v>16</v>
      </c>
      <c r="F29" s="11">
        <f t="shared" si="78"/>
        <v>12.2</v>
      </c>
      <c r="G29" s="11">
        <f t="shared" si="78"/>
        <v>4.2</v>
      </c>
      <c r="H29" s="11">
        <f t="shared" si="78"/>
        <v>8</v>
      </c>
      <c r="I29" s="11">
        <f t="shared" si="78"/>
        <v>1.6</v>
      </c>
      <c r="J29" s="11">
        <f t="shared" si="78"/>
        <v>2.2000000000000002</v>
      </c>
      <c r="K29" s="11">
        <f t="shared" si="78"/>
        <v>1</v>
      </c>
      <c r="L29" s="11">
        <f t="shared" si="78"/>
        <v>2.2000000000000002</v>
      </c>
      <c r="M29" s="11">
        <f>AVERAGE(M181:M185)+P29</f>
        <v>19.2</v>
      </c>
      <c r="N29" s="11">
        <f>AVERAGE(N181:N185)+Q29</f>
        <v>6.4</v>
      </c>
      <c r="O29" s="1" t="e">
        <f>#REF!</f>
        <v>#REF!</v>
      </c>
      <c r="P29" s="11">
        <f t="shared" ref="P29:Q29" si="79">AVERAGE(P181:P185)</f>
        <v>9.6</v>
      </c>
      <c r="Q29" s="11">
        <f t="shared" si="79"/>
        <v>2.4</v>
      </c>
      <c r="R29" s="1" t="e">
        <f>#REF!</f>
        <v>#REF!</v>
      </c>
      <c r="S29" s="11">
        <f t="shared" ref="S29:T29" si="80">AVERAGE(S181:S185)</f>
        <v>2.2000000000000002</v>
      </c>
      <c r="T29" s="11">
        <f t="shared" si="80"/>
        <v>0.8</v>
      </c>
      <c r="U29" s="1">
        <f t="shared" si="4"/>
        <v>0.36363636363636365</v>
      </c>
      <c r="V29" s="1">
        <f t="shared" si="8"/>
        <v>0.39666798889329635</v>
      </c>
      <c r="Z29" s="11"/>
      <c r="AA29" s="11"/>
      <c r="AC29" s="11"/>
    </row>
    <row r="30" spans="4:29" ht="15.75" customHeight="1" x14ac:dyDescent="0.15">
      <c r="D30" s="28" t="s">
        <v>44</v>
      </c>
      <c r="E30" s="11">
        <f t="shared" ref="E30:L30" si="81">AVERAGE(E186:E190)</f>
        <v>5.8</v>
      </c>
      <c r="F30" s="11">
        <f t="shared" si="81"/>
        <v>7</v>
      </c>
      <c r="G30" s="11">
        <f t="shared" si="81"/>
        <v>3</v>
      </c>
      <c r="H30" s="11">
        <f t="shared" si="81"/>
        <v>4</v>
      </c>
      <c r="I30" s="11">
        <f t="shared" si="81"/>
        <v>2</v>
      </c>
      <c r="J30" s="11">
        <f t="shared" si="81"/>
        <v>0.6</v>
      </c>
      <c r="K30" s="11">
        <f t="shared" si="81"/>
        <v>0.2</v>
      </c>
      <c r="L30" s="11">
        <f t="shared" si="81"/>
        <v>1.6</v>
      </c>
      <c r="M30" s="11">
        <f>AVERAGE(M186:M190)+P30</f>
        <v>8.4</v>
      </c>
      <c r="N30" s="11">
        <f>AVERAGE(N186:N190)+Q30</f>
        <v>2.2000000000000002</v>
      </c>
      <c r="O30" s="1" t="e">
        <f>#REF!</f>
        <v>#REF!</v>
      </c>
      <c r="P30" s="11">
        <f t="shared" ref="P30:Q30" si="82">AVERAGE(P186:P190)</f>
        <v>3.2</v>
      </c>
      <c r="Q30" s="11">
        <f t="shared" si="82"/>
        <v>0.8</v>
      </c>
      <c r="R30" s="1" t="e">
        <f>#REF!</f>
        <v>#REF!</v>
      </c>
      <c r="S30" s="11">
        <f t="shared" ref="S30:T30" si="83">AVERAGE(S186:S190)</f>
        <v>1</v>
      </c>
      <c r="T30" s="11">
        <f t="shared" si="83"/>
        <v>0.6</v>
      </c>
      <c r="U30" s="1">
        <f t="shared" si="4"/>
        <v>0.6</v>
      </c>
      <c r="V30" s="1">
        <f t="shared" si="8"/>
        <v>0.32805429864253394</v>
      </c>
      <c r="Z30" s="11"/>
      <c r="AA30" s="11"/>
      <c r="AC30" s="11"/>
    </row>
    <row r="31" spans="4:29" ht="15.75" customHeight="1" x14ac:dyDescent="0.15">
      <c r="D31" s="29" t="s">
        <v>45</v>
      </c>
      <c r="E31" s="14">
        <f t="shared" ref="E31:L31" si="84">AVERAGE(E191:E195)</f>
        <v>4.5999999999999996</v>
      </c>
      <c r="F31" s="14">
        <f t="shared" si="84"/>
        <v>4</v>
      </c>
      <c r="G31" s="14">
        <f t="shared" si="84"/>
        <v>1.2</v>
      </c>
      <c r="H31" s="14">
        <f t="shared" si="84"/>
        <v>2.8</v>
      </c>
      <c r="I31" s="14">
        <f t="shared" si="84"/>
        <v>1.4</v>
      </c>
      <c r="J31" s="14">
        <f t="shared" si="84"/>
        <v>0.6</v>
      </c>
      <c r="K31" s="14">
        <f t="shared" si="84"/>
        <v>0</v>
      </c>
      <c r="L31" s="14">
        <f t="shared" si="84"/>
        <v>0.6</v>
      </c>
      <c r="M31" s="14">
        <f>AVERAGE(M191:M195)+P31</f>
        <v>6.8000000000000007</v>
      </c>
      <c r="N31" s="14">
        <f>AVERAGE(N191:N195)+Q31</f>
        <v>1.5999999999999999</v>
      </c>
      <c r="O31" s="15" t="e">
        <f>#REF!</f>
        <v>#REF!</v>
      </c>
      <c r="P31" s="14">
        <f t="shared" ref="P31:Q31" si="85">AVERAGE(P191:P195)</f>
        <v>4.2</v>
      </c>
      <c r="Q31" s="14">
        <f t="shared" si="85"/>
        <v>1.4</v>
      </c>
      <c r="R31" s="15" t="e">
        <f>#REF!</f>
        <v>#REF!</v>
      </c>
      <c r="S31" s="14">
        <f t="shared" ref="S31:T31" si="86">AVERAGE(S191:S195)</f>
        <v>0</v>
      </c>
      <c r="T31" s="14">
        <f t="shared" si="86"/>
        <v>0</v>
      </c>
      <c r="U31" s="15" t="e">
        <f t="shared" si="4"/>
        <v>#DIV/0!</v>
      </c>
      <c r="V31" s="15">
        <f t="shared" si="8"/>
        <v>0.33823529411764702</v>
      </c>
    </row>
    <row r="32" spans="4:29" ht="15.75" customHeight="1" x14ac:dyDescent="0.15">
      <c r="D32" s="30" t="s">
        <v>46</v>
      </c>
      <c r="E32" s="11">
        <f t="shared" ref="E32:L32" si="87">AVERAGE(E196:E200)</f>
        <v>27.5</v>
      </c>
      <c r="F32" s="11">
        <f t="shared" si="87"/>
        <v>16.25</v>
      </c>
      <c r="G32" s="11">
        <f t="shared" si="87"/>
        <v>4.25</v>
      </c>
      <c r="H32" s="11">
        <f t="shared" si="87"/>
        <v>12</v>
      </c>
      <c r="I32" s="11">
        <f t="shared" si="87"/>
        <v>3</v>
      </c>
      <c r="J32" s="11">
        <f t="shared" si="87"/>
        <v>2</v>
      </c>
      <c r="K32" s="11">
        <f t="shared" si="87"/>
        <v>1.5</v>
      </c>
      <c r="L32" s="11">
        <f t="shared" si="87"/>
        <v>1.25</v>
      </c>
      <c r="M32" s="11">
        <f>AVERAGE(M196:M200)+P32</f>
        <v>24.5</v>
      </c>
      <c r="N32" s="11">
        <f>AVERAGE(N196:N200)+Q32</f>
        <v>10.5</v>
      </c>
      <c r="O32" s="1" t="e">
        <f>#REF!</f>
        <v>#REF!</v>
      </c>
      <c r="P32" s="11">
        <f t="shared" ref="P32:Q32" si="88">AVERAGE(P196:P200)</f>
        <v>11</v>
      </c>
      <c r="Q32" s="11">
        <f t="shared" si="88"/>
        <v>2.25</v>
      </c>
      <c r="R32" s="1" t="e">
        <f>#REF!</f>
        <v>#REF!</v>
      </c>
      <c r="S32" s="11">
        <f t="shared" ref="S32:T32" si="89">AVERAGE(S196:S200)</f>
        <v>6.25</v>
      </c>
      <c r="T32" s="11">
        <f t="shared" si="89"/>
        <v>4.25</v>
      </c>
      <c r="U32" s="1">
        <f t="shared" si="4"/>
        <v>0.68</v>
      </c>
      <c r="V32" s="1">
        <f t="shared" si="8"/>
        <v>0.50458715596330272</v>
      </c>
    </row>
    <row r="33" spans="4:37" ht="15.75" customHeight="1" x14ac:dyDescent="0.15">
      <c r="D33" s="30" t="s">
        <v>47</v>
      </c>
      <c r="E33" s="11">
        <f t="shared" ref="E33:L33" si="90">AVERAGE(E201:E205)</f>
        <v>12.8</v>
      </c>
      <c r="F33" s="11">
        <f t="shared" si="90"/>
        <v>10.4</v>
      </c>
      <c r="G33" s="11">
        <f t="shared" si="90"/>
        <v>3.2</v>
      </c>
      <c r="H33" s="11">
        <f t="shared" si="90"/>
        <v>7.2</v>
      </c>
      <c r="I33" s="11">
        <f t="shared" si="90"/>
        <v>4.5999999999999996</v>
      </c>
      <c r="J33" s="11">
        <f t="shared" si="90"/>
        <v>0.8</v>
      </c>
      <c r="K33" s="11">
        <f t="shared" si="90"/>
        <v>0.4</v>
      </c>
      <c r="L33" s="11">
        <f t="shared" si="90"/>
        <v>3.8</v>
      </c>
      <c r="M33" s="11">
        <f>AVERAGE(M201:M205)+P33</f>
        <v>13.399999999999999</v>
      </c>
      <c r="N33" s="11">
        <f>AVERAGE(N201:N205)+Q33</f>
        <v>5.2</v>
      </c>
      <c r="O33" s="1" t="e">
        <f>#REF!</f>
        <v>#REF!</v>
      </c>
      <c r="P33" s="11">
        <f t="shared" ref="P33:Q33" si="91">AVERAGE(P201:P205)</f>
        <v>0.2</v>
      </c>
      <c r="Q33" s="11">
        <f t="shared" si="91"/>
        <v>0</v>
      </c>
      <c r="R33" s="1" t="e">
        <f>#REF!</f>
        <v>#REF!</v>
      </c>
      <c r="S33" s="11">
        <f t="shared" ref="S33:T33" si="92">AVERAGE(S201:S205)</f>
        <v>4.8</v>
      </c>
      <c r="T33" s="11">
        <f t="shared" si="92"/>
        <v>2.4</v>
      </c>
      <c r="U33" s="1">
        <f t="shared" si="4"/>
        <v>0.5</v>
      </c>
      <c r="V33" s="1">
        <f t="shared" si="8"/>
        <v>0.41258380608561118</v>
      </c>
    </row>
    <row r="34" spans="4:37" ht="15.75" customHeight="1" x14ac:dyDescent="0.15">
      <c r="D34" s="30" t="s">
        <v>48</v>
      </c>
      <c r="E34" s="11">
        <f t="shared" ref="E34:L34" si="93">AVERAGE(E206:E210)</f>
        <v>14.2</v>
      </c>
      <c r="F34" s="11">
        <f t="shared" si="93"/>
        <v>5.8</v>
      </c>
      <c r="G34" s="11">
        <f t="shared" si="93"/>
        <v>1.4</v>
      </c>
      <c r="H34" s="11">
        <f t="shared" si="93"/>
        <v>4.4000000000000004</v>
      </c>
      <c r="I34" s="11">
        <f t="shared" si="93"/>
        <v>1.8</v>
      </c>
      <c r="J34" s="11">
        <f t="shared" si="93"/>
        <v>1</v>
      </c>
      <c r="K34" s="11">
        <f t="shared" si="93"/>
        <v>0.4</v>
      </c>
      <c r="L34" s="11">
        <f t="shared" si="93"/>
        <v>1.8</v>
      </c>
      <c r="M34" s="11">
        <f>AVERAGE(M206:M210)+P34</f>
        <v>16.2</v>
      </c>
      <c r="N34" s="11">
        <f>AVERAGE(N206:N210)+Q34</f>
        <v>6.4</v>
      </c>
      <c r="O34" s="1" t="e">
        <f>#REF!</f>
        <v>#REF!</v>
      </c>
      <c r="P34" s="11">
        <f t="shared" ref="P34:Q34" si="94">AVERAGE(P206:P210)</f>
        <v>2.4</v>
      </c>
      <c r="Q34" s="11">
        <f t="shared" si="94"/>
        <v>0.4</v>
      </c>
      <c r="R34" s="1" t="e">
        <f>#REF!</f>
        <v>#REF!</v>
      </c>
      <c r="S34" s="11">
        <f t="shared" ref="S34:T34" si="95">AVERAGE(S206:S210)</f>
        <v>2</v>
      </c>
      <c r="T34" s="11">
        <f t="shared" si="95"/>
        <v>1.2</v>
      </c>
      <c r="U34" s="1">
        <f t="shared" si="4"/>
        <v>0.6</v>
      </c>
      <c r="V34" s="1">
        <f t="shared" si="8"/>
        <v>0.41569086651053866</v>
      </c>
    </row>
    <row r="35" spans="4:37" ht="15.75" customHeight="1" x14ac:dyDescent="0.15">
      <c r="D35" s="30" t="s">
        <v>49</v>
      </c>
      <c r="E35" s="11">
        <f t="shared" ref="E35:L35" si="96">AVERAGE(E211:E215)</f>
        <v>3.4</v>
      </c>
      <c r="F35" s="11">
        <f t="shared" si="96"/>
        <v>3</v>
      </c>
      <c r="G35" s="11">
        <f t="shared" si="96"/>
        <v>1</v>
      </c>
      <c r="H35" s="11">
        <f t="shared" si="96"/>
        <v>2</v>
      </c>
      <c r="I35" s="11">
        <f t="shared" si="96"/>
        <v>1.8</v>
      </c>
      <c r="J35" s="11">
        <f t="shared" si="96"/>
        <v>0.6</v>
      </c>
      <c r="K35" s="11">
        <f t="shared" si="96"/>
        <v>0</v>
      </c>
      <c r="L35" s="11">
        <f t="shared" si="96"/>
        <v>0.6</v>
      </c>
      <c r="M35" s="11">
        <f>AVERAGE(M211:M215)+P35</f>
        <v>2.6</v>
      </c>
      <c r="N35" s="11">
        <f>AVERAGE(N211:N215)+Q35</f>
        <v>1.6</v>
      </c>
      <c r="O35" s="1" t="e">
        <f>#REF!</f>
        <v>#REF!</v>
      </c>
      <c r="P35" s="11">
        <f t="shared" ref="P35:Q35" si="97">AVERAGE(P211:P215)</f>
        <v>0.2</v>
      </c>
      <c r="Q35" s="11">
        <f t="shared" si="97"/>
        <v>0</v>
      </c>
      <c r="R35" s="1" t="e">
        <f>#REF!</f>
        <v>#REF!</v>
      </c>
      <c r="S35" s="11">
        <f t="shared" ref="S35:T35" si="98">AVERAGE(S211:S215)</f>
        <v>0.2</v>
      </c>
      <c r="T35" s="11">
        <f t="shared" si="98"/>
        <v>0.2</v>
      </c>
      <c r="U35" s="1">
        <f t="shared" si="4"/>
        <v>1</v>
      </c>
      <c r="V35" s="1">
        <f t="shared" si="8"/>
        <v>0.63244047619047616</v>
      </c>
      <c r="Y35" s="79" t="s">
        <v>50</v>
      </c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</row>
    <row r="36" spans="4:37" ht="15.75" customHeight="1" x14ac:dyDescent="0.15">
      <c r="D36" s="32"/>
      <c r="O36" s="1"/>
      <c r="R36" s="1"/>
      <c r="U36" s="1"/>
      <c r="V36" s="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</row>
    <row r="37" spans="4:37" ht="15.75" customHeight="1" x14ac:dyDescent="0.15">
      <c r="D37" s="79" t="s">
        <v>51</v>
      </c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</row>
    <row r="38" spans="4:37" ht="15.75" customHeight="1" x14ac:dyDescent="0.15">
      <c r="D38" s="32"/>
      <c r="O38" s="1"/>
      <c r="R38" s="1"/>
      <c r="U38" s="1"/>
      <c r="V38" s="1"/>
    </row>
    <row r="39" spans="4:37" ht="15.75" customHeight="1" x14ac:dyDescent="0.15">
      <c r="D39" s="33"/>
      <c r="E39" s="34" t="s">
        <v>0</v>
      </c>
      <c r="F39" s="34" t="s">
        <v>1</v>
      </c>
      <c r="G39" s="34" t="s">
        <v>2</v>
      </c>
      <c r="H39" s="34" t="s">
        <v>3</v>
      </c>
      <c r="I39" s="34" t="s">
        <v>4</v>
      </c>
      <c r="J39" s="34" t="s">
        <v>5</v>
      </c>
      <c r="K39" s="34" t="s">
        <v>6</v>
      </c>
      <c r="L39" s="34" t="s">
        <v>7</v>
      </c>
      <c r="M39" s="34" t="s">
        <v>8</v>
      </c>
      <c r="N39" s="34" t="s">
        <v>9</v>
      </c>
      <c r="O39" s="34" t="s">
        <v>10</v>
      </c>
      <c r="P39" s="34" t="s">
        <v>11</v>
      </c>
      <c r="Q39" s="34" t="s">
        <v>12</v>
      </c>
      <c r="R39" s="35" t="s">
        <v>13</v>
      </c>
      <c r="S39" s="34" t="s">
        <v>52</v>
      </c>
      <c r="T39" s="34" t="s">
        <v>15</v>
      </c>
      <c r="U39" s="35" t="s">
        <v>16</v>
      </c>
      <c r="V39" s="35" t="s">
        <v>53</v>
      </c>
      <c r="Z39" s="36" t="s">
        <v>54</v>
      </c>
      <c r="AA39" s="36" t="s">
        <v>55</v>
      </c>
      <c r="AB39" s="36" t="s">
        <v>56</v>
      </c>
      <c r="AC39" s="36" t="s">
        <v>55</v>
      </c>
      <c r="AD39" s="36" t="s">
        <v>57</v>
      </c>
      <c r="AE39" s="36" t="s">
        <v>55</v>
      </c>
      <c r="AF39" s="36" t="s">
        <v>58</v>
      </c>
      <c r="AG39" s="36" t="s">
        <v>55</v>
      </c>
      <c r="AH39" s="36" t="s">
        <v>59</v>
      </c>
      <c r="AI39" s="36" t="s">
        <v>55</v>
      </c>
      <c r="AJ39" s="36"/>
      <c r="AK39" s="36"/>
    </row>
    <row r="40" spans="4:37" ht="15.75" customHeight="1" x14ac:dyDescent="0.15">
      <c r="D40" s="12" t="s">
        <v>60</v>
      </c>
      <c r="E40" s="37">
        <f t="shared" ref="E40:N40" si="99">SUM(E4:E7)</f>
        <v>44.199999999999996</v>
      </c>
      <c r="F40" s="37">
        <f t="shared" si="99"/>
        <v>37.200000000000003</v>
      </c>
      <c r="G40" s="37">
        <f t="shared" si="99"/>
        <v>8</v>
      </c>
      <c r="H40" s="37">
        <f t="shared" si="99"/>
        <v>29.2</v>
      </c>
      <c r="I40" s="37">
        <f t="shared" si="99"/>
        <v>10.199999999999999</v>
      </c>
      <c r="J40" s="37">
        <f t="shared" si="99"/>
        <v>3.4</v>
      </c>
      <c r="K40" s="37">
        <f t="shared" si="99"/>
        <v>2.2000000000000002</v>
      </c>
      <c r="L40" s="37">
        <f t="shared" si="99"/>
        <v>8</v>
      </c>
      <c r="M40" s="37">
        <f t="shared" si="99"/>
        <v>55.2</v>
      </c>
      <c r="N40" s="37">
        <f t="shared" si="99"/>
        <v>17.8</v>
      </c>
      <c r="O40" s="38">
        <f t="shared" ref="O40:O47" si="100">N40/M40</f>
        <v>0.32246376811594202</v>
      </c>
      <c r="P40" s="37">
        <f t="shared" ref="P40:Q40" si="101">SUM(P4:P7)</f>
        <v>18.600000000000001</v>
      </c>
      <c r="Q40" s="37">
        <f t="shared" si="101"/>
        <v>4.8</v>
      </c>
      <c r="R40" s="38">
        <f t="shared" ref="R40:R47" si="102">Q40/P40</f>
        <v>0.25806451612903225</v>
      </c>
      <c r="S40" s="37">
        <f t="shared" ref="S40:T40" si="103">SUM(S4:S7)</f>
        <v>9</v>
      </c>
      <c r="T40" s="37">
        <f t="shared" si="103"/>
        <v>3.4000000000000004</v>
      </c>
      <c r="U40" s="38">
        <f t="shared" ref="U40:U47" si="104">T40/S40</f>
        <v>0.37777777777777782</v>
      </c>
      <c r="V40" s="39">
        <f t="shared" ref="V40:V47" si="105">AVERAGE(Z40,AB40,AD40,AF40,AH40,AJ40)</f>
        <v>51.8</v>
      </c>
      <c r="Y40" s="12" t="s">
        <v>60</v>
      </c>
      <c r="Z40" s="3">
        <v>35</v>
      </c>
      <c r="AA40" s="3" t="s">
        <v>61</v>
      </c>
      <c r="AB40" s="3">
        <v>55</v>
      </c>
      <c r="AC40" s="3" t="s">
        <v>62</v>
      </c>
      <c r="AD40">
        <f>SUM(E118,E123,E128,E133)</f>
        <v>56</v>
      </c>
      <c r="AE40" s="3" t="s">
        <v>63</v>
      </c>
      <c r="AF40">
        <f>SUM(E159,E164,E169,E174)</f>
        <v>51</v>
      </c>
      <c r="AG40" s="3" t="s">
        <v>64</v>
      </c>
      <c r="AH40">
        <f>SUM(E180,E185,E190,E195,)</f>
        <v>62</v>
      </c>
      <c r="AI40" s="3" t="s">
        <v>65</v>
      </c>
    </row>
    <row r="41" spans="4:37" ht="15.75" customHeight="1" x14ac:dyDescent="0.15">
      <c r="D41" s="17" t="s">
        <v>66</v>
      </c>
      <c r="E41" s="37">
        <f t="shared" ref="E41:N41" si="106">SUM(E8:E11)</f>
        <v>50.4</v>
      </c>
      <c r="F41" s="37">
        <f t="shared" si="106"/>
        <v>29.6</v>
      </c>
      <c r="G41" s="37">
        <f t="shared" si="106"/>
        <v>8.8000000000000007</v>
      </c>
      <c r="H41" s="37">
        <f t="shared" si="106"/>
        <v>20.799999999999997</v>
      </c>
      <c r="I41" s="37">
        <f t="shared" si="106"/>
        <v>8.4</v>
      </c>
      <c r="J41" s="37">
        <f t="shared" si="106"/>
        <v>3</v>
      </c>
      <c r="K41" s="37">
        <f t="shared" si="106"/>
        <v>2.4</v>
      </c>
      <c r="L41" s="37">
        <f t="shared" si="106"/>
        <v>5.4</v>
      </c>
      <c r="M41" s="37">
        <f t="shared" si="106"/>
        <v>56.6</v>
      </c>
      <c r="N41" s="37">
        <f t="shared" si="106"/>
        <v>19.199999999999996</v>
      </c>
      <c r="O41" s="38">
        <f t="shared" si="100"/>
        <v>0.33922261484098931</v>
      </c>
      <c r="P41" s="37">
        <f t="shared" ref="P41:Q41" si="107">SUM(P8:P11)</f>
        <v>22.999999999999996</v>
      </c>
      <c r="Q41" s="37">
        <f t="shared" si="107"/>
        <v>5.6</v>
      </c>
      <c r="R41" s="38">
        <f t="shared" si="102"/>
        <v>0.24347826086956523</v>
      </c>
      <c r="S41" s="37">
        <f t="shared" ref="S41:T41" si="108">SUM(S8:S11)</f>
        <v>11.6</v>
      </c>
      <c r="T41" s="37">
        <f t="shared" si="108"/>
        <v>6.1999999999999993</v>
      </c>
      <c r="U41" s="38">
        <f t="shared" si="104"/>
        <v>0.53448275862068961</v>
      </c>
      <c r="V41" s="39">
        <f t="shared" si="105"/>
        <v>56.4</v>
      </c>
      <c r="Y41" s="17" t="s">
        <v>66</v>
      </c>
      <c r="Z41" s="3">
        <v>46</v>
      </c>
      <c r="AA41" s="3" t="s">
        <v>65</v>
      </c>
      <c r="AB41" s="3">
        <v>44</v>
      </c>
      <c r="AC41" s="3" t="s">
        <v>63</v>
      </c>
      <c r="AD41">
        <f>SUM(E98,E103,E108,E113)</f>
        <v>56</v>
      </c>
      <c r="AE41" s="3" t="s">
        <v>62</v>
      </c>
      <c r="AF41">
        <f>SUM(E199,E204,E209,E214)</f>
        <v>61</v>
      </c>
      <c r="AG41" s="3" t="s">
        <v>67</v>
      </c>
      <c r="AH41">
        <f>SUM(E140,E145,E150,E155)</f>
        <v>75</v>
      </c>
      <c r="AI41" s="3" t="s">
        <v>61</v>
      </c>
    </row>
    <row r="42" spans="4:37" ht="15.75" customHeight="1" x14ac:dyDescent="0.15">
      <c r="D42" s="19" t="s">
        <v>62</v>
      </c>
      <c r="E42" s="37">
        <f t="shared" ref="E42:N42" si="109">SUM(E12:E15)</f>
        <v>49.600000000000009</v>
      </c>
      <c r="F42" s="37">
        <f t="shared" si="109"/>
        <v>33.200000000000003</v>
      </c>
      <c r="G42" s="37">
        <f t="shared" si="109"/>
        <v>8</v>
      </c>
      <c r="H42" s="37">
        <f t="shared" si="109"/>
        <v>25.200000000000003</v>
      </c>
      <c r="I42" s="37">
        <f t="shared" si="109"/>
        <v>8.1999999999999993</v>
      </c>
      <c r="J42" s="37">
        <f t="shared" si="109"/>
        <v>3.8</v>
      </c>
      <c r="K42" s="37">
        <f t="shared" si="109"/>
        <v>2.2000000000000002</v>
      </c>
      <c r="L42" s="37">
        <f t="shared" si="109"/>
        <v>6</v>
      </c>
      <c r="M42" s="37">
        <f t="shared" si="109"/>
        <v>60.8</v>
      </c>
      <c r="N42" s="37">
        <f t="shared" si="109"/>
        <v>19.2</v>
      </c>
      <c r="O42" s="38">
        <f t="shared" si="100"/>
        <v>0.31578947368421051</v>
      </c>
      <c r="P42" s="37">
        <f t="shared" ref="P42:Q42" si="110">SUM(P12:P15)</f>
        <v>30.2</v>
      </c>
      <c r="Q42" s="37">
        <f t="shared" si="110"/>
        <v>6</v>
      </c>
      <c r="R42" s="38">
        <f t="shared" si="102"/>
        <v>0.19867549668874174</v>
      </c>
      <c r="S42" s="37">
        <f t="shared" ref="S42:T42" si="111">SUM(S12:S15)</f>
        <v>8.8000000000000007</v>
      </c>
      <c r="T42" s="37">
        <f t="shared" si="111"/>
        <v>5.3999999999999995</v>
      </c>
      <c r="U42" s="38">
        <f t="shared" si="104"/>
        <v>0.61363636363636354</v>
      </c>
      <c r="V42" s="39">
        <f t="shared" si="105"/>
        <v>48.6</v>
      </c>
      <c r="Y42" s="19" t="s">
        <v>62</v>
      </c>
      <c r="Z42" s="3">
        <v>50</v>
      </c>
      <c r="AA42" s="3" t="s">
        <v>67</v>
      </c>
      <c r="AB42" s="3">
        <v>36</v>
      </c>
      <c r="AC42" s="3" t="s">
        <v>60</v>
      </c>
      <c r="AD42">
        <f>SUM(E78,E83,E88,E93)</f>
        <v>51</v>
      </c>
      <c r="AE42" s="3" t="s">
        <v>66</v>
      </c>
      <c r="AF42">
        <f>SUM(E179,E184,E189,E194)</f>
        <v>65</v>
      </c>
      <c r="AG42" s="3" t="s">
        <v>65</v>
      </c>
      <c r="AH42">
        <f>SUM(E160,E165,E170,E175)</f>
        <v>41</v>
      </c>
      <c r="AI42" s="3" t="s">
        <v>64</v>
      </c>
    </row>
    <row r="43" spans="4:37" ht="15.75" customHeight="1" x14ac:dyDescent="0.15">
      <c r="D43" s="22" t="s">
        <v>63</v>
      </c>
      <c r="E43" s="37">
        <f t="shared" ref="E43:N43" si="112">SUM(E16:E19)</f>
        <v>47.9</v>
      </c>
      <c r="F43" s="37">
        <f t="shared" si="112"/>
        <v>36.450000000000003</v>
      </c>
      <c r="G43" s="37">
        <f t="shared" si="112"/>
        <v>8.3000000000000007</v>
      </c>
      <c r="H43" s="37">
        <f t="shared" si="112"/>
        <v>28.15</v>
      </c>
      <c r="I43" s="37">
        <f t="shared" si="112"/>
        <v>9</v>
      </c>
      <c r="J43" s="37">
        <f t="shared" si="112"/>
        <v>5.95</v>
      </c>
      <c r="K43" s="37">
        <f t="shared" si="112"/>
        <v>4.25</v>
      </c>
      <c r="L43" s="37">
        <f t="shared" si="112"/>
        <v>10.35</v>
      </c>
      <c r="M43" s="37">
        <f t="shared" si="112"/>
        <v>59.900000000000006</v>
      </c>
      <c r="N43" s="37">
        <f t="shared" si="112"/>
        <v>19.399999999999999</v>
      </c>
      <c r="O43" s="38">
        <f t="shared" si="100"/>
        <v>0.3238731218697829</v>
      </c>
      <c r="P43" s="37">
        <f t="shared" ref="P43:Q43" si="113">SUM(P16:P19)</f>
        <v>17.149999999999999</v>
      </c>
      <c r="Q43" s="37">
        <f t="shared" si="113"/>
        <v>3.55</v>
      </c>
      <c r="R43" s="38">
        <f t="shared" si="102"/>
        <v>0.20699708454810498</v>
      </c>
      <c r="S43" s="37">
        <f t="shared" ref="S43:T43" si="114">SUM(S16:S19)</f>
        <v>8.6999999999999993</v>
      </c>
      <c r="T43" s="37">
        <f t="shared" si="114"/>
        <v>5.8</v>
      </c>
      <c r="U43" s="38">
        <f t="shared" si="104"/>
        <v>0.66666666666666674</v>
      </c>
      <c r="V43" s="39">
        <f t="shared" si="105"/>
        <v>50.2</v>
      </c>
      <c r="Y43" s="40" t="s">
        <v>63</v>
      </c>
      <c r="Z43" s="3">
        <v>38</v>
      </c>
      <c r="AA43" s="3" t="s">
        <v>64</v>
      </c>
      <c r="AB43" s="3">
        <v>41</v>
      </c>
      <c r="AC43" s="3" t="s">
        <v>66</v>
      </c>
      <c r="AD43">
        <f>SUM(E58,E63,E68,E73)</f>
        <v>54</v>
      </c>
      <c r="AE43" s="3" t="s">
        <v>60</v>
      </c>
      <c r="AF43">
        <f>SUM(E139,E144,E149,E154)</f>
        <v>56</v>
      </c>
      <c r="AG43" s="3" t="s">
        <v>61</v>
      </c>
      <c r="AH43" s="3">
        <v>62</v>
      </c>
      <c r="AI43" s="3" t="s">
        <v>67</v>
      </c>
    </row>
    <row r="44" spans="4:37" ht="15.75" customHeight="1" x14ac:dyDescent="0.15">
      <c r="D44" s="24" t="s">
        <v>61</v>
      </c>
      <c r="E44" s="37">
        <f t="shared" ref="E44:N44" si="115">SUM(E20:E23)</f>
        <v>49.6</v>
      </c>
      <c r="F44" s="37">
        <f t="shared" si="115"/>
        <v>39.599999999999994</v>
      </c>
      <c r="G44" s="37">
        <f t="shared" si="115"/>
        <v>11.6</v>
      </c>
      <c r="H44" s="37">
        <f t="shared" si="115"/>
        <v>28</v>
      </c>
      <c r="I44" s="37">
        <f t="shared" si="115"/>
        <v>7.4</v>
      </c>
      <c r="J44" s="37">
        <f t="shared" si="115"/>
        <v>3.5999999999999996</v>
      </c>
      <c r="K44" s="37">
        <f t="shared" si="115"/>
        <v>3</v>
      </c>
      <c r="L44" s="37">
        <f t="shared" si="115"/>
        <v>6.8000000000000007</v>
      </c>
      <c r="M44" s="37">
        <f t="shared" si="115"/>
        <v>61</v>
      </c>
      <c r="N44" s="37">
        <f t="shared" si="115"/>
        <v>20</v>
      </c>
      <c r="O44" s="38">
        <f t="shared" si="100"/>
        <v>0.32786885245901637</v>
      </c>
      <c r="P44" s="37">
        <f t="shared" ref="P44:Q44" si="116">SUM(P20:P23)</f>
        <v>22.8</v>
      </c>
      <c r="Q44" s="37">
        <f t="shared" si="116"/>
        <v>4.2</v>
      </c>
      <c r="R44" s="38">
        <f t="shared" si="102"/>
        <v>0.18421052631578946</v>
      </c>
      <c r="S44" s="37">
        <f t="shared" ref="S44:T44" si="117">SUM(S20:S23)</f>
        <v>12.4</v>
      </c>
      <c r="T44" s="37">
        <f t="shared" si="117"/>
        <v>6</v>
      </c>
      <c r="U44" s="38">
        <f t="shared" si="104"/>
        <v>0.48387096774193544</v>
      </c>
      <c r="V44" s="39">
        <f t="shared" si="105"/>
        <v>51.2</v>
      </c>
      <c r="Y44" s="24" t="s">
        <v>61</v>
      </c>
      <c r="Z44" s="3">
        <v>27</v>
      </c>
      <c r="AA44" s="3" t="s">
        <v>60</v>
      </c>
      <c r="AB44" s="3">
        <v>56</v>
      </c>
      <c r="AC44" s="3" t="s">
        <v>67</v>
      </c>
      <c r="AD44">
        <f>SUM(E158,E163,E168,E173)</f>
        <v>51</v>
      </c>
      <c r="AE44" s="3" t="s">
        <v>64</v>
      </c>
      <c r="AF44">
        <f>SUM(E119,E124,E129,E134)</f>
        <v>53</v>
      </c>
      <c r="AG44" s="3" t="s">
        <v>63</v>
      </c>
      <c r="AH44">
        <f>SUM(E80,E85,E90,E95)</f>
        <v>69</v>
      </c>
      <c r="AI44" s="3" t="s">
        <v>66</v>
      </c>
    </row>
    <row r="45" spans="4:37" ht="15.75" customHeight="1" x14ac:dyDescent="0.15">
      <c r="D45" s="26" t="s">
        <v>64</v>
      </c>
      <c r="E45" s="37">
        <f t="shared" ref="E45:N45" si="118">SUM(E24:E27)</f>
        <v>44</v>
      </c>
      <c r="F45" s="37">
        <f t="shared" si="118"/>
        <v>33.6</v>
      </c>
      <c r="G45" s="37">
        <f t="shared" si="118"/>
        <v>9.4</v>
      </c>
      <c r="H45" s="37">
        <f t="shared" si="118"/>
        <v>24.2</v>
      </c>
      <c r="I45" s="37">
        <f t="shared" si="118"/>
        <v>7</v>
      </c>
      <c r="J45" s="37">
        <f t="shared" si="118"/>
        <v>5.4</v>
      </c>
      <c r="K45" s="37">
        <f t="shared" si="118"/>
        <v>2</v>
      </c>
      <c r="L45" s="37">
        <f t="shared" si="118"/>
        <v>7</v>
      </c>
      <c r="M45" s="37">
        <f t="shared" si="118"/>
        <v>53.45</v>
      </c>
      <c r="N45" s="37">
        <f t="shared" si="118"/>
        <v>17.5</v>
      </c>
      <c r="O45" s="38">
        <f t="shared" si="100"/>
        <v>0.32740879326473338</v>
      </c>
      <c r="P45" s="37">
        <f t="shared" ref="P45:Q45" si="119">SUM(P24:P27)</f>
        <v>17.850000000000001</v>
      </c>
      <c r="Q45" s="37">
        <f t="shared" si="119"/>
        <v>3.5</v>
      </c>
      <c r="R45" s="38">
        <f t="shared" si="102"/>
        <v>0.19607843137254902</v>
      </c>
      <c r="S45" s="37">
        <f t="shared" ref="S45:T45" si="120">SUM(S24:S27)</f>
        <v>15.399999999999999</v>
      </c>
      <c r="T45" s="37">
        <f t="shared" si="120"/>
        <v>6</v>
      </c>
      <c r="U45" s="38">
        <f t="shared" si="104"/>
        <v>0.38961038961038963</v>
      </c>
      <c r="V45" s="39">
        <f t="shared" si="105"/>
        <v>46.8</v>
      </c>
      <c r="Y45" s="26" t="s">
        <v>64</v>
      </c>
      <c r="Z45" s="3">
        <v>36</v>
      </c>
      <c r="AA45" s="3" t="s">
        <v>63</v>
      </c>
      <c r="AB45" s="3">
        <v>56</v>
      </c>
      <c r="AC45" s="3" t="s">
        <v>65</v>
      </c>
      <c r="AD45">
        <f>SUM(E138,E143,E148,E153)</f>
        <v>37</v>
      </c>
      <c r="AE45" s="3" t="s">
        <v>61</v>
      </c>
      <c r="AF45">
        <f>SUM(E59,E64,E69,E74)</f>
        <v>49</v>
      </c>
      <c r="AG45" s="3" t="s">
        <v>60</v>
      </c>
      <c r="AH45">
        <f>SUM(E100,E105,E110,E115)</f>
        <v>56</v>
      </c>
      <c r="AI45" s="3" t="s">
        <v>62</v>
      </c>
    </row>
    <row r="46" spans="4:37" ht="15.75" customHeight="1" x14ac:dyDescent="0.15">
      <c r="D46" s="28" t="s">
        <v>65</v>
      </c>
      <c r="E46" s="37">
        <f t="shared" ref="E46:N46" si="121">SUM(E28:E31)</f>
        <v>56</v>
      </c>
      <c r="F46" s="37">
        <f t="shared" si="121"/>
        <v>42.2</v>
      </c>
      <c r="G46" s="37">
        <f t="shared" si="121"/>
        <v>16.2</v>
      </c>
      <c r="H46" s="37">
        <f t="shared" si="121"/>
        <v>26</v>
      </c>
      <c r="I46" s="37">
        <f t="shared" si="121"/>
        <v>8.2000000000000011</v>
      </c>
      <c r="J46" s="37">
        <f t="shared" si="121"/>
        <v>5.7999999999999989</v>
      </c>
      <c r="K46" s="37">
        <f t="shared" si="121"/>
        <v>1.5999999999999999</v>
      </c>
      <c r="L46" s="37">
        <f t="shared" si="121"/>
        <v>6.7999999999999989</v>
      </c>
      <c r="M46" s="37">
        <f t="shared" si="121"/>
        <v>65.400000000000006</v>
      </c>
      <c r="N46" s="37">
        <f t="shared" si="121"/>
        <v>22</v>
      </c>
      <c r="O46" s="38">
        <f t="shared" si="100"/>
        <v>0.33639143730886845</v>
      </c>
      <c r="P46" s="37">
        <f t="shared" ref="P46:Q46" si="122">SUM(P28:P31)</f>
        <v>30.199999999999996</v>
      </c>
      <c r="Q46" s="37">
        <f t="shared" si="122"/>
        <v>7.1999999999999993</v>
      </c>
      <c r="R46" s="38">
        <f t="shared" si="102"/>
        <v>0.23841059602649006</v>
      </c>
      <c r="S46" s="37">
        <f t="shared" ref="S46:T46" si="123">SUM(S28:S31)</f>
        <v>10.4</v>
      </c>
      <c r="T46" s="37">
        <f t="shared" si="123"/>
        <v>4</v>
      </c>
      <c r="U46" s="38">
        <f t="shared" si="104"/>
        <v>0.38461538461538458</v>
      </c>
      <c r="V46" s="39">
        <f t="shared" si="105"/>
        <v>44.8</v>
      </c>
      <c r="Y46" s="28" t="s">
        <v>65</v>
      </c>
      <c r="Z46" s="3">
        <v>28</v>
      </c>
      <c r="AA46" s="3" t="s">
        <v>66</v>
      </c>
      <c r="AB46" s="3">
        <v>38</v>
      </c>
      <c r="AC46" s="3" t="s">
        <v>64</v>
      </c>
      <c r="AD46">
        <f>SUM(E198,E203,E208,E213)</f>
        <v>57</v>
      </c>
      <c r="AE46" s="3" t="s">
        <v>67</v>
      </c>
      <c r="AF46">
        <f>SUM(E99,E104,E109,E114)</f>
        <v>46</v>
      </c>
      <c r="AG46" s="3" t="s">
        <v>62</v>
      </c>
      <c r="AH46">
        <f>SUM(E60,E65,E70,E75)</f>
        <v>55</v>
      </c>
      <c r="AI46" s="3" t="s">
        <v>60</v>
      </c>
    </row>
    <row r="47" spans="4:37" ht="15.75" customHeight="1" x14ac:dyDescent="0.15">
      <c r="D47" s="30" t="s">
        <v>67</v>
      </c>
      <c r="E47" s="37">
        <f t="shared" ref="E47:N47" si="124">SUM(E32:E35)</f>
        <v>57.9</v>
      </c>
      <c r="F47" s="37">
        <f t="shared" si="124"/>
        <v>35.449999999999996</v>
      </c>
      <c r="G47" s="37">
        <f t="shared" si="124"/>
        <v>9.85</v>
      </c>
      <c r="H47" s="37">
        <f t="shared" si="124"/>
        <v>25.6</v>
      </c>
      <c r="I47" s="37">
        <f t="shared" si="124"/>
        <v>11.200000000000001</v>
      </c>
      <c r="J47" s="37">
        <f t="shared" si="124"/>
        <v>4.3999999999999995</v>
      </c>
      <c r="K47" s="37">
        <f t="shared" si="124"/>
        <v>2.2999999999999998</v>
      </c>
      <c r="L47" s="37">
        <f t="shared" si="124"/>
        <v>7.4499999999999993</v>
      </c>
      <c r="M47" s="37">
        <f t="shared" si="124"/>
        <v>56.699999999999996</v>
      </c>
      <c r="N47" s="37">
        <f t="shared" si="124"/>
        <v>23.700000000000003</v>
      </c>
      <c r="O47" s="38">
        <f t="shared" si="100"/>
        <v>0.41798941798941808</v>
      </c>
      <c r="P47" s="37">
        <f t="shared" ref="P47:Q47" si="125">SUM(P32:P35)</f>
        <v>13.799999999999999</v>
      </c>
      <c r="Q47" s="37">
        <f t="shared" si="125"/>
        <v>2.65</v>
      </c>
      <c r="R47" s="38">
        <f t="shared" si="102"/>
        <v>0.1920289855072464</v>
      </c>
      <c r="S47" s="37">
        <f t="shared" ref="S47:T47" si="126">SUM(S32:S35)</f>
        <v>13.25</v>
      </c>
      <c r="T47" s="37">
        <f t="shared" si="126"/>
        <v>8.0500000000000007</v>
      </c>
      <c r="U47" s="38">
        <f t="shared" si="104"/>
        <v>0.60754716981132084</v>
      </c>
      <c r="V47" s="39">
        <f t="shared" si="105"/>
        <v>49.2</v>
      </c>
      <c r="Y47" s="30" t="s">
        <v>67</v>
      </c>
      <c r="Z47" s="3">
        <v>35</v>
      </c>
      <c r="AA47" s="3" t="s">
        <v>62</v>
      </c>
      <c r="AB47" s="3">
        <v>45</v>
      </c>
      <c r="AC47" s="3" t="s">
        <v>61</v>
      </c>
      <c r="AD47">
        <f>SUM(E178,E183,E188,E193)</f>
        <v>51</v>
      </c>
      <c r="AE47" s="3" t="s">
        <v>65</v>
      </c>
      <c r="AF47">
        <f>SUM(E79,E84,E89,E94)</f>
        <v>63</v>
      </c>
      <c r="AG47" s="3" t="s">
        <v>66</v>
      </c>
      <c r="AH47" s="3">
        <v>52</v>
      </c>
      <c r="AI47" s="3" t="s">
        <v>63</v>
      </c>
    </row>
    <row r="48" spans="4:37" ht="15.75" customHeight="1" x14ac:dyDescent="0.15">
      <c r="D48" s="41" t="s">
        <v>68</v>
      </c>
      <c r="E48" s="42">
        <f t="shared" ref="E48:V48" si="127">AVERAGE(E40:E47)</f>
        <v>49.949999999999996</v>
      </c>
      <c r="F48" s="42">
        <f t="shared" si="127"/>
        <v>35.912500000000001</v>
      </c>
      <c r="G48" s="42">
        <f t="shared" si="127"/>
        <v>10.018749999999999</v>
      </c>
      <c r="H48" s="42">
        <f t="shared" si="127"/>
        <v>25.893749999999997</v>
      </c>
      <c r="I48" s="42">
        <f t="shared" si="127"/>
        <v>8.6999999999999993</v>
      </c>
      <c r="J48" s="42">
        <f t="shared" si="127"/>
        <v>4.4187499999999993</v>
      </c>
      <c r="K48" s="42">
        <f t="shared" si="127"/>
        <v>2.4937500000000004</v>
      </c>
      <c r="L48" s="42">
        <f t="shared" si="127"/>
        <v>7.2249999999999996</v>
      </c>
      <c r="M48" s="42">
        <f t="shared" si="127"/>
        <v>58.631250000000001</v>
      </c>
      <c r="N48" s="42">
        <f t="shared" si="127"/>
        <v>19.850000000000001</v>
      </c>
      <c r="O48" s="35">
        <f t="shared" si="127"/>
        <v>0.3388759349416201</v>
      </c>
      <c r="P48" s="42">
        <f t="shared" si="127"/>
        <v>21.7</v>
      </c>
      <c r="Q48" s="42">
        <f t="shared" si="127"/>
        <v>4.6874999999999991</v>
      </c>
      <c r="R48" s="35">
        <f t="shared" si="127"/>
        <v>0.2147429871821899</v>
      </c>
      <c r="S48" s="42">
        <f t="shared" si="127"/>
        <v>11.193750000000001</v>
      </c>
      <c r="T48" s="42">
        <f t="shared" si="127"/>
        <v>5.6062499999999993</v>
      </c>
      <c r="U48" s="35">
        <f t="shared" si="127"/>
        <v>0.50727593481006605</v>
      </c>
      <c r="V48" s="43">
        <f t="shared" si="127"/>
        <v>49.875</v>
      </c>
    </row>
    <row r="49" spans="1:28" ht="15.75" customHeight="1" x14ac:dyDescent="0.15">
      <c r="D49" s="2"/>
      <c r="O49" s="1"/>
      <c r="R49" s="1"/>
      <c r="U49" s="1"/>
      <c r="V49" s="1"/>
    </row>
    <row r="50" spans="1:28" ht="15.75" customHeight="1" x14ac:dyDescent="0.15">
      <c r="D50" s="2"/>
      <c r="O50" s="1"/>
      <c r="R50" s="1"/>
      <c r="U50" s="1"/>
      <c r="V50" s="1"/>
      <c r="Y50" s="30"/>
    </row>
    <row r="51" spans="1:28" ht="15.75" customHeight="1" x14ac:dyDescent="0.15">
      <c r="D51" s="2"/>
      <c r="O51" s="1"/>
      <c r="R51" s="1"/>
      <c r="U51" s="1"/>
      <c r="V51" s="1"/>
      <c r="Y51" s="44"/>
    </row>
    <row r="52" spans="1:28" ht="15.75" customHeight="1" x14ac:dyDescent="0.15">
      <c r="D52" s="2"/>
      <c r="O52" s="1"/>
      <c r="R52" s="1"/>
      <c r="U52" s="1"/>
      <c r="V52" s="1"/>
      <c r="Y52" s="26"/>
    </row>
    <row r="53" spans="1:28" ht="15.75" customHeight="1" x14ac:dyDescent="0.15">
      <c r="D53" s="31"/>
      <c r="E53" s="45"/>
      <c r="F53" s="45"/>
      <c r="G53" s="45"/>
      <c r="H53" s="45"/>
      <c r="I53" s="45"/>
      <c r="J53" s="45"/>
      <c r="K53" s="45"/>
      <c r="L53" s="45"/>
      <c r="M53" s="45"/>
      <c r="N53" s="45" t="s">
        <v>69</v>
      </c>
      <c r="O53" s="46"/>
      <c r="P53" s="45"/>
      <c r="Q53" s="45"/>
      <c r="R53" s="46"/>
      <c r="S53" s="45"/>
      <c r="T53" s="45"/>
      <c r="U53" s="46"/>
      <c r="V53" s="46"/>
      <c r="Y53" s="47"/>
    </row>
    <row r="54" spans="1:28" ht="15.75" customHeight="1" x14ac:dyDescent="0.15">
      <c r="D54" s="2"/>
      <c r="F54" s="3" t="s">
        <v>70</v>
      </c>
      <c r="G54" s="3"/>
      <c r="H54" s="3"/>
      <c r="O54" s="1"/>
      <c r="R54" s="1"/>
      <c r="U54" s="1"/>
      <c r="V54" s="1"/>
      <c r="Y54" s="12"/>
    </row>
    <row r="55" spans="1:28" s="90" customFormat="1" ht="15.75" customHeight="1" x14ac:dyDescent="0.15">
      <c r="A55" s="90" t="s">
        <v>190</v>
      </c>
      <c r="B55" s="90" t="s">
        <v>55</v>
      </c>
      <c r="C55" s="90" t="s">
        <v>187</v>
      </c>
      <c r="D55" s="91" t="s">
        <v>188</v>
      </c>
      <c r="E55" s="4" t="s">
        <v>71</v>
      </c>
      <c r="F55" s="4" t="s">
        <v>72</v>
      </c>
      <c r="G55" s="4" t="s">
        <v>73</v>
      </c>
      <c r="H55" s="4" t="s">
        <v>74</v>
      </c>
      <c r="I55" s="4" t="s">
        <v>75</v>
      </c>
      <c r="J55" s="4" t="s">
        <v>76</v>
      </c>
      <c r="K55" s="4" t="s">
        <v>77</v>
      </c>
      <c r="L55" s="4" t="s">
        <v>78</v>
      </c>
      <c r="M55" s="4" t="s">
        <v>79</v>
      </c>
      <c r="N55" s="4" t="s">
        <v>80</v>
      </c>
      <c r="O55" s="5" t="s">
        <v>10</v>
      </c>
      <c r="P55" s="4" t="s">
        <v>11</v>
      </c>
      <c r="Q55" s="4" t="s">
        <v>12</v>
      </c>
      <c r="R55" s="5" t="s">
        <v>13</v>
      </c>
      <c r="S55" s="4" t="s">
        <v>14</v>
      </c>
      <c r="T55" s="4" t="s">
        <v>15</v>
      </c>
      <c r="U55" s="5" t="s">
        <v>16</v>
      </c>
      <c r="V55" s="5"/>
      <c r="Y55" s="92"/>
    </row>
    <row r="56" spans="1:28" ht="13" x14ac:dyDescent="0.15">
      <c r="A56" s="12" t="s">
        <v>60</v>
      </c>
      <c r="B56" s="12" t="s">
        <v>61</v>
      </c>
      <c r="C56" s="12" t="s">
        <v>18</v>
      </c>
      <c r="D56" s="32" t="s">
        <v>54</v>
      </c>
      <c r="E56" s="3">
        <v>4</v>
      </c>
      <c r="F56" s="3">
        <v>15</v>
      </c>
      <c r="G56" s="3">
        <v>4</v>
      </c>
      <c r="H56" s="3">
        <v>11</v>
      </c>
      <c r="I56" s="3">
        <v>1</v>
      </c>
      <c r="J56" s="3">
        <v>1</v>
      </c>
      <c r="K56" s="3">
        <v>0</v>
      </c>
      <c r="L56" s="3">
        <v>1</v>
      </c>
      <c r="M56" s="3">
        <v>9</v>
      </c>
      <c r="N56" s="48">
        <v>2</v>
      </c>
      <c r="O56" s="1"/>
      <c r="P56" s="48">
        <v>1</v>
      </c>
      <c r="Q56" s="48">
        <v>0</v>
      </c>
      <c r="R56" s="1"/>
      <c r="S56" s="3">
        <v>0</v>
      </c>
      <c r="T56" s="3">
        <v>0</v>
      </c>
      <c r="U56" s="1"/>
      <c r="V56" s="1"/>
      <c r="X56" s="49"/>
      <c r="Y56" s="32"/>
      <c r="AB56" s="49"/>
    </row>
    <row r="57" spans="1:28" ht="13" x14ac:dyDescent="0.15">
      <c r="A57" s="12" t="s">
        <v>60</v>
      </c>
      <c r="B57" s="12" t="s">
        <v>62</v>
      </c>
      <c r="C57" s="12" t="s">
        <v>18</v>
      </c>
      <c r="D57" s="32" t="s">
        <v>56</v>
      </c>
      <c r="E57" s="3">
        <v>16</v>
      </c>
      <c r="F57" s="3">
        <v>9</v>
      </c>
      <c r="G57" s="3">
        <v>2</v>
      </c>
      <c r="H57" s="3">
        <v>7</v>
      </c>
      <c r="I57" s="3">
        <v>2</v>
      </c>
      <c r="J57" s="3">
        <v>1</v>
      </c>
      <c r="K57" s="3">
        <v>0</v>
      </c>
      <c r="L57" s="3">
        <v>0</v>
      </c>
      <c r="M57" s="3">
        <v>15</v>
      </c>
      <c r="N57" s="3">
        <v>6</v>
      </c>
      <c r="O57" s="1"/>
      <c r="P57" s="3">
        <v>3</v>
      </c>
      <c r="Q57" s="3">
        <v>1</v>
      </c>
      <c r="R57" s="1"/>
      <c r="S57" s="3">
        <v>3</v>
      </c>
      <c r="T57" s="3">
        <v>1</v>
      </c>
      <c r="U57" s="1"/>
      <c r="V57" s="1"/>
      <c r="Y57" s="28"/>
    </row>
    <row r="58" spans="1:28" ht="13" x14ac:dyDescent="0.15">
      <c r="A58" s="12" t="s">
        <v>60</v>
      </c>
      <c r="B58" s="12" t="s">
        <v>63</v>
      </c>
      <c r="C58" s="12" t="s">
        <v>18</v>
      </c>
      <c r="D58" s="32" t="s">
        <v>57</v>
      </c>
      <c r="E58" s="3">
        <v>21</v>
      </c>
      <c r="F58" s="3">
        <v>12</v>
      </c>
      <c r="G58" s="3">
        <v>2</v>
      </c>
      <c r="H58" s="3">
        <v>10</v>
      </c>
      <c r="I58" s="3">
        <v>4</v>
      </c>
      <c r="J58" s="3">
        <v>3</v>
      </c>
      <c r="K58" s="3">
        <v>0</v>
      </c>
      <c r="L58" s="3">
        <v>4</v>
      </c>
      <c r="M58" s="3">
        <v>16</v>
      </c>
      <c r="N58" s="3">
        <v>9</v>
      </c>
      <c r="O58" s="1"/>
      <c r="P58" s="3">
        <v>0</v>
      </c>
      <c r="Q58" s="3">
        <v>0</v>
      </c>
      <c r="R58" s="1"/>
      <c r="S58" s="3">
        <v>5</v>
      </c>
      <c r="T58" s="3">
        <v>3</v>
      </c>
      <c r="U58" s="1"/>
      <c r="V58" s="1"/>
      <c r="Y58" s="32"/>
    </row>
    <row r="59" spans="1:28" ht="13" x14ac:dyDescent="0.15">
      <c r="A59" s="12" t="s">
        <v>60</v>
      </c>
      <c r="B59" s="12" t="s">
        <v>64</v>
      </c>
      <c r="C59" s="12" t="s">
        <v>18</v>
      </c>
      <c r="D59" s="32" t="s">
        <v>58</v>
      </c>
      <c r="E59" s="3">
        <v>6</v>
      </c>
      <c r="F59" s="3">
        <v>10</v>
      </c>
      <c r="G59" s="3">
        <v>2</v>
      </c>
      <c r="H59" s="3">
        <v>8</v>
      </c>
      <c r="I59" s="3">
        <v>5</v>
      </c>
      <c r="J59" s="3">
        <v>1</v>
      </c>
      <c r="K59" s="3">
        <v>0</v>
      </c>
      <c r="L59" s="3">
        <v>4</v>
      </c>
      <c r="M59" s="3">
        <v>9</v>
      </c>
      <c r="N59" s="3">
        <v>3</v>
      </c>
      <c r="O59" s="1"/>
      <c r="P59" s="3">
        <v>2</v>
      </c>
      <c r="Q59" s="3">
        <v>0</v>
      </c>
      <c r="R59" s="1"/>
      <c r="S59" s="3">
        <v>3</v>
      </c>
      <c r="T59" s="3">
        <v>0</v>
      </c>
      <c r="U59" s="1"/>
      <c r="V59" s="1"/>
    </row>
    <row r="60" spans="1:28" ht="13" x14ac:dyDescent="0.15">
      <c r="A60" s="12" t="s">
        <v>60</v>
      </c>
      <c r="B60" s="12" t="s">
        <v>65</v>
      </c>
      <c r="C60" s="12" t="s">
        <v>18</v>
      </c>
      <c r="D60" s="32" t="s">
        <v>59</v>
      </c>
      <c r="E60" s="3">
        <v>16</v>
      </c>
      <c r="F60" s="3">
        <v>9</v>
      </c>
      <c r="G60" s="3">
        <v>1</v>
      </c>
      <c r="H60" s="3">
        <v>8</v>
      </c>
      <c r="I60" s="3">
        <v>8</v>
      </c>
      <c r="J60" s="3">
        <v>0</v>
      </c>
      <c r="K60" s="3">
        <v>1</v>
      </c>
      <c r="L60" s="3">
        <v>3</v>
      </c>
      <c r="M60" s="3">
        <v>14</v>
      </c>
      <c r="N60" s="3">
        <v>5</v>
      </c>
      <c r="O60" s="1"/>
      <c r="P60" s="3">
        <v>1</v>
      </c>
      <c r="Q60" s="3">
        <v>1</v>
      </c>
      <c r="R60" s="1"/>
      <c r="S60" s="3">
        <v>5</v>
      </c>
      <c r="T60" s="3">
        <v>3</v>
      </c>
      <c r="U60" s="1"/>
      <c r="V60" s="1"/>
    </row>
    <row r="61" spans="1:28" ht="13" x14ac:dyDescent="0.15">
      <c r="A61" s="12" t="s">
        <v>60</v>
      </c>
      <c r="B61" s="12" t="s">
        <v>61</v>
      </c>
      <c r="C61" s="12" t="s">
        <v>19</v>
      </c>
      <c r="D61" s="32" t="s">
        <v>54</v>
      </c>
      <c r="E61" s="3">
        <v>11</v>
      </c>
      <c r="F61" s="3">
        <v>9</v>
      </c>
      <c r="G61" s="3">
        <v>2</v>
      </c>
      <c r="H61" s="3">
        <v>7</v>
      </c>
      <c r="I61" s="3">
        <v>3</v>
      </c>
      <c r="J61" s="3">
        <v>0</v>
      </c>
      <c r="K61" s="3">
        <v>5</v>
      </c>
      <c r="L61" s="3">
        <v>2</v>
      </c>
      <c r="M61" s="3">
        <v>16</v>
      </c>
      <c r="N61" s="48">
        <v>5</v>
      </c>
      <c r="O61" s="1"/>
      <c r="P61" s="48">
        <v>5</v>
      </c>
      <c r="Q61" s="48">
        <v>0</v>
      </c>
      <c r="R61" s="1"/>
      <c r="S61" s="3">
        <v>2</v>
      </c>
      <c r="T61" s="3">
        <v>1</v>
      </c>
      <c r="U61" s="1"/>
      <c r="V61" s="1"/>
    </row>
    <row r="62" spans="1:28" ht="13" x14ac:dyDescent="0.15">
      <c r="A62" s="12" t="s">
        <v>60</v>
      </c>
      <c r="B62" s="12" t="s">
        <v>62</v>
      </c>
      <c r="C62" s="12" t="s">
        <v>19</v>
      </c>
      <c r="D62" s="32" t="s">
        <v>56</v>
      </c>
      <c r="E62" s="3">
        <v>9</v>
      </c>
      <c r="F62" s="3">
        <v>15</v>
      </c>
      <c r="G62" s="3">
        <v>5</v>
      </c>
      <c r="H62" s="3">
        <v>10</v>
      </c>
      <c r="I62" s="3">
        <v>5</v>
      </c>
      <c r="J62" s="3">
        <v>0</v>
      </c>
      <c r="K62" s="3">
        <v>0</v>
      </c>
      <c r="L62" s="3">
        <v>3</v>
      </c>
      <c r="M62" s="3">
        <v>11</v>
      </c>
      <c r="N62" s="3">
        <v>2</v>
      </c>
      <c r="O62" s="1"/>
      <c r="P62" s="3">
        <v>4</v>
      </c>
      <c r="Q62" s="3">
        <v>1</v>
      </c>
      <c r="R62" s="1"/>
      <c r="S62" s="3">
        <v>5</v>
      </c>
      <c r="T62" s="3">
        <v>0</v>
      </c>
      <c r="U62" s="1"/>
      <c r="V62" s="1"/>
      <c r="X62" s="49"/>
      <c r="AB62" s="49"/>
    </row>
    <row r="63" spans="1:28" ht="13" x14ac:dyDescent="0.15">
      <c r="A63" s="12" t="s">
        <v>60</v>
      </c>
      <c r="B63" s="12" t="s">
        <v>63</v>
      </c>
      <c r="C63" s="12" t="s">
        <v>19</v>
      </c>
      <c r="D63" s="32" t="s">
        <v>57</v>
      </c>
      <c r="E63" s="3">
        <v>16</v>
      </c>
      <c r="F63" s="3">
        <v>12</v>
      </c>
      <c r="G63" s="3">
        <v>4</v>
      </c>
      <c r="H63" s="3">
        <v>8</v>
      </c>
      <c r="I63" s="3">
        <v>6</v>
      </c>
      <c r="J63" s="3">
        <v>1</v>
      </c>
      <c r="K63" s="3">
        <v>1</v>
      </c>
      <c r="L63" s="3">
        <v>3</v>
      </c>
      <c r="M63" s="3">
        <v>12</v>
      </c>
      <c r="N63" s="3">
        <v>3</v>
      </c>
      <c r="O63" s="1"/>
      <c r="P63" s="3">
        <v>8</v>
      </c>
      <c r="Q63" s="3">
        <v>3</v>
      </c>
      <c r="R63" s="1"/>
      <c r="S63" s="3">
        <v>3</v>
      </c>
      <c r="T63" s="3">
        <v>1</v>
      </c>
      <c r="U63" s="1"/>
      <c r="V63" s="1"/>
    </row>
    <row r="64" spans="1:28" ht="13" x14ac:dyDescent="0.15">
      <c r="A64" s="12" t="s">
        <v>60</v>
      </c>
      <c r="B64" s="12" t="s">
        <v>64</v>
      </c>
      <c r="C64" s="12" t="s">
        <v>19</v>
      </c>
      <c r="D64" s="32" t="s">
        <v>58</v>
      </c>
      <c r="E64" s="3">
        <v>23</v>
      </c>
      <c r="F64" s="3">
        <v>12</v>
      </c>
      <c r="G64" s="3">
        <v>4</v>
      </c>
      <c r="H64" s="3">
        <v>8</v>
      </c>
      <c r="I64" s="3">
        <v>3</v>
      </c>
      <c r="J64" s="3">
        <v>0</v>
      </c>
      <c r="K64" s="3">
        <v>1</v>
      </c>
      <c r="L64" s="3">
        <v>4</v>
      </c>
      <c r="M64" s="3">
        <v>7</v>
      </c>
      <c r="N64" s="3">
        <v>5</v>
      </c>
      <c r="O64" s="1"/>
      <c r="P64" s="3">
        <v>12</v>
      </c>
      <c r="Q64" s="3">
        <v>4</v>
      </c>
      <c r="R64" s="1"/>
      <c r="S64" s="3">
        <v>4</v>
      </c>
      <c r="T64" s="3">
        <v>1</v>
      </c>
      <c r="U64" s="1"/>
      <c r="V64" s="1"/>
    </row>
    <row r="65" spans="1:28" ht="13" x14ac:dyDescent="0.15">
      <c r="A65" s="12" t="s">
        <v>60</v>
      </c>
      <c r="B65" s="12" t="s">
        <v>65</v>
      </c>
      <c r="C65" s="12" t="s">
        <v>19</v>
      </c>
      <c r="D65" s="32" t="s">
        <v>59</v>
      </c>
      <c r="E65" s="3">
        <v>22</v>
      </c>
      <c r="F65" s="3">
        <v>17</v>
      </c>
      <c r="G65" s="3">
        <v>7</v>
      </c>
      <c r="H65" s="3">
        <v>10</v>
      </c>
      <c r="I65" s="3">
        <v>2</v>
      </c>
      <c r="J65" s="3">
        <v>1</v>
      </c>
      <c r="K65" s="3">
        <v>1</v>
      </c>
      <c r="L65" s="3">
        <v>2</v>
      </c>
      <c r="M65" s="3">
        <v>9</v>
      </c>
      <c r="N65" s="3">
        <v>5</v>
      </c>
      <c r="O65" s="1"/>
      <c r="P65" s="3">
        <v>18</v>
      </c>
      <c r="Q65" s="3">
        <v>4</v>
      </c>
      <c r="R65" s="1"/>
      <c r="S65" s="3">
        <v>3</v>
      </c>
      <c r="T65" s="3">
        <v>0</v>
      </c>
      <c r="U65" s="1"/>
      <c r="V65" s="1"/>
    </row>
    <row r="66" spans="1:28" ht="13" x14ac:dyDescent="0.15">
      <c r="A66" s="12" t="s">
        <v>60</v>
      </c>
      <c r="B66" s="12" t="s">
        <v>61</v>
      </c>
      <c r="C66" s="12" t="s">
        <v>20</v>
      </c>
      <c r="D66" s="32" t="s">
        <v>54</v>
      </c>
      <c r="E66" s="3">
        <v>7</v>
      </c>
      <c r="F66" s="3">
        <v>6</v>
      </c>
      <c r="G66" s="3">
        <v>0</v>
      </c>
      <c r="H66" s="3">
        <v>6</v>
      </c>
      <c r="I66" s="3">
        <v>1</v>
      </c>
      <c r="J66" s="3">
        <v>3</v>
      </c>
      <c r="K66" s="3">
        <v>0</v>
      </c>
      <c r="L66" s="3">
        <v>1</v>
      </c>
      <c r="M66" s="3">
        <v>9</v>
      </c>
      <c r="N66" s="48">
        <v>2</v>
      </c>
      <c r="O66" s="1"/>
      <c r="P66" s="48">
        <v>10</v>
      </c>
      <c r="Q66" s="48">
        <v>1</v>
      </c>
      <c r="R66" s="1"/>
      <c r="S66" s="3">
        <v>1</v>
      </c>
      <c r="T66" s="3">
        <v>0</v>
      </c>
      <c r="U66" s="1"/>
      <c r="V66" s="1"/>
    </row>
    <row r="67" spans="1:28" ht="13" x14ac:dyDescent="0.15">
      <c r="A67" s="12" t="s">
        <v>60</v>
      </c>
      <c r="B67" s="12" t="s">
        <v>62</v>
      </c>
      <c r="C67" s="12" t="s">
        <v>20</v>
      </c>
      <c r="D67" s="32" t="s">
        <v>56</v>
      </c>
      <c r="E67" s="3">
        <v>5</v>
      </c>
      <c r="F67" s="3">
        <v>8</v>
      </c>
      <c r="G67" s="3">
        <v>0</v>
      </c>
      <c r="H67" s="3">
        <v>8</v>
      </c>
      <c r="I67" s="3">
        <v>2</v>
      </c>
      <c r="J67" s="3">
        <v>2</v>
      </c>
      <c r="K67" s="3">
        <v>0</v>
      </c>
      <c r="L67" s="3">
        <v>0</v>
      </c>
      <c r="M67" s="3">
        <v>8</v>
      </c>
      <c r="N67" s="3">
        <v>1</v>
      </c>
      <c r="O67" s="1"/>
      <c r="P67" s="3">
        <v>5</v>
      </c>
      <c r="Q67" s="3">
        <v>1</v>
      </c>
      <c r="R67" s="1"/>
      <c r="S67" s="3">
        <v>0</v>
      </c>
      <c r="T67" s="3">
        <v>0</v>
      </c>
      <c r="U67" s="1"/>
      <c r="V67" s="1"/>
    </row>
    <row r="68" spans="1:28" ht="13" x14ac:dyDescent="0.15">
      <c r="A68" s="12" t="s">
        <v>60</v>
      </c>
      <c r="B68" s="12" t="s">
        <v>63</v>
      </c>
      <c r="C68" s="12" t="s">
        <v>20</v>
      </c>
      <c r="D68" s="32" t="s">
        <v>57</v>
      </c>
      <c r="E68" s="3">
        <v>14</v>
      </c>
      <c r="F68" s="3">
        <v>4</v>
      </c>
      <c r="G68" s="3">
        <v>0</v>
      </c>
      <c r="H68" s="3">
        <v>4</v>
      </c>
      <c r="I68" s="3">
        <v>1</v>
      </c>
      <c r="J68" s="3">
        <v>0</v>
      </c>
      <c r="K68" s="3">
        <v>0</v>
      </c>
      <c r="L68" s="3">
        <v>0</v>
      </c>
      <c r="M68" s="3">
        <v>7</v>
      </c>
      <c r="N68" s="3">
        <v>1</v>
      </c>
      <c r="O68" s="1"/>
      <c r="P68" s="3">
        <v>12</v>
      </c>
      <c r="Q68" s="3">
        <v>4</v>
      </c>
      <c r="R68" s="1"/>
      <c r="S68" s="3">
        <v>0</v>
      </c>
      <c r="T68" s="3">
        <v>0</v>
      </c>
      <c r="U68" s="1"/>
      <c r="V68" s="1"/>
    </row>
    <row r="69" spans="1:28" ht="13" x14ac:dyDescent="0.15">
      <c r="A69" s="12" t="s">
        <v>60</v>
      </c>
      <c r="B69" s="12" t="s">
        <v>64</v>
      </c>
      <c r="C69" s="12" t="s">
        <v>20</v>
      </c>
      <c r="D69" s="32" t="s">
        <v>58</v>
      </c>
      <c r="E69" s="3">
        <v>10</v>
      </c>
      <c r="F69" s="3">
        <v>5</v>
      </c>
      <c r="G69" s="3">
        <v>1</v>
      </c>
      <c r="H69" s="3">
        <v>4</v>
      </c>
      <c r="I69" s="3">
        <v>4</v>
      </c>
      <c r="J69" s="3">
        <v>0</v>
      </c>
      <c r="K69" s="3">
        <v>1</v>
      </c>
      <c r="L69" s="3">
        <v>3</v>
      </c>
      <c r="M69" s="3">
        <v>7</v>
      </c>
      <c r="N69" s="3">
        <v>3</v>
      </c>
      <c r="O69" s="1"/>
      <c r="P69" s="3">
        <v>6</v>
      </c>
      <c r="Q69" s="3">
        <v>1</v>
      </c>
      <c r="R69" s="1"/>
      <c r="S69" s="3">
        <v>2</v>
      </c>
      <c r="T69" s="3">
        <v>1</v>
      </c>
      <c r="U69" s="1"/>
      <c r="V69" s="1"/>
    </row>
    <row r="70" spans="1:28" ht="13" x14ac:dyDescent="0.15">
      <c r="A70" s="12" t="s">
        <v>60</v>
      </c>
      <c r="B70" s="12" t="s">
        <v>65</v>
      </c>
      <c r="C70" s="12" t="s">
        <v>20</v>
      </c>
      <c r="D70" s="32" t="s">
        <v>59</v>
      </c>
      <c r="E70" s="3">
        <v>6</v>
      </c>
      <c r="F70" s="3">
        <v>8</v>
      </c>
      <c r="G70" s="3">
        <v>1</v>
      </c>
      <c r="H70" s="3">
        <v>7</v>
      </c>
      <c r="I70" s="3">
        <v>1</v>
      </c>
      <c r="J70" s="3">
        <v>2</v>
      </c>
      <c r="K70" s="3">
        <v>1</v>
      </c>
      <c r="L70" s="3">
        <v>3</v>
      </c>
      <c r="M70" s="3">
        <v>2</v>
      </c>
      <c r="N70" s="3">
        <v>0</v>
      </c>
      <c r="O70" s="1"/>
      <c r="P70" s="3">
        <v>3</v>
      </c>
      <c r="Q70" s="3">
        <v>2</v>
      </c>
      <c r="R70" s="1"/>
      <c r="S70" s="3">
        <v>0</v>
      </c>
      <c r="T70" s="3">
        <v>0</v>
      </c>
      <c r="U70" s="1"/>
      <c r="V70" s="1"/>
      <c r="X70" s="49"/>
      <c r="AB70" s="49"/>
    </row>
    <row r="71" spans="1:28" ht="13" x14ac:dyDescent="0.15">
      <c r="A71" s="12" t="s">
        <v>60</v>
      </c>
      <c r="B71" s="12" t="s">
        <v>61</v>
      </c>
      <c r="C71" s="12" t="s">
        <v>21</v>
      </c>
      <c r="D71" s="32" t="s">
        <v>54</v>
      </c>
      <c r="E71" s="3">
        <v>5</v>
      </c>
      <c r="F71" s="3">
        <v>8</v>
      </c>
      <c r="G71" s="3">
        <v>2</v>
      </c>
      <c r="H71" s="3">
        <v>6</v>
      </c>
      <c r="I71" s="3">
        <v>0</v>
      </c>
      <c r="J71" s="3">
        <v>1</v>
      </c>
      <c r="K71" s="3">
        <v>0</v>
      </c>
      <c r="L71" s="3">
        <v>2</v>
      </c>
      <c r="M71" s="3">
        <v>4</v>
      </c>
      <c r="N71" s="48">
        <v>1</v>
      </c>
      <c r="O71" s="1"/>
      <c r="P71" s="48">
        <v>2</v>
      </c>
      <c r="Q71" s="48">
        <v>1</v>
      </c>
      <c r="R71" s="1"/>
      <c r="S71" s="3">
        <v>0</v>
      </c>
      <c r="T71" s="3">
        <v>0</v>
      </c>
      <c r="U71" s="1"/>
      <c r="V71" s="1"/>
    </row>
    <row r="72" spans="1:28" ht="13" x14ac:dyDescent="0.15">
      <c r="A72" s="12" t="s">
        <v>60</v>
      </c>
      <c r="B72" s="12" t="s">
        <v>62</v>
      </c>
      <c r="C72" s="12" t="s">
        <v>21</v>
      </c>
      <c r="D72" s="32" t="s">
        <v>56</v>
      </c>
      <c r="E72" s="3">
        <v>6</v>
      </c>
      <c r="F72" s="3">
        <v>5</v>
      </c>
      <c r="G72" s="3">
        <v>0</v>
      </c>
      <c r="H72" s="3">
        <v>5</v>
      </c>
      <c r="I72" s="3">
        <v>1</v>
      </c>
      <c r="J72" s="3">
        <v>0</v>
      </c>
      <c r="K72" s="3">
        <v>0</v>
      </c>
      <c r="L72" s="3">
        <v>0</v>
      </c>
      <c r="M72" s="3">
        <v>5</v>
      </c>
      <c r="N72" s="3">
        <v>2</v>
      </c>
      <c r="O72" s="1"/>
      <c r="P72" s="3">
        <v>0</v>
      </c>
      <c r="Q72" s="3">
        <v>0</v>
      </c>
      <c r="R72" s="1"/>
      <c r="S72" s="3">
        <v>2</v>
      </c>
      <c r="T72" s="3">
        <v>2</v>
      </c>
      <c r="U72" s="1"/>
      <c r="V72" s="1"/>
    </row>
    <row r="73" spans="1:28" ht="13" x14ac:dyDescent="0.15">
      <c r="A73" s="12" t="s">
        <v>60</v>
      </c>
      <c r="B73" s="12" t="s">
        <v>63</v>
      </c>
      <c r="C73" s="12" t="s">
        <v>21</v>
      </c>
      <c r="D73" s="32" t="s">
        <v>57</v>
      </c>
      <c r="E73" s="51">
        <v>3</v>
      </c>
      <c r="F73" s="51">
        <v>9</v>
      </c>
      <c r="G73" s="51">
        <v>2</v>
      </c>
      <c r="H73" s="51">
        <v>7</v>
      </c>
      <c r="I73" s="51">
        <v>1</v>
      </c>
      <c r="J73" s="51">
        <v>0</v>
      </c>
      <c r="K73" s="51">
        <v>0</v>
      </c>
      <c r="L73" s="51">
        <v>5</v>
      </c>
      <c r="M73" s="51">
        <v>8</v>
      </c>
      <c r="N73" s="51">
        <v>1</v>
      </c>
      <c r="O73" s="52"/>
      <c r="P73" s="51">
        <v>0</v>
      </c>
      <c r="Q73" s="51">
        <v>0</v>
      </c>
      <c r="R73" s="52"/>
      <c r="S73" s="51">
        <v>2</v>
      </c>
      <c r="T73" s="51">
        <v>1</v>
      </c>
      <c r="U73" s="1"/>
      <c r="V73" s="1"/>
    </row>
    <row r="74" spans="1:28" ht="13" x14ac:dyDescent="0.15">
      <c r="A74" s="12" t="s">
        <v>60</v>
      </c>
      <c r="B74" s="12" t="s">
        <v>64</v>
      </c>
      <c r="C74" s="12" t="s">
        <v>21</v>
      </c>
      <c r="D74" s="32" t="s">
        <v>58</v>
      </c>
      <c r="E74" s="51">
        <v>10</v>
      </c>
      <c r="F74" s="51">
        <v>5</v>
      </c>
      <c r="G74" s="51">
        <v>1</v>
      </c>
      <c r="H74" s="51">
        <v>4</v>
      </c>
      <c r="I74" s="51">
        <v>0</v>
      </c>
      <c r="J74" s="51">
        <v>0</v>
      </c>
      <c r="K74" s="51">
        <v>0</v>
      </c>
      <c r="L74" s="51">
        <v>0</v>
      </c>
      <c r="M74" s="51">
        <v>7</v>
      </c>
      <c r="N74" s="51">
        <v>4</v>
      </c>
      <c r="O74" s="52"/>
      <c r="P74" s="51">
        <v>1</v>
      </c>
      <c r="Q74" s="51">
        <v>0</v>
      </c>
      <c r="R74" s="52"/>
      <c r="S74" s="51">
        <v>4</v>
      </c>
      <c r="T74" s="51">
        <v>2</v>
      </c>
      <c r="U74" s="1"/>
      <c r="V74" s="1"/>
    </row>
    <row r="75" spans="1:28" ht="13" x14ac:dyDescent="0.15">
      <c r="A75" s="12" t="s">
        <v>60</v>
      </c>
      <c r="B75" s="12" t="s">
        <v>65</v>
      </c>
      <c r="C75" s="12" t="s">
        <v>21</v>
      </c>
      <c r="D75" s="32" t="s">
        <v>59</v>
      </c>
      <c r="E75" s="3">
        <v>11</v>
      </c>
      <c r="F75" s="3">
        <v>8</v>
      </c>
      <c r="G75" s="3">
        <v>0</v>
      </c>
      <c r="H75" s="3">
        <v>8</v>
      </c>
      <c r="I75" s="3">
        <v>1</v>
      </c>
      <c r="J75" s="3">
        <v>1</v>
      </c>
      <c r="K75" s="3">
        <v>0</v>
      </c>
      <c r="L75" s="3">
        <v>0</v>
      </c>
      <c r="M75" s="3">
        <v>8</v>
      </c>
      <c r="N75" s="3">
        <v>5</v>
      </c>
      <c r="O75" s="1"/>
      <c r="P75" s="3">
        <v>0</v>
      </c>
      <c r="Q75" s="3">
        <v>0</v>
      </c>
      <c r="R75" s="1"/>
      <c r="S75" s="3">
        <v>1</v>
      </c>
      <c r="T75" s="3">
        <v>1</v>
      </c>
      <c r="U75" s="1"/>
      <c r="V75" s="1"/>
    </row>
    <row r="76" spans="1:28" ht="13" x14ac:dyDescent="0.15">
      <c r="A76" s="17" t="s">
        <v>66</v>
      </c>
      <c r="B76" s="17" t="s">
        <v>65</v>
      </c>
      <c r="C76" s="17" t="s">
        <v>22</v>
      </c>
      <c r="D76" s="32" t="s">
        <v>54</v>
      </c>
      <c r="E76" s="3">
        <v>12</v>
      </c>
      <c r="F76" s="3">
        <v>4</v>
      </c>
      <c r="G76" s="3">
        <v>0</v>
      </c>
      <c r="H76" s="3">
        <v>4</v>
      </c>
      <c r="I76" s="3">
        <v>1</v>
      </c>
      <c r="J76" s="3">
        <v>1</v>
      </c>
      <c r="K76" s="3">
        <v>0</v>
      </c>
      <c r="L76" s="3">
        <v>3</v>
      </c>
      <c r="M76" s="3">
        <v>9</v>
      </c>
      <c r="N76" s="48">
        <v>4</v>
      </c>
      <c r="O76" s="1"/>
      <c r="P76" s="48">
        <v>11</v>
      </c>
      <c r="Q76" s="48">
        <v>1</v>
      </c>
      <c r="R76" s="1"/>
      <c r="S76" s="3">
        <v>2</v>
      </c>
      <c r="T76" s="3">
        <v>1</v>
      </c>
      <c r="U76" s="1"/>
      <c r="V76" s="1"/>
    </row>
    <row r="77" spans="1:28" ht="13" x14ac:dyDescent="0.15">
      <c r="A77" s="17" t="s">
        <v>66</v>
      </c>
      <c r="B77" s="17" t="s">
        <v>63</v>
      </c>
      <c r="C77" s="17" t="s">
        <v>22</v>
      </c>
      <c r="D77" s="32" t="s">
        <v>56</v>
      </c>
      <c r="E77" s="3">
        <v>9</v>
      </c>
      <c r="F77" s="3">
        <v>9</v>
      </c>
      <c r="G77" s="3">
        <v>1</v>
      </c>
      <c r="H77" s="3">
        <v>8</v>
      </c>
      <c r="I77" s="3">
        <v>5</v>
      </c>
      <c r="J77" s="3">
        <v>0</v>
      </c>
      <c r="K77" s="3">
        <v>2</v>
      </c>
      <c r="L77" s="3">
        <v>4</v>
      </c>
      <c r="M77" s="3">
        <v>8</v>
      </c>
      <c r="N77" s="3">
        <v>3</v>
      </c>
      <c r="O77" s="1"/>
      <c r="P77" s="3">
        <v>8</v>
      </c>
      <c r="Q77" s="3">
        <v>1</v>
      </c>
      <c r="R77" s="1"/>
      <c r="S77" s="3">
        <v>0</v>
      </c>
      <c r="T77" s="3">
        <v>0</v>
      </c>
      <c r="U77" s="1"/>
      <c r="V77" s="1"/>
    </row>
    <row r="78" spans="1:28" ht="13" x14ac:dyDescent="0.15">
      <c r="A78" s="17" t="s">
        <v>66</v>
      </c>
      <c r="B78" s="17" t="s">
        <v>62</v>
      </c>
      <c r="C78" s="17" t="s">
        <v>22</v>
      </c>
      <c r="D78" s="32" t="s">
        <v>57</v>
      </c>
      <c r="E78" s="51">
        <v>19</v>
      </c>
      <c r="F78" s="51">
        <v>10</v>
      </c>
      <c r="G78" s="51">
        <v>0</v>
      </c>
      <c r="H78" s="51">
        <v>10</v>
      </c>
      <c r="I78" s="51">
        <v>3</v>
      </c>
      <c r="J78" s="51">
        <v>0</v>
      </c>
      <c r="K78" s="51">
        <v>1</v>
      </c>
      <c r="L78" s="51">
        <v>4</v>
      </c>
      <c r="M78" s="51">
        <v>16</v>
      </c>
      <c r="N78" s="51">
        <v>9</v>
      </c>
      <c r="O78" s="52"/>
      <c r="P78" s="51">
        <v>4</v>
      </c>
      <c r="Q78" s="51">
        <v>0</v>
      </c>
      <c r="R78" s="52"/>
      <c r="S78" s="51">
        <v>5</v>
      </c>
      <c r="T78" s="51">
        <v>1</v>
      </c>
      <c r="U78" s="1"/>
      <c r="V78" s="1"/>
    </row>
    <row r="79" spans="1:28" ht="13" x14ac:dyDescent="0.15">
      <c r="A79" s="17" t="s">
        <v>66</v>
      </c>
      <c r="B79" s="17" t="s">
        <v>67</v>
      </c>
      <c r="C79" s="17" t="s">
        <v>22</v>
      </c>
      <c r="D79" s="32" t="s">
        <v>58</v>
      </c>
      <c r="E79" s="51">
        <v>19</v>
      </c>
      <c r="F79" s="51">
        <v>11</v>
      </c>
      <c r="G79" s="51">
        <v>0</v>
      </c>
      <c r="H79" s="51">
        <v>11</v>
      </c>
      <c r="I79" s="51">
        <v>4</v>
      </c>
      <c r="J79" s="51">
        <v>1</v>
      </c>
      <c r="K79" s="51">
        <v>0</v>
      </c>
      <c r="L79" s="51">
        <v>0</v>
      </c>
      <c r="M79" s="51">
        <v>10</v>
      </c>
      <c r="N79" s="51">
        <v>6</v>
      </c>
      <c r="O79" s="52"/>
      <c r="P79" s="51">
        <v>11</v>
      </c>
      <c r="Q79" s="51">
        <v>2</v>
      </c>
      <c r="R79" s="52"/>
      <c r="S79" s="51">
        <v>1</v>
      </c>
      <c r="T79" s="51">
        <v>1</v>
      </c>
      <c r="U79" s="1"/>
      <c r="V79" s="1"/>
    </row>
    <row r="80" spans="1:28" ht="13" x14ac:dyDescent="0.15">
      <c r="A80" s="17" t="s">
        <v>66</v>
      </c>
      <c r="B80" s="17" t="s">
        <v>61</v>
      </c>
      <c r="C80" s="17" t="s">
        <v>22</v>
      </c>
      <c r="D80" s="32" t="s">
        <v>59</v>
      </c>
      <c r="E80" s="3">
        <v>15</v>
      </c>
      <c r="F80" s="3">
        <v>5</v>
      </c>
      <c r="G80" s="3">
        <v>0</v>
      </c>
      <c r="H80" s="3">
        <v>5</v>
      </c>
      <c r="I80" s="3">
        <v>4</v>
      </c>
      <c r="J80" s="3">
        <v>1</v>
      </c>
      <c r="K80" s="3">
        <v>0</v>
      </c>
      <c r="L80" s="3">
        <v>2</v>
      </c>
      <c r="M80" s="3">
        <v>5</v>
      </c>
      <c r="N80" s="3">
        <v>2</v>
      </c>
      <c r="O80" s="1"/>
      <c r="P80" s="3">
        <v>8</v>
      </c>
      <c r="Q80" s="3">
        <v>3</v>
      </c>
      <c r="R80" s="1"/>
      <c r="S80" s="3">
        <v>2</v>
      </c>
      <c r="T80" s="3">
        <v>2</v>
      </c>
      <c r="U80" s="1"/>
      <c r="V80" s="1"/>
    </row>
    <row r="81" spans="1:28" ht="13" x14ac:dyDescent="0.15">
      <c r="A81" s="17" t="s">
        <v>66</v>
      </c>
      <c r="B81" s="17" t="s">
        <v>65</v>
      </c>
      <c r="C81" s="17" t="s">
        <v>23</v>
      </c>
      <c r="D81" s="32" t="s">
        <v>54</v>
      </c>
      <c r="E81" s="3">
        <v>13</v>
      </c>
      <c r="F81" s="3">
        <v>7</v>
      </c>
      <c r="G81" s="3">
        <v>1</v>
      </c>
      <c r="H81" s="3">
        <v>6</v>
      </c>
      <c r="I81" s="3">
        <v>0</v>
      </c>
      <c r="J81" s="3">
        <v>2</v>
      </c>
      <c r="K81" s="3">
        <v>1</v>
      </c>
      <c r="L81" s="3">
        <v>3</v>
      </c>
      <c r="M81" s="3">
        <v>7</v>
      </c>
      <c r="N81" s="48">
        <v>3</v>
      </c>
      <c r="O81" s="1"/>
      <c r="P81" s="48">
        <v>9</v>
      </c>
      <c r="Q81" s="48">
        <v>1</v>
      </c>
      <c r="R81" s="1"/>
      <c r="S81" s="3">
        <v>4</v>
      </c>
      <c r="T81" s="3">
        <v>4</v>
      </c>
      <c r="U81" s="1"/>
      <c r="V81" s="1"/>
    </row>
    <row r="82" spans="1:28" ht="13" x14ac:dyDescent="0.15">
      <c r="A82" s="17" t="s">
        <v>66</v>
      </c>
      <c r="B82" s="17" t="s">
        <v>63</v>
      </c>
      <c r="C82" s="17" t="s">
        <v>23</v>
      </c>
      <c r="D82" s="32" t="s">
        <v>56</v>
      </c>
      <c r="E82" s="3">
        <v>28</v>
      </c>
      <c r="F82" s="3">
        <v>7</v>
      </c>
      <c r="G82" s="3">
        <v>3</v>
      </c>
      <c r="H82" s="3">
        <v>4</v>
      </c>
      <c r="I82" s="3">
        <v>2</v>
      </c>
      <c r="J82" s="3">
        <v>2</v>
      </c>
      <c r="K82" s="3">
        <v>0</v>
      </c>
      <c r="L82" s="3">
        <v>2</v>
      </c>
      <c r="M82" s="3">
        <v>15</v>
      </c>
      <c r="N82" s="3">
        <v>5</v>
      </c>
      <c r="O82" s="1"/>
      <c r="P82" s="3">
        <v>10</v>
      </c>
      <c r="Q82" s="3">
        <v>6</v>
      </c>
      <c r="R82" s="1"/>
      <c r="S82" s="3">
        <v>3</v>
      </c>
      <c r="T82" s="3">
        <v>0</v>
      </c>
      <c r="U82" s="1"/>
      <c r="V82" s="1"/>
    </row>
    <row r="83" spans="1:28" ht="13" x14ac:dyDescent="0.15">
      <c r="A83" s="17" t="s">
        <v>66</v>
      </c>
      <c r="B83" s="17" t="s">
        <v>62</v>
      </c>
      <c r="C83" s="17" t="s">
        <v>23</v>
      </c>
      <c r="D83" s="32" t="s">
        <v>57</v>
      </c>
      <c r="E83" s="51">
        <v>17</v>
      </c>
      <c r="F83" s="51">
        <v>6</v>
      </c>
      <c r="G83" s="51">
        <v>1</v>
      </c>
      <c r="H83" s="51">
        <v>5</v>
      </c>
      <c r="I83" s="51">
        <v>2</v>
      </c>
      <c r="J83" s="51">
        <v>0</v>
      </c>
      <c r="K83" s="51">
        <v>2</v>
      </c>
      <c r="L83" s="51">
        <v>2</v>
      </c>
      <c r="M83" s="51">
        <v>10</v>
      </c>
      <c r="N83" s="51">
        <v>4</v>
      </c>
      <c r="O83" s="52"/>
      <c r="P83" s="51">
        <v>8</v>
      </c>
      <c r="Q83" s="51">
        <v>1</v>
      </c>
      <c r="R83" s="52"/>
      <c r="S83" s="51">
        <v>9</v>
      </c>
      <c r="T83" s="51">
        <v>6</v>
      </c>
      <c r="U83" s="1"/>
      <c r="V83" s="1"/>
      <c r="X83" s="49"/>
      <c r="AB83" s="49"/>
    </row>
    <row r="84" spans="1:28" ht="13" x14ac:dyDescent="0.15">
      <c r="A84" s="17" t="s">
        <v>66</v>
      </c>
      <c r="B84" s="17" t="s">
        <v>67</v>
      </c>
      <c r="C84" s="17" t="s">
        <v>23</v>
      </c>
      <c r="D84" s="32" t="s">
        <v>58</v>
      </c>
      <c r="E84" s="51">
        <v>39</v>
      </c>
      <c r="F84" s="51">
        <v>8</v>
      </c>
      <c r="G84" s="51">
        <v>5</v>
      </c>
      <c r="H84" s="51">
        <v>3</v>
      </c>
      <c r="I84" s="51">
        <v>3</v>
      </c>
      <c r="J84" s="51">
        <v>1</v>
      </c>
      <c r="K84" s="51">
        <v>1</v>
      </c>
      <c r="L84" s="51">
        <v>1</v>
      </c>
      <c r="M84" s="51">
        <v>16</v>
      </c>
      <c r="N84" s="51">
        <v>7</v>
      </c>
      <c r="O84" s="52"/>
      <c r="P84" s="51">
        <v>18</v>
      </c>
      <c r="Q84" s="51">
        <v>7</v>
      </c>
      <c r="R84" s="52"/>
      <c r="S84" s="51">
        <v>6</v>
      </c>
      <c r="T84" s="51">
        <v>4</v>
      </c>
      <c r="U84" s="1"/>
      <c r="V84" s="1"/>
    </row>
    <row r="85" spans="1:28" ht="13" x14ac:dyDescent="0.15">
      <c r="A85" s="17" t="s">
        <v>66</v>
      </c>
      <c r="B85" s="17" t="s">
        <v>61</v>
      </c>
      <c r="C85" s="17" t="s">
        <v>23</v>
      </c>
      <c r="D85" s="32" t="s">
        <v>59</v>
      </c>
      <c r="E85" s="3">
        <v>34</v>
      </c>
      <c r="F85" s="3">
        <v>5</v>
      </c>
      <c r="G85" s="3">
        <v>0</v>
      </c>
      <c r="H85" s="3">
        <v>5</v>
      </c>
      <c r="I85" s="3">
        <v>1</v>
      </c>
      <c r="J85" s="3">
        <v>1</v>
      </c>
      <c r="K85" s="3">
        <v>0</v>
      </c>
      <c r="L85" s="3">
        <v>0</v>
      </c>
      <c r="M85" s="3">
        <v>13</v>
      </c>
      <c r="N85" s="3">
        <v>6</v>
      </c>
      <c r="O85" s="1"/>
      <c r="P85" s="3">
        <v>15</v>
      </c>
      <c r="Q85" s="3">
        <v>6</v>
      </c>
      <c r="R85" s="1"/>
      <c r="S85" s="3">
        <v>6</v>
      </c>
      <c r="T85" s="3">
        <v>4</v>
      </c>
      <c r="U85" s="1"/>
      <c r="V85" s="1"/>
    </row>
    <row r="86" spans="1:28" ht="13" x14ac:dyDescent="0.15">
      <c r="A86" s="17" t="s">
        <v>66</v>
      </c>
      <c r="B86" s="17" t="s">
        <v>65</v>
      </c>
      <c r="C86" s="17" t="s">
        <v>82</v>
      </c>
      <c r="D86" s="32" t="s">
        <v>54</v>
      </c>
      <c r="E86" s="3">
        <v>3</v>
      </c>
      <c r="F86" s="3">
        <v>11</v>
      </c>
      <c r="G86" s="3">
        <v>6</v>
      </c>
      <c r="H86" s="3">
        <v>5</v>
      </c>
      <c r="I86" s="3">
        <v>0</v>
      </c>
      <c r="J86" s="3">
        <v>0</v>
      </c>
      <c r="K86" s="3">
        <v>0</v>
      </c>
      <c r="L86" s="3">
        <v>1</v>
      </c>
      <c r="M86" s="3">
        <v>6</v>
      </c>
      <c r="N86" s="3">
        <v>1</v>
      </c>
      <c r="O86" s="1"/>
      <c r="P86" s="3">
        <v>1</v>
      </c>
      <c r="Q86" s="3">
        <v>0</v>
      </c>
      <c r="R86" s="1"/>
      <c r="S86" s="3">
        <v>2</v>
      </c>
      <c r="T86" s="3">
        <v>1</v>
      </c>
      <c r="U86" s="1"/>
      <c r="V86" s="1"/>
    </row>
    <row r="87" spans="1:28" ht="13" x14ac:dyDescent="0.15">
      <c r="A87" s="17" t="s">
        <v>66</v>
      </c>
      <c r="B87" s="17" t="s">
        <v>63</v>
      </c>
      <c r="C87" s="17" t="s">
        <v>82</v>
      </c>
      <c r="D87" s="32" t="s">
        <v>56</v>
      </c>
      <c r="E87" s="3">
        <v>4</v>
      </c>
      <c r="F87" s="3">
        <v>6</v>
      </c>
      <c r="G87" s="3">
        <v>3</v>
      </c>
      <c r="H87" s="3">
        <v>3</v>
      </c>
      <c r="I87" s="3">
        <v>1</v>
      </c>
      <c r="J87" s="3">
        <v>1</v>
      </c>
      <c r="K87" s="3">
        <v>0</v>
      </c>
      <c r="L87" s="3">
        <v>1</v>
      </c>
      <c r="M87" s="3">
        <v>7</v>
      </c>
      <c r="N87" s="48">
        <v>2</v>
      </c>
      <c r="O87" s="1"/>
      <c r="P87" s="48">
        <v>1</v>
      </c>
      <c r="Q87" s="48">
        <v>0</v>
      </c>
      <c r="R87" s="1"/>
      <c r="S87" s="3">
        <v>0</v>
      </c>
      <c r="T87" s="3">
        <v>0</v>
      </c>
      <c r="U87" s="1"/>
      <c r="V87" s="1"/>
    </row>
    <row r="88" spans="1:28" ht="13" x14ac:dyDescent="0.15">
      <c r="A88" s="17" t="s">
        <v>66</v>
      </c>
      <c r="B88" s="17" t="s">
        <v>62</v>
      </c>
      <c r="C88" s="17" t="s">
        <v>82</v>
      </c>
      <c r="D88" s="32" t="s">
        <v>57</v>
      </c>
      <c r="E88" s="3">
        <v>2</v>
      </c>
      <c r="F88" s="3">
        <v>7</v>
      </c>
      <c r="G88" s="3">
        <v>2</v>
      </c>
      <c r="H88" s="3">
        <v>5</v>
      </c>
      <c r="I88" s="3">
        <v>3</v>
      </c>
      <c r="J88" s="3">
        <v>1</v>
      </c>
      <c r="K88" s="3">
        <v>1</v>
      </c>
      <c r="L88" s="3">
        <v>1</v>
      </c>
      <c r="M88" s="3">
        <v>4</v>
      </c>
      <c r="N88" s="3">
        <v>1</v>
      </c>
      <c r="O88" s="1"/>
      <c r="P88" s="3">
        <v>1</v>
      </c>
      <c r="Q88" s="3">
        <v>0</v>
      </c>
      <c r="R88" s="1"/>
      <c r="S88" s="3">
        <v>0</v>
      </c>
      <c r="T88" s="3">
        <v>0</v>
      </c>
      <c r="U88" s="1"/>
      <c r="V88" s="1"/>
    </row>
    <row r="89" spans="1:28" ht="13" x14ac:dyDescent="0.15">
      <c r="A89" s="17" t="s">
        <v>66</v>
      </c>
      <c r="B89" s="17" t="s">
        <v>67</v>
      </c>
      <c r="C89" s="17" t="s">
        <v>82</v>
      </c>
      <c r="D89" s="32" t="s">
        <v>58</v>
      </c>
      <c r="E89" s="51">
        <v>4</v>
      </c>
      <c r="F89" s="51">
        <v>7</v>
      </c>
      <c r="G89" s="51">
        <v>2</v>
      </c>
      <c r="H89" s="51">
        <v>5</v>
      </c>
      <c r="I89" s="51">
        <v>2</v>
      </c>
      <c r="J89" s="51">
        <v>0</v>
      </c>
      <c r="K89" s="51">
        <v>0</v>
      </c>
      <c r="L89" s="51">
        <v>0</v>
      </c>
      <c r="M89" s="51">
        <v>7</v>
      </c>
      <c r="N89" s="51">
        <v>2</v>
      </c>
      <c r="O89" s="52"/>
      <c r="P89" s="51">
        <v>1</v>
      </c>
      <c r="Q89" s="51">
        <v>0</v>
      </c>
      <c r="R89" s="52"/>
      <c r="S89" s="51">
        <v>0</v>
      </c>
      <c r="T89" s="51">
        <v>0</v>
      </c>
      <c r="U89" s="1"/>
      <c r="V89" s="1"/>
    </row>
    <row r="90" spans="1:28" ht="13" x14ac:dyDescent="0.15">
      <c r="A90" s="17" t="s">
        <v>66</v>
      </c>
      <c r="B90" s="17" t="s">
        <v>61</v>
      </c>
      <c r="C90" s="17" t="s">
        <v>82</v>
      </c>
      <c r="D90" s="32" t="s">
        <v>59</v>
      </c>
      <c r="E90" s="3">
        <v>15</v>
      </c>
      <c r="F90" s="3">
        <v>17</v>
      </c>
      <c r="G90" s="3">
        <v>9</v>
      </c>
      <c r="H90" s="3">
        <v>8</v>
      </c>
      <c r="I90" s="3">
        <v>2</v>
      </c>
      <c r="J90" s="3">
        <v>0</v>
      </c>
      <c r="K90" s="3">
        <v>0</v>
      </c>
      <c r="L90" s="3">
        <v>1</v>
      </c>
      <c r="M90" s="3">
        <v>11</v>
      </c>
      <c r="N90" s="3">
        <v>6</v>
      </c>
      <c r="O90" s="1"/>
      <c r="P90" s="3">
        <v>3</v>
      </c>
      <c r="Q90" s="3">
        <v>0</v>
      </c>
      <c r="R90" s="1"/>
      <c r="S90" s="3">
        <v>6</v>
      </c>
      <c r="T90" s="3">
        <v>3</v>
      </c>
      <c r="U90" s="1"/>
      <c r="V90" s="1"/>
    </row>
    <row r="91" spans="1:28" ht="13" x14ac:dyDescent="0.15">
      <c r="A91" s="17" t="s">
        <v>66</v>
      </c>
      <c r="B91" s="17" t="s">
        <v>65</v>
      </c>
      <c r="C91" s="17" t="s">
        <v>25</v>
      </c>
      <c r="D91" s="32" t="s">
        <v>54</v>
      </c>
      <c r="E91" s="3">
        <v>0</v>
      </c>
      <c r="F91" s="3">
        <v>2</v>
      </c>
      <c r="G91" s="3">
        <v>1</v>
      </c>
      <c r="H91" s="3">
        <v>1</v>
      </c>
      <c r="I91" s="3">
        <v>0</v>
      </c>
      <c r="J91" s="3">
        <v>1</v>
      </c>
      <c r="K91" s="3">
        <v>0</v>
      </c>
      <c r="L91" s="3">
        <v>0</v>
      </c>
      <c r="M91" s="3">
        <v>2</v>
      </c>
      <c r="N91" s="48">
        <v>0</v>
      </c>
      <c r="O91" s="1"/>
      <c r="P91" s="48">
        <v>0</v>
      </c>
      <c r="Q91" s="48">
        <v>0</v>
      </c>
      <c r="R91" s="1"/>
      <c r="S91" s="3">
        <v>2</v>
      </c>
      <c r="T91" s="3">
        <v>0</v>
      </c>
      <c r="U91" s="1"/>
      <c r="V91" s="1"/>
    </row>
    <row r="92" spans="1:28" ht="13" x14ac:dyDescent="0.15">
      <c r="A92" s="17" t="s">
        <v>66</v>
      </c>
      <c r="B92" s="17" t="s">
        <v>63</v>
      </c>
      <c r="C92" s="17" t="s">
        <v>25</v>
      </c>
      <c r="D92" s="32" t="s">
        <v>56</v>
      </c>
      <c r="E92" s="3">
        <v>0</v>
      </c>
      <c r="F92" s="3">
        <v>5</v>
      </c>
      <c r="G92" s="3">
        <v>0</v>
      </c>
      <c r="H92" s="3">
        <v>5</v>
      </c>
      <c r="I92" s="3">
        <v>0</v>
      </c>
      <c r="J92" s="3">
        <v>1</v>
      </c>
      <c r="K92" s="3">
        <v>0</v>
      </c>
      <c r="L92" s="3">
        <v>0</v>
      </c>
      <c r="M92" s="3">
        <v>4</v>
      </c>
      <c r="N92" s="3">
        <v>0</v>
      </c>
      <c r="O92" s="1"/>
      <c r="P92" s="3">
        <v>2</v>
      </c>
      <c r="Q92" s="3">
        <v>0</v>
      </c>
      <c r="R92" s="1"/>
      <c r="S92" s="3">
        <v>0</v>
      </c>
      <c r="T92" s="3">
        <v>0</v>
      </c>
      <c r="U92" s="1"/>
      <c r="V92" s="1"/>
    </row>
    <row r="93" spans="1:28" ht="13" x14ac:dyDescent="0.15">
      <c r="A93" s="17" t="s">
        <v>66</v>
      </c>
      <c r="B93" s="17" t="s">
        <v>62</v>
      </c>
      <c r="C93" s="17" t="s">
        <v>25</v>
      </c>
      <c r="D93" s="32" t="s">
        <v>57</v>
      </c>
      <c r="E93" s="3">
        <v>13</v>
      </c>
      <c r="F93" s="3">
        <v>8</v>
      </c>
      <c r="G93" s="3">
        <v>7</v>
      </c>
      <c r="H93" s="3">
        <v>1</v>
      </c>
      <c r="I93" s="3">
        <v>3</v>
      </c>
      <c r="J93" s="3">
        <v>0</v>
      </c>
      <c r="K93" s="3">
        <v>2</v>
      </c>
      <c r="L93" s="3">
        <v>0</v>
      </c>
      <c r="M93" s="3">
        <v>8</v>
      </c>
      <c r="N93" s="3">
        <v>6</v>
      </c>
      <c r="O93" s="1"/>
      <c r="P93" s="3">
        <v>0</v>
      </c>
      <c r="Q93" s="3">
        <v>0</v>
      </c>
      <c r="R93" s="1"/>
      <c r="S93" s="3">
        <v>3</v>
      </c>
      <c r="T93" s="3">
        <v>1</v>
      </c>
      <c r="U93" s="1"/>
      <c r="V93" s="1"/>
    </row>
    <row r="94" spans="1:28" ht="13" x14ac:dyDescent="0.15">
      <c r="A94" s="17" t="s">
        <v>66</v>
      </c>
      <c r="B94" s="17" t="s">
        <v>67</v>
      </c>
      <c r="C94" s="17" t="s">
        <v>25</v>
      </c>
      <c r="D94" s="32" t="s">
        <v>58</v>
      </c>
      <c r="E94" s="51">
        <v>1</v>
      </c>
      <c r="F94" s="51">
        <v>7</v>
      </c>
      <c r="G94" s="51">
        <v>2</v>
      </c>
      <c r="H94" s="51">
        <v>5</v>
      </c>
      <c r="I94" s="51">
        <v>2</v>
      </c>
      <c r="J94" s="51">
        <v>1</v>
      </c>
      <c r="K94" s="51">
        <v>1</v>
      </c>
      <c r="L94" s="51">
        <v>0</v>
      </c>
      <c r="M94" s="51">
        <v>1</v>
      </c>
      <c r="N94" s="51">
        <v>0</v>
      </c>
      <c r="O94" s="52"/>
      <c r="P94" s="51">
        <v>3</v>
      </c>
      <c r="Q94" s="51">
        <v>0</v>
      </c>
      <c r="R94" s="52"/>
      <c r="S94" s="51">
        <v>4</v>
      </c>
      <c r="T94" s="51">
        <v>1</v>
      </c>
      <c r="U94" s="1"/>
      <c r="V94" s="1"/>
    </row>
    <row r="95" spans="1:28" ht="13" x14ac:dyDescent="0.15">
      <c r="A95" s="17" t="s">
        <v>66</v>
      </c>
      <c r="B95" s="17" t="s">
        <v>61</v>
      </c>
      <c r="C95" s="17" t="s">
        <v>25</v>
      </c>
      <c r="D95" s="32" t="s">
        <v>59</v>
      </c>
      <c r="E95" s="3">
        <v>5</v>
      </c>
      <c r="F95" s="3">
        <v>6</v>
      </c>
      <c r="G95" s="3">
        <v>1</v>
      </c>
      <c r="H95" s="3">
        <v>5</v>
      </c>
      <c r="I95" s="3">
        <v>4</v>
      </c>
      <c r="J95" s="3">
        <v>1</v>
      </c>
      <c r="K95" s="3">
        <v>1</v>
      </c>
      <c r="L95" s="3">
        <v>2</v>
      </c>
      <c r="M95" s="3">
        <v>9</v>
      </c>
      <c r="N95" s="3">
        <v>1</v>
      </c>
      <c r="O95" s="1"/>
      <c r="P95" s="3">
        <v>1</v>
      </c>
      <c r="Q95" s="3">
        <v>0</v>
      </c>
      <c r="R95" s="1"/>
      <c r="S95" s="3">
        <v>3</v>
      </c>
      <c r="T95" s="3">
        <v>2</v>
      </c>
      <c r="U95" s="1"/>
      <c r="V95" s="1"/>
    </row>
    <row r="96" spans="1:28" ht="13" x14ac:dyDescent="0.15">
      <c r="A96" s="19" t="s">
        <v>62</v>
      </c>
      <c r="B96" s="19" t="s">
        <v>67</v>
      </c>
      <c r="C96" s="19" t="s">
        <v>26</v>
      </c>
      <c r="D96" s="32" t="s">
        <v>54</v>
      </c>
      <c r="E96" s="3">
        <v>15</v>
      </c>
      <c r="F96" s="3">
        <v>11</v>
      </c>
      <c r="G96" s="3">
        <v>0</v>
      </c>
      <c r="H96" s="3">
        <v>11</v>
      </c>
      <c r="I96" s="3">
        <v>1</v>
      </c>
      <c r="J96" s="3">
        <v>0</v>
      </c>
      <c r="K96" s="3">
        <v>1</v>
      </c>
      <c r="L96" s="3">
        <v>1</v>
      </c>
      <c r="M96" s="3">
        <v>12</v>
      </c>
      <c r="N96" s="48">
        <v>2</v>
      </c>
      <c r="O96" s="1"/>
      <c r="P96" s="48">
        <v>17</v>
      </c>
      <c r="Q96" s="48">
        <v>3</v>
      </c>
      <c r="R96" s="1"/>
      <c r="S96" s="3">
        <v>3</v>
      </c>
      <c r="T96" s="3">
        <v>2</v>
      </c>
      <c r="U96" s="1"/>
      <c r="V96" s="1"/>
      <c r="X96" s="49"/>
      <c r="AB96" s="49"/>
    </row>
    <row r="97" spans="1:29" ht="13" x14ac:dyDescent="0.15">
      <c r="A97" s="19" t="s">
        <v>62</v>
      </c>
      <c r="B97" s="19" t="s">
        <v>60</v>
      </c>
      <c r="C97" s="19" t="s">
        <v>26</v>
      </c>
      <c r="D97" s="32" t="s">
        <v>56</v>
      </c>
      <c r="E97" s="3">
        <v>28</v>
      </c>
      <c r="F97" s="3">
        <v>12</v>
      </c>
      <c r="G97" s="3">
        <v>2</v>
      </c>
      <c r="H97" s="3">
        <v>10</v>
      </c>
      <c r="I97" s="3">
        <v>1</v>
      </c>
      <c r="J97" s="3">
        <v>0</v>
      </c>
      <c r="K97" s="3">
        <v>2</v>
      </c>
      <c r="L97" s="3">
        <v>2</v>
      </c>
      <c r="M97" s="3">
        <v>15</v>
      </c>
      <c r="N97" s="3">
        <v>7</v>
      </c>
      <c r="O97" s="1"/>
      <c r="P97" s="3">
        <v>14</v>
      </c>
      <c r="Q97" s="3">
        <v>3</v>
      </c>
      <c r="R97" s="1"/>
      <c r="S97" s="3">
        <v>6</v>
      </c>
      <c r="T97" s="3">
        <v>5</v>
      </c>
      <c r="U97" s="1"/>
      <c r="V97" s="1"/>
    </row>
    <row r="98" spans="1:29" ht="13" x14ac:dyDescent="0.15">
      <c r="A98" s="19" t="s">
        <v>62</v>
      </c>
      <c r="B98" s="19" t="s">
        <v>66</v>
      </c>
      <c r="C98" s="19" t="s">
        <v>26</v>
      </c>
      <c r="D98" s="32" t="s">
        <v>57</v>
      </c>
      <c r="E98" s="3">
        <v>42</v>
      </c>
      <c r="F98" s="3">
        <v>8</v>
      </c>
      <c r="G98" s="3">
        <v>2</v>
      </c>
      <c r="H98" s="3">
        <v>6</v>
      </c>
      <c r="I98" s="3">
        <v>0</v>
      </c>
      <c r="J98" s="3">
        <v>0</v>
      </c>
      <c r="K98" s="3">
        <v>0</v>
      </c>
      <c r="L98" s="3">
        <v>0</v>
      </c>
      <c r="M98" s="3">
        <v>17</v>
      </c>
      <c r="N98" s="3">
        <v>9</v>
      </c>
      <c r="O98" s="1"/>
      <c r="P98" s="3">
        <v>20</v>
      </c>
      <c r="Q98" s="3">
        <v>5</v>
      </c>
      <c r="R98" s="1"/>
      <c r="S98" s="3">
        <v>12</v>
      </c>
      <c r="T98" s="3">
        <v>9</v>
      </c>
      <c r="U98" s="1"/>
      <c r="V98" s="1"/>
    </row>
    <row r="99" spans="1:29" ht="13" x14ac:dyDescent="0.15">
      <c r="A99" s="19" t="s">
        <v>62</v>
      </c>
      <c r="B99" s="19" t="s">
        <v>65</v>
      </c>
      <c r="C99" s="19" t="s">
        <v>26</v>
      </c>
      <c r="D99" s="32" t="s">
        <v>58</v>
      </c>
      <c r="E99" s="51">
        <v>18</v>
      </c>
      <c r="F99" s="51">
        <v>8</v>
      </c>
      <c r="G99" s="51">
        <v>2</v>
      </c>
      <c r="H99" s="51">
        <v>6</v>
      </c>
      <c r="I99" s="51">
        <v>1</v>
      </c>
      <c r="J99" s="51">
        <v>1</v>
      </c>
      <c r="K99" s="51">
        <v>0</v>
      </c>
      <c r="L99" s="51">
        <v>3</v>
      </c>
      <c r="M99" s="51">
        <v>10</v>
      </c>
      <c r="N99" s="51">
        <v>4</v>
      </c>
      <c r="O99" s="52"/>
      <c r="P99" s="51">
        <v>16</v>
      </c>
      <c r="Q99" s="51">
        <v>3</v>
      </c>
      <c r="R99" s="52"/>
      <c r="S99" s="51">
        <v>2</v>
      </c>
      <c r="T99" s="51">
        <v>1</v>
      </c>
      <c r="U99" s="1"/>
      <c r="V99" s="1"/>
    </row>
    <row r="100" spans="1:29" ht="13" x14ac:dyDescent="0.15">
      <c r="A100" s="19" t="s">
        <v>62</v>
      </c>
      <c r="B100" s="19" t="s">
        <v>64</v>
      </c>
      <c r="C100" s="19" t="s">
        <v>26</v>
      </c>
      <c r="D100" s="32" t="s">
        <v>59</v>
      </c>
      <c r="E100" s="3">
        <v>25</v>
      </c>
      <c r="F100" s="3">
        <v>18</v>
      </c>
      <c r="G100" s="3">
        <v>3</v>
      </c>
      <c r="H100" s="3">
        <v>15</v>
      </c>
      <c r="I100" s="3">
        <v>3</v>
      </c>
      <c r="J100" s="3">
        <v>1</v>
      </c>
      <c r="K100" s="3">
        <v>0</v>
      </c>
      <c r="L100" s="3">
        <v>3</v>
      </c>
      <c r="M100" s="3">
        <v>12</v>
      </c>
      <c r="N100" s="3">
        <v>7</v>
      </c>
      <c r="O100" s="1"/>
      <c r="P100" s="3">
        <v>13</v>
      </c>
      <c r="Q100" s="3">
        <v>3</v>
      </c>
      <c r="R100" s="1"/>
      <c r="S100" s="3">
        <v>4</v>
      </c>
      <c r="T100" s="3">
        <v>2</v>
      </c>
      <c r="U100" s="1"/>
      <c r="V100" s="1"/>
    </row>
    <row r="101" spans="1:29" ht="13" x14ac:dyDescent="0.15">
      <c r="A101" s="19" t="s">
        <v>62</v>
      </c>
      <c r="B101" s="19" t="s">
        <v>67</v>
      </c>
      <c r="C101" s="19" t="s">
        <v>27</v>
      </c>
      <c r="D101" s="32" t="s">
        <v>54</v>
      </c>
      <c r="E101" s="3">
        <v>12</v>
      </c>
      <c r="F101" s="3">
        <v>5</v>
      </c>
      <c r="G101" s="3">
        <v>2</v>
      </c>
      <c r="H101" s="3">
        <v>3</v>
      </c>
      <c r="I101" s="3">
        <v>1</v>
      </c>
      <c r="J101" s="3">
        <v>1</v>
      </c>
      <c r="K101" s="3">
        <v>0</v>
      </c>
      <c r="L101" s="3">
        <v>3</v>
      </c>
      <c r="M101" s="3">
        <v>14</v>
      </c>
      <c r="N101" s="48">
        <v>6</v>
      </c>
      <c r="O101" s="1"/>
      <c r="P101" s="48">
        <v>0</v>
      </c>
      <c r="Q101" s="48">
        <v>0</v>
      </c>
      <c r="R101" s="1"/>
      <c r="S101" s="3">
        <v>0</v>
      </c>
      <c r="T101" s="3">
        <v>0</v>
      </c>
      <c r="U101" s="1"/>
      <c r="V101" s="1"/>
    </row>
    <row r="102" spans="1:29" ht="13" x14ac:dyDescent="0.15">
      <c r="A102" s="19" t="s">
        <v>62</v>
      </c>
      <c r="B102" s="19" t="s">
        <v>60</v>
      </c>
      <c r="C102" s="19" t="s">
        <v>27</v>
      </c>
      <c r="D102" s="32" t="s">
        <v>56</v>
      </c>
      <c r="E102" s="3">
        <v>19</v>
      </c>
      <c r="F102" s="3">
        <v>17</v>
      </c>
      <c r="G102" s="3">
        <v>3</v>
      </c>
      <c r="H102" s="3">
        <v>14</v>
      </c>
      <c r="I102" s="3">
        <v>5</v>
      </c>
      <c r="J102" s="3">
        <v>3</v>
      </c>
      <c r="K102" s="3">
        <v>1</v>
      </c>
      <c r="L102" s="3">
        <v>3</v>
      </c>
      <c r="M102" s="3">
        <v>13</v>
      </c>
      <c r="N102" s="3">
        <v>6</v>
      </c>
      <c r="O102" s="1"/>
      <c r="P102" s="3">
        <v>5</v>
      </c>
      <c r="Q102" s="3">
        <v>2</v>
      </c>
      <c r="R102" s="1"/>
      <c r="S102" s="3">
        <v>2</v>
      </c>
      <c r="T102" s="3">
        <v>1</v>
      </c>
      <c r="U102" s="1"/>
      <c r="V102" s="1"/>
    </row>
    <row r="103" spans="1:29" ht="13" x14ac:dyDescent="0.15">
      <c r="A103" s="19" t="s">
        <v>62</v>
      </c>
      <c r="B103" s="19" t="s">
        <v>66</v>
      </c>
      <c r="C103" s="19" t="s">
        <v>27</v>
      </c>
      <c r="D103" s="32" t="s">
        <v>57</v>
      </c>
      <c r="E103" s="51">
        <v>10</v>
      </c>
      <c r="F103" s="51">
        <v>14</v>
      </c>
      <c r="G103" s="51">
        <v>4</v>
      </c>
      <c r="H103" s="51">
        <v>10</v>
      </c>
      <c r="I103" s="51">
        <v>2</v>
      </c>
      <c r="J103" s="51">
        <v>2</v>
      </c>
      <c r="K103" s="51">
        <v>0</v>
      </c>
      <c r="L103" s="51">
        <v>3</v>
      </c>
      <c r="M103" s="51">
        <v>7</v>
      </c>
      <c r="N103" s="51">
        <v>2</v>
      </c>
      <c r="O103" s="52"/>
      <c r="P103" s="51">
        <v>6</v>
      </c>
      <c r="Q103" s="51">
        <v>1</v>
      </c>
      <c r="R103" s="52"/>
      <c r="S103" s="51">
        <v>4</v>
      </c>
      <c r="T103" s="51">
        <v>3</v>
      </c>
      <c r="U103" s="1"/>
      <c r="V103" s="1"/>
      <c r="X103" s="53"/>
      <c r="Z103" s="53"/>
      <c r="AA103" s="53"/>
      <c r="AB103" s="53"/>
      <c r="AC103" s="53"/>
    </row>
    <row r="104" spans="1:29" ht="13" x14ac:dyDescent="0.15">
      <c r="A104" s="19" t="s">
        <v>62</v>
      </c>
      <c r="B104" s="19" t="s">
        <v>65</v>
      </c>
      <c r="C104" s="19" t="s">
        <v>27</v>
      </c>
      <c r="D104" s="32" t="s">
        <v>58</v>
      </c>
      <c r="E104" s="3">
        <v>22</v>
      </c>
      <c r="F104" s="3">
        <v>12</v>
      </c>
      <c r="G104" s="3">
        <v>2</v>
      </c>
      <c r="H104" s="3">
        <v>10</v>
      </c>
      <c r="I104" s="3">
        <v>1</v>
      </c>
      <c r="J104" s="3">
        <v>1</v>
      </c>
      <c r="K104" s="3">
        <v>0</v>
      </c>
      <c r="L104" s="3">
        <v>1</v>
      </c>
      <c r="M104" s="3">
        <v>15</v>
      </c>
      <c r="N104" s="3">
        <v>7</v>
      </c>
      <c r="O104" s="1"/>
      <c r="P104" s="3">
        <v>9</v>
      </c>
      <c r="Q104" s="3">
        <v>2</v>
      </c>
      <c r="R104" s="1"/>
      <c r="S104" s="3">
        <v>2</v>
      </c>
      <c r="T104" s="3">
        <v>2</v>
      </c>
      <c r="U104" s="1"/>
      <c r="V104" s="1"/>
      <c r="X104" s="54"/>
      <c r="Z104" s="51"/>
      <c r="AA104" s="51"/>
      <c r="AB104" s="54"/>
      <c r="AC104" s="51"/>
    </row>
    <row r="105" spans="1:29" ht="13" x14ac:dyDescent="0.15">
      <c r="A105" s="19" t="s">
        <v>62</v>
      </c>
      <c r="B105" s="19" t="s">
        <v>64</v>
      </c>
      <c r="C105" s="19" t="s">
        <v>27</v>
      </c>
      <c r="D105" s="32" t="s">
        <v>59</v>
      </c>
      <c r="E105" s="3">
        <v>25</v>
      </c>
      <c r="F105" s="3">
        <v>11</v>
      </c>
      <c r="G105" s="3">
        <v>3</v>
      </c>
      <c r="H105" s="3">
        <v>8</v>
      </c>
      <c r="I105" s="3">
        <v>4</v>
      </c>
      <c r="J105" s="3">
        <v>3</v>
      </c>
      <c r="K105" s="3">
        <v>0</v>
      </c>
      <c r="L105" s="3">
        <v>2</v>
      </c>
      <c r="M105" s="3">
        <v>12</v>
      </c>
      <c r="N105" s="3">
        <v>6</v>
      </c>
      <c r="O105" s="1"/>
      <c r="P105" s="3">
        <v>12</v>
      </c>
      <c r="Q105" s="3">
        <v>4</v>
      </c>
      <c r="R105" s="1"/>
      <c r="S105" s="3">
        <v>1</v>
      </c>
      <c r="T105" s="3">
        <v>1</v>
      </c>
      <c r="U105" s="1"/>
      <c r="V105" s="1"/>
      <c r="X105" s="53"/>
      <c r="Z105" s="53"/>
      <c r="AA105" s="53"/>
      <c r="AB105" s="53"/>
      <c r="AC105" s="53"/>
    </row>
    <row r="106" spans="1:29" ht="13" x14ac:dyDescent="0.15">
      <c r="A106" s="19" t="s">
        <v>62</v>
      </c>
      <c r="B106" s="19" t="s">
        <v>67</v>
      </c>
      <c r="C106" s="19" t="s">
        <v>28</v>
      </c>
      <c r="D106" s="32" t="s">
        <v>54</v>
      </c>
      <c r="E106" s="3">
        <v>8</v>
      </c>
      <c r="F106" s="3">
        <v>5</v>
      </c>
      <c r="G106" s="3">
        <v>2</v>
      </c>
      <c r="H106" s="3">
        <v>3</v>
      </c>
      <c r="I106" s="3">
        <v>0</v>
      </c>
      <c r="J106" s="3">
        <v>1</v>
      </c>
      <c r="K106" s="3">
        <v>1</v>
      </c>
      <c r="L106" s="3">
        <v>2</v>
      </c>
      <c r="M106" s="3">
        <v>2</v>
      </c>
      <c r="N106" s="48">
        <v>1</v>
      </c>
      <c r="O106" s="1"/>
      <c r="P106" s="48">
        <v>6</v>
      </c>
      <c r="Q106" s="48">
        <v>2</v>
      </c>
      <c r="R106" s="1"/>
      <c r="S106" s="3">
        <v>0</v>
      </c>
      <c r="T106" s="3">
        <v>0</v>
      </c>
      <c r="U106" s="1"/>
      <c r="V106" s="1"/>
      <c r="X106" s="53"/>
      <c r="Z106" s="53"/>
      <c r="AA106" s="53"/>
      <c r="AB106" s="53"/>
      <c r="AC106" s="53"/>
    </row>
    <row r="107" spans="1:29" ht="13" x14ac:dyDescent="0.15">
      <c r="A107" s="19" t="s">
        <v>62</v>
      </c>
      <c r="B107" s="19" t="s">
        <v>60</v>
      </c>
      <c r="C107" s="19" t="s">
        <v>28</v>
      </c>
      <c r="D107" s="32" t="s">
        <v>56</v>
      </c>
      <c r="E107" s="3">
        <v>6</v>
      </c>
      <c r="F107" s="3">
        <v>3</v>
      </c>
      <c r="G107" s="3">
        <v>2</v>
      </c>
      <c r="H107" s="3">
        <v>1</v>
      </c>
      <c r="I107" s="3">
        <v>4</v>
      </c>
      <c r="J107" s="3">
        <v>2</v>
      </c>
      <c r="K107" s="3">
        <v>1</v>
      </c>
      <c r="L107" s="3">
        <v>0</v>
      </c>
      <c r="M107" s="3">
        <v>2</v>
      </c>
      <c r="N107" s="3">
        <v>0</v>
      </c>
      <c r="O107" s="1"/>
      <c r="P107" s="3">
        <v>10</v>
      </c>
      <c r="Q107" s="3">
        <v>2</v>
      </c>
      <c r="R107" s="1"/>
      <c r="S107" s="3">
        <v>0</v>
      </c>
      <c r="T107" s="3">
        <v>0</v>
      </c>
      <c r="U107" s="1"/>
      <c r="V107" s="1"/>
      <c r="X107" s="53"/>
      <c r="Z107" s="53"/>
      <c r="AA107" s="53"/>
      <c r="AB107" s="53"/>
      <c r="AC107" s="53"/>
    </row>
    <row r="108" spans="1:29" ht="13" x14ac:dyDescent="0.15">
      <c r="A108" s="19" t="s">
        <v>62</v>
      </c>
      <c r="B108" s="19" t="s">
        <v>66</v>
      </c>
      <c r="C108" s="19" t="s">
        <v>28</v>
      </c>
      <c r="D108" s="32" t="s">
        <v>57</v>
      </c>
      <c r="E108" s="51">
        <v>0</v>
      </c>
      <c r="F108" s="51">
        <v>2</v>
      </c>
      <c r="G108" s="51">
        <v>1</v>
      </c>
      <c r="H108" s="51">
        <v>1</v>
      </c>
      <c r="I108" s="51">
        <v>3</v>
      </c>
      <c r="J108" s="51">
        <v>1</v>
      </c>
      <c r="K108" s="51">
        <v>1</v>
      </c>
      <c r="L108" s="51">
        <v>0</v>
      </c>
      <c r="M108" s="51">
        <v>3</v>
      </c>
      <c r="N108" s="51">
        <v>0</v>
      </c>
      <c r="O108" s="52"/>
      <c r="P108" s="51">
        <v>3</v>
      </c>
      <c r="Q108" s="51">
        <v>0</v>
      </c>
      <c r="R108" s="52"/>
      <c r="S108" s="51">
        <v>0</v>
      </c>
      <c r="T108" s="51">
        <v>0</v>
      </c>
      <c r="U108" s="1"/>
      <c r="V108" s="1"/>
      <c r="X108" s="53"/>
      <c r="Z108" s="53"/>
      <c r="AA108" s="53"/>
      <c r="AB108" s="53"/>
      <c r="AC108" s="53"/>
    </row>
    <row r="109" spans="1:29" ht="13" x14ac:dyDescent="0.15">
      <c r="A109" s="19" t="s">
        <v>62</v>
      </c>
      <c r="B109" s="19" t="s">
        <v>65</v>
      </c>
      <c r="C109" s="19" t="s">
        <v>28</v>
      </c>
      <c r="D109" s="32" t="s">
        <v>58</v>
      </c>
      <c r="E109" s="3">
        <v>0</v>
      </c>
      <c r="F109" s="3">
        <v>6</v>
      </c>
      <c r="G109" s="3">
        <v>0</v>
      </c>
      <c r="H109" s="3">
        <v>6</v>
      </c>
      <c r="I109" s="3">
        <v>4</v>
      </c>
      <c r="J109" s="3">
        <v>1</v>
      </c>
      <c r="K109" s="3">
        <v>1</v>
      </c>
      <c r="L109" s="3">
        <v>1</v>
      </c>
      <c r="M109" s="3">
        <v>1</v>
      </c>
      <c r="N109" s="3">
        <v>0</v>
      </c>
      <c r="O109" s="1"/>
      <c r="P109" s="3">
        <v>5</v>
      </c>
      <c r="Q109" s="3">
        <v>0</v>
      </c>
      <c r="R109" s="1"/>
      <c r="S109" s="3">
        <v>0</v>
      </c>
      <c r="T109" s="3">
        <v>0</v>
      </c>
      <c r="U109" s="1"/>
      <c r="V109" s="1"/>
      <c r="X109" s="53"/>
      <c r="Z109" s="53"/>
      <c r="AA109" s="53"/>
      <c r="AB109" s="53"/>
      <c r="AC109" s="53"/>
    </row>
    <row r="110" spans="1:29" ht="13" x14ac:dyDescent="0.15">
      <c r="A110" s="19" t="s">
        <v>62</v>
      </c>
      <c r="B110" s="19" t="s">
        <v>64</v>
      </c>
      <c r="C110" s="19" t="s">
        <v>28</v>
      </c>
      <c r="D110" s="32" t="s">
        <v>59</v>
      </c>
      <c r="E110" s="3">
        <v>2</v>
      </c>
      <c r="F110" s="3">
        <v>4</v>
      </c>
      <c r="G110" s="3">
        <v>2</v>
      </c>
      <c r="H110" s="3">
        <v>2</v>
      </c>
      <c r="I110" s="3">
        <v>4</v>
      </c>
      <c r="J110" s="3">
        <v>0</v>
      </c>
      <c r="K110" s="3">
        <v>1</v>
      </c>
      <c r="L110" s="3">
        <v>3</v>
      </c>
      <c r="M110" s="3">
        <v>3</v>
      </c>
      <c r="N110" s="3">
        <v>1</v>
      </c>
      <c r="O110" s="1"/>
      <c r="P110" s="3">
        <v>6</v>
      </c>
      <c r="Q110" s="3">
        <v>0</v>
      </c>
      <c r="R110" s="1"/>
      <c r="S110" s="3">
        <v>0</v>
      </c>
      <c r="T110" s="3">
        <v>0</v>
      </c>
      <c r="U110" s="1"/>
      <c r="V110" s="1"/>
    </row>
    <row r="111" spans="1:29" ht="13" x14ac:dyDescent="0.15">
      <c r="A111" s="19" t="s">
        <v>62</v>
      </c>
      <c r="B111" s="19" t="s">
        <v>67</v>
      </c>
      <c r="C111" s="19" t="s">
        <v>29</v>
      </c>
      <c r="D111" s="32" t="s">
        <v>54</v>
      </c>
      <c r="E111" s="3">
        <v>0</v>
      </c>
      <c r="F111" s="3">
        <v>1</v>
      </c>
      <c r="G111" s="3">
        <v>0</v>
      </c>
      <c r="H111" s="3">
        <v>1</v>
      </c>
      <c r="I111" s="3">
        <v>1</v>
      </c>
      <c r="J111" s="3">
        <v>0</v>
      </c>
      <c r="K111" s="3">
        <v>0</v>
      </c>
      <c r="L111" s="3">
        <v>0</v>
      </c>
      <c r="M111" s="3">
        <v>1</v>
      </c>
      <c r="N111" s="48">
        <v>0</v>
      </c>
      <c r="O111" s="1"/>
      <c r="P111" s="48">
        <v>1</v>
      </c>
      <c r="Q111" s="48">
        <v>0</v>
      </c>
      <c r="R111" s="1"/>
      <c r="S111" s="3">
        <v>2</v>
      </c>
      <c r="T111" s="3">
        <v>0</v>
      </c>
      <c r="U111" s="1"/>
      <c r="V111" s="1"/>
      <c r="X111" s="53"/>
      <c r="Z111" s="53"/>
      <c r="AA111" s="53"/>
      <c r="AB111" s="53"/>
      <c r="AC111" s="53"/>
    </row>
    <row r="112" spans="1:29" ht="13" x14ac:dyDescent="0.15">
      <c r="A112" s="19" t="s">
        <v>62</v>
      </c>
      <c r="B112" s="19" t="s">
        <v>60</v>
      </c>
      <c r="C112" s="19" t="s">
        <v>29</v>
      </c>
      <c r="D112" s="32" t="s">
        <v>56</v>
      </c>
      <c r="E112" s="3">
        <v>2</v>
      </c>
      <c r="F112" s="3">
        <v>12</v>
      </c>
      <c r="G112" s="3">
        <v>4</v>
      </c>
      <c r="H112" s="3">
        <v>8</v>
      </c>
      <c r="I112" s="3">
        <v>3</v>
      </c>
      <c r="J112" s="3">
        <v>0</v>
      </c>
      <c r="K112" s="3">
        <v>0</v>
      </c>
      <c r="L112" s="3">
        <v>1</v>
      </c>
      <c r="M112" s="3">
        <v>3</v>
      </c>
      <c r="N112" s="3">
        <v>1</v>
      </c>
      <c r="O112" s="1"/>
      <c r="P112" s="3">
        <v>4</v>
      </c>
      <c r="Q112" s="3">
        <v>0</v>
      </c>
      <c r="R112" s="1"/>
      <c r="S112" s="3">
        <v>0</v>
      </c>
      <c r="T112" s="3">
        <v>0</v>
      </c>
      <c r="U112" s="1"/>
      <c r="V112" s="1"/>
      <c r="X112" s="53"/>
      <c r="Z112" s="53"/>
      <c r="AA112" s="53"/>
      <c r="AB112" s="53"/>
      <c r="AC112" s="53"/>
    </row>
    <row r="113" spans="1:29" ht="13" x14ac:dyDescent="0.15">
      <c r="A113" s="19" t="s">
        <v>62</v>
      </c>
      <c r="B113" s="19" t="s">
        <v>66</v>
      </c>
      <c r="C113" s="19" t="s">
        <v>29</v>
      </c>
      <c r="D113" s="32" t="s">
        <v>57</v>
      </c>
      <c r="E113" s="51">
        <v>4</v>
      </c>
      <c r="F113" s="51">
        <v>4</v>
      </c>
      <c r="G113" s="51">
        <v>0</v>
      </c>
      <c r="H113" s="51">
        <v>4</v>
      </c>
      <c r="I113" s="51">
        <v>1</v>
      </c>
      <c r="J113" s="51">
        <v>0</v>
      </c>
      <c r="K113" s="51">
        <v>0</v>
      </c>
      <c r="L113" s="51">
        <v>0</v>
      </c>
      <c r="M113" s="51">
        <v>3</v>
      </c>
      <c r="N113" s="51">
        <v>2</v>
      </c>
      <c r="O113" s="52"/>
      <c r="P113" s="51">
        <v>1</v>
      </c>
      <c r="Q113" s="51">
        <v>0</v>
      </c>
      <c r="R113" s="52"/>
      <c r="S113" s="51">
        <v>0</v>
      </c>
      <c r="T113" s="51">
        <v>0</v>
      </c>
      <c r="U113" s="1"/>
      <c r="V113" s="1"/>
      <c r="X113" s="53"/>
      <c r="Z113" s="53"/>
      <c r="AA113" s="53"/>
      <c r="AB113" s="53"/>
      <c r="AC113" s="53"/>
    </row>
    <row r="114" spans="1:29" ht="13" x14ac:dyDescent="0.15">
      <c r="A114" s="19" t="s">
        <v>62</v>
      </c>
      <c r="B114" s="19" t="s">
        <v>65</v>
      </c>
      <c r="C114" s="19" t="s">
        <v>29</v>
      </c>
      <c r="D114" s="32" t="s">
        <v>58</v>
      </c>
      <c r="E114" s="3">
        <v>6</v>
      </c>
      <c r="F114" s="3">
        <v>6</v>
      </c>
      <c r="G114" s="3">
        <v>2</v>
      </c>
      <c r="H114" s="3">
        <v>4</v>
      </c>
      <c r="I114" s="3">
        <v>0</v>
      </c>
      <c r="J114" s="3">
        <v>0</v>
      </c>
      <c r="K114" s="3">
        <v>2</v>
      </c>
      <c r="L114" s="3">
        <v>1</v>
      </c>
      <c r="M114" s="3">
        <v>5</v>
      </c>
      <c r="N114" s="3">
        <v>3</v>
      </c>
      <c r="O114" s="1"/>
      <c r="P114" s="3">
        <v>1</v>
      </c>
      <c r="Q114" s="3">
        <v>0</v>
      </c>
      <c r="R114" s="1"/>
      <c r="S114" s="3">
        <v>2</v>
      </c>
      <c r="T114" s="3">
        <v>0</v>
      </c>
      <c r="U114" s="1"/>
      <c r="V114" s="1"/>
      <c r="X114" s="53"/>
      <c r="Z114" s="53"/>
      <c r="AA114" s="53"/>
      <c r="AB114" s="53"/>
      <c r="AC114" s="53"/>
    </row>
    <row r="115" spans="1:29" ht="13" x14ac:dyDescent="0.15">
      <c r="A115" s="19" t="s">
        <v>62</v>
      </c>
      <c r="B115" s="19" t="s">
        <v>64</v>
      </c>
      <c r="C115" s="19" t="s">
        <v>29</v>
      </c>
      <c r="D115" s="32" t="s">
        <v>59</v>
      </c>
      <c r="E115" s="3">
        <v>4</v>
      </c>
      <c r="F115" s="3">
        <v>7</v>
      </c>
      <c r="G115" s="3">
        <v>4</v>
      </c>
      <c r="H115" s="3">
        <v>3</v>
      </c>
      <c r="I115" s="3">
        <v>2</v>
      </c>
      <c r="J115" s="3">
        <v>2</v>
      </c>
      <c r="K115" s="3">
        <v>0</v>
      </c>
      <c r="L115" s="3">
        <v>1</v>
      </c>
      <c r="M115" s="3">
        <v>3</v>
      </c>
      <c r="N115" s="3">
        <v>2</v>
      </c>
      <c r="O115" s="1"/>
      <c r="P115" s="3">
        <v>2</v>
      </c>
      <c r="Q115" s="3">
        <v>0</v>
      </c>
      <c r="R115" s="1"/>
      <c r="S115" s="3">
        <v>4</v>
      </c>
      <c r="T115" s="3">
        <v>1</v>
      </c>
      <c r="U115" s="1"/>
      <c r="V115" s="1"/>
      <c r="X115" s="53"/>
      <c r="Z115" s="53"/>
      <c r="AA115" s="53"/>
      <c r="AB115" s="53"/>
      <c r="AC115" s="53"/>
    </row>
    <row r="116" spans="1:29" ht="13" x14ac:dyDescent="0.15">
      <c r="A116" s="40" t="s">
        <v>63</v>
      </c>
      <c r="B116" s="40" t="s">
        <v>64</v>
      </c>
      <c r="C116" s="40" t="s">
        <v>30</v>
      </c>
      <c r="D116" s="32" t="s">
        <v>54</v>
      </c>
      <c r="E116" s="3">
        <v>14</v>
      </c>
      <c r="F116" s="3">
        <v>11</v>
      </c>
      <c r="G116" s="3">
        <v>3</v>
      </c>
      <c r="H116" s="3">
        <v>8</v>
      </c>
      <c r="I116" s="3">
        <v>3</v>
      </c>
      <c r="J116" s="3">
        <v>0</v>
      </c>
      <c r="K116" s="3">
        <v>0</v>
      </c>
      <c r="L116" s="3">
        <v>2</v>
      </c>
      <c r="M116" s="3">
        <v>13</v>
      </c>
      <c r="N116" s="48">
        <v>4</v>
      </c>
      <c r="O116" s="1"/>
      <c r="P116" s="48">
        <v>7</v>
      </c>
      <c r="Q116" s="48">
        <v>2</v>
      </c>
      <c r="R116" s="1"/>
      <c r="S116" s="3">
        <v>0</v>
      </c>
      <c r="T116" s="3">
        <v>0</v>
      </c>
      <c r="U116" s="1"/>
      <c r="V116" s="1"/>
      <c r="X116" s="54"/>
      <c r="Z116" s="51"/>
      <c r="AA116" s="51"/>
      <c r="AB116" s="54"/>
      <c r="AC116" s="51"/>
    </row>
    <row r="117" spans="1:29" ht="13" x14ac:dyDescent="0.15">
      <c r="A117" s="40" t="s">
        <v>63</v>
      </c>
      <c r="B117" s="40" t="s">
        <v>66</v>
      </c>
      <c r="C117" s="40" t="s">
        <v>30</v>
      </c>
      <c r="D117" s="32" t="s">
        <v>56</v>
      </c>
      <c r="E117" s="51">
        <v>15</v>
      </c>
      <c r="F117" s="51">
        <v>13</v>
      </c>
      <c r="G117" s="51">
        <v>3</v>
      </c>
      <c r="H117" s="51">
        <v>10</v>
      </c>
      <c r="I117" s="51">
        <v>5</v>
      </c>
      <c r="J117" s="51">
        <v>1</v>
      </c>
      <c r="K117" s="51">
        <v>1</v>
      </c>
      <c r="L117" s="51">
        <v>5</v>
      </c>
      <c r="M117" s="51">
        <v>10</v>
      </c>
      <c r="N117" s="51">
        <v>5</v>
      </c>
      <c r="O117" s="52"/>
      <c r="P117" s="51">
        <v>5</v>
      </c>
      <c r="Q117" s="51">
        <v>0</v>
      </c>
      <c r="R117" s="52"/>
      <c r="S117" s="51">
        <v>8</v>
      </c>
      <c r="T117" s="51">
        <v>5</v>
      </c>
      <c r="U117" s="1"/>
      <c r="V117" s="1"/>
      <c r="X117" s="53"/>
      <c r="Z117" s="53"/>
      <c r="AA117" s="53"/>
      <c r="AB117" s="53"/>
      <c r="AC117" s="53"/>
    </row>
    <row r="118" spans="1:29" ht="13" x14ac:dyDescent="0.15">
      <c r="A118" s="40" t="s">
        <v>63</v>
      </c>
      <c r="B118" s="40" t="s">
        <v>60</v>
      </c>
      <c r="C118" s="40" t="s">
        <v>30</v>
      </c>
      <c r="D118" s="32" t="s">
        <v>57</v>
      </c>
      <c r="E118" s="51">
        <v>24</v>
      </c>
      <c r="F118" s="51">
        <v>13</v>
      </c>
      <c r="G118" s="51">
        <v>4</v>
      </c>
      <c r="H118" s="51">
        <v>9</v>
      </c>
      <c r="I118" s="51">
        <v>1</v>
      </c>
      <c r="J118" s="51">
        <v>1</v>
      </c>
      <c r="K118" s="51">
        <v>0</v>
      </c>
      <c r="L118" s="51">
        <v>2</v>
      </c>
      <c r="M118" s="51">
        <v>20</v>
      </c>
      <c r="N118" s="51">
        <v>10</v>
      </c>
      <c r="O118" s="52"/>
      <c r="P118" s="51">
        <v>7</v>
      </c>
      <c r="Q118" s="51">
        <v>1</v>
      </c>
      <c r="R118" s="52"/>
      <c r="S118" s="51">
        <v>4</v>
      </c>
      <c r="T118" s="51">
        <v>1</v>
      </c>
      <c r="U118" s="1"/>
      <c r="V118" s="1"/>
      <c r="X118" s="53"/>
      <c r="Z118" s="53"/>
      <c r="AA118" s="53"/>
      <c r="AB118" s="53"/>
      <c r="AC118" s="53"/>
    </row>
    <row r="119" spans="1:29" ht="13" x14ac:dyDescent="0.15">
      <c r="A119" s="40" t="s">
        <v>63</v>
      </c>
      <c r="B119" s="40" t="s">
        <v>189</v>
      </c>
      <c r="C119" s="40" t="s">
        <v>30</v>
      </c>
      <c r="D119" s="32" t="s">
        <v>58</v>
      </c>
      <c r="E119" s="3">
        <v>29</v>
      </c>
      <c r="F119" s="3">
        <v>12</v>
      </c>
      <c r="G119" s="3">
        <v>1</v>
      </c>
      <c r="H119" s="3">
        <v>11</v>
      </c>
      <c r="I119" s="3">
        <v>3</v>
      </c>
      <c r="J119" s="3">
        <v>4</v>
      </c>
      <c r="K119" s="3">
        <v>0</v>
      </c>
      <c r="L119" s="3">
        <v>2</v>
      </c>
      <c r="M119" s="3">
        <v>20</v>
      </c>
      <c r="N119" s="3">
        <v>8</v>
      </c>
      <c r="O119" s="1"/>
      <c r="P119" s="3">
        <v>8</v>
      </c>
      <c r="Q119" s="3">
        <v>3</v>
      </c>
      <c r="R119" s="1"/>
      <c r="S119" s="3">
        <v>4</v>
      </c>
      <c r="T119" s="3">
        <v>4</v>
      </c>
      <c r="U119" s="1"/>
      <c r="V119" s="1"/>
      <c r="X119" s="53"/>
      <c r="Z119" s="53"/>
      <c r="AA119" s="53"/>
      <c r="AB119" s="53"/>
      <c r="AC119" s="53"/>
    </row>
    <row r="120" spans="1:29" ht="13" x14ac:dyDescent="0.15">
      <c r="A120" s="40" t="s">
        <v>63</v>
      </c>
      <c r="B120" s="40" t="s">
        <v>67</v>
      </c>
      <c r="C120" s="40" t="s">
        <v>30</v>
      </c>
      <c r="D120" s="32" t="s">
        <v>59</v>
      </c>
      <c r="E120" s="3">
        <v>18</v>
      </c>
      <c r="F120" s="3">
        <v>12</v>
      </c>
      <c r="G120" s="3">
        <v>3</v>
      </c>
      <c r="H120" s="3">
        <v>9</v>
      </c>
      <c r="I120" s="3">
        <v>2</v>
      </c>
      <c r="J120" s="3">
        <v>0</v>
      </c>
      <c r="K120" s="3">
        <v>2</v>
      </c>
      <c r="L120" s="3">
        <v>4</v>
      </c>
      <c r="M120" s="3">
        <v>11</v>
      </c>
      <c r="N120" s="3">
        <v>5</v>
      </c>
      <c r="O120" s="1"/>
      <c r="P120" s="3">
        <v>8</v>
      </c>
      <c r="Q120" s="3">
        <v>2</v>
      </c>
      <c r="R120" s="1"/>
      <c r="S120" s="3">
        <v>3</v>
      </c>
      <c r="T120" s="3">
        <v>2</v>
      </c>
      <c r="U120" s="1"/>
      <c r="V120" s="1"/>
      <c r="X120" s="53"/>
      <c r="Z120" s="53"/>
      <c r="AA120" s="53"/>
      <c r="AB120" s="53"/>
      <c r="AC120" s="53"/>
    </row>
    <row r="121" spans="1:29" ht="13" x14ac:dyDescent="0.15">
      <c r="A121" s="40" t="s">
        <v>63</v>
      </c>
      <c r="B121" s="40" t="s">
        <v>64</v>
      </c>
      <c r="C121" s="40" t="s">
        <v>31</v>
      </c>
      <c r="D121" s="32" t="s">
        <v>54</v>
      </c>
      <c r="E121" s="3">
        <v>12</v>
      </c>
      <c r="F121" s="3">
        <v>11</v>
      </c>
      <c r="G121" s="3">
        <v>2</v>
      </c>
      <c r="H121" s="3">
        <v>9</v>
      </c>
      <c r="I121" s="3">
        <v>1</v>
      </c>
      <c r="J121" s="3">
        <v>2</v>
      </c>
      <c r="K121" s="3">
        <v>2</v>
      </c>
      <c r="L121" s="3">
        <v>5</v>
      </c>
      <c r="M121" s="3">
        <v>11</v>
      </c>
      <c r="N121" s="48">
        <v>4</v>
      </c>
      <c r="O121" s="1"/>
      <c r="P121" s="48">
        <v>4</v>
      </c>
      <c r="Q121" s="48">
        <v>1</v>
      </c>
      <c r="R121" s="1"/>
      <c r="S121" s="3">
        <v>2</v>
      </c>
      <c r="T121" s="3">
        <v>1</v>
      </c>
      <c r="U121" s="1"/>
      <c r="V121" s="1"/>
      <c r="X121" s="54"/>
      <c r="Z121" s="51"/>
      <c r="AA121" s="51"/>
      <c r="AB121" s="54"/>
      <c r="AC121" s="51"/>
    </row>
    <row r="122" spans="1:29" ht="13" x14ac:dyDescent="0.15">
      <c r="A122" s="40" t="s">
        <v>63</v>
      </c>
      <c r="B122" s="40" t="s">
        <v>66</v>
      </c>
      <c r="C122" s="40" t="s">
        <v>31</v>
      </c>
      <c r="D122" s="32" t="s">
        <v>56</v>
      </c>
      <c r="E122" s="51">
        <v>16</v>
      </c>
      <c r="F122" s="51">
        <v>9</v>
      </c>
      <c r="G122" s="51">
        <v>2</v>
      </c>
      <c r="H122" s="51">
        <v>7</v>
      </c>
      <c r="I122" s="51">
        <v>2</v>
      </c>
      <c r="J122" s="51">
        <v>2</v>
      </c>
      <c r="K122" s="51">
        <v>3</v>
      </c>
      <c r="L122" s="51">
        <v>1</v>
      </c>
      <c r="M122" s="51">
        <v>11</v>
      </c>
      <c r="N122" s="51">
        <v>3</v>
      </c>
      <c r="O122" s="52"/>
      <c r="P122" s="51">
        <v>3</v>
      </c>
      <c r="Q122" s="51">
        <v>2</v>
      </c>
      <c r="R122" s="52"/>
      <c r="S122" s="51">
        <v>6</v>
      </c>
      <c r="T122" s="51">
        <v>4</v>
      </c>
      <c r="U122" s="1"/>
      <c r="V122" s="1"/>
      <c r="X122" s="53"/>
      <c r="Z122" s="53"/>
      <c r="AA122" s="53"/>
      <c r="AB122" s="53"/>
      <c r="AC122" s="53"/>
    </row>
    <row r="123" spans="1:29" ht="13" x14ac:dyDescent="0.15">
      <c r="A123" s="40" t="s">
        <v>63</v>
      </c>
      <c r="B123" s="40" t="s">
        <v>60</v>
      </c>
      <c r="C123" s="40" t="s">
        <v>31</v>
      </c>
      <c r="D123" s="32" t="s">
        <v>57</v>
      </c>
      <c r="E123" s="51">
        <v>24</v>
      </c>
      <c r="F123" s="51">
        <v>11</v>
      </c>
      <c r="G123" s="51">
        <v>1</v>
      </c>
      <c r="H123" s="51">
        <v>10</v>
      </c>
      <c r="I123" s="51">
        <v>1</v>
      </c>
      <c r="J123" s="51">
        <v>5</v>
      </c>
      <c r="K123" s="51">
        <v>1</v>
      </c>
      <c r="L123" s="51">
        <v>5</v>
      </c>
      <c r="M123" s="51">
        <v>12</v>
      </c>
      <c r="N123" s="51">
        <v>7</v>
      </c>
      <c r="O123" s="52"/>
      <c r="P123" s="51">
        <v>6</v>
      </c>
      <c r="Q123" s="51">
        <v>2</v>
      </c>
      <c r="R123" s="52"/>
      <c r="S123" s="51">
        <v>5</v>
      </c>
      <c r="T123" s="51">
        <v>4</v>
      </c>
      <c r="U123" s="1"/>
      <c r="V123" s="1"/>
      <c r="X123" s="53"/>
      <c r="Z123" s="53"/>
      <c r="AA123" s="53"/>
      <c r="AB123" s="53"/>
      <c r="AC123" s="53"/>
    </row>
    <row r="124" spans="1:29" ht="13" x14ac:dyDescent="0.15">
      <c r="A124" s="40" t="s">
        <v>63</v>
      </c>
      <c r="B124" s="40" t="s">
        <v>189</v>
      </c>
      <c r="C124" s="40" t="s">
        <v>31</v>
      </c>
      <c r="D124" s="32" t="s">
        <v>58</v>
      </c>
      <c r="E124" s="3">
        <v>21</v>
      </c>
      <c r="F124" s="3">
        <v>14</v>
      </c>
      <c r="G124" s="3">
        <v>1</v>
      </c>
      <c r="H124" s="3">
        <v>13</v>
      </c>
      <c r="I124" s="3">
        <v>4</v>
      </c>
      <c r="J124" s="3">
        <v>3</v>
      </c>
      <c r="K124" s="3">
        <v>4</v>
      </c>
      <c r="L124" s="3">
        <v>2</v>
      </c>
      <c r="M124" s="3">
        <v>23</v>
      </c>
      <c r="N124" s="3">
        <v>9</v>
      </c>
      <c r="O124" s="1"/>
      <c r="P124" s="3">
        <v>3</v>
      </c>
      <c r="Q124" s="3">
        <v>0</v>
      </c>
      <c r="R124" s="1"/>
      <c r="S124" s="3">
        <v>4</v>
      </c>
      <c r="T124" s="3">
        <v>3</v>
      </c>
      <c r="U124" s="1"/>
      <c r="V124" s="1"/>
      <c r="X124" s="53"/>
      <c r="Z124" s="53"/>
      <c r="AA124" s="53"/>
      <c r="AB124" s="53"/>
      <c r="AC124" s="53"/>
    </row>
    <row r="125" spans="1:29" ht="13" x14ac:dyDescent="0.15">
      <c r="A125" s="40" t="s">
        <v>63</v>
      </c>
      <c r="B125" s="40" t="s">
        <v>67</v>
      </c>
      <c r="C125" s="40" t="s">
        <v>31</v>
      </c>
      <c r="D125" s="32" t="s">
        <v>59</v>
      </c>
      <c r="E125" s="3">
        <v>24</v>
      </c>
      <c r="F125" s="3">
        <v>10</v>
      </c>
      <c r="G125" s="3">
        <v>4</v>
      </c>
      <c r="H125" s="3">
        <v>6</v>
      </c>
      <c r="I125" s="3">
        <v>3</v>
      </c>
      <c r="J125" s="3">
        <v>3</v>
      </c>
      <c r="K125" s="3">
        <v>2</v>
      </c>
      <c r="L125" s="3">
        <v>5</v>
      </c>
      <c r="M125" s="3">
        <v>14</v>
      </c>
      <c r="N125" s="3">
        <v>8</v>
      </c>
      <c r="O125" s="1"/>
      <c r="P125" s="3">
        <v>6</v>
      </c>
      <c r="Q125" s="3">
        <v>1</v>
      </c>
      <c r="R125" s="1"/>
      <c r="S125" s="3">
        <v>5</v>
      </c>
      <c r="T125" s="3">
        <v>5</v>
      </c>
      <c r="U125" s="1"/>
      <c r="V125" s="1"/>
      <c r="X125" s="53"/>
      <c r="Z125" s="53"/>
      <c r="AA125" s="53"/>
      <c r="AB125" s="53"/>
      <c r="AC125" s="53"/>
    </row>
    <row r="126" spans="1:29" ht="13" x14ac:dyDescent="0.15">
      <c r="A126" s="40" t="s">
        <v>63</v>
      </c>
      <c r="B126" s="40" t="s">
        <v>64</v>
      </c>
      <c r="C126" s="40" t="s">
        <v>32</v>
      </c>
      <c r="D126" s="32" t="s">
        <v>54</v>
      </c>
      <c r="E126" s="3">
        <v>2</v>
      </c>
      <c r="F126" s="3">
        <v>7</v>
      </c>
      <c r="G126" s="3">
        <v>2</v>
      </c>
      <c r="H126" s="3">
        <v>5</v>
      </c>
      <c r="I126" s="3">
        <v>3</v>
      </c>
      <c r="J126" s="3">
        <v>2</v>
      </c>
      <c r="K126" s="3">
        <v>1</v>
      </c>
      <c r="L126" s="3">
        <v>4</v>
      </c>
      <c r="M126" s="3">
        <v>8</v>
      </c>
      <c r="N126" s="48">
        <v>1</v>
      </c>
      <c r="O126" s="1"/>
      <c r="P126" s="48">
        <v>1</v>
      </c>
      <c r="Q126" s="48">
        <v>0</v>
      </c>
      <c r="R126" s="1"/>
      <c r="S126" s="3">
        <v>0</v>
      </c>
      <c r="T126" s="3">
        <v>0</v>
      </c>
      <c r="U126" s="1"/>
      <c r="V126" s="1"/>
      <c r="X126" s="54"/>
      <c r="Z126" s="51"/>
      <c r="AA126" s="51"/>
      <c r="AB126" s="54"/>
      <c r="AC126" s="51"/>
    </row>
    <row r="127" spans="1:29" ht="13" x14ac:dyDescent="0.15">
      <c r="A127" s="40" t="s">
        <v>63</v>
      </c>
      <c r="B127" s="40" t="s">
        <v>66</v>
      </c>
      <c r="C127" s="40" t="s">
        <v>32</v>
      </c>
      <c r="D127" s="32" t="s">
        <v>56</v>
      </c>
      <c r="E127" s="51">
        <v>8</v>
      </c>
      <c r="F127" s="51">
        <v>10</v>
      </c>
      <c r="G127" s="51">
        <v>2</v>
      </c>
      <c r="H127" s="51">
        <v>8</v>
      </c>
      <c r="I127" s="51">
        <v>2</v>
      </c>
      <c r="J127" s="51">
        <v>0</v>
      </c>
      <c r="K127" s="51">
        <v>0</v>
      </c>
      <c r="L127" s="51">
        <v>4</v>
      </c>
      <c r="M127" s="51">
        <v>10</v>
      </c>
      <c r="N127" s="51">
        <v>4</v>
      </c>
      <c r="O127" s="52"/>
      <c r="P127" s="51">
        <v>0</v>
      </c>
      <c r="Q127" s="51">
        <v>0</v>
      </c>
      <c r="R127" s="52"/>
      <c r="S127" s="51">
        <v>0</v>
      </c>
      <c r="T127" s="51">
        <v>0</v>
      </c>
      <c r="U127" s="1"/>
      <c r="V127" s="1"/>
      <c r="X127" s="53"/>
      <c r="Z127" s="53"/>
      <c r="AA127" s="53"/>
      <c r="AB127" s="53"/>
      <c r="AC127" s="53"/>
    </row>
    <row r="128" spans="1:29" ht="13" x14ac:dyDescent="0.15">
      <c r="A128" s="40" t="s">
        <v>63</v>
      </c>
      <c r="B128" s="40" t="s">
        <v>60</v>
      </c>
      <c r="C128" s="40" t="s">
        <v>32</v>
      </c>
      <c r="D128" s="32" t="s">
        <v>57</v>
      </c>
      <c r="E128" s="51">
        <v>6</v>
      </c>
      <c r="F128" s="51">
        <v>7</v>
      </c>
      <c r="G128" s="51">
        <v>1</v>
      </c>
      <c r="H128" s="51">
        <v>6</v>
      </c>
      <c r="I128" s="51">
        <v>5</v>
      </c>
      <c r="J128" s="51">
        <v>2</v>
      </c>
      <c r="K128" s="51">
        <v>0</v>
      </c>
      <c r="L128" s="51">
        <v>2</v>
      </c>
      <c r="M128" s="51">
        <v>10</v>
      </c>
      <c r="N128" s="51">
        <v>3</v>
      </c>
      <c r="O128" s="52"/>
      <c r="P128" s="51">
        <v>4</v>
      </c>
      <c r="Q128" s="51">
        <v>0</v>
      </c>
      <c r="R128" s="52"/>
      <c r="S128" s="51">
        <v>0</v>
      </c>
      <c r="T128" s="51">
        <v>0</v>
      </c>
      <c r="U128" s="1"/>
      <c r="V128" s="1"/>
      <c r="X128" s="53"/>
      <c r="Z128" s="53"/>
      <c r="AA128" s="53"/>
      <c r="AB128" s="53"/>
      <c r="AC128" s="53"/>
    </row>
    <row r="129" spans="1:29" ht="13" x14ac:dyDescent="0.15">
      <c r="A129" s="40" t="s">
        <v>63</v>
      </c>
      <c r="B129" s="40" t="s">
        <v>189</v>
      </c>
      <c r="C129" s="40" t="s">
        <v>32</v>
      </c>
      <c r="D129" s="32" t="s">
        <v>58</v>
      </c>
      <c r="E129" s="3">
        <v>0</v>
      </c>
      <c r="F129" s="3">
        <v>7</v>
      </c>
      <c r="G129" s="3">
        <v>2</v>
      </c>
      <c r="H129" s="3">
        <v>5</v>
      </c>
      <c r="I129" s="3">
        <v>3</v>
      </c>
      <c r="J129" s="3">
        <v>0</v>
      </c>
      <c r="K129" s="3">
        <v>1</v>
      </c>
      <c r="L129" s="3">
        <v>2</v>
      </c>
      <c r="M129" s="3">
        <v>5</v>
      </c>
      <c r="N129" s="3">
        <v>0</v>
      </c>
      <c r="O129" s="1"/>
      <c r="P129" s="3">
        <v>3</v>
      </c>
      <c r="Q129" s="3">
        <v>0</v>
      </c>
      <c r="R129" s="1"/>
      <c r="S129" s="3">
        <v>0</v>
      </c>
      <c r="T129" s="3">
        <v>0</v>
      </c>
      <c r="U129" s="1"/>
      <c r="V129" s="1"/>
      <c r="X129" s="53"/>
      <c r="Z129" s="53"/>
      <c r="AA129" s="53"/>
      <c r="AB129" s="53"/>
      <c r="AC129" s="53"/>
    </row>
    <row r="130" spans="1:29" ht="13" x14ac:dyDescent="0.15">
      <c r="A130" s="40" t="s">
        <v>63</v>
      </c>
      <c r="B130" s="40" t="s">
        <v>67</v>
      </c>
      <c r="C130" s="40" t="s">
        <v>32</v>
      </c>
      <c r="D130" s="32" t="s">
        <v>59</v>
      </c>
      <c r="O130" s="1"/>
      <c r="R130" s="1"/>
      <c r="U130" s="1"/>
      <c r="V130" s="1"/>
      <c r="X130" s="53"/>
      <c r="Z130" s="53"/>
      <c r="AA130" s="53"/>
      <c r="AB130" s="53"/>
      <c r="AC130" s="53"/>
    </row>
    <row r="131" spans="1:29" ht="13" x14ac:dyDescent="0.15">
      <c r="A131" s="40" t="s">
        <v>63</v>
      </c>
      <c r="B131" s="40" t="s">
        <v>64</v>
      </c>
      <c r="C131" s="40" t="s">
        <v>33</v>
      </c>
      <c r="D131" s="32" t="s">
        <v>54</v>
      </c>
      <c r="E131" s="3">
        <v>8</v>
      </c>
      <c r="F131" s="3">
        <v>7</v>
      </c>
      <c r="G131" s="3">
        <v>2</v>
      </c>
      <c r="H131" s="3">
        <v>5</v>
      </c>
      <c r="I131" s="3">
        <v>1</v>
      </c>
      <c r="J131" s="3">
        <v>1</v>
      </c>
      <c r="K131" s="3">
        <v>0</v>
      </c>
      <c r="L131" s="3">
        <v>0</v>
      </c>
      <c r="M131" s="3">
        <v>9</v>
      </c>
      <c r="N131" s="48">
        <v>3</v>
      </c>
      <c r="O131" s="1"/>
      <c r="P131" s="48">
        <v>4</v>
      </c>
      <c r="Q131" s="48">
        <v>1</v>
      </c>
      <c r="R131" s="1"/>
      <c r="S131" s="3">
        <v>2</v>
      </c>
      <c r="T131" s="3">
        <v>0</v>
      </c>
      <c r="U131" s="1"/>
      <c r="V131" s="1"/>
      <c r="X131" s="54"/>
      <c r="Z131" s="51"/>
      <c r="AA131" s="51"/>
      <c r="AB131" s="54"/>
      <c r="AC131" s="51"/>
    </row>
    <row r="132" spans="1:29" ht="13" x14ac:dyDescent="0.15">
      <c r="A132" s="40" t="s">
        <v>63</v>
      </c>
      <c r="B132" s="40" t="s">
        <v>66</v>
      </c>
      <c r="C132" s="40" t="s">
        <v>33</v>
      </c>
      <c r="D132" s="32" t="s">
        <v>56</v>
      </c>
      <c r="E132" s="3">
        <v>5</v>
      </c>
      <c r="F132" s="3">
        <v>3</v>
      </c>
      <c r="G132" s="3">
        <v>0</v>
      </c>
      <c r="H132" s="3">
        <v>3</v>
      </c>
      <c r="I132" s="3">
        <v>0</v>
      </c>
      <c r="J132" s="3">
        <v>0</v>
      </c>
      <c r="K132" s="3">
        <v>1</v>
      </c>
      <c r="L132" s="3">
        <v>3</v>
      </c>
      <c r="M132" s="3">
        <v>4</v>
      </c>
      <c r="N132" s="3">
        <v>1</v>
      </c>
      <c r="O132" s="1"/>
      <c r="P132" s="3">
        <v>5</v>
      </c>
      <c r="Q132" s="3">
        <v>1</v>
      </c>
      <c r="R132" s="1"/>
      <c r="S132" s="3">
        <v>0</v>
      </c>
      <c r="T132" s="3">
        <v>0</v>
      </c>
      <c r="U132" s="1"/>
      <c r="V132" s="1"/>
      <c r="X132" s="53"/>
      <c r="Z132" s="53"/>
      <c r="AA132" s="53"/>
      <c r="AB132" s="53"/>
      <c r="AC132" s="53"/>
    </row>
    <row r="133" spans="1:29" ht="13" x14ac:dyDescent="0.15">
      <c r="A133" s="40" t="s">
        <v>63</v>
      </c>
      <c r="B133" s="40" t="s">
        <v>60</v>
      </c>
      <c r="C133" s="40" t="s">
        <v>33</v>
      </c>
      <c r="D133" s="32" t="s">
        <v>57</v>
      </c>
      <c r="E133" s="3">
        <v>2</v>
      </c>
      <c r="F133" s="3">
        <v>7</v>
      </c>
      <c r="G133" s="3">
        <v>2</v>
      </c>
      <c r="H133" s="3">
        <v>5</v>
      </c>
      <c r="I133" s="3">
        <v>1</v>
      </c>
      <c r="J133" s="3">
        <v>1</v>
      </c>
      <c r="K133" s="3">
        <v>2</v>
      </c>
      <c r="L133" s="3">
        <v>0</v>
      </c>
      <c r="M133" s="3">
        <v>4</v>
      </c>
      <c r="N133" s="3">
        <v>1</v>
      </c>
      <c r="O133" s="1"/>
      <c r="P133" s="3">
        <v>3</v>
      </c>
      <c r="Q133" s="3">
        <v>0</v>
      </c>
      <c r="R133" s="1"/>
      <c r="S133" s="3">
        <v>0</v>
      </c>
      <c r="T133" s="3">
        <v>0</v>
      </c>
      <c r="U133" s="1"/>
      <c r="V133" s="1"/>
      <c r="X133" s="53"/>
      <c r="Z133" s="53"/>
      <c r="AA133" s="53"/>
      <c r="AB133" s="53"/>
      <c r="AC133" s="53"/>
    </row>
    <row r="134" spans="1:29" ht="13" x14ac:dyDescent="0.15">
      <c r="A134" s="40" t="s">
        <v>63</v>
      </c>
      <c r="B134" s="40" t="s">
        <v>189</v>
      </c>
      <c r="C134" s="40" t="s">
        <v>33</v>
      </c>
      <c r="D134" s="32" t="s">
        <v>58</v>
      </c>
      <c r="E134" s="3">
        <v>3</v>
      </c>
      <c r="F134" s="3">
        <v>5</v>
      </c>
      <c r="G134" s="3">
        <v>3</v>
      </c>
      <c r="H134" s="3">
        <v>2</v>
      </c>
      <c r="I134" s="3">
        <v>1</v>
      </c>
      <c r="J134" s="3">
        <v>1</v>
      </c>
      <c r="K134" s="3">
        <v>0</v>
      </c>
      <c r="L134" s="3">
        <v>0</v>
      </c>
      <c r="M134" s="3">
        <v>5</v>
      </c>
      <c r="N134" s="3">
        <v>0</v>
      </c>
      <c r="O134" s="1"/>
      <c r="P134" s="3">
        <v>3</v>
      </c>
      <c r="Q134" s="3">
        <v>1</v>
      </c>
      <c r="R134" s="1"/>
      <c r="S134" s="3">
        <v>0</v>
      </c>
      <c r="T134" s="3">
        <v>0</v>
      </c>
      <c r="U134" s="1"/>
      <c r="V134" s="1"/>
      <c r="X134" s="53"/>
      <c r="Z134" s="53"/>
      <c r="AA134" s="53"/>
      <c r="AB134" s="53"/>
      <c r="AC134" s="53"/>
    </row>
    <row r="135" spans="1:29" ht="13" x14ac:dyDescent="0.15">
      <c r="A135" s="40" t="s">
        <v>63</v>
      </c>
      <c r="B135" s="40" t="s">
        <v>67</v>
      </c>
      <c r="C135" s="40" t="s">
        <v>33</v>
      </c>
      <c r="D135" s="32" t="s">
        <v>59</v>
      </c>
      <c r="O135" s="1"/>
      <c r="R135" s="1"/>
      <c r="U135" s="1"/>
      <c r="V135" s="1"/>
      <c r="X135" s="53"/>
      <c r="Z135" s="53"/>
      <c r="AA135" s="53"/>
      <c r="AB135" s="53"/>
      <c r="AC135" s="53"/>
    </row>
    <row r="136" spans="1:29" ht="13" x14ac:dyDescent="0.15">
      <c r="A136" s="24" t="s">
        <v>61</v>
      </c>
      <c r="B136" s="24" t="s">
        <v>60</v>
      </c>
      <c r="C136" s="24" t="s">
        <v>34</v>
      </c>
      <c r="D136" s="32" t="s">
        <v>54</v>
      </c>
      <c r="E136" s="3">
        <v>23</v>
      </c>
      <c r="F136" s="3">
        <v>16</v>
      </c>
      <c r="G136" s="3">
        <v>3</v>
      </c>
      <c r="H136" s="3">
        <v>13</v>
      </c>
      <c r="I136" s="3">
        <v>1</v>
      </c>
      <c r="J136" s="3">
        <v>1</v>
      </c>
      <c r="K136" s="3">
        <v>3</v>
      </c>
      <c r="L136" s="3">
        <v>1</v>
      </c>
      <c r="M136" s="3">
        <v>16</v>
      </c>
      <c r="N136" s="48">
        <v>5</v>
      </c>
      <c r="O136" s="1"/>
      <c r="P136" s="48">
        <v>21</v>
      </c>
      <c r="Q136" s="48">
        <v>4</v>
      </c>
      <c r="R136" s="1"/>
      <c r="S136" s="3">
        <v>5</v>
      </c>
      <c r="T136" s="3">
        <v>1</v>
      </c>
      <c r="U136" s="1"/>
      <c r="V136" s="1"/>
      <c r="X136" s="54"/>
      <c r="Z136" s="51"/>
      <c r="AA136" s="51"/>
      <c r="AB136" s="54"/>
      <c r="AC136" s="51"/>
    </row>
    <row r="137" spans="1:29" ht="13" x14ac:dyDescent="0.15">
      <c r="A137" s="24" t="s">
        <v>61</v>
      </c>
      <c r="B137" s="24" t="s">
        <v>67</v>
      </c>
      <c r="C137" s="24" t="s">
        <v>34</v>
      </c>
      <c r="D137" s="32" t="s">
        <v>56</v>
      </c>
      <c r="E137" s="3">
        <v>25</v>
      </c>
      <c r="F137" s="3">
        <v>12</v>
      </c>
      <c r="G137" s="3">
        <v>2</v>
      </c>
      <c r="H137" s="3">
        <v>10</v>
      </c>
      <c r="I137" s="3">
        <v>3</v>
      </c>
      <c r="J137" s="3">
        <v>1</v>
      </c>
      <c r="K137" s="3">
        <v>1</v>
      </c>
      <c r="L137" s="3">
        <v>1</v>
      </c>
      <c r="M137" s="3">
        <v>9</v>
      </c>
      <c r="N137" s="3">
        <v>3</v>
      </c>
      <c r="O137" s="1"/>
      <c r="P137" s="3">
        <v>19</v>
      </c>
      <c r="Q137" s="3">
        <v>5</v>
      </c>
      <c r="R137" s="1"/>
      <c r="S137" s="3">
        <v>6</v>
      </c>
      <c r="T137" s="3">
        <v>4</v>
      </c>
      <c r="U137" s="1"/>
      <c r="V137" s="1"/>
      <c r="X137" s="53"/>
      <c r="Z137" s="53"/>
      <c r="AA137" s="53"/>
      <c r="AB137" s="53"/>
      <c r="AC137" s="53"/>
    </row>
    <row r="138" spans="1:29" ht="13" x14ac:dyDescent="0.15">
      <c r="A138" s="24" t="s">
        <v>61</v>
      </c>
      <c r="B138" s="24" t="s">
        <v>64</v>
      </c>
      <c r="C138" s="24" t="s">
        <v>34</v>
      </c>
      <c r="D138" s="32" t="s">
        <v>57</v>
      </c>
      <c r="E138" s="3">
        <v>25</v>
      </c>
      <c r="F138" s="3">
        <v>10</v>
      </c>
      <c r="G138" s="3">
        <v>3</v>
      </c>
      <c r="H138" s="3">
        <v>7</v>
      </c>
      <c r="I138" s="3">
        <v>1</v>
      </c>
      <c r="J138" s="3">
        <v>1</v>
      </c>
      <c r="K138" s="3">
        <v>4</v>
      </c>
      <c r="L138" s="3">
        <v>5</v>
      </c>
      <c r="M138" s="3">
        <v>10</v>
      </c>
      <c r="N138" s="3">
        <v>4</v>
      </c>
      <c r="O138" s="1"/>
      <c r="P138" s="3">
        <v>18</v>
      </c>
      <c r="Q138" s="3">
        <v>5</v>
      </c>
      <c r="R138" s="1"/>
      <c r="S138" s="3">
        <v>7</v>
      </c>
      <c r="T138" s="3">
        <v>2</v>
      </c>
      <c r="U138" s="1"/>
      <c r="V138" s="1"/>
      <c r="X138" s="53"/>
      <c r="Z138" s="53"/>
      <c r="AA138" s="53"/>
      <c r="AB138" s="53"/>
      <c r="AC138" s="53"/>
    </row>
    <row r="139" spans="1:29" ht="13" x14ac:dyDescent="0.15">
      <c r="A139" s="24" t="s">
        <v>61</v>
      </c>
      <c r="B139" s="24" t="s">
        <v>63</v>
      </c>
      <c r="C139" s="24" t="s">
        <v>34</v>
      </c>
      <c r="D139" s="32" t="s">
        <v>58</v>
      </c>
      <c r="E139" s="3">
        <v>30</v>
      </c>
      <c r="F139" s="3">
        <v>17</v>
      </c>
      <c r="G139" s="3">
        <v>6</v>
      </c>
      <c r="H139" s="3">
        <v>11</v>
      </c>
      <c r="I139" s="3">
        <v>2</v>
      </c>
      <c r="J139" s="3">
        <v>0</v>
      </c>
      <c r="K139" s="3">
        <v>2</v>
      </c>
      <c r="L139" s="3">
        <v>3</v>
      </c>
      <c r="M139" s="3">
        <v>31</v>
      </c>
      <c r="N139" s="3">
        <v>13</v>
      </c>
      <c r="O139" s="1"/>
      <c r="P139" s="3">
        <v>10</v>
      </c>
      <c r="Q139" s="3">
        <v>1</v>
      </c>
      <c r="R139" s="1"/>
      <c r="S139" s="3">
        <v>2</v>
      </c>
      <c r="T139" s="3">
        <v>1</v>
      </c>
      <c r="U139" s="1"/>
      <c r="V139" s="1"/>
      <c r="X139" s="53"/>
      <c r="Z139" s="53"/>
      <c r="AA139" s="53"/>
      <c r="AB139" s="53"/>
      <c r="AC139" s="53"/>
    </row>
    <row r="140" spans="1:29" ht="13" x14ac:dyDescent="0.15">
      <c r="A140" s="24" t="s">
        <v>61</v>
      </c>
      <c r="B140" s="24" t="s">
        <v>66</v>
      </c>
      <c r="C140" s="24" t="s">
        <v>34</v>
      </c>
      <c r="D140" s="32" t="s">
        <v>59</v>
      </c>
      <c r="E140" s="3">
        <v>51</v>
      </c>
      <c r="F140" s="3">
        <v>18</v>
      </c>
      <c r="G140" s="3">
        <v>6</v>
      </c>
      <c r="H140" s="3">
        <v>12</v>
      </c>
      <c r="I140" s="3">
        <v>2</v>
      </c>
      <c r="J140" s="3">
        <v>0</v>
      </c>
      <c r="K140" s="3">
        <v>2</v>
      </c>
      <c r="L140" s="3">
        <v>0</v>
      </c>
      <c r="M140" s="3">
        <v>29</v>
      </c>
      <c r="N140" s="3">
        <v>17</v>
      </c>
      <c r="O140" s="1"/>
      <c r="P140" s="3">
        <v>13</v>
      </c>
      <c r="Q140" s="3">
        <v>5</v>
      </c>
      <c r="R140" s="1"/>
      <c r="S140" s="3">
        <v>2</v>
      </c>
      <c r="T140" s="3">
        <v>2</v>
      </c>
      <c r="U140" s="1"/>
      <c r="V140" s="1"/>
      <c r="X140" s="53"/>
      <c r="Z140" s="53"/>
      <c r="AA140" s="53"/>
      <c r="AB140" s="53"/>
      <c r="AC140" s="53"/>
    </row>
    <row r="141" spans="1:29" ht="13" x14ac:dyDescent="0.15">
      <c r="A141" s="24" t="s">
        <v>61</v>
      </c>
      <c r="B141" s="24" t="s">
        <v>60</v>
      </c>
      <c r="C141" s="24" t="s">
        <v>35</v>
      </c>
      <c r="D141" s="32" t="s">
        <v>54</v>
      </c>
      <c r="E141" s="3">
        <v>5</v>
      </c>
      <c r="F141" s="3">
        <v>11</v>
      </c>
      <c r="G141" s="3">
        <v>2</v>
      </c>
      <c r="H141" s="3">
        <v>9</v>
      </c>
      <c r="I141" s="3">
        <v>1</v>
      </c>
      <c r="J141" s="3">
        <v>1</v>
      </c>
      <c r="K141" s="3">
        <v>0</v>
      </c>
      <c r="L141" s="3">
        <v>1</v>
      </c>
      <c r="M141" s="3">
        <v>13</v>
      </c>
      <c r="N141" s="48">
        <v>1</v>
      </c>
      <c r="O141" s="1"/>
      <c r="P141" s="48">
        <v>1</v>
      </c>
      <c r="Q141" s="48">
        <v>0</v>
      </c>
      <c r="R141" s="1"/>
      <c r="S141" s="3">
        <v>4</v>
      </c>
      <c r="T141" s="3">
        <v>3</v>
      </c>
      <c r="U141" s="1"/>
      <c r="V141" s="1"/>
      <c r="X141" s="54"/>
      <c r="Z141" s="51"/>
      <c r="AA141" s="51"/>
      <c r="AB141" s="54"/>
      <c r="AC141" s="51"/>
    </row>
    <row r="142" spans="1:29" ht="13" x14ac:dyDescent="0.15">
      <c r="A142" s="24" t="s">
        <v>61</v>
      </c>
      <c r="B142" s="24" t="s">
        <v>67</v>
      </c>
      <c r="C142" s="24" t="s">
        <v>35</v>
      </c>
      <c r="D142" s="32" t="s">
        <v>56</v>
      </c>
      <c r="E142" s="3">
        <v>8</v>
      </c>
      <c r="F142" s="3">
        <v>6</v>
      </c>
      <c r="G142" s="3">
        <v>4</v>
      </c>
      <c r="H142" s="3">
        <v>2</v>
      </c>
      <c r="I142" s="3">
        <v>1</v>
      </c>
      <c r="J142" s="3">
        <v>1</v>
      </c>
      <c r="K142" s="3">
        <v>0</v>
      </c>
      <c r="L142" s="3">
        <v>1</v>
      </c>
      <c r="M142" s="3">
        <v>7</v>
      </c>
      <c r="N142" s="3">
        <v>3</v>
      </c>
      <c r="O142" s="1"/>
      <c r="P142" s="3">
        <v>5</v>
      </c>
      <c r="Q142" s="3">
        <v>0</v>
      </c>
      <c r="R142" s="1"/>
      <c r="S142" s="3">
        <v>6</v>
      </c>
      <c r="T142" s="3">
        <v>2</v>
      </c>
      <c r="U142" s="1"/>
      <c r="V142" s="1"/>
      <c r="X142" s="53"/>
      <c r="Z142" s="53"/>
      <c r="AA142" s="53"/>
      <c r="AB142" s="53"/>
      <c r="AC142" s="53"/>
    </row>
    <row r="143" spans="1:29" ht="13" x14ac:dyDescent="0.15">
      <c r="A143" s="24" t="s">
        <v>61</v>
      </c>
      <c r="B143" s="24" t="s">
        <v>64</v>
      </c>
      <c r="C143" s="24" t="s">
        <v>35</v>
      </c>
      <c r="D143" s="32" t="s">
        <v>57</v>
      </c>
      <c r="E143" s="3">
        <v>10</v>
      </c>
      <c r="F143" s="3">
        <v>7</v>
      </c>
      <c r="G143" s="3">
        <v>2</v>
      </c>
      <c r="H143" s="3">
        <v>5</v>
      </c>
      <c r="I143" s="3">
        <v>0</v>
      </c>
      <c r="J143" s="3">
        <v>1</v>
      </c>
      <c r="K143" s="3">
        <v>0</v>
      </c>
      <c r="L143" s="3">
        <v>1</v>
      </c>
      <c r="M143" s="3">
        <v>13</v>
      </c>
      <c r="N143" s="3">
        <v>5</v>
      </c>
      <c r="O143" s="1"/>
      <c r="P143" s="3">
        <v>2</v>
      </c>
      <c r="Q143" s="3">
        <v>0</v>
      </c>
      <c r="R143" s="1"/>
      <c r="S143" s="3">
        <v>2</v>
      </c>
      <c r="T143" s="3">
        <v>1</v>
      </c>
      <c r="U143" s="1"/>
      <c r="V143" s="1"/>
      <c r="X143" s="53"/>
      <c r="Z143" s="53"/>
      <c r="AA143" s="53"/>
      <c r="AB143" s="53"/>
      <c r="AC143" s="53"/>
    </row>
    <row r="144" spans="1:29" ht="13" x14ac:dyDescent="0.15">
      <c r="A144" s="24" t="s">
        <v>61</v>
      </c>
      <c r="B144" s="24" t="s">
        <v>63</v>
      </c>
      <c r="C144" s="24" t="s">
        <v>35</v>
      </c>
      <c r="D144" s="32" t="s">
        <v>58</v>
      </c>
      <c r="E144" s="3">
        <v>16</v>
      </c>
      <c r="F144" s="3">
        <v>17</v>
      </c>
      <c r="G144" s="3">
        <v>4</v>
      </c>
      <c r="H144" s="3">
        <v>13</v>
      </c>
      <c r="I144" s="3">
        <v>3</v>
      </c>
      <c r="J144" s="3">
        <v>1</v>
      </c>
      <c r="K144" s="3">
        <v>0</v>
      </c>
      <c r="L144" s="3">
        <v>3</v>
      </c>
      <c r="M144" s="3">
        <v>15</v>
      </c>
      <c r="N144" s="3">
        <v>7</v>
      </c>
      <c r="O144" s="1"/>
      <c r="P144" s="3">
        <v>5</v>
      </c>
      <c r="Q144" s="3">
        <v>0</v>
      </c>
      <c r="R144" s="1"/>
      <c r="S144" s="3">
        <v>2</v>
      </c>
      <c r="T144" s="3">
        <v>2</v>
      </c>
      <c r="U144" s="1"/>
      <c r="V144" s="1"/>
      <c r="X144" s="53"/>
      <c r="Z144" s="53"/>
      <c r="AA144" s="53"/>
      <c r="AB144" s="53"/>
      <c r="AC144" s="53"/>
    </row>
    <row r="145" spans="1:29" ht="13" x14ac:dyDescent="0.15">
      <c r="A145" s="24" t="s">
        <v>61</v>
      </c>
      <c r="B145" s="24" t="s">
        <v>66</v>
      </c>
      <c r="C145" s="24" t="s">
        <v>35</v>
      </c>
      <c r="D145" s="32" t="s">
        <v>59</v>
      </c>
      <c r="E145" s="3">
        <v>15</v>
      </c>
      <c r="F145" s="3">
        <v>8</v>
      </c>
      <c r="G145" s="3">
        <v>2</v>
      </c>
      <c r="H145" s="3">
        <v>6</v>
      </c>
      <c r="I145" s="3">
        <v>1</v>
      </c>
      <c r="J145" s="3">
        <v>2</v>
      </c>
      <c r="K145" s="3">
        <v>0</v>
      </c>
      <c r="L145" s="3">
        <v>1</v>
      </c>
      <c r="M145" s="3">
        <v>13</v>
      </c>
      <c r="N145" s="3">
        <v>7</v>
      </c>
      <c r="O145" s="1"/>
      <c r="P145" s="3">
        <v>1</v>
      </c>
      <c r="Q145" s="3">
        <v>0</v>
      </c>
      <c r="R145" s="1"/>
      <c r="S145" s="3">
        <v>2</v>
      </c>
      <c r="T145" s="3">
        <v>1</v>
      </c>
      <c r="U145" s="1"/>
      <c r="V145" s="1"/>
      <c r="X145" s="53"/>
      <c r="Z145" s="53"/>
      <c r="AA145" s="53"/>
      <c r="AB145" s="53"/>
      <c r="AC145" s="53"/>
    </row>
    <row r="146" spans="1:29" ht="13" x14ac:dyDescent="0.15">
      <c r="A146" s="24" t="s">
        <v>61</v>
      </c>
      <c r="B146" s="24" t="s">
        <v>60</v>
      </c>
      <c r="C146" s="24" t="s">
        <v>36</v>
      </c>
      <c r="D146" s="32" t="s">
        <v>54</v>
      </c>
      <c r="E146" s="3">
        <v>5</v>
      </c>
      <c r="F146" s="3">
        <v>10</v>
      </c>
      <c r="G146" s="3">
        <v>4</v>
      </c>
      <c r="H146" s="3">
        <v>6</v>
      </c>
      <c r="I146" s="3">
        <v>0</v>
      </c>
      <c r="J146" s="3">
        <v>1</v>
      </c>
      <c r="K146" s="3">
        <v>0</v>
      </c>
      <c r="L146" s="3">
        <v>2</v>
      </c>
      <c r="M146" s="3">
        <v>3</v>
      </c>
      <c r="N146" s="48">
        <v>2</v>
      </c>
      <c r="O146" s="1"/>
      <c r="P146" s="48">
        <v>4</v>
      </c>
      <c r="Q146" s="48">
        <v>0</v>
      </c>
      <c r="R146" s="1"/>
      <c r="S146" s="3">
        <v>1</v>
      </c>
      <c r="T146" s="3">
        <v>1</v>
      </c>
      <c r="U146" s="1"/>
      <c r="V146" s="1"/>
      <c r="X146" s="54"/>
      <c r="Z146" s="51"/>
      <c r="AA146" s="51"/>
      <c r="AB146" s="54"/>
      <c r="AC146" s="51"/>
    </row>
    <row r="147" spans="1:29" ht="13" x14ac:dyDescent="0.15">
      <c r="A147" s="24" t="s">
        <v>61</v>
      </c>
      <c r="B147" s="24" t="s">
        <v>67</v>
      </c>
      <c r="C147" s="24" t="s">
        <v>36</v>
      </c>
      <c r="D147" s="32" t="s">
        <v>56</v>
      </c>
      <c r="E147" s="3">
        <v>10</v>
      </c>
      <c r="F147" s="3">
        <v>11</v>
      </c>
      <c r="G147" s="3">
        <v>5</v>
      </c>
      <c r="H147" s="3">
        <v>6</v>
      </c>
      <c r="I147" s="3">
        <v>4</v>
      </c>
      <c r="J147" s="3">
        <v>0</v>
      </c>
      <c r="K147" s="3">
        <v>0</v>
      </c>
      <c r="L147" s="3">
        <v>2</v>
      </c>
      <c r="M147" s="3">
        <v>3</v>
      </c>
      <c r="N147" s="3">
        <v>2</v>
      </c>
      <c r="O147" s="1"/>
      <c r="P147" s="3">
        <v>3</v>
      </c>
      <c r="Q147" s="3">
        <v>0</v>
      </c>
      <c r="R147" s="1"/>
      <c r="S147" s="3">
        <v>9</v>
      </c>
      <c r="T147" s="3">
        <v>6</v>
      </c>
      <c r="U147" s="1"/>
      <c r="V147" s="1"/>
      <c r="X147" s="53"/>
      <c r="Z147" s="53"/>
      <c r="AA147" s="53"/>
      <c r="AB147" s="53"/>
      <c r="AC147" s="53"/>
    </row>
    <row r="148" spans="1:29" ht="13" x14ac:dyDescent="0.15">
      <c r="A148" s="24" t="s">
        <v>61</v>
      </c>
      <c r="B148" s="24" t="s">
        <v>64</v>
      </c>
      <c r="C148" s="24" t="s">
        <v>36</v>
      </c>
      <c r="D148" s="32" t="s">
        <v>57</v>
      </c>
      <c r="E148" s="51">
        <v>2</v>
      </c>
      <c r="F148" s="51">
        <v>12</v>
      </c>
      <c r="G148" s="51">
        <v>2</v>
      </c>
      <c r="H148" s="51">
        <v>10</v>
      </c>
      <c r="I148" s="51">
        <v>4</v>
      </c>
      <c r="J148" s="51">
        <v>0</v>
      </c>
      <c r="K148" s="51">
        <v>0</v>
      </c>
      <c r="L148" s="51">
        <v>2</v>
      </c>
      <c r="M148" s="51">
        <v>3</v>
      </c>
      <c r="N148" s="51">
        <v>1</v>
      </c>
      <c r="O148" s="52"/>
      <c r="P148" s="51">
        <v>2</v>
      </c>
      <c r="Q148" s="51">
        <v>0</v>
      </c>
      <c r="R148" s="52"/>
      <c r="S148" s="51">
        <v>2</v>
      </c>
      <c r="T148" s="51">
        <v>1</v>
      </c>
      <c r="U148" s="1"/>
      <c r="V148" s="1"/>
      <c r="X148" s="53"/>
      <c r="Z148" s="53"/>
      <c r="AA148" s="53"/>
      <c r="AB148" s="53"/>
      <c r="AC148" s="53"/>
    </row>
    <row r="149" spans="1:29" ht="13" x14ac:dyDescent="0.15">
      <c r="A149" s="24" t="s">
        <v>61</v>
      </c>
      <c r="B149" s="24" t="s">
        <v>63</v>
      </c>
      <c r="C149" s="24" t="s">
        <v>36</v>
      </c>
      <c r="D149" s="32" t="s">
        <v>58</v>
      </c>
      <c r="E149" s="3">
        <v>9</v>
      </c>
      <c r="F149" s="3">
        <v>11</v>
      </c>
      <c r="G149" s="3">
        <v>6</v>
      </c>
      <c r="H149" s="3">
        <v>5</v>
      </c>
      <c r="I149" s="3">
        <v>1</v>
      </c>
      <c r="J149" s="3">
        <v>2</v>
      </c>
      <c r="K149" s="3">
        <v>2</v>
      </c>
      <c r="L149" s="3">
        <v>3</v>
      </c>
      <c r="M149" s="3">
        <v>7</v>
      </c>
      <c r="N149" s="3">
        <v>3</v>
      </c>
      <c r="O149" s="1"/>
      <c r="P149" s="3">
        <v>4</v>
      </c>
      <c r="Q149" s="3">
        <v>1</v>
      </c>
      <c r="R149" s="1"/>
      <c r="S149" s="3">
        <v>1</v>
      </c>
      <c r="T149" s="3">
        <v>0</v>
      </c>
      <c r="U149" s="1"/>
      <c r="V149" s="1"/>
      <c r="X149" s="53"/>
      <c r="Z149" s="53"/>
      <c r="AA149" s="53"/>
      <c r="AB149" s="53"/>
      <c r="AC149" s="53"/>
    </row>
    <row r="150" spans="1:29" ht="13" x14ac:dyDescent="0.15">
      <c r="A150" s="24" t="s">
        <v>61</v>
      </c>
      <c r="B150" s="24" t="s">
        <v>66</v>
      </c>
      <c r="C150" s="24" t="s">
        <v>36</v>
      </c>
      <c r="D150" s="32" t="s">
        <v>59</v>
      </c>
      <c r="E150" s="3">
        <v>4</v>
      </c>
      <c r="F150" s="3">
        <v>3</v>
      </c>
      <c r="G150" s="3">
        <v>1</v>
      </c>
      <c r="H150" s="3">
        <v>2</v>
      </c>
      <c r="I150" s="3">
        <v>5</v>
      </c>
      <c r="J150" s="3">
        <v>0</v>
      </c>
      <c r="K150" s="3">
        <v>0</v>
      </c>
      <c r="L150" s="3">
        <v>1</v>
      </c>
      <c r="M150" s="3">
        <v>4</v>
      </c>
      <c r="N150" s="3">
        <v>2</v>
      </c>
      <c r="O150" s="1"/>
      <c r="P150" s="3">
        <v>2</v>
      </c>
      <c r="Q150" s="3">
        <v>0</v>
      </c>
      <c r="R150" s="1"/>
      <c r="S150" s="3">
        <v>4</v>
      </c>
      <c r="T150" s="3">
        <v>0</v>
      </c>
      <c r="U150" s="1"/>
      <c r="V150" s="1"/>
      <c r="X150" s="53"/>
      <c r="Z150" s="53"/>
      <c r="AA150" s="53"/>
      <c r="AB150" s="53"/>
      <c r="AC150" s="53"/>
    </row>
    <row r="151" spans="1:29" ht="13" x14ac:dyDescent="0.15">
      <c r="A151" s="24" t="s">
        <v>61</v>
      </c>
      <c r="B151" s="24" t="s">
        <v>60</v>
      </c>
      <c r="C151" s="24" t="s">
        <v>37</v>
      </c>
      <c r="D151" s="32" t="s">
        <v>54</v>
      </c>
      <c r="E151" s="3">
        <v>2</v>
      </c>
      <c r="F151" s="3">
        <v>9</v>
      </c>
      <c r="G151" s="3">
        <v>2</v>
      </c>
      <c r="H151" s="3">
        <v>7</v>
      </c>
      <c r="I151" s="3">
        <v>3</v>
      </c>
      <c r="J151" s="3">
        <v>4</v>
      </c>
      <c r="K151" s="3">
        <v>0</v>
      </c>
      <c r="L151" s="3">
        <v>1</v>
      </c>
      <c r="M151" s="3">
        <v>6</v>
      </c>
      <c r="N151" s="48">
        <v>1</v>
      </c>
      <c r="O151" s="1"/>
      <c r="P151" s="48">
        <v>0</v>
      </c>
      <c r="Q151" s="48">
        <v>0</v>
      </c>
      <c r="R151" s="1"/>
      <c r="S151" s="3">
        <v>0</v>
      </c>
      <c r="T151" s="3">
        <v>0</v>
      </c>
      <c r="U151" s="1"/>
      <c r="V151" s="1"/>
      <c r="X151" s="54"/>
      <c r="Z151" s="51"/>
      <c r="AA151" s="51"/>
      <c r="AB151" s="54"/>
      <c r="AC151" s="51"/>
    </row>
    <row r="152" spans="1:29" ht="13" x14ac:dyDescent="0.15">
      <c r="A152" s="24" t="s">
        <v>61</v>
      </c>
      <c r="B152" s="24" t="s">
        <v>67</v>
      </c>
      <c r="C152" s="24" t="s">
        <v>37</v>
      </c>
      <c r="D152" s="32" t="s">
        <v>56</v>
      </c>
      <c r="E152" s="3">
        <v>2</v>
      </c>
      <c r="F152" s="3">
        <v>4</v>
      </c>
      <c r="G152" s="3">
        <v>1</v>
      </c>
      <c r="H152" s="3">
        <v>3</v>
      </c>
      <c r="I152" s="3">
        <v>1</v>
      </c>
      <c r="J152" s="3">
        <v>0</v>
      </c>
      <c r="K152" s="3">
        <v>0</v>
      </c>
      <c r="L152" s="3">
        <v>2</v>
      </c>
      <c r="M152" s="3">
        <v>1</v>
      </c>
      <c r="N152" s="3">
        <v>1</v>
      </c>
      <c r="O152" s="1"/>
      <c r="P152" s="3">
        <v>2</v>
      </c>
      <c r="Q152" s="3">
        <v>0</v>
      </c>
      <c r="R152" s="1"/>
      <c r="S152" s="3">
        <v>0</v>
      </c>
      <c r="T152" s="3">
        <v>0</v>
      </c>
      <c r="U152" s="1"/>
      <c r="V152" s="1"/>
      <c r="X152" s="53"/>
      <c r="Z152" s="53"/>
      <c r="AA152" s="53"/>
      <c r="AB152" s="53"/>
      <c r="AC152" s="53"/>
    </row>
    <row r="153" spans="1:29" ht="13" x14ac:dyDescent="0.15">
      <c r="A153" s="24" t="s">
        <v>61</v>
      </c>
      <c r="B153" s="24" t="s">
        <v>64</v>
      </c>
      <c r="C153" s="24" t="s">
        <v>37</v>
      </c>
      <c r="D153" s="32" t="s">
        <v>57</v>
      </c>
      <c r="E153" s="51">
        <v>0</v>
      </c>
      <c r="F153" s="51">
        <v>5</v>
      </c>
      <c r="G153" s="51">
        <v>1</v>
      </c>
      <c r="H153" s="51">
        <v>4</v>
      </c>
      <c r="I153" s="51">
        <v>2</v>
      </c>
      <c r="J153" s="51">
        <v>1</v>
      </c>
      <c r="K153" s="51">
        <v>0</v>
      </c>
      <c r="L153" s="51">
        <v>3</v>
      </c>
      <c r="M153" s="51">
        <v>2</v>
      </c>
      <c r="N153" s="51">
        <v>0</v>
      </c>
      <c r="O153" s="52"/>
      <c r="P153" s="51">
        <v>2</v>
      </c>
      <c r="Q153" s="51">
        <v>0</v>
      </c>
      <c r="R153" s="52"/>
      <c r="S153" s="51">
        <v>2</v>
      </c>
      <c r="T153" s="51">
        <v>1</v>
      </c>
      <c r="U153" s="1"/>
      <c r="V153" s="1"/>
      <c r="X153" s="53"/>
      <c r="Z153" s="53"/>
      <c r="AA153" s="53"/>
      <c r="AB153" s="53"/>
      <c r="AC153" s="53"/>
    </row>
    <row r="154" spans="1:29" ht="13" x14ac:dyDescent="0.15">
      <c r="A154" s="24" t="s">
        <v>61</v>
      </c>
      <c r="B154" s="24" t="s">
        <v>63</v>
      </c>
      <c r="C154" s="24" t="s">
        <v>37</v>
      </c>
      <c r="D154" s="32" t="s">
        <v>58</v>
      </c>
      <c r="E154" s="3">
        <v>1</v>
      </c>
      <c r="F154" s="3">
        <v>7</v>
      </c>
      <c r="G154" s="3">
        <v>1</v>
      </c>
      <c r="H154" s="3">
        <v>6</v>
      </c>
      <c r="I154" s="3">
        <v>1</v>
      </c>
      <c r="J154" s="3">
        <v>0</v>
      </c>
      <c r="K154" s="3">
        <v>0</v>
      </c>
      <c r="L154" s="3">
        <v>0</v>
      </c>
      <c r="M154" s="3">
        <v>1</v>
      </c>
      <c r="N154" s="3">
        <v>0</v>
      </c>
      <c r="O154" s="1"/>
      <c r="P154" s="3">
        <v>0</v>
      </c>
      <c r="Q154" s="3">
        <v>0</v>
      </c>
      <c r="R154" s="1"/>
      <c r="S154" s="3">
        <v>3</v>
      </c>
      <c r="T154" s="3">
        <v>1</v>
      </c>
      <c r="U154" s="1"/>
      <c r="V154" s="1"/>
      <c r="X154" s="53"/>
      <c r="Z154" s="53"/>
      <c r="AA154" s="53"/>
      <c r="AB154" s="53"/>
      <c r="AC154" s="53"/>
    </row>
    <row r="155" spans="1:29" ht="13" x14ac:dyDescent="0.15">
      <c r="A155" s="24" t="s">
        <v>61</v>
      </c>
      <c r="B155" s="24" t="s">
        <v>66</v>
      </c>
      <c r="C155" s="24" t="s">
        <v>37</v>
      </c>
      <c r="D155" s="32" t="s">
        <v>59</v>
      </c>
      <c r="E155" s="3">
        <v>5</v>
      </c>
      <c r="F155" s="3">
        <v>4</v>
      </c>
      <c r="G155" s="3">
        <v>1</v>
      </c>
      <c r="H155" s="3">
        <v>3</v>
      </c>
      <c r="I155" s="3">
        <v>1</v>
      </c>
      <c r="J155" s="3">
        <v>1</v>
      </c>
      <c r="K155" s="3">
        <v>1</v>
      </c>
      <c r="L155" s="3">
        <v>1</v>
      </c>
      <c r="M155" s="3">
        <v>5</v>
      </c>
      <c r="N155" s="3">
        <v>2</v>
      </c>
      <c r="O155" s="1"/>
      <c r="P155" s="3">
        <v>0</v>
      </c>
      <c r="Q155" s="3">
        <v>0</v>
      </c>
      <c r="R155" s="1"/>
      <c r="S155" s="3">
        <v>2</v>
      </c>
      <c r="T155" s="3">
        <v>1</v>
      </c>
      <c r="U155" s="1"/>
      <c r="V155" s="1"/>
      <c r="X155" s="53"/>
      <c r="Z155" s="53"/>
      <c r="AA155" s="53"/>
      <c r="AB155" s="53"/>
      <c r="AC155" s="53"/>
    </row>
    <row r="156" spans="1:29" ht="13" x14ac:dyDescent="0.15">
      <c r="A156" s="26" t="s">
        <v>64</v>
      </c>
      <c r="B156" s="26" t="s">
        <v>63</v>
      </c>
      <c r="C156" s="26" t="s">
        <v>38</v>
      </c>
      <c r="D156" s="32" t="s">
        <v>54</v>
      </c>
      <c r="E156" s="3">
        <v>5</v>
      </c>
      <c r="F156" s="3">
        <v>10</v>
      </c>
      <c r="G156" s="3">
        <v>2</v>
      </c>
      <c r="H156" s="3">
        <v>8</v>
      </c>
      <c r="I156" s="3">
        <v>3</v>
      </c>
      <c r="J156" s="3">
        <v>4</v>
      </c>
      <c r="K156" s="3">
        <v>0</v>
      </c>
      <c r="L156" s="3">
        <v>3</v>
      </c>
      <c r="M156" s="3">
        <v>7</v>
      </c>
      <c r="N156" s="48">
        <v>2</v>
      </c>
      <c r="O156" s="1"/>
      <c r="P156" s="48">
        <v>9</v>
      </c>
      <c r="Q156" s="48">
        <v>0</v>
      </c>
      <c r="R156" s="1"/>
      <c r="S156" s="3">
        <v>2</v>
      </c>
      <c r="T156" s="3">
        <v>1</v>
      </c>
      <c r="U156" s="1"/>
      <c r="V156" s="1"/>
      <c r="X156" s="54"/>
      <c r="Z156" s="51"/>
      <c r="AA156" s="51"/>
      <c r="AB156" s="54"/>
      <c r="AC156" s="51"/>
    </row>
    <row r="157" spans="1:29" ht="13" x14ac:dyDescent="0.15">
      <c r="A157" s="26" t="s">
        <v>64</v>
      </c>
      <c r="B157" s="26" t="s">
        <v>65</v>
      </c>
      <c r="C157" s="26" t="s">
        <v>38</v>
      </c>
      <c r="D157" s="32" t="s">
        <v>56</v>
      </c>
      <c r="E157" s="3">
        <v>14</v>
      </c>
      <c r="F157" s="3">
        <v>10</v>
      </c>
      <c r="G157" s="3">
        <v>1</v>
      </c>
      <c r="H157" s="3">
        <v>9</v>
      </c>
      <c r="I157" s="3">
        <v>1</v>
      </c>
      <c r="J157" s="3">
        <v>1</v>
      </c>
      <c r="K157" s="3">
        <v>0</v>
      </c>
      <c r="L157" s="3">
        <v>5</v>
      </c>
      <c r="M157" s="3">
        <v>7</v>
      </c>
      <c r="N157" s="3">
        <v>2</v>
      </c>
      <c r="O157" s="1"/>
      <c r="P157" s="3">
        <v>7</v>
      </c>
      <c r="Q157" s="3">
        <v>2</v>
      </c>
      <c r="R157" s="1"/>
      <c r="S157" s="3">
        <v>8</v>
      </c>
      <c r="T157" s="3">
        <v>4</v>
      </c>
      <c r="U157" s="1"/>
      <c r="V157" s="1"/>
      <c r="X157" s="53"/>
      <c r="Z157" s="53"/>
      <c r="AA157" s="53"/>
      <c r="AB157" s="53"/>
      <c r="AC157" s="53"/>
    </row>
    <row r="158" spans="1:29" ht="13" x14ac:dyDescent="0.15">
      <c r="A158" s="26" t="s">
        <v>64</v>
      </c>
      <c r="B158" s="26" t="s">
        <v>189</v>
      </c>
      <c r="C158" s="26" t="s">
        <v>38</v>
      </c>
      <c r="D158" s="32" t="s">
        <v>57</v>
      </c>
      <c r="E158" s="51">
        <v>25</v>
      </c>
      <c r="F158" s="51">
        <v>16</v>
      </c>
      <c r="G158" s="51">
        <v>5</v>
      </c>
      <c r="H158" s="51">
        <v>11</v>
      </c>
      <c r="I158" s="51">
        <v>4</v>
      </c>
      <c r="J158" s="51">
        <v>4</v>
      </c>
      <c r="K158" s="51">
        <v>1</v>
      </c>
      <c r="L158" s="51">
        <v>3</v>
      </c>
      <c r="M158" s="51">
        <v>14</v>
      </c>
      <c r="N158" s="51">
        <v>5</v>
      </c>
      <c r="O158" s="52"/>
      <c r="P158" s="51">
        <v>12</v>
      </c>
      <c r="Q158" s="51">
        <v>4</v>
      </c>
      <c r="R158" s="52"/>
      <c r="S158" s="51">
        <v>8</v>
      </c>
      <c r="T158" s="51">
        <v>3</v>
      </c>
      <c r="U158" s="1"/>
      <c r="V158" s="1"/>
      <c r="X158" s="53"/>
      <c r="Z158" s="53"/>
      <c r="AA158" s="53"/>
      <c r="AB158" s="53"/>
      <c r="AC158" s="53"/>
    </row>
    <row r="159" spans="1:29" ht="13" x14ac:dyDescent="0.15">
      <c r="A159" s="26" t="s">
        <v>64</v>
      </c>
      <c r="B159" s="26" t="s">
        <v>60</v>
      </c>
      <c r="C159" s="26" t="s">
        <v>38</v>
      </c>
      <c r="D159" s="32" t="s">
        <v>58</v>
      </c>
      <c r="E159" s="3">
        <v>19</v>
      </c>
      <c r="F159" s="3">
        <v>4</v>
      </c>
      <c r="G159" s="3">
        <v>0</v>
      </c>
      <c r="H159" s="3">
        <v>4</v>
      </c>
      <c r="I159" s="3">
        <v>1</v>
      </c>
      <c r="J159" s="3">
        <v>0</v>
      </c>
      <c r="K159" s="3">
        <v>0</v>
      </c>
      <c r="L159" s="3">
        <v>0</v>
      </c>
      <c r="M159" s="3">
        <v>7</v>
      </c>
      <c r="N159" s="3">
        <v>5</v>
      </c>
      <c r="O159" s="1"/>
      <c r="P159" s="3">
        <v>4</v>
      </c>
      <c r="Q159" s="3">
        <v>2</v>
      </c>
      <c r="R159" s="1"/>
      <c r="S159" s="3">
        <v>5</v>
      </c>
      <c r="T159" s="3">
        <v>3</v>
      </c>
      <c r="U159" s="1"/>
      <c r="V159" s="1"/>
      <c r="X159" s="53"/>
      <c r="Z159" s="53"/>
      <c r="AA159" s="53"/>
      <c r="AB159" s="53"/>
      <c r="AC159" s="53"/>
    </row>
    <row r="160" spans="1:29" ht="13" x14ac:dyDescent="0.15">
      <c r="A160" s="26" t="s">
        <v>64</v>
      </c>
      <c r="B160" s="26" t="s">
        <v>62</v>
      </c>
      <c r="C160" s="26" t="s">
        <v>38</v>
      </c>
      <c r="D160" s="32" t="s">
        <v>59</v>
      </c>
      <c r="E160" s="3">
        <v>15</v>
      </c>
      <c r="F160" s="3">
        <v>10</v>
      </c>
      <c r="G160" s="3">
        <v>1</v>
      </c>
      <c r="H160" s="3">
        <v>9</v>
      </c>
      <c r="I160" s="3">
        <v>5</v>
      </c>
      <c r="J160" s="3">
        <v>0</v>
      </c>
      <c r="K160" s="3">
        <v>1</v>
      </c>
      <c r="L160" s="3">
        <v>2</v>
      </c>
      <c r="M160" s="3">
        <v>8</v>
      </c>
      <c r="N160" s="3">
        <v>4</v>
      </c>
      <c r="O160" s="1"/>
      <c r="P160" s="3">
        <v>10</v>
      </c>
      <c r="Q160" s="3">
        <v>2</v>
      </c>
      <c r="R160" s="1"/>
      <c r="S160" s="3">
        <v>6</v>
      </c>
      <c r="T160" s="3">
        <v>1</v>
      </c>
      <c r="U160" s="1"/>
      <c r="V160" s="1"/>
      <c r="X160" s="53"/>
      <c r="Z160" s="53"/>
      <c r="AA160" s="53"/>
      <c r="AB160" s="53"/>
      <c r="AC160" s="53"/>
    </row>
    <row r="161" spans="1:29" ht="13" x14ac:dyDescent="0.15">
      <c r="A161" s="26" t="s">
        <v>64</v>
      </c>
      <c r="B161" s="26" t="s">
        <v>63</v>
      </c>
      <c r="C161" s="26" t="s">
        <v>39</v>
      </c>
      <c r="D161" s="32" t="s">
        <v>54</v>
      </c>
      <c r="E161" s="3">
        <v>20</v>
      </c>
      <c r="F161" s="3">
        <v>16</v>
      </c>
      <c r="G161" s="3">
        <v>7</v>
      </c>
      <c r="H161" s="3">
        <v>9</v>
      </c>
      <c r="I161" s="3">
        <v>1</v>
      </c>
      <c r="J161" s="3">
        <v>1</v>
      </c>
      <c r="K161" s="3">
        <v>1</v>
      </c>
      <c r="L161" s="3">
        <v>3</v>
      </c>
      <c r="M161" s="3">
        <v>21</v>
      </c>
      <c r="N161" s="48">
        <v>8</v>
      </c>
      <c r="O161" s="1"/>
      <c r="P161" s="48">
        <v>5</v>
      </c>
      <c r="Q161" s="48">
        <v>1</v>
      </c>
      <c r="R161" s="1"/>
      <c r="S161" s="3">
        <v>2</v>
      </c>
      <c r="T161" s="3">
        <v>1</v>
      </c>
      <c r="U161" s="1"/>
      <c r="V161" s="1"/>
      <c r="X161" s="54"/>
      <c r="Z161" s="51"/>
      <c r="AA161" s="51"/>
      <c r="AB161" s="54"/>
      <c r="AC161" s="51"/>
    </row>
    <row r="162" spans="1:29" ht="13" x14ac:dyDescent="0.15">
      <c r="A162" s="26" t="s">
        <v>64</v>
      </c>
      <c r="B162" s="26" t="s">
        <v>65</v>
      </c>
      <c r="C162" s="26" t="s">
        <v>39</v>
      </c>
      <c r="D162" s="32" t="s">
        <v>56</v>
      </c>
      <c r="E162" s="3">
        <v>8</v>
      </c>
      <c r="F162" s="3">
        <v>10</v>
      </c>
      <c r="G162" s="3">
        <v>4</v>
      </c>
      <c r="H162" s="3">
        <v>6</v>
      </c>
      <c r="I162" s="3">
        <v>3</v>
      </c>
      <c r="J162" s="3">
        <v>1</v>
      </c>
      <c r="K162" s="3">
        <v>0</v>
      </c>
      <c r="L162" s="3">
        <v>3</v>
      </c>
      <c r="M162" s="3">
        <v>11</v>
      </c>
      <c r="N162" s="3">
        <v>1</v>
      </c>
      <c r="O162" s="1"/>
      <c r="P162" s="3">
        <v>3</v>
      </c>
      <c r="Q162" s="3">
        <v>0</v>
      </c>
      <c r="R162" s="1"/>
      <c r="S162" s="3">
        <v>10</v>
      </c>
      <c r="T162" s="3">
        <v>6</v>
      </c>
      <c r="U162" s="1"/>
      <c r="V162" s="1"/>
      <c r="X162" s="53"/>
      <c r="Z162" s="53"/>
      <c r="AA162" s="53"/>
      <c r="AB162" s="53"/>
      <c r="AC162" s="53"/>
    </row>
    <row r="163" spans="1:29" ht="13" x14ac:dyDescent="0.15">
      <c r="A163" s="26" t="s">
        <v>64</v>
      </c>
      <c r="B163" s="26" t="s">
        <v>189</v>
      </c>
      <c r="C163" s="26" t="s">
        <v>39</v>
      </c>
      <c r="D163" s="32" t="s">
        <v>57</v>
      </c>
      <c r="E163" s="51">
        <v>17</v>
      </c>
      <c r="F163" s="51">
        <v>18</v>
      </c>
      <c r="G163" s="51">
        <v>5</v>
      </c>
      <c r="H163" s="51">
        <v>13</v>
      </c>
      <c r="I163" s="51">
        <v>4</v>
      </c>
      <c r="J163" s="51">
        <v>2</v>
      </c>
      <c r="K163" s="51">
        <v>0</v>
      </c>
      <c r="L163" s="51">
        <v>3</v>
      </c>
      <c r="M163" s="51">
        <v>17</v>
      </c>
      <c r="N163" s="51">
        <v>7</v>
      </c>
      <c r="O163" s="52"/>
      <c r="P163" s="51">
        <v>6</v>
      </c>
      <c r="Q163" s="51">
        <v>1</v>
      </c>
      <c r="R163" s="52"/>
      <c r="S163" s="51">
        <v>4</v>
      </c>
      <c r="T163" s="51">
        <v>0</v>
      </c>
      <c r="U163" s="1"/>
      <c r="V163" s="1"/>
      <c r="X163" s="53"/>
      <c r="Z163" s="53"/>
      <c r="AA163" s="53"/>
      <c r="AB163" s="53"/>
      <c r="AC163" s="53"/>
    </row>
    <row r="164" spans="1:29" ht="13" x14ac:dyDescent="0.15">
      <c r="A164" s="26" t="s">
        <v>64</v>
      </c>
      <c r="B164" s="26" t="s">
        <v>60</v>
      </c>
      <c r="C164" s="26" t="s">
        <v>39</v>
      </c>
      <c r="D164" s="32" t="s">
        <v>58</v>
      </c>
      <c r="E164" s="3">
        <v>22</v>
      </c>
      <c r="F164" s="3">
        <v>10</v>
      </c>
      <c r="G164" s="3">
        <v>1</v>
      </c>
      <c r="H164" s="3">
        <v>9</v>
      </c>
      <c r="I164" s="3">
        <v>1</v>
      </c>
      <c r="J164" s="3">
        <v>3</v>
      </c>
      <c r="K164" s="3">
        <v>1</v>
      </c>
      <c r="L164" s="3">
        <v>2</v>
      </c>
      <c r="M164" s="3">
        <v>13</v>
      </c>
      <c r="N164" s="3">
        <v>9</v>
      </c>
      <c r="O164" s="1"/>
      <c r="P164" s="3">
        <v>6</v>
      </c>
      <c r="Q164" s="3">
        <v>1</v>
      </c>
      <c r="R164" s="1"/>
      <c r="S164" s="3">
        <v>5</v>
      </c>
      <c r="T164" s="3">
        <v>1</v>
      </c>
      <c r="U164" s="1"/>
      <c r="V164" s="1"/>
      <c r="X164" s="53"/>
      <c r="Z164" s="53"/>
      <c r="AA164" s="53"/>
      <c r="AB164" s="53"/>
      <c r="AC164" s="53"/>
    </row>
    <row r="165" spans="1:29" ht="13" x14ac:dyDescent="0.15">
      <c r="A165" s="26" t="s">
        <v>64</v>
      </c>
      <c r="B165" s="26" t="s">
        <v>62</v>
      </c>
      <c r="C165" s="26" t="s">
        <v>39</v>
      </c>
      <c r="D165" s="32" t="s">
        <v>59</v>
      </c>
      <c r="E165" s="3">
        <v>19</v>
      </c>
      <c r="F165" s="3">
        <v>8</v>
      </c>
      <c r="G165" s="3">
        <v>1</v>
      </c>
      <c r="H165" s="3">
        <v>7</v>
      </c>
      <c r="I165" s="3">
        <v>1</v>
      </c>
      <c r="J165" s="3">
        <v>3</v>
      </c>
      <c r="K165" s="3">
        <v>0</v>
      </c>
      <c r="L165" s="3">
        <v>4</v>
      </c>
      <c r="M165" s="3">
        <v>17</v>
      </c>
      <c r="N165" s="3">
        <v>9</v>
      </c>
      <c r="O165" s="1"/>
      <c r="P165" s="3">
        <v>4</v>
      </c>
      <c r="Q165" s="3">
        <v>0</v>
      </c>
      <c r="R165" s="1"/>
      <c r="S165" s="3">
        <v>2</v>
      </c>
      <c r="T165" s="3">
        <v>1</v>
      </c>
      <c r="U165" s="1"/>
      <c r="V165" s="1"/>
      <c r="X165" s="53"/>
      <c r="Z165" s="53"/>
      <c r="AA165" s="53"/>
      <c r="AB165" s="53"/>
      <c r="AC165" s="53"/>
    </row>
    <row r="166" spans="1:29" ht="13" x14ac:dyDescent="0.15">
      <c r="A166" s="26" t="s">
        <v>64</v>
      </c>
      <c r="B166" s="26" t="s">
        <v>63</v>
      </c>
      <c r="C166" s="26" t="s">
        <v>40</v>
      </c>
      <c r="D166" s="32" t="s">
        <v>54</v>
      </c>
      <c r="E166" s="3">
        <v>12</v>
      </c>
      <c r="F166" s="3">
        <v>9</v>
      </c>
      <c r="G166" s="3">
        <v>1</v>
      </c>
      <c r="H166" s="3">
        <v>8</v>
      </c>
      <c r="I166" s="3">
        <v>1</v>
      </c>
      <c r="J166" s="3">
        <v>1</v>
      </c>
      <c r="K166" s="3">
        <v>1</v>
      </c>
      <c r="L166" s="3">
        <v>0</v>
      </c>
      <c r="M166" s="3">
        <v>5</v>
      </c>
      <c r="N166" s="48">
        <v>3</v>
      </c>
      <c r="O166" s="1"/>
      <c r="P166" s="48">
        <v>5</v>
      </c>
      <c r="Q166" s="48">
        <v>2</v>
      </c>
      <c r="R166" s="1"/>
      <c r="S166" s="3">
        <v>2</v>
      </c>
      <c r="T166" s="3">
        <v>0</v>
      </c>
      <c r="U166" s="1"/>
      <c r="V166" s="1"/>
      <c r="X166" s="54"/>
      <c r="Z166" s="51"/>
      <c r="AA166" s="51"/>
      <c r="AB166" s="54"/>
      <c r="AC166" s="51"/>
    </row>
    <row r="167" spans="1:29" ht="13" x14ac:dyDescent="0.15">
      <c r="A167" s="26" t="s">
        <v>64</v>
      </c>
      <c r="B167" s="26" t="s">
        <v>65</v>
      </c>
      <c r="C167" s="26" t="s">
        <v>40</v>
      </c>
      <c r="D167" s="32" t="s">
        <v>56</v>
      </c>
      <c r="E167" s="3">
        <v>10</v>
      </c>
      <c r="F167" s="3">
        <v>6</v>
      </c>
      <c r="G167" s="3">
        <v>1</v>
      </c>
      <c r="H167" s="3">
        <v>5</v>
      </c>
      <c r="I167" s="3">
        <v>0</v>
      </c>
      <c r="J167" s="3">
        <v>0</v>
      </c>
      <c r="K167" s="3">
        <v>1</v>
      </c>
      <c r="L167" s="3">
        <v>1</v>
      </c>
      <c r="M167" s="3">
        <v>9</v>
      </c>
      <c r="N167" s="3">
        <v>4</v>
      </c>
      <c r="O167" s="1"/>
      <c r="P167" s="3">
        <v>2</v>
      </c>
      <c r="Q167" s="3">
        <v>0</v>
      </c>
      <c r="R167" s="1"/>
      <c r="S167" s="3">
        <v>6</v>
      </c>
      <c r="T167" s="3">
        <v>2</v>
      </c>
      <c r="U167" s="1"/>
      <c r="V167" s="1"/>
      <c r="X167" s="53"/>
      <c r="Z167" s="53"/>
      <c r="AA167" s="53"/>
      <c r="AB167" s="53"/>
      <c r="AC167" s="53"/>
    </row>
    <row r="168" spans="1:29" ht="13" x14ac:dyDescent="0.15">
      <c r="A168" s="26" t="s">
        <v>64</v>
      </c>
      <c r="B168" s="26" t="s">
        <v>189</v>
      </c>
      <c r="C168" s="26" t="s">
        <v>40</v>
      </c>
      <c r="D168" s="32" t="s">
        <v>57</v>
      </c>
      <c r="E168" s="51">
        <v>8</v>
      </c>
      <c r="F168" s="51">
        <v>7</v>
      </c>
      <c r="G168" s="51">
        <v>6</v>
      </c>
      <c r="H168" s="51">
        <v>1</v>
      </c>
      <c r="I168" s="51">
        <v>1</v>
      </c>
      <c r="J168" s="51">
        <v>3</v>
      </c>
      <c r="K168" s="51">
        <v>1</v>
      </c>
      <c r="L168" s="51">
        <v>2</v>
      </c>
      <c r="M168" s="51">
        <v>11</v>
      </c>
      <c r="N168" s="51">
        <v>4</v>
      </c>
      <c r="O168" s="52"/>
      <c r="P168" s="51">
        <v>1</v>
      </c>
      <c r="Q168" s="51">
        <v>0</v>
      </c>
      <c r="R168" s="52"/>
      <c r="S168" s="51">
        <v>2</v>
      </c>
      <c r="T168" s="51">
        <v>0</v>
      </c>
      <c r="U168" s="1"/>
      <c r="V168" s="1"/>
      <c r="X168" s="53"/>
      <c r="Z168" s="53"/>
      <c r="AA168" s="53"/>
      <c r="AB168" s="53"/>
      <c r="AC168" s="53"/>
    </row>
    <row r="169" spans="1:29" ht="13" x14ac:dyDescent="0.15">
      <c r="A169" s="26" t="s">
        <v>64</v>
      </c>
      <c r="B169" s="26" t="s">
        <v>60</v>
      </c>
      <c r="C169" s="26" t="s">
        <v>40</v>
      </c>
      <c r="D169" s="32" t="s">
        <v>58</v>
      </c>
      <c r="E169" s="3">
        <v>8</v>
      </c>
      <c r="F169" s="3">
        <v>10</v>
      </c>
      <c r="G169" s="3">
        <v>2</v>
      </c>
      <c r="H169" s="3">
        <v>8</v>
      </c>
      <c r="I169" s="3">
        <v>0</v>
      </c>
      <c r="J169" s="3">
        <v>1</v>
      </c>
      <c r="K169" s="3">
        <v>1</v>
      </c>
      <c r="L169" s="3">
        <v>2</v>
      </c>
      <c r="M169" s="3">
        <v>9</v>
      </c>
      <c r="N169" s="3">
        <v>2</v>
      </c>
      <c r="O169" s="1"/>
      <c r="P169" s="3">
        <v>3</v>
      </c>
      <c r="Q169" s="3">
        <v>0</v>
      </c>
      <c r="R169" s="1"/>
      <c r="S169" s="3">
        <v>5</v>
      </c>
      <c r="T169" s="3">
        <v>4</v>
      </c>
      <c r="U169" s="1"/>
      <c r="V169" s="1"/>
      <c r="X169" s="53"/>
      <c r="Z169" s="53"/>
      <c r="AA169" s="53"/>
      <c r="AB169" s="53"/>
      <c r="AC169" s="53"/>
    </row>
    <row r="170" spans="1:29" ht="13" x14ac:dyDescent="0.15">
      <c r="A170" s="26" t="s">
        <v>64</v>
      </c>
      <c r="B170" s="26" t="s">
        <v>62</v>
      </c>
      <c r="C170" s="26" t="s">
        <v>40</v>
      </c>
      <c r="D170" s="32" t="s">
        <v>59</v>
      </c>
      <c r="E170" s="3">
        <v>5</v>
      </c>
      <c r="F170" s="3">
        <v>13</v>
      </c>
      <c r="G170" s="3">
        <v>5</v>
      </c>
      <c r="H170" s="3">
        <v>8</v>
      </c>
      <c r="I170" s="3">
        <v>3</v>
      </c>
      <c r="J170" s="3">
        <v>1</v>
      </c>
      <c r="K170" s="3">
        <v>1</v>
      </c>
      <c r="L170" s="3">
        <v>1</v>
      </c>
      <c r="M170" s="3">
        <v>8</v>
      </c>
      <c r="N170" s="3">
        <v>2</v>
      </c>
      <c r="O170" s="1"/>
      <c r="P170" s="3">
        <v>1</v>
      </c>
      <c r="Q170" s="3">
        <v>0</v>
      </c>
      <c r="R170" s="1"/>
      <c r="S170" s="3">
        <v>2</v>
      </c>
      <c r="T170" s="3">
        <v>1</v>
      </c>
      <c r="U170" s="1"/>
      <c r="V170" s="1"/>
      <c r="X170" s="53"/>
      <c r="Z170" s="53"/>
      <c r="AA170" s="53"/>
      <c r="AB170" s="53"/>
      <c r="AC170" s="53"/>
    </row>
    <row r="171" spans="1:29" ht="13" x14ac:dyDescent="0.15">
      <c r="A171" s="26" t="s">
        <v>64</v>
      </c>
      <c r="B171" s="26" t="s">
        <v>63</v>
      </c>
      <c r="C171" s="26" t="s">
        <v>41</v>
      </c>
      <c r="D171" s="32" t="s">
        <v>54</v>
      </c>
      <c r="E171" s="3">
        <v>2</v>
      </c>
      <c r="F171" s="3">
        <v>3</v>
      </c>
      <c r="G171" s="3">
        <v>1</v>
      </c>
      <c r="H171" s="3">
        <v>2</v>
      </c>
      <c r="I171" s="3">
        <v>0</v>
      </c>
      <c r="J171" s="3">
        <v>0</v>
      </c>
      <c r="K171" s="3">
        <v>0</v>
      </c>
      <c r="L171" s="3">
        <v>0</v>
      </c>
      <c r="M171" s="3">
        <v>4</v>
      </c>
      <c r="N171" s="48">
        <v>1</v>
      </c>
      <c r="O171" s="1"/>
      <c r="P171" s="48">
        <v>3</v>
      </c>
      <c r="Q171" s="48">
        <v>0</v>
      </c>
      <c r="R171" s="1"/>
      <c r="S171" s="3">
        <v>0</v>
      </c>
      <c r="T171" s="3">
        <v>0</v>
      </c>
      <c r="U171" s="1"/>
      <c r="V171" s="1"/>
      <c r="X171" s="54"/>
      <c r="Z171" s="51"/>
      <c r="AA171" s="51"/>
      <c r="AB171" s="54"/>
      <c r="AC171" s="51"/>
    </row>
    <row r="172" spans="1:29" ht="13" x14ac:dyDescent="0.15">
      <c r="A172" s="26" t="s">
        <v>64</v>
      </c>
      <c r="B172" s="26" t="s">
        <v>65</v>
      </c>
      <c r="C172" s="26" t="s">
        <v>41</v>
      </c>
      <c r="D172" s="32" t="s">
        <v>56</v>
      </c>
      <c r="E172" s="3">
        <v>6</v>
      </c>
      <c r="F172" s="3">
        <v>1</v>
      </c>
      <c r="G172" s="3">
        <v>1</v>
      </c>
      <c r="H172" s="3">
        <v>0</v>
      </c>
      <c r="I172" s="3">
        <v>0</v>
      </c>
      <c r="J172" s="3">
        <v>2</v>
      </c>
      <c r="K172" s="3">
        <v>1</v>
      </c>
      <c r="L172" s="3">
        <v>1</v>
      </c>
      <c r="M172" s="3">
        <v>3</v>
      </c>
      <c r="N172" s="3">
        <v>0</v>
      </c>
      <c r="O172" s="1"/>
      <c r="P172" s="3">
        <v>3</v>
      </c>
      <c r="Q172" s="3">
        <v>2</v>
      </c>
      <c r="R172" s="1"/>
      <c r="S172" s="3">
        <v>2</v>
      </c>
      <c r="T172" s="3">
        <v>0</v>
      </c>
      <c r="U172" s="1"/>
      <c r="V172" s="1"/>
      <c r="X172" s="53"/>
      <c r="Z172" s="53"/>
      <c r="AA172" s="53"/>
      <c r="AB172" s="53"/>
      <c r="AC172" s="53"/>
    </row>
    <row r="173" spans="1:29" ht="13" x14ac:dyDescent="0.15">
      <c r="A173" s="26" t="s">
        <v>64</v>
      </c>
      <c r="B173" s="26" t="s">
        <v>189</v>
      </c>
      <c r="C173" s="26" t="s">
        <v>41</v>
      </c>
      <c r="D173" s="32" t="s">
        <v>57</v>
      </c>
      <c r="E173" s="51">
        <v>1</v>
      </c>
      <c r="F173" s="51">
        <v>4</v>
      </c>
      <c r="G173" s="51">
        <v>3</v>
      </c>
      <c r="H173" s="51">
        <v>1</v>
      </c>
      <c r="I173" s="51">
        <v>1</v>
      </c>
      <c r="J173" s="51">
        <v>0</v>
      </c>
      <c r="K173" s="51">
        <v>0</v>
      </c>
      <c r="L173" s="51">
        <v>0</v>
      </c>
      <c r="M173" s="51">
        <v>3</v>
      </c>
      <c r="N173" s="51">
        <v>0</v>
      </c>
      <c r="O173" s="52"/>
      <c r="P173" s="51">
        <v>1</v>
      </c>
      <c r="Q173" s="51">
        <v>0</v>
      </c>
      <c r="R173" s="52"/>
      <c r="S173" s="51">
        <v>2</v>
      </c>
      <c r="T173" s="51">
        <v>1</v>
      </c>
      <c r="U173" s="1"/>
      <c r="V173" s="1"/>
      <c r="X173" s="53"/>
      <c r="Z173" s="53"/>
      <c r="AA173" s="53"/>
      <c r="AB173" s="53"/>
      <c r="AC173" s="53"/>
    </row>
    <row r="174" spans="1:29" ht="13" x14ac:dyDescent="0.15">
      <c r="A174" s="26" t="s">
        <v>64</v>
      </c>
      <c r="B174" s="26" t="s">
        <v>60</v>
      </c>
      <c r="C174" s="26" t="s">
        <v>41</v>
      </c>
      <c r="D174" s="32" t="s">
        <v>58</v>
      </c>
      <c r="E174" s="3">
        <v>2</v>
      </c>
      <c r="F174" s="3">
        <v>0</v>
      </c>
      <c r="G174" s="3">
        <v>0</v>
      </c>
      <c r="H174" s="3">
        <v>0</v>
      </c>
      <c r="I174" s="3">
        <v>2</v>
      </c>
      <c r="J174" s="3">
        <v>0</v>
      </c>
      <c r="K174" s="3">
        <v>0</v>
      </c>
      <c r="L174" s="3">
        <v>0</v>
      </c>
      <c r="M174" s="3">
        <v>1</v>
      </c>
      <c r="N174" s="3">
        <v>1</v>
      </c>
      <c r="O174" s="1"/>
      <c r="R174" s="1"/>
      <c r="S174" s="3">
        <v>0</v>
      </c>
      <c r="T174" s="3">
        <v>0</v>
      </c>
      <c r="U174" s="1"/>
      <c r="V174" s="1"/>
      <c r="X174" s="53"/>
      <c r="Z174" s="53"/>
      <c r="AA174" s="53"/>
      <c r="AB174" s="53"/>
      <c r="AC174" s="53"/>
    </row>
    <row r="175" spans="1:29" ht="13" x14ac:dyDescent="0.15">
      <c r="A175" s="26" t="s">
        <v>64</v>
      </c>
      <c r="B175" s="26" t="s">
        <v>62</v>
      </c>
      <c r="C175" s="26" t="s">
        <v>41</v>
      </c>
      <c r="D175" s="32" t="s">
        <v>59</v>
      </c>
      <c r="E175" s="3">
        <v>2</v>
      </c>
      <c r="F175" s="3">
        <v>3</v>
      </c>
      <c r="G175" s="3">
        <v>0</v>
      </c>
      <c r="H175" s="3">
        <v>3</v>
      </c>
      <c r="I175" s="3">
        <v>3</v>
      </c>
      <c r="J175" s="3">
        <v>0</v>
      </c>
      <c r="K175" s="3">
        <v>0</v>
      </c>
      <c r="L175" s="3">
        <v>0</v>
      </c>
      <c r="M175" s="3">
        <v>3</v>
      </c>
      <c r="N175" s="3">
        <v>1</v>
      </c>
      <c r="O175" s="1"/>
      <c r="P175" s="3">
        <v>2</v>
      </c>
      <c r="Q175" s="3">
        <v>0</v>
      </c>
      <c r="R175" s="1"/>
      <c r="S175" s="3">
        <v>4</v>
      </c>
      <c r="T175" s="3">
        <v>1</v>
      </c>
      <c r="U175" s="1"/>
      <c r="V175" s="1"/>
      <c r="X175" s="53"/>
      <c r="Z175" s="53"/>
      <c r="AA175" s="53"/>
      <c r="AB175" s="53"/>
      <c r="AC175" s="53"/>
    </row>
    <row r="176" spans="1:29" ht="13" x14ac:dyDescent="0.15">
      <c r="A176" s="28" t="s">
        <v>65</v>
      </c>
      <c r="B176" s="28" t="s">
        <v>66</v>
      </c>
      <c r="C176" s="28" t="s">
        <v>42</v>
      </c>
      <c r="D176" s="32" t="s">
        <v>54</v>
      </c>
      <c r="E176" s="3">
        <v>26</v>
      </c>
      <c r="F176" s="3">
        <v>17</v>
      </c>
      <c r="G176" s="3">
        <v>7</v>
      </c>
      <c r="H176" s="3">
        <v>10</v>
      </c>
      <c r="I176" s="3">
        <v>5</v>
      </c>
      <c r="J176" s="3">
        <v>3</v>
      </c>
      <c r="K176" s="3">
        <v>0</v>
      </c>
      <c r="L176" s="3">
        <v>5</v>
      </c>
      <c r="M176" s="3">
        <v>20</v>
      </c>
      <c r="N176" s="48">
        <v>10</v>
      </c>
      <c r="O176" s="1"/>
      <c r="P176" s="48">
        <v>12</v>
      </c>
      <c r="Q176" s="48">
        <v>1</v>
      </c>
      <c r="R176" s="1"/>
      <c r="S176" s="3">
        <v>5</v>
      </c>
      <c r="T176" s="3">
        <v>3</v>
      </c>
      <c r="U176" s="1"/>
      <c r="V176" s="1"/>
      <c r="X176" s="54"/>
      <c r="Z176" s="51"/>
      <c r="AA176" s="51"/>
      <c r="AB176" s="54"/>
      <c r="AC176" s="51"/>
    </row>
    <row r="177" spans="1:29" ht="13" x14ac:dyDescent="0.15">
      <c r="A177" s="28" t="s">
        <v>65</v>
      </c>
      <c r="B177" s="28" t="s">
        <v>64</v>
      </c>
      <c r="C177" s="28" t="s">
        <v>42</v>
      </c>
      <c r="D177" s="32" t="s">
        <v>56</v>
      </c>
      <c r="E177" s="3">
        <v>19</v>
      </c>
      <c r="F177" s="3">
        <v>21</v>
      </c>
      <c r="G177" s="3">
        <v>8</v>
      </c>
      <c r="H177" s="3">
        <v>13</v>
      </c>
      <c r="I177" s="3">
        <v>5</v>
      </c>
      <c r="J177" s="3">
        <v>3</v>
      </c>
      <c r="K177" s="3">
        <v>0</v>
      </c>
      <c r="L177" s="3">
        <v>2</v>
      </c>
      <c r="M177" s="3">
        <v>19</v>
      </c>
      <c r="N177" s="3">
        <v>8</v>
      </c>
      <c r="O177" s="1"/>
      <c r="P177" s="3">
        <v>11</v>
      </c>
      <c r="Q177" s="3">
        <v>1</v>
      </c>
      <c r="R177" s="1"/>
      <c r="S177" s="3">
        <v>7</v>
      </c>
      <c r="T177" s="3">
        <v>0</v>
      </c>
      <c r="U177" s="1"/>
      <c r="V177" s="1"/>
      <c r="X177" s="53"/>
      <c r="Z177" s="53"/>
      <c r="AA177" s="53"/>
      <c r="AB177" s="53"/>
      <c r="AC177" s="53"/>
    </row>
    <row r="178" spans="1:29" ht="13" x14ac:dyDescent="0.15">
      <c r="A178" s="28" t="s">
        <v>65</v>
      </c>
      <c r="B178" s="28" t="s">
        <v>67</v>
      </c>
      <c r="C178" s="28" t="s">
        <v>42</v>
      </c>
      <c r="D178" s="32" t="s">
        <v>57</v>
      </c>
      <c r="E178" s="51">
        <v>20</v>
      </c>
      <c r="F178" s="51">
        <v>14</v>
      </c>
      <c r="G178" s="51">
        <v>4</v>
      </c>
      <c r="H178" s="51">
        <v>10</v>
      </c>
      <c r="I178" s="51">
        <v>4</v>
      </c>
      <c r="J178" s="51">
        <v>2</v>
      </c>
      <c r="K178" s="51">
        <v>0</v>
      </c>
      <c r="L178" s="51">
        <v>1</v>
      </c>
      <c r="M178" s="51">
        <v>11</v>
      </c>
      <c r="N178" s="51">
        <v>4</v>
      </c>
      <c r="O178" s="52"/>
      <c r="P178" s="51">
        <v>13</v>
      </c>
      <c r="Q178" s="51">
        <v>2</v>
      </c>
      <c r="R178" s="52"/>
      <c r="S178" s="51">
        <v>5</v>
      </c>
      <c r="T178" s="51">
        <v>2</v>
      </c>
      <c r="U178" s="1"/>
      <c r="V178" s="1"/>
      <c r="X178" s="53"/>
      <c r="Z178" s="53"/>
      <c r="AA178" s="53"/>
      <c r="AB178" s="53"/>
      <c r="AC178" s="53"/>
    </row>
    <row r="179" spans="1:29" ht="13" x14ac:dyDescent="0.15">
      <c r="A179" s="28" t="s">
        <v>65</v>
      </c>
      <c r="B179" s="28" t="s">
        <v>62</v>
      </c>
      <c r="C179" s="28" t="s">
        <v>42</v>
      </c>
      <c r="D179" s="32" t="s">
        <v>58</v>
      </c>
      <c r="E179" s="3">
        <v>41</v>
      </c>
      <c r="F179" s="3">
        <v>24</v>
      </c>
      <c r="G179" s="3">
        <v>10</v>
      </c>
      <c r="H179" s="3">
        <v>14</v>
      </c>
      <c r="I179" s="3">
        <v>2</v>
      </c>
      <c r="J179" s="3">
        <v>1</v>
      </c>
      <c r="K179" s="3">
        <v>0</v>
      </c>
      <c r="L179" s="3">
        <v>1</v>
      </c>
      <c r="M179" s="3">
        <v>23</v>
      </c>
      <c r="N179" s="3">
        <v>13</v>
      </c>
      <c r="O179" s="1"/>
      <c r="P179" s="3">
        <v>16</v>
      </c>
      <c r="Q179" s="3">
        <v>4</v>
      </c>
      <c r="R179" s="1"/>
      <c r="S179" s="3">
        <v>6</v>
      </c>
      <c r="T179" s="3">
        <v>3</v>
      </c>
      <c r="U179" s="1"/>
      <c r="V179" s="1"/>
      <c r="X179" s="53"/>
      <c r="Z179" s="53"/>
      <c r="AA179" s="53"/>
      <c r="AB179" s="53"/>
      <c r="AC179" s="53"/>
    </row>
    <row r="180" spans="1:29" ht="13" x14ac:dyDescent="0.15">
      <c r="A180" s="28" t="s">
        <v>65</v>
      </c>
      <c r="B180" s="28" t="s">
        <v>60</v>
      </c>
      <c r="C180" s="28" t="s">
        <v>42</v>
      </c>
      <c r="D180" s="32" t="s">
        <v>59</v>
      </c>
      <c r="E180" s="3">
        <v>42</v>
      </c>
      <c r="F180" s="3">
        <v>19</v>
      </c>
      <c r="G180" s="3">
        <v>10</v>
      </c>
      <c r="H180" s="3">
        <v>9</v>
      </c>
      <c r="I180" s="3">
        <v>0</v>
      </c>
      <c r="J180" s="3">
        <v>3</v>
      </c>
      <c r="K180" s="3">
        <v>2</v>
      </c>
      <c r="L180" s="3">
        <v>3</v>
      </c>
      <c r="M180" s="3">
        <v>16</v>
      </c>
      <c r="N180" s="3">
        <v>11</v>
      </c>
      <c r="O180" s="1"/>
      <c r="P180" s="3">
        <v>14</v>
      </c>
      <c r="Q180" s="3">
        <v>5</v>
      </c>
      <c r="R180" s="1"/>
      <c r="S180" s="3">
        <v>13</v>
      </c>
      <c r="T180" s="3">
        <v>5</v>
      </c>
      <c r="U180" s="1"/>
      <c r="V180" s="1"/>
      <c r="X180" s="53"/>
      <c r="Z180" s="53"/>
      <c r="AA180" s="53"/>
      <c r="AB180" s="53"/>
      <c r="AC180" s="53"/>
    </row>
    <row r="181" spans="1:29" ht="13" x14ac:dyDescent="0.15">
      <c r="A181" s="28" t="s">
        <v>65</v>
      </c>
      <c r="B181" s="28" t="s">
        <v>66</v>
      </c>
      <c r="C181" s="28" t="s">
        <v>43</v>
      </c>
      <c r="D181" s="32" t="s">
        <v>54</v>
      </c>
      <c r="E181" s="3">
        <v>10</v>
      </c>
      <c r="F181" s="3">
        <v>18</v>
      </c>
      <c r="G181" s="3">
        <v>7</v>
      </c>
      <c r="H181" s="3">
        <v>11</v>
      </c>
      <c r="I181" s="3">
        <v>3</v>
      </c>
      <c r="J181" s="3">
        <v>2</v>
      </c>
      <c r="K181" s="3">
        <v>0</v>
      </c>
      <c r="L181" s="3">
        <v>4</v>
      </c>
      <c r="M181" s="3">
        <v>11</v>
      </c>
      <c r="N181" s="48">
        <v>3</v>
      </c>
      <c r="O181" s="1"/>
      <c r="P181" s="48">
        <v>6</v>
      </c>
      <c r="Q181" s="48">
        <v>1</v>
      </c>
      <c r="R181" s="1"/>
      <c r="S181" s="3">
        <v>2</v>
      </c>
      <c r="T181" s="3">
        <v>1</v>
      </c>
      <c r="U181" s="1"/>
      <c r="V181" s="1"/>
      <c r="X181" s="54"/>
      <c r="Z181" s="51"/>
      <c r="AA181" s="51"/>
      <c r="AB181" s="54"/>
      <c r="AC181" s="51"/>
    </row>
    <row r="182" spans="1:29" ht="13" x14ac:dyDescent="0.15">
      <c r="A182" s="28" t="s">
        <v>65</v>
      </c>
      <c r="B182" s="28" t="s">
        <v>64</v>
      </c>
      <c r="C182" s="28" t="s">
        <v>43</v>
      </c>
      <c r="D182" s="32" t="s">
        <v>56</v>
      </c>
      <c r="E182" s="3">
        <v>24</v>
      </c>
      <c r="F182" s="3">
        <v>9</v>
      </c>
      <c r="G182" s="3">
        <v>5</v>
      </c>
      <c r="H182" s="3">
        <v>4</v>
      </c>
      <c r="I182" s="3">
        <v>4</v>
      </c>
      <c r="J182" s="3">
        <v>1</v>
      </c>
      <c r="K182" s="3">
        <v>1</v>
      </c>
      <c r="L182" s="3">
        <v>0</v>
      </c>
      <c r="M182" s="3">
        <v>10</v>
      </c>
      <c r="N182" s="3">
        <v>6</v>
      </c>
      <c r="O182" s="1"/>
      <c r="P182" s="3">
        <v>10</v>
      </c>
      <c r="Q182" s="3">
        <v>4</v>
      </c>
      <c r="R182" s="1"/>
      <c r="S182" s="3">
        <v>0</v>
      </c>
      <c r="T182" s="3">
        <v>0</v>
      </c>
      <c r="U182" s="1"/>
      <c r="V182" s="1"/>
      <c r="X182" s="53"/>
      <c r="Z182" s="53"/>
      <c r="AA182" s="53"/>
      <c r="AB182" s="53"/>
      <c r="AC182" s="53"/>
    </row>
    <row r="183" spans="1:29" ht="13" x14ac:dyDescent="0.15">
      <c r="A183" s="28" t="s">
        <v>65</v>
      </c>
      <c r="B183" s="28" t="s">
        <v>67</v>
      </c>
      <c r="C183" s="28" t="s">
        <v>43</v>
      </c>
      <c r="D183" s="32" t="s">
        <v>57</v>
      </c>
      <c r="E183" s="51">
        <v>17</v>
      </c>
      <c r="F183" s="51">
        <v>11</v>
      </c>
      <c r="G183" s="51">
        <v>3</v>
      </c>
      <c r="H183" s="51">
        <v>8</v>
      </c>
      <c r="I183" s="51">
        <v>1</v>
      </c>
      <c r="J183" s="51">
        <v>5</v>
      </c>
      <c r="K183" s="51">
        <v>2</v>
      </c>
      <c r="L183" s="51">
        <v>4</v>
      </c>
      <c r="M183" s="51">
        <v>7</v>
      </c>
      <c r="N183" s="51">
        <v>2</v>
      </c>
      <c r="O183" s="52"/>
      <c r="P183" s="51">
        <v>18</v>
      </c>
      <c r="Q183" s="51">
        <v>4</v>
      </c>
      <c r="R183" s="52"/>
      <c r="S183" s="51">
        <v>4</v>
      </c>
      <c r="T183" s="51">
        <v>1</v>
      </c>
      <c r="U183" s="1"/>
      <c r="V183" s="1"/>
      <c r="X183" s="53"/>
      <c r="Z183" s="53"/>
      <c r="AA183" s="53"/>
      <c r="AB183" s="53"/>
      <c r="AC183" s="53"/>
    </row>
    <row r="184" spans="1:29" ht="13" x14ac:dyDescent="0.15">
      <c r="A184" s="28" t="s">
        <v>65</v>
      </c>
      <c r="B184" s="28" t="s">
        <v>62</v>
      </c>
      <c r="C184" s="28" t="s">
        <v>43</v>
      </c>
      <c r="D184" s="32" t="s">
        <v>58</v>
      </c>
      <c r="E184" s="3">
        <v>16</v>
      </c>
      <c r="F184" s="3">
        <v>12</v>
      </c>
      <c r="G184" s="3">
        <v>4</v>
      </c>
      <c r="H184" s="3">
        <v>8</v>
      </c>
      <c r="I184" s="3">
        <v>0</v>
      </c>
      <c r="J184" s="3">
        <v>2</v>
      </c>
      <c r="K184" s="3">
        <v>1</v>
      </c>
      <c r="L184" s="3">
        <v>2</v>
      </c>
      <c r="M184" s="3">
        <v>10</v>
      </c>
      <c r="N184" s="3">
        <v>5</v>
      </c>
      <c r="O184" s="1"/>
      <c r="P184" s="3">
        <v>5</v>
      </c>
      <c r="Q184" s="3">
        <v>2</v>
      </c>
      <c r="R184" s="1"/>
      <c r="S184" s="3">
        <v>0</v>
      </c>
      <c r="T184" s="3">
        <v>0</v>
      </c>
      <c r="U184" s="1"/>
      <c r="V184" s="1"/>
      <c r="X184" s="53"/>
      <c r="Z184" s="53"/>
      <c r="AA184" s="53"/>
      <c r="AB184" s="53"/>
      <c r="AC184" s="53"/>
    </row>
    <row r="185" spans="1:29" ht="13" x14ac:dyDescent="0.15">
      <c r="A185" s="28" t="s">
        <v>65</v>
      </c>
      <c r="B185" s="28" t="s">
        <v>60</v>
      </c>
      <c r="C185" s="28" t="s">
        <v>43</v>
      </c>
      <c r="D185" s="32" t="s">
        <v>59</v>
      </c>
      <c r="E185" s="3">
        <v>13</v>
      </c>
      <c r="F185" s="3">
        <v>11</v>
      </c>
      <c r="G185" s="3">
        <v>2</v>
      </c>
      <c r="H185" s="3">
        <v>9</v>
      </c>
      <c r="I185" s="3">
        <v>0</v>
      </c>
      <c r="J185" s="3">
        <v>1</v>
      </c>
      <c r="K185" s="3">
        <v>1</v>
      </c>
      <c r="L185" s="3">
        <v>1</v>
      </c>
      <c r="M185" s="3">
        <v>10</v>
      </c>
      <c r="N185" s="3">
        <v>4</v>
      </c>
      <c r="O185" s="1"/>
      <c r="P185" s="3">
        <v>9</v>
      </c>
      <c r="Q185" s="3">
        <v>1</v>
      </c>
      <c r="R185" s="1"/>
      <c r="S185" s="3">
        <v>5</v>
      </c>
      <c r="T185" s="3">
        <v>2</v>
      </c>
      <c r="U185" s="1"/>
      <c r="V185" s="1"/>
      <c r="X185" s="53"/>
      <c r="Z185" s="53"/>
      <c r="AA185" s="53"/>
      <c r="AB185" s="53"/>
      <c r="AC185" s="53"/>
    </row>
    <row r="186" spans="1:29" ht="13" x14ac:dyDescent="0.15">
      <c r="A186" s="28" t="s">
        <v>65</v>
      </c>
      <c r="B186" s="28" t="s">
        <v>66</v>
      </c>
      <c r="C186" s="28" t="s">
        <v>44</v>
      </c>
      <c r="D186" s="32" t="s">
        <v>54</v>
      </c>
      <c r="E186" s="3">
        <v>2</v>
      </c>
      <c r="F186" s="3">
        <v>6</v>
      </c>
      <c r="G186" s="3">
        <v>3</v>
      </c>
      <c r="H186" s="3">
        <v>3</v>
      </c>
      <c r="I186" s="3">
        <v>1</v>
      </c>
      <c r="J186" s="3">
        <v>1</v>
      </c>
      <c r="K186" s="3">
        <v>0</v>
      </c>
      <c r="L186" s="3">
        <v>1</v>
      </c>
      <c r="M186" s="3">
        <v>7</v>
      </c>
      <c r="N186" s="48">
        <v>1</v>
      </c>
      <c r="O186" s="1"/>
      <c r="P186" s="48">
        <v>2</v>
      </c>
      <c r="Q186" s="48">
        <v>0</v>
      </c>
      <c r="R186" s="1"/>
      <c r="S186" s="3">
        <v>0</v>
      </c>
      <c r="T186" s="3">
        <v>0</v>
      </c>
      <c r="U186" s="1"/>
      <c r="V186" s="1"/>
      <c r="X186" s="54"/>
      <c r="Z186" s="51"/>
      <c r="AA186" s="51"/>
      <c r="AB186" s="54"/>
      <c r="AC186" s="51"/>
    </row>
    <row r="187" spans="1:29" ht="13" x14ac:dyDescent="0.15">
      <c r="A187" s="28" t="s">
        <v>65</v>
      </c>
      <c r="B187" s="28" t="s">
        <v>64</v>
      </c>
      <c r="C187" s="28" t="s">
        <v>44</v>
      </c>
      <c r="D187" s="32" t="s">
        <v>56</v>
      </c>
      <c r="E187" s="3">
        <v>10</v>
      </c>
      <c r="F187" s="3">
        <v>10</v>
      </c>
      <c r="G187" s="3">
        <v>4</v>
      </c>
      <c r="H187" s="3">
        <v>6</v>
      </c>
      <c r="I187" s="3">
        <v>2</v>
      </c>
      <c r="J187" s="3">
        <v>1</v>
      </c>
      <c r="K187" s="3">
        <v>0</v>
      </c>
      <c r="L187" s="3">
        <v>4</v>
      </c>
      <c r="M187" s="3">
        <v>4</v>
      </c>
      <c r="N187" s="3">
        <v>1</v>
      </c>
      <c r="O187" s="1"/>
      <c r="P187" s="3">
        <v>5</v>
      </c>
      <c r="Q187" s="3">
        <v>2</v>
      </c>
      <c r="R187" s="1"/>
      <c r="S187" s="3">
        <v>2</v>
      </c>
      <c r="T187" s="3">
        <v>2</v>
      </c>
      <c r="U187" s="1"/>
      <c r="V187" s="1"/>
      <c r="X187" s="53"/>
      <c r="Z187" s="53"/>
      <c r="AA187" s="53"/>
      <c r="AB187" s="53"/>
      <c r="AC187" s="53"/>
    </row>
    <row r="188" spans="1:29" ht="13" x14ac:dyDescent="0.15">
      <c r="A188" s="28" t="s">
        <v>65</v>
      </c>
      <c r="B188" s="28" t="s">
        <v>67</v>
      </c>
      <c r="C188" s="28" t="s">
        <v>44</v>
      </c>
      <c r="D188" s="32" t="s">
        <v>57</v>
      </c>
      <c r="E188" s="51">
        <v>5</v>
      </c>
      <c r="F188" s="51">
        <v>5</v>
      </c>
      <c r="G188" s="51">
        <v>2</v>
      </c>
      <c r="H188" s="51">
        <v>3</v>
      </c>
      <c r="I188" s="51">
        <v>3</v>
      </c>
      <c r="J188" s="51">
        <v>0</v>
      </c>
      <c r="K188" s="51">
        <v>0</v>
      </c>
      <c r="L188" s="51">
        <v>0</v>
      </c>
      <c r="M188" s="51">
        <v>4</v>
      </c>
      <c r="N188" s="51">
        <v>2</v>
      </c>
      <c r="O188" s="52"/>
      <c r="P188" s="51">
        <v>5</v>
      </c>
      <c r="Q188" s="51">
        <v>0</v>
      </c>
      <c r="R188" s="52"/>
      <c r="S188" s="51">
        <v>2</v>
      </c>
      <c r="T188" s="51">
        <v>1</v>
      </c>
      <c r="U188" s="1"/>
      <c r="V188" s="1"/>
      <c r="X188" s="53"/>
      <c r="Z188" s="53"/>
      <c r="AA188" s="53"/>
      <c r="AB188" s="53"/>
      <c r="AC188" s="53"/>
    </row>
    <row r="189" spans="1:29" ht="13" x14ac:dyDescent="0.15">
      <c r="A189" s="28" t="s">
        <v>65</v>
      </c>
      <c r="B189" s="28" t="s">
        <v>62</v>
      </c>
      <c r="C189" s="28" t="s">
        <v>44</v>
      </c>
      <c r="D189" s="32" t="s">
        <v>58</v>
      </c>
      <c r="E189" s="3">
        <v>5</v>
      </c>
      <c r="F189" s="3">
        <v>6</v>
      </c>
      <c r="G189" s="3">
        <v>3</v>
      </c>
      <c r="H189" s="3">
        <v>3</v>
      </c>
      <c r="I189" s="3">
        <v>2</v>
      </c>
      <c r="J189" s="3">
        <v>0</v>
      </c>
      <c r="K189" s="3">
        <v>0</v>
      </c>
      <c r="L189" s="3">
        <v>1</v>
      </c>
      <c r="M189" s="3">
        <v>6</v>
      </c>
      <c r="N189" s="3">
        <v>1</v>
      </c>
      <c r="O189" s="1"/>
      <c r="P189" s="3">
        <v>2</v>
      </c>
      <c r="Q189" s="3">
        <v>1</v>
      </c>
      <c r="R189" s="1"/>
      <c r="S189" s="3">
        <v>1</v>
      </c>
      <c r="T189" s="3">
        <v>0</v>
      </c>
      <c r="U189" s="1"/>
      <c r="V189" s="1"/>
      <c r="X189" s="53"/>
      <c r="Z189" s="53"/>
      <c r="AA189" s="53"/>
      <c r="AB189" s="53"/>
      <c r="AC189" s="53"/>
    </row>
    <row r="190" spans="1:29" ht="13" x14ac:dyDescent="0.15">
      <c r="A190" s="28" t="s">
        <v>65</v>
      </c>
      <c r="B190" s="28" t="s">
        <v>60</v>
      </c>
      <c r="C190" s="28" t="s">
        <v>44</v>
      </c>
      <c r="D190" s="32" t="s">
        <v>59</v>
      </c>
      <c r="E190" s="3">
        <v>7</v>
      </c>
      <c r="F190" s="3">
        <v>8</v>
      </c>
      <c r="G190" s="3">
        <v>3</v>
      </c>
      <c r="H190" s="3">
        <v>5</v>
      </c>
      <c r="I190" s="3">
        <v>2</v>
      </c>
      <c r="J190" s="3">
        <v>1</v>
      </c>
      <c r="K190" s="3">
        <v>1</v>
      </c>
      <c r="L190" s="3">
        <v>2</v>
      </c>
      <c r="M190" s="3">
        <v>5</v>
      </c>
      <c r="N190" s="3">
        <v>2</v>
      </c>
      <c r="O190" s="1"/>
      <c r="P190" s="3">
        <v>2</v>
      </c>
      <c r="Q190" s="3">
        <v>1</v>
      </c>
      <c r="R190" s="1"/>
      <c r="S190" s="3">
        <v>0</v>
      </c>
      <c r="T190" s="3">
        <v>0</v>
      </c>
      <c r="U190" s="1"/>
      <c r="V190" s="1"/>
      <c r="X190" s="53"/>
      <c r="Z190" s="53"/>
      <c r="AA190" s="53"/>
      <c r="AB190" s="53"/>
      <c r="AC190" s="53"/>
    </row>
    <row r="191" spans="1:29" ht="13" x14ac:dyDescent="0.15">
      <c r="A191" s="28" t="s">
        <v>65</v>
      </c>
      <c r="B191" s="28" t="s">
        <v>66</v>
      </c>
      <c r="C191" s="28" t="s">
        <v>45</v>
      </c>
      <c r="D191" s="32" t="s">
        <v>54</v>
      </c>
      <c r="E191" s="3">
        <v>8</v>
      </c>
      <c r="F191" s="3">
        <v>5</v>
      </c>
      <c r="G191" s="3">
        <v>2</v>
      </c>
      <c r="H191" s="3">
        <v>3</v>
      </c>
      <c r="I191" s="3">
        <v>1</v>
      </c>
      <c r="J191" s="3">
        <v>0</v>
      </c>
      <c r="K191" s="3">
        <v>0</v>
      </c>
      <c r="L191" s="3">
        <v>1</v>
      </c>
      <c r="M191" s="3">
        <v>3</v>
      </c>
      <c r="N191" s="48">
        <v>1</v>
      </c>
      <c r="O191" s="1"/>
      <c r="P191" s="48">
        <v>3</v>
      </c>
      <c r="Q191" s="48">
        <v>2</v>
      </c>
      <c r="R191" s="1"/>
      <c r="S191" s="3">
        <v>0</v>
      </c>
      <c r="T191" s="3">
        <v>0</v>
      </c>
      <c r="U191" s="1"/>
      <c r="V191" s="52"/>
      <c r="X191" s="53"/>
      <c r="Z191" s="53"/>
      <c r="AA191" s="53"/>
      <c r="AB191" s="53"/>
      <c r="AC191" s="53"/>
    </row>
    <row r="192" spans="1:29" ht="13" x14ac:dyDescent="0.15">
      <c r="A192" s="28" t="s">
        <v>65</v>
      </c>
      <c r="B192" s="28" t="s">
        <v>64</v>
      </c>
      <c r="C192" s="28" t="s">
        <v>45</v>
      </c>
      <c r="D192" s="32" t="s">
        <v>56</v>
      </c>
      <c r="E192" s="3">
        <v>3</v>
      </c>
      <c r="F192" s="3">
        <v>5</v>
      </c>
      <c r="G192" s="3">
        <v>1</v>
      </c>
      <c r="H192" s="3">
        <v>4</v>
      </c>
      <c r="I192" s="3">
        <v>2</v>
      </c>
      <c r="J192" s="3">
        <v>1</v>
      </c>
      <c r="K192" s="3">
        <v>0</v>
      </c>
      <c r="L192" s="3">
        <v>1</v>
      </c>
      <c r="M192" s="3">
        <v>5</v>
      </c>
      <c r="N192" s="3">
        <v>0</v>
      </c>
      <c r="O192" s="1"/>
      <c r="P192" s="3">
        <v>6</v>
      </c>
      <c r="Q192" s="3">
        <v>1</v>
      </c>
      <c r="R192" s="1"/>
      <c r="S192" s="3">
        <v>0</v>
      </c>
      <c r="T192" s="3">
        <v>0</v>
      </c>
      <c r="U192" s="1"/>
      <c r="V192" s="52"/>
      <c r="X192" s="53"/>
      <c r="Z192" s="53"/>
      <c r="AA192" s="53"/>
      <c r="AB192" s="53"/>
      <c r="AC192" s="53"/>
    </row>
    <row r="193" spans="1:29" ht="13" x14ac:dyDescent="0.15">
      <c r="A193" s="28" t="s">
        <v>65</v>
      </c>
      <c r="B193" s="28" t="s">
        <v>67</v>
      </c>
      <c r="C193" s="28" t="s">
        <v>45</v>
      </c>
      <c r="D193" s="32" t="s">
        <v>57</v>
      </c>
      <c r="E193" s="51">
        <v>9</v>
      </c>
      <c r="F193" s="51">
        <v>3</v>
      </c>
      <c r="G193" s="51">
        <v>1</v>
      </c>
      <c r="H193" s="51">
        <v>2</v>
      </c>
      <c r="I193" s="51">
        <v>1</v>
      </c>
      <c r="J193" s="51">
        <v>1</v>
      </c>
      <c r="K193" s="51">
        <v>0</v>
      </c>
      <c r="L193" s="51">
        <v>0</v>
      </c>
      <c r="M193" s="51">
        <v>1</v>
      </c>
      <c r="N193" s="51">
        <v>0</v>
      </c>
      <c r="O193" s="52"/>
      <c r="P193" s="51">
        <v>6</v>
      </c>
      <c r="Q193" s="51">
        <v>3</v>
      </c>
      <c r="R193" s="52"/>
      <c r="S193" s="51">
        <v>0</v>
      </c>
      <c r="T193" s="51">
        <v>0</v>
      </c>
      <c r="U193" s="1"/>
      <c r="V193" s="52"/>
      <c r="X193" s="53"/>
      <c r="Z193" s="53"/>
      <c r="AA193" s="53"/>
      <c r="AB193" s="53"/>
      <c r="AC193" s="53"/>
    </row>
    <row r="194" spans="1:29" ht="13" x14ac:dyDescent="0.15">
      <c r="A194" s="28" t="s">
        <v>65</v>
      </c>
      <c r="B194" s="28" t="s">
        <v>62</v>
      </c>
      <c r="C194" s="28" t="s">
        <v>45</v>
      </c>
      <c r="D194" s="32" t="s">
        <v>58</v>
      </c>
      <c r="E194" s="3">
        <v>3</v>
      </c>
      <c r="F194" s="3">
        <v>4</v>
      </c>
      <c r="G194" s="3">
        <v>1</v>
      </c>
      <c r="H194" s="3">
        <v>3</v>
      </c>
      <c r="I194" s="3">
        <v>2</v>
      </c>
      <c r="J194" s="3">
        <v>0</v>
      </c>
      <c r="K194" s="3">
        <v>0</v>
      </c>
      <c r="L194" s="3">
        <v>1</v>
      </c>
      <c r="M194" s="3">
        <v>3</v>
      </c>
      <c r="N194" s="3">
        <v>0</v>
      </c>
      <c r="O194" s="1"/>
      <c r="P194" s="3">
        <v>3</v>
      </c>
      <c r="Q194" s="3">
        <v>1</v>
      </c>
      <c r="R194" s="1"/>
      <c r="S194" s="3">
        <v>0</v>
      </c>
      <c r="T194" s="3">
        <v>0</v>
      </c>
      <c r="U194" s="1"/>
      <c r="V194" s="52"/>
      <c r="X194" s="53"/>
      <c r="Z194" s="53"/>
      <c r="AA194" s="53"/>
      <c r="AB194" s="53"/>
      <c r="AC194" s="53"/>
    </row>
    <row r="195" spans="1:29" ht="13" x14ac:dyDescent="0.15">
      <c r="A195" s="28" t="s">
        <v>65</v>
      </c>
      <c r="B195" s="28" t="s">
        <v>60</v>
      </c>
      <c r="C195" s="28" t="s">
        <v>45</v>
      </c>
      <c r="D195" s="32" t="s">
        <v>59</v>
      </c>
      <c r="E195" s="3">
        <v>0</v>
      </c>
      <c r="F195" s="3">
        <v>3</v>
      </c>
      <c r="G195" s="3">
        <v>1</v>
      </c>
      <c r="H195" s="3">
        <v>2</v>
      </c>
      <c r="I195" s="3">
        <v>1</v>
      </c>
      <c r="J195" s="3">
        <v>1</v>
      </c>
      <c r="K195" s="3">
        <v>0</v>
      </c>
      <c r="L195" s="3">
        <v>0</v>
      </c>
      <c r="M195" s="3">
        <v>1</v>
      </c>
      <c r="N195" s="3">
        <v>0</v>
      </c>
      <c r="O195" s="1"/>
      <c r="P195" s="3">
        <v>3</v>
      </c>
      <c r="Q195" s="3">
        <v>0</v>
      </c>
      <c r="R195" s="1"/>
      <c r="S195" s="3">
        <v>0</v>
      </c>
      <c r="T195" s="3">
        <v>0</v>
      </c>
      <c r="U195" s="1"/>
      <c r="V195" s="52"/>
      <c r="X195" s="53"/>
      <c r="Z195" s="53"/>
      <c r="AA195" s="53"/>
      <c r="AB195" s="53"/>
      <c r="AC195" s="53"/>
    </row>
    <row r="196" spans="1:29" ht="13" x14ac:dyDescent="0.15">
      <c r="A196" s="30" t="s">
        <v>67</v>
      </c>
      <c r="B196" s="30" t="s">
        <v>62</v>
      </c>
      <c r="C196" s="30" t="s">
        <v>46</v>
      </c>
      <c r="D196" s="32" t="s">
        <v>54</v>
      </c>
      <c r="E196" s="3">
        <v>23</v>
      </c>
      <c r="F196" s="3">
        <v>18</v>
      </c>
      <c r="G196" s="3">
        <v>6</v>
      </c>
      <c r="H196" s="3">
        <v>12</v>
      </c>
      <c r="I196" s="3">
        <v>5</v>
      </c>
      <c r="J196" s="3">
        <v>1</v>
      </c>
      <c r="K196" s="3">
        <v>0</v>
      </c>
      <c r="L196" s="3">
        <v>1</v>
      </c>
      <c r="M196" s="3">
        <v>11</v>
      </c>
      <c r="N196" s="48">
        <v>7</v>
      </c>
      <c r="O196" s="1"/>
      <c r="P196" s="48">
        <v>11</v>
      </c>
      <c r="Q196" s="48">
        <v>2</v>
      </c>
      <c r="R196" s="1"/>
      <c r="S196" s="3">
        <v>3</v>
      </c>
      <c r="T196" s="3">
        <v>3</v>
      </c>
      <c r="U196" s="1"/>
      <c r="V196" s="52"/>
      <c r="X196" s="53"/>
      <c r="Z196" s="53"/>
      <c r="AA196" s="53"/>
      <c r="AB196" s="53"/>
      <c r="AC196" s="53"/>
    </row>
    <row r="197" spans="1:29" ht="13" x14ac:dyDescent="0.15">
      <c r="A197" s="30" t="s">
        <v>67</v>
      </c>
      <c r="B197" s="30" t="s">
        <v>189</v>
      </c>
      <c r="C197" s="30" t="s">
        <v>46</v>
      </c>
      <c r="D197" s="32" t="s">
        <v>56</v>
      </c>
      <c r="E197" s="3">
        <v>35</v>
      </c>
      <c r="F197" s="3">
        <v>16</v>
      </c>
      <c r="G197" s="3">
        <v>3</v>
      </c>
      <c r="H197" s="3">
        <v>13</v>
      </c>
      <c r="I197" s="3">
        <v>2</v>
      </c>
      <c r="J197" s="3">
        <v>3</v>
      </c>
      <c r="K197" s="3">
        <v>3</v>
      </c>
      <c r="L197" s="3">
        <v>1</v>
      </c>
      <c r="M197" s="3">
        <v>19</v>
      </c>
      <c r="N197" s="3">
        <v>12</v>
      </c>
      <c r="O197" s="1"/>
      <c r="P197" s="3">
        <v>13</v>
      </c>
      <c r="Q197" s="3">
        <v>3</v>
      </c>
      <c r="R197" s="1"/>
      <c r="S197" s="3">
        <v>3</v>
      </c>
      <c r="T197" s="3">
        <v>2</v>
      </c>
      <c r="U197" s="1"/>
      <c r="V197" s="55"/>
      <c r="X197" s="54"/>
      <c r="Z197" s="51"/>
      <c r="AA197" s="51"/>
      <c r="AB197" s="54"/>
      <c r="AC197" s="51"/>
    </row>
    <row r="198" spans="1:29" ht="13" x14ac:dyDescent="0.15">
      <c r="A198" s="30" t="s">
        <v>67</v>
      </c>
      <c r="B198" s="30" t="s">
        <v>65</v>
      </c>
      <c r="C198" s="30" t="s">
        <v>46</v>
      </c>
      <c r="D198" s="32" t="s">
        <v>57</v>
      </c>
      <c r="E198" s="51">
        <v>27</v>
      </c>
      <c r="F198" s="51">
        <v>13</v>
      </c>
      <c r="G198" s="51">
        <v>2</v>
      </c>
      <c r="H198" s="51">
        <v>11</v>
      </c>
      <c r="I198" s="51">
        <v>1</v>
      </c>
      <c r="J198" s="51">
        <v>3</v>
      </c>
      <c r="K198" s="51">
        <v>2</v>
      </c>
      <c r="L198" s="51">
        <v>3</v>
      </c>
      <c r="M198" s="51">
        <v>13</v>
      </c>
      <c r="N198" s="51">
        <v>7</v>
      </c>
      <c r="O198" s="52"/>
      <c r="P198" s="51">
        <v>13</v>
      </c>
      <c r="Q198" s="51">
        <v>2</v>
      </c>
      <c r="R198" s="52"/>
      <c r="S198" s="51">
        <v>13</v>
      </c>
      <c r="T198" s="51">
        <v>7</v>
      </c>
      <c r="U198" s="1"/>
      <c r="V198" s="52"/>
      <c r="X198" s="53"/>
      <c r="Z198" s="53"/>
      <c r="AA198" s="53"/>
      <c r="AB198" s="53"/>
      <c r="AC198" s="53"/>
    </row>
    <row r="199" spans="1:29" ht="13" x14ac:dyDescent="0.15">
      <c r="A199" s="30" t="s">
        <v>67</v>
      </c>
      <c r="B199" s="30" t="s">
        <v>66</v>
      </c>
      <c r="C199" s="30" t="s">
        <v>46</v>
      </c>
      <c r="D199" s="32" t="s">
        <v>58</v>
      </c>
      <c r="E199" s="3">
        <v>25</v>
      </c>
      <c r="F199" s="3">
        <v>18</v>
      </c>
      <c r="G199" s="3">
        <v>6</v>
      </c>
      <c r="H199" s="3">
        <v>12</v>
      </c>
      <c r="I199" s="3">
        <v>4</v>
      </c>
      <c r="J199" s="3">
        <v>1</v>
      </c>
      <c r="K199" s="3">
        <v>1</v>
      </c>
      <c r="L199" s="3">
        <v>0</v>
      </c>
      <c r="M199" s="3">
        <v>11</v>
      </c>
      <c r="N199" s="3">
        <v>7</v>
      </c>
      <c r="O199" s="1"/>
      <c r="P199" s="3">
        <v>7</v>
      </c>
      <c r="Q199" s="3">
        <v>2</v>
      </c>
      <c r="R199" s="1"/>
      <c r="S199" s="3">
        <v>6</v>
      </c>
      <c r="T199" s="3">
        <v>5</v>
      </c>
      <c r="U199" s="1"/>
      <c r="V199" s="52"/>
      <c r="X199" s="53"/>
      <c r="Z199" s="53"/>
      <c r="AA199" s="53"/>
      <c r="AB199" s="53"/>
      <c r="AC199" s="53"/>
    </row>
    <row r="200" spans="1:29" ht="13" x14ac:dyDescent="0.15">
      <c r="A200" s="30" t="s">
        <v>67</v>
      </c>
      <c r="B200" s="30" t="s">
        <v>63</v>
      </c>
      <c r="C200" s="30" t="s">
        <v>46</v>
      </c>
      <c r="D200" s="32" t="s">
        <v>59</v>
      </c>
      <c r="O200" s="1"/>
      <c r="R200" s="1"/>
      <c r="U200" s="1"/>
      <c r="V200" s="52"/>
      <c r="X200" s="53"/>
      <c r="Z200" s="53"/>
      <c r="AA200" s="53"/>
      <c r="AB200" s="53"/>
      <c r="AC200" s="53"/>
    </row>
    <row r="201" spans="1:29" ht="13" x14ac:dyDescent="0.15">
      <c r="A201" s="30" t="s">
        <v>67</v>
      </c>
      <c r="B201" s="30" t="s">
        <v>62</v>
      </c>
      <c r="C201" s="30" t="s">
        <v>47</v>
      </c>
      <c r="D201" s="32" t="s">
        <v>54</v>
      </c>
      <c r="E201" s="3">
        <v>10</v>
      </c>
      <c r="F201" s="3">
        <v>9</v>
      </c>
      <c r="G201" s="3">
        <v>4</v>
      </c>
      <c r="H201" s="3">
        <v>5</v>
      </c>
      <c r="I201" s="3">
        <v>3</v>
      </c>
      <c r="J201" s="3">
        <v>0</v>
      </c>
      <c r="K201" s="3">
        <v>0</v>
      </c>
      <c r="L201" s="3">
        <v>2</v>
      </c>
      <c r="M201" s="3">
        <v>11</v>
      </c>
      <c r="N201" s="48">
        <v>4</v>
      </c>
      <c r="O201" s="1"/>
      <c r="P201" s="48">
        <v>1</v>
      </c>
      <c r="Q201" s="48">
        <v>0</v>
      </c>
      <c r="R201" s="1"/>
      <c r="S201" s="3">
        <v>3</v>
      </c>
      <c r="T201" s="3">
        <v>2</v>
      </c>
      <c r="U201" s="1"/>
      <c r="V201" s="52"/>
      <c r="X201" s="53"/>
      <c r="Z201" s="53"/>
      <c r="AA201" s="53"/>
      <c r="AB201" s="53"/>
      <c r="AC201" s="53"/>
    </row>
    <row r="202" spans="1:29" ht="13" x14ac:dyDescent="0.15">
      <c r="A202" s="30" t="s">
        <v>67</v>
      </c>
      <c r="B202" s="30" t="s">
        <v>189</v>
      </c>
      <c r="C202" s="30" t="s">
        <v>47</v>
      </c>
      <c r="D202" s="32" t="s">
        <v>56</v>
      </c>
      <c r="E202" s="3">
        <v>4</v>
      </c>
      <c r="F202" s="3">
        <v>9</v>
      </c>
      <c r="G202" s="3">
        <v>2</v>
      </c>
      <c r="H202" s="3">
        <v>7</v>
      </c>
      <c r="I202" s="3">
        <v>7</v>
      </c>
      <c r="J202" s="3">
        <v>1</v>
      </c>
      <c r="K202" s="3">
        <v>1</v>
      </c>
      <c r="L202" s="3">
        <v>3</v>
      </c>
      <c r="M202" s="3">
        <v>9</v>
      </c>
      <c r="N202" s="3">
        <v>2</v>
      </c>
      <c r="O202" s="1"/>
      <c r="P202" s="3">
        <v>0</v>
      </c>
      <c r="Q202" s="3">
        <v>0</v>
      </c>
      <c r="R202" s="1"/>
      <c r="S202" s="3">
        <v>0</v>
      </c>
      <c r="T202" s="3">
        <v>0</v>
      </c>
      <c r="U202" s="1"/>
      <c r="V202" s="52"/>
      <c r="X202" s="53"/>
      <c r="Z202" s="53"/>
      <c r="AA202" s="53"/>
      <c r="AB202" s="53"/>
      <c r="AC202" s="53"/>
    </row>
    <row r="203" spans="1:29" ht="13" x14ac:dyDescent="0.15">
      <c r="A203" s="30" t="s">
        <v>67</v>
      </c>
      <c r="B203" s="30" t="s">
        <v>65</v>
      </c>
      <c r="C203" s="30" t="s">
        <v>47</v>
      </c>
      <c r="D203" s="32" t="s">
        <v>57</v>
      </c>
      <c r="E203" s="51">
        <v>19</v>
      </c>
      <c r="F203" s="51">
        <v>9</v>
      </c>
      <c r="G203" s="51">
        <v>2</v>
      </c>
      <c r="H203" s="51">
        <v>7</v>
      </c>
      <c r="I203" s="51">
        <v>3</v>
      </c>
      <c r="J203" s="51">
        <v>2</v>
      </c>
      <c r="K203" s="51">
        <v>0</v>
      </c>
      <c r="L203" s="51">
        <v>3</v>
      </c>
      <c r="M203" s="51">
        <v>14</v>
      </c>
      <c r="N203" s="51">
        <v>7</v>
      </c>
      <c r="O203" s="52"/>
      <c r="P203" s="51">
        <v>0</v>
      </c>
      <c r="Q203" s="51">
        <v>0</v>
      </c>
      <c r="R203" s="52"/>
      <c r="S203" s="51">
        <v>12</v>
      </c>
      <c r="T203" s="51">
        <v>5</v>
      </c>
      <c r="U203" s="1"/>
      <c r="V203" s="1"/>
      <c r="X203" s="53"/>
      <c r="Z203" s="53"/>
      <c r="AA203" s="53"/>
      <c r="AB203" s="53"/>
      <c r="AC203" s="53"/>
    </row>
    <row r="204" spans="1:29" ht="13" x14ac:dyDescent="0.15">
      <c r="A204" s="30" t="s">
        <v>67</v>
      </c>
      <c r="B204" s="30" t="s">
        <v>66</v>
      </c>
      <c r="C204" s="30" t="s">
        <v>47</v>
      </c>
      <c r="D204" s="32" t="s">
        <v>58</v>
      </c>
      <c r="E204" s="3">
        <v>10</v>
      </c>
      <c r="F204" s="3">
        <v>14</v>
      </c>
      <c r="G204" s="3">
        <v>3</v>
      </c>
      <c r="H204" s="3">
        <v>11</v>
      </c>
      <c r="I204" s="3">
        <v>5</v>
      </c>
      <c r="J204" s="3">
        <v>0</v>
      </c>
      <c r="K204" s="3">
        <v>1</v>
      </c>
      <c r="L204" s="3">
        <v>6</v>
      </c>
      <c r="M204" s="3">
        <v>11</v>
      </c>
      <c r="N204" s="3">
        <v>4</v>
      </c>
      <c r="O204" s="1"/>
      <c r="P204" s="3">
        <v>0</v>
      </c>
      <c r="Q204" s="3">
        <v>0</v>
      </c>
      <c r="R204" s="1"/>
      <c r="S204" s="3">
        <v>4</v>
      </c>
      <c r="T204" s="3">
        <v>2</v>
      </c>
      <c r="U204" s="1"/>
      <c r="V204" s="1"/>
    </row>
    <row r="205" spans="1:29" ht="13" x14ac:dyDescent="0.15">
      <c r="A205" s="30" t="s">
        <v>67</v>
      </c>
      <c r="B205" s="30" t="s">
        <v>63</v>
      </c>
      <c r="C205" s="30" t="s">
        <v>47</v>
      </c>
      <c r="D205" s="32" t="s">
        <v>59</v>
      </c>
      <c r="E205" s="3">
        <v>21</v>
      </c>
      <c r="F205" s="3">
        <v>11</v>
      </c>
      <c r="G205" s="3">
        <v>5</v>
      </c>
      <c r="H205" s="3">
        <v>6</v>
      </c>
      <c r="I205" s="3">
        <v>5</v>
      </c>
      <c r="J205" s="3">
        <v>1</v>
      </c>
      <c r="K205" s="3">
        <v>0</v>
      </c>
      <c r="L205" s="3">
        <v>5</v>
      </c>
      <c r="M205" s="3">
        <v>21</v>
      </c>
      <c r="N205" s="3">
        <v>9</v>
      </c>
      <c r="O205" s="1"/>
      <c r="P205" s="3">
        <v>0</v>
      </c>
      <c r="Q205" s="3">
        <v>0</v>
      </c>
      <c r="R205" s="1"/>
      <c r="S205" s="3">
        <v>5</v>
      </c>
      <c r="T205" s="3">
        <v>3</v>
      </c>
      <c r="U205" s="1"/>
      <c r="V205" s="52"/>
      <c r="X205" s="53"/>
      <c r="Z205" s="53"/>
      <c r="AA205" s="53"/>
      <c r="AB205" s="53"/>
      <c r="AC205" s="53"/>
    </row>
    <row r="206" spans="1:29" ht="13" x14ac:dyDescent="0.15">
      <c r="A206" s="30" t="s">
        <v>67</v>
      </c>
      <c r="B206" s="30" t="s">
        <v>62</v>
      </c>
      <c r="C206" s="30" t="s">
        <v>48</v>
      </c>
      <c r="D206" s="32" t="s">
        <v>54</v>
      </c>
      <c r="E206" s="3">
        <v>15</v>
      </c>
      <c r="F206" s="3">
        <v>7</v>
      </c>
      <c r="G206" s="3">
        <v>2</v>
      </c>
      <c r="H206" s="3">
        <v>5</v>
      </c>
      <c r="I206" s="3">
        <v>0</v>
      </c>
      <c r="J206" s="3">
        <v>2</v>
      </c>
      <c r="K206" s="3">
        <v>2</v>
      </c>
      <c r="L206" s="3">
        <v>1</v>
      </c>
      <c r="M206" s="3">
        <v>13</v>
      </c>
      <c r="N206" s="48">
        <v>7</v>
      </c>
      <c r="O206" s="1"/>
      <c r="P206" s="48">
        <v>5</v>
      </c>
      <c r="Q206" s="48">
        <v>0</v>
      </c>
      <c r="R206" s="1"/>
      <c r="S206" s="3">
        <v>2</v>
      </c>
      <c r="T206" s="3">
        <v>1</v>
      </c>
      <c r="U206" s="1"/>
      <c r="V206" s="52"/>
      <c r="X206" s="53"/>
      <c r="Z206" s="53"/>
      <c r="AA206" s="53"/>
      <c r="AB206" s="53"/>
      <c r="AC206" s="53"/>
    </row>
    <row r="207" spans="1:29" ht="13" x14ac:dyDescent="0.15">
      <c r="A207" s="30" t="s">
        <v>67</v>
      </c>
      <c r="B207" s="30" t="s">
        <v>189</v>
      </c>
      <c r="C207" s="30" t="s">
        <v>48</v>
      </c>
      <c r="D207" s="32" t="s">
        <v>56</v>
      </c>
      <c r="E207" s="3">
        <v>15</v>
      </c>
      <c r="F207" s="3">
        <v>6</v>
      </c>
      <c r="G207" s="3">
        <v>1</v>
      </c>
      <c r="H207" s="3">
        <v>5</v>
      </c>
      <c r="I207" s="3">
        <v>4</v>
      </c>
      <c r="J207" s="3">
        <v>1</v>
      </c>
      <c r="K207" s="3">
        <v>0</v>
      </c>
      <c r="L207" s="3">
        <v>2</v>
      </c>
      <c r="M207" s="3">
        <v>11</v>
      </c>
      <c r="N207" s="3">
        <v>6</v>
      </c>
      <c r="O207" s="1"/>
      <c r="P207" s="3">
        <v>5</v>
      </c>
      <c r="Q207" s="3">
        <v>1</v>
      </c>
      <c r="R207" s="1"/>
      <c r="S207" s="3">
        <v>2</v>
      </c>
      <c r="T207" s="3">
        <v>1</v>
      </c>
      <c r="U207" s="1"/>
      <c r="V207" s="52"/>
      <c r="X207" s="53"/>
      <c r="Z207" s="53"/>
      <c r="AA207" s="53"/>
      <c r="AB207" s="53"/>
      <c r="AC207" s="53"/>
    </row>
    <row r="208" spans="1:29" ht="13" x14ac:dyDescent="0.15">
      <c r="A208" s="30" t="s">
        <v>67</v>
      </c>
      <c r="B208" s="30" t="s">
        <v>65</v>
      </c>
      <c r="C208" s="30" t="s">
        <v>48</v>
      </c>
      <c r="D208" s="32" t="s">
        <v>57</v>
      </c>
      <c r="E208" s="51">
        <v>7</v>
      </c>
      <c r="F208" s="51">
        <v>12</v>
      </c>
      <c r="G208" s="51">
        <v>3</v>
      </c>
      <c r="H208" s="51">
        <v>9</v>
      </c>
      <c r="I208" s="51">
        <v>1</v>
      </c>
      <c r="J208" s="51">
        <v>0</v>
      </c>
      <c r="K208" s="51">
        <v>0</v>
      </c>
      <c r="L208" s="51">
        <v>3</v>
      </c>
      <c r="M208" s="51">
        <v>9</v>
      </c>
      <c r="N208" s="51">
        <v>3</v>
      </c>
      <c r="O208" s="52"/>
      <c r="P208" s="51">
        <v>0</v>
      </c>
      <c r="Q208" s="51">
        <v>0</v>
      </c>
      <c r="R208" s="52"/>
      <c r="S208" s="51">
        <v>3</v>
      </c>
      <c r="T208" s="51">
        <v>1</v>
      </c>
      <c r="U208" s="1"/>
      <c r="V208" s="52"/>
      <c r="X208" s="53"/>
      <c r="Z208" s="53"/>
      <c r="AA208" s="53"/>
      <c r="AB208" s="53"/>
      <c r="AC208" s="53"/>
    </row>
    <row r="209" spans="1:29" ht="13" x14ac:dyDescent="0.15">
      <c r="A209" s="30" t="s">
        <v>67</v>
      </c>
      <c r="B209" s="30" t="s">
        <v>66</v>
      </c>
      <c r="C209" s="30" t="s">
        <v>48</v>
      </c>
      <c r="D209" s="32" t="s">
        <v>58</v>
      </c>
      <c r="E209" s="3">
        <v>19</v>
      </c>
      <c r="F209" s="3">
        <v>2</v>
      </c>
      <c r="G209" s="3">
        <v>0</v>
      </c>
      <c r="H209" s="3">
        <v>2</v>
      </c>
      <c r="I209" s="3">
        <v>3</v>
      </c>
      <c r="J209" s="3">
        <v>0</v>
      </c>
      <c r="K209" s="3">
        <v>0</v>
      </c>
      <c r="L209" s="3">
        <v>2</v>
      </c>
      <c r="M209" s="3">
        <v>20</v>
      </c>
      <c r="N209" s="3">
        <v>8</v>
      </c>
      <c r="O209" s="1"/>
      <c r="P209" s="3">
        <v>2</v>
      </c>
      <c r="Q209" s="3">
        <v>1</v>
      </c>
      <c r="R209" s="1"/>
      <c r="S209" s="3">
        <v>0</v>
      </c>
      <c r="T209" s="3">
        <v>0</v>
      </c>
      <c r="U209" s="1"/>
      <c r="V209" s="52"/>
      <c r="X209" s="53"/>
      <c r="Z209" s="53"/>
      <c r="AA209" s="53"/>
      <c r="AB209" s="53"/>
      <c r="AC209" s="53"/>
    </row>
    <row r="210" spans="1:29" ht="13" x14ac:dyDescent="0.15">
      <c r="A210" s="30" t="s">
        <v>67</v>
      </c>
      <c r="B210" s="30" t="s">
        <v>63</v>
      </c>
      <c r="C210" s="30" t="s">
        <v>48</v>
      </c>
      <c r="D210" s="32" t="s">
        <v>59</v>
      </c>
      <c r="E210" s="3">
        <v>15</v>
      </c>
      <c r="F210" s="3">
        <v>2</v>
      </c>
      <c r="G210" s="3">
        <v>1</v>
      </c>
      <c r="H210" s="3">
        <v>1</v>
      </c>
      <c r="I210" s="3">
        <v>1</v>
      </c>
      <c r="J210" s="3">
        <v>2</v>
      </c>
      <c r="K210" s="3">
        <v>0</v>
      </c>
      <c r="L210" s="3">
        <v>1</v>
      </c>
      <c r="M210" s="3">
        <v>16</v>
      </c>
      <c r="N210" s="3">
        <v>6</v>
      </c>
      <c r="O210" s="1"/>
      <c r="P210" s="3">
        <v>0</v>
      </c>
      <c r="Q210" s="3">
        <v>0</v>
      </c>
      <c r="R210" s="1"/>
      <c r="S210" s="3">
        <v>3</v>
      </c>
      <c r="T210" s="3">
        <v>3</v>
      </c>
      <c r="U210" s="1"/>
      <c r="V210" s="52"/>
      <c r="X210" s="53"/>
      <c r="Z210" s="53"/>
      <c r="AA210" s="53"/>
      <c r="AB210" s="53"/>
      <c r="AC210" s="53"/>
    </row>
    <row r="211" spans="1:29" ht="13" x14ac:dyDescent="0.15">
      <c r="A211" s="30" t="s">
        <v>67</v>
      </c>
      <c r="B211" s="30" t="s">
        <v>62</v>
      </c>
      <c r="C211" s="30" t="s">
        <v>49</v>
      </c>
      <c r="D211" s="32" t="s">
        <v>54</v>
      </c>
      <c r="E211" s="3">
        <v>2</v>
      </c>
      <c r="F211" s="3">
        <v>7</v>
      </c>
      <c r="G211" s="3">
        <v>3</v>
      </c>
      <c r="H211" s="3">
        <v>4</v>
      </c>
      <c r="I211" s="3">
        <v>1</v>
      </c>
      <c r="J211" s="3">
        <v>0</v>
      </c>
      <c r="K211" s="3">
        <v>0</v>
      </c>
      <c r="L211" s="3">
        <v>0</v>
      </c>
      <c r="M211" s="3">
        <v>3</v>
      </c>
      <c r="N211" s="48">
        <v>1</v>
      </c>
      <c r="O211" s="1"/>
      <c r="P211" s="48">
        <v>1</v>
      </c>
      <c r="Q211" s="48">
        <v>0</v>
      </c>
      <c r="R211" s="1"/>
      <c r="S211" s="3">
        <v>0</v>
      </c>
      <c r="T211" s="3">
        <v>0</v>
      </c>
      <c r="U211" s="1"/>
      <c r="V211" s="52"/>
      <c r="X211" s="53"/>
      <c r="Z211" s="53"/>
      <c r="AA211" s="53"/>
      <c r="AB211" s="53"/>
      <c r="AC211" s="53"/>
    </row>
    <row r="212" spans="1:29" ht="13" x14ac:dyDescent="0.15">
      <c r="A212" s="30" t="s">
        <v>67</v>
      </c>
      <c r="B212" s="30" t="s">
        <v>189</v>
      </c>
      <c r="C212" s="30" t="s">
        <v>49</v>
      </c>
      <c r="D212" s="32" t="s">
        <v>56</v>
      </c>
      <c r="E212" s="3">
        <v>2</v>
      </c>
      <c r="F212" s="3">
        <v>1</v>
      </c>
      <c r="G212" s="3">
        <v>0</v>
      </c>
      <c r="H212" s="3">
        <v>1</v>
      </c>
      <c r="I212" s="3">
        <v>4</v>
      </c>
      <c r="J212" s="3">
        <v>0</v>
      </c>
      <c r="K212" s="3">
        <v>0</v>
      </c>
      <c r="L212" s="3">
        <v>1</v>
      </c>
      <c r="M212" s="3">
        <v>1</v>
      </c>
      <c r="N212" s="3">
        <v>1</v>
      </c>
      <c r="O212" s="1"/>
      <c r="P212" s="3">
        <v>0</v>
      </c>
      <c r="Q212" s="3">
        <v>0</v>
      </c>
      <c r="R212" s="1"/>
      <c r="S212" s="3">
        <v>0</v>
      </c>
      <c r="T212" s="3">
        <v>0</v>
      </c>
      <c r="U212" s="1"/>
      <c r="V212" s="55"/>
      <c r="X212" s="54"/>
      <c r="Z212" s="51"/>
      <c r="AA212" s="51"/>
      <c r="AB212" s="54"/>
      <c r="AC212" s="51"/>
    </row>
    <row r="213" spans="1:29" ht="13" x14ac:dyDescent="0.15">
      <c r="A213" s="30" t="s">
        <v>67</v>
      </c>
      <c r="B213" s="30" t="s">
        <v>65</v>
      </c>
      <c r="C213" s="30" t="s">
        <v>49</v>
      </c>
      <c r="D213" s="32" t="s">
        <v>57</v>
      </c>
      <c r="E213" s="51">
        <v>4</v>
      </c>
      <c r="F213" s="51">
        <v>2</v>
      </c>
      <c r="G213" s="51">
        <v>1</v>
      </c>
      <c r="H213" s="51">
        <v>1</v>
      </c>
      <c r="I213" s="51">
        <v>0</v>
      </c>
      <c r="J213" s="51">
        <v>0</v>
      </c>
      <c r="K213" s="51">
        <v>0</v>
      </c>
      <c r="L213" s="51">
        <v>0</v>
      </c>
      <c r="M213" s="51">
        <v>2</v>
      </c>
      <c r="N213" s="51">
        <v>2</v>
      </c>
      <c r="O213" s="52"/>
      <c r="P213" s="51">
        <v>0</v>
      </c>
      <c r="Q213" s="51">
        <v>0</v>
      </c>
      <c r="R213" s="52"/>
      <c r="S213" s="51">
        <v>0</v>
      </c>
      <c r="T213" s="51">
        <v>0</v>
      </c>
      <c r="U213" s="1"/>
      <c r="V213" s="52"/>
      <c r="X213" s="53"/>
      <c r="Z213" s="53"/>
      <c r="AA213" s="53"/>
      <c r="AB213" s="53"/>
      <c r="AC213" s="53"/>
    </row>
    <row r="214" spans="1:29" ht="13" x14ac:dyDescent="0.15">
      <c r="A214" s="30" t="s">
        <v>67</v>
      </c>
      <c r="B214" s="30" t="s">
        <v>66</v>
      </c>
      <c r="C214" s="30" t="s">
        <v>49</v>
      </c>
      <c r="D214" s="32" t="s">
        <v>58</v>
      </c>
      <c r="E214" s="3">
        <v>7</v>
      </c>
      <c r="F214" s="3">
        <v>4</v>
      </c>
      <c r="G214" s="3">
        <v>1</v>
      </c>
      <c r="H214" s="3">
        <v>3</v>
      </c>
      <c r="I214" s="3">
        <v>3</v>
      </c>
      <c r="J214" s="3">
        <v>0</v>
      </c>
      <c r="K214" s="3">
        <v>0</v>
      </c>
      <c r="L214" s="3">
        <v>1</v>
      </c>
      <c r="M214" s="3">
        <v>4</v>
      </c>
      <c r="N214" s="3">
        <v>3</v>
      </c>
      <c r="O214" s="1"/>
      <c r="P214" s="3">
        <v>0</v>
      </c>
      <c r="Q214" s="3">
        <v>0</v>
      </c>
      <c r="R214" s="1"/>
      <c r="S214" s="3">
        <v>1</v>
      </c>
      <c r="T214" s="3">
        <v>1</v>
      </c>
      <c r="U214" s="1"/>
      <c r="V214" s="52"/>
      <c r="X214" s="53"/>
      <c r="Z214" s="53"/>
      <c r="AA214" s="53"/>
      <c r="AB214" s="53"/>
      <c r="AC214" s="53"/>
    </row>
    <row r="215" spans="1:29" ht="13" x14ac:dyDescent="0.15">
      <c r="A215" s="30" t="s">
        <v>67</v>
      </c>
      <c r="B215" s="30" t="s">
        <v>63</v>
      </c>
      <c r="C215" s="30" t="s">
        <v>49</v>
      </c>
      <c r="D215" s="32" t="s">
        <v>59</v>
      </c>
      <c r="E215" s="3">
        <v>2</v>
      </c>
      <c r="F215" s="3">
        <v>1</v>
      </c>
      <c r="G215" s="3">
        <v>0</v>
      </c>
      <c r="H215" s="3">
        <v>1</v>
      </c>
      <c r="I215" s="3">
        <v>1</v>
      </c>
      <c r="J215" s="3">
        <v>3</v>
      </c>
      <c r="K215" s="3">
        <v>0</v>
      </c>
      <c r="L215" s="3">
        <v>1</v>
      </c>
      <c r="M215" s="3">
        <v>2</v>
      </c>
      <c r="N215" s="3">
        <v>1</v>
      </c>
      <c r="O215" s="1"/>
      <c r="P215" s="3">
        <v>0</v>
      </c>
      <c r="Q215" s="3">
        <v>0</v>
      </c>
      <c r="R215" s="1"/>
      <c r="S215" s="3">
        <v>0</v>
      </c>
      <c r="T215" s="3">
        <v>0</v>
      </c>
      <c r="U215" s="1"/>
      <c r="V215" s="52"/>
      <c r="X215" s="53"/>
      <c r="Z215" s="53"/>
      <c r="AA215" s="53"/>
      <c r="AB215" s="53"/>
      <c r="AC215" s="53"/>
    </row>
    <row r="216" spans="1:29" ht="13" x14ac:dyDescent="0.15">
      <c r="B216" s="30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2"/>
      <c r="P216" s="53"/>
      <c r="Q216" s="53"/>
      <c r="R216" s="52"/>
      <c r="S216" s="53"/>
      <c r="T216" s="53"/>
      <c r="U216" s="52"/>
      <c r="V216" s="52"/>
      <c r="X216" s="53"/>
      <c r="Z216" s="53"/>
      <c r="AA216" s="53"/>
      <c r="AB216" s="53"/>
      <c r="AC216" s="53"/>
    </row>
    <row r="217" spans="1:29" ht="13" x14ac:dyDescent="0.15">
      <c r="B217" s="30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2"/>
      <c r="P217" s="53"/>
      <c r="Q217" s="53"/>
      <c r="R217" s="52"/>
      <c r="S217" s="53"/>
      <c r="T217" s="53"/>
      <c r="U217" s="52"/>
      <c r="V217" s="52"/>
      <c r="X217" s="53"/>
      <c r="Z217" s="53"/>
      <c r="AA217" s="53"/>
      <c r="AB217" s="53"/>
      <c r="AC217" s="53"/>
    </row>
    <row r="218" spans="1:29" ht="13" x14ac:dyDescent="0.15"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2"/>
      <c r="P218" s="53"/>
      <c r="Q218" s="53"/>
      <c r="R218" s="52"/>
      <c r="S218" s="53"/>
      <c r="T218" s="53"/>
      <c r="U218" s="52"/>
      <c r="V218" s="52"/>
      <c r="X218" s="53"/>
      <c r="Z218" s="53"/>
      <c r="AA218" s="53"/>
      <c r="AB218" s="53"/>
      <c r="AC218" s="53"/>
    </row>
    <row r="219" spans="1:29" ht="13" x14ac:dyDescent="0.15"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2"/>
      <c r="P219" s="53"/>
      <c r="Q219" s="53"/>
      <c r="R219" s="52"/>
      <c r="S219" s="53"/>
      <c r="T219" s="53"/>
      <c r="U219" s="52"/>
      <c r="V219" s="52"/>
      <c r="X219" s="53"/>
      <c r="Z219" s="53"/>
      <c r="AA219" s="53"/>
      <c r="AB219" s="53"/>
      <c r="AC219" s="53"/>
    </row>
    <row r="220" spans="1:29" ht="13" x14ac:dyDescent="0.15">
      <c r="D220" s="53"/>
      <c r="O220" s="1"/>
      <c r="R220" s="1"/>
      <c r="U220" s="1"/>
      <c r="V220" s="1"/>
      <c r="X220" s="53"/>
      <c r="Z220" s="53"/>
      <c r="AA220" s="53"/>
      <c r="AB220" s="53"/>
      <c r="AC220" s="53"/>
    </row>
    <row r="221" spans="1:29" ht="13" x14ac:dyDescent="0.15">
      <c r="D221" s="2"/>
      <c r="O221" s="1"/>
      <c r="R221" s="1"/>
      <c r="U221" s="1"/>
      <c r="V221" s="1"/>
    </row>
    <row r="222" spans="1:29" ht="13" x14ac:dyDescent="0.15"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2"/>
      <c r="P222" s="53"/>
      <c r="Q222" s="53"/>
      <c r="R222" s="52"/>
      <c r="S222" s="53"/>
      <c r="T222" s="53"/>
      <c r="U222" s="52"/>
      <c r="V222" s="52"/>
      <c r="X222" s="53"/>
      <c r="Z222" s="53"/>
      <c r="AA222" s="53"/>
      <c r="AB222" s="53"/>
      <c r="AC222" s="53"/>
    </row>
    <row r="223" spans="1:29" ht="13" x14ac:dyDescent="0.15">
      <c r="D223" s="53"/>
      <c r="E223" s="51"/>
      <c r="F223" s="51"/>
      <c r="G223" s="51"/>
      <c r="H223" s="51"/>
      <c r="I223" s="51"/>
      <c r="J223" s="51"/>
      <c r="K223" s="51"/>
      <c r="L223" s="51"/>
      <c r="M223" s="51"/>
      <c r="N223" s="57"/>
      <c r="O223" s="55"/>
      <c r="P223" s="57"/>
      <c r="Q223" s="57"/>
      <c r="R223" s="55"/>
      <c r="S223" s="51"/>
      <c r="T223" s="51"/>
      <c r="U223" s="55"/>
      <c r="V223" s="55"/>
      <c r="X223" s="54"/>
      <c r="Z223" s="51"/>
      <c r="AA223" s="51"/>
      <c r="AB223" s="54"/>
      <c r="AC223" s="51"/>
    </row>
    <row r="224" spans="1:29" ht="13" x14ac:dyDescent="0.15"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2"/>
      <c r="P224" s="53"/>
      <c r="Q224" s="53"/>
      <c r="R224" s="52"/>
      <c r="S224" s="53"/>
      <c r="T224" s="53"/>
      <c r="U224" s="52"/>
      <c r="V224" s="52"/>
      <c r="X224" s="53"/>
      <c r="Z224" s="53"/>
      <c r="AA224" s="53"/>
      <c r="AB224" s="53"/>
      <c r="AC224" s="53"/>
    </row>
    <row r="225" spans="4:29" ht="13" x14ac:dyDescent="0.15"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2"/>
      <c r="P225" s="53"/>
      <c r="Q225" s="53"/>
      <c r="R225" s="52"/>
      <c r="S225" s="53"/>
      <c r="T225" s="53"/>
      <c r="U225" s="52"/>
      <c r="V225" s="52"/>
      <c r="X225" s="53"/>
      <c r="Z225" s="53"/>
      <c r="AA225" s="53"/>
      <c r="AB225" s="53"/>
      <c r="AC225" s="53"/>
    </row>
    <row r="226" spans="4:29" ht="13" x14ac:dyDescent="0.15"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2"/>
      <c r="P226" s="53"/>
      <c r="Q226" s="53"/>
      <c r="R226" s="52"/>
      <c r="S226" s="53"/>
      <c r="T226" s="53"/>
      <c r="U226" s="52"/>
      <c r="V226" s="52"/>
      <c r="X226" s="53"/>
      <c r="Z226" s="53"/>
      <c r="AA226" s="53"/>
      <c r="AB226" s="53"/>
      <c r="AC226" s="53"/>
    </row>
    <row r="227" spans="4:29" ht="13" x14ac:dyDescent="0.15"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2"/>
      <c r="P227" s="53"/>
      <c r="Q227" s="53"/>
      <c r="R227" s="52"/>
      <c r="S227" s="53"/>
      <c r="T227" s="53"/>
      <c r="U227" s="52"/>
      <c r="V227" s="52"/>
      <c r="X227" s="53"/>
      <c r="Z227" s="53"/>
      <c r="AA227" s="53"/>
      <c r="AB227" s="53"/>
      <c r="AC227" s="53"/>
    </row>
    <row r="228" spans="4:29" ht="13" x14ac:dyDescent="0.15"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2"/>
      <c r="P228" s="53"/>
      <c r="Q228" s="53"/>
      <c r="R228" s="52"/>
      <c r="S228" s="53"/>
      <c r="T228" s="53"/>
      <c r="U228" s="52"/>
      <c r="V228" s="52"/>
      <c r="X228" s="53"/>
      <c r="Z228" s="53"/>
      <c r="AA228" s="53"/>
      <c r="AB228" s="53"/>
      <c r="AC228" s="53"/>
    </row>
    <row r="229" spans="4:29" ht="13" x14ac:dyDescent="0.15"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2"/>
      <c r="P229" s="53"/>
      <c r="Q229" s="53"/>
      <c r="R229" s="52"/>
      <c r="S229" s="53"/>
      <c r="T229" s="53"/>
      <c r="U229" s="52"/>
      <c r="V229" s="52"/>
      <c r="X229" s="53"/>
      <c r="Z229" s="53"/>
      <c r="AA229" s="53"/>
      <c r="AB229" s="53"/>
      <c r="AC229" s="53"/>
    </row>
    <row r="230" spans="4:29" ht="13" x14ac:dyDescent="0.15"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2"/>
      <c r="P230" s="53"/>
      <c r="Q230" s="53"/>
      <c r="R230" s="52"/>
      <c r="S230" s="53"/>
      <c r="T230" s="53"/>
      <c r="U230" s="52"/>
      <c r="V230" s="52"/>
      <c r="X230" s="53"/>
      <c r="Z230" s="53"/>
      <c r="AA230" s="53"/>
      <c r="AB230" s="53"/>
      <c r="AC230" s="53"/>
    </row>
    <row r="231" spans="4:29" ht="13" x14ac:dyDescent="0.15"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2"/>
      <c r="P231" s="53"/>
      <c r="Q231" s="53"/>
      <c r="R231" s="52"/>
      <c r="S231" s="53"/>
      <c r="T231" s="53"/>
      <c r="U231" s="52"/>
      <c r="V231" s="52"/>
      <c r="X231" s="53"/>
      <c r="Z231" s="53"/>
      <c r="AA231" s="53"/>
      <c r="AB231" s="53"/>
      <c r="AC231" s="53"/>
    </row>
    <row r="232" spans="4:29" ht="13" x14ac:dyDescent="0.15"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2"/>
      <c r="P232" s="53"/>
      <c r="Q232" s="53"/>
      <c r="R232" s="52"/>
      <c r="S232" s="53"/>
      <c r="T232" s="53"/>
      <c r="U232" s="52"/>
      <c r="V232" s="52"/>
      <c r="X232" s="53"/>
      <c r="Z232" s="53"/>
      <c r="AA232" s="53"/>
      <c r="AB232" s="53"/>
      <c r="AC232" s="53"/>
    </row>
    <row r="233" spans="4:29" ht="13" x14ac:dyDescent="0.15">
      <c r="D233" s="2"/>
      <c r="O233" s="1"/>
      <c r="R233" s="1"/>
      <c r="U233" s="1"/>
      <c r="V233" s="1"/>
    </row>
    <row r="234" spans="4:29" ht="13" x14ac:dyDescent="0.15"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2"/>
      <c r="P234" s="53"/>
      <c r="Q234" s="53"/>
      <c r="R234" s="52"/>
      <c r="S234" s="53"/>
      <c r="T234" s="53"/>
      <c r="U234" s="52"/>
      <c r="V234" s="52"/>
      <c r="X234" s="53"/>
      <c r="Z234" s="53"/>
      <c r="AA234" s="53"/>
      <c r="AB234" s="53"/>
      <c r="AC234" s="53"/>
    </row>
    <row r="235" spans="4:29" ht="13" x14ac:dyDescent="0.15">
      <c r="D235" s="53"/>
      <c r="E235" s="51"/>
      <c r="F235" s="51"/>
      <c r="G235" s="51"/>
      <c r="H235" s="51"/>
      <c r="I235" s="51"/>
      <c r="J235" s="51"/>
      <c r="K235" s="51"/>
      <c r="L235" s="51"/>
      <c r="M235" s="51"/>
      <c r="N235" s="57"/>
      <c r="O235" s="55"/>
      <c r="P235" s="57"/>
      <c r="Q235" s="57"/>
      <c r="R235" s="55"/>
      <c r="S235" s="51"/>
      <c r="T235" s="51"/>
      <c r="U235" s="55"/>
      <c r="V235" s="55"/>
      <c r="X235" s="54"/>
      <c r="Z235" s="51"/>
      <c r="AA235" s="51"/>
      <c r="AB235" s="54"/>
      <c r="AC235" s="51"/>
    </row>
    <row r="236" spans="4:29" ht="13" x14ac:dyDescent="0.15"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2"/>
      <c r="P236" s="53"/>
      <c r="Q236" s="53"/>
      <c r="R236" s="52"/>
      <c r="S236" s="53"/>
      <c r="T236" s="53"/>
      <c r="U236" s="52"/>
      <c r="V236" s="52"/>
      <c r="X236" s="53"/>
      <c r="Z236" s="53"/>
      <c r="AA236" s="53"/>
      <c r="AB236" s="53"/>
      <c r="AC236" s="53"/>
    </row>
    <row r="237" spans="4:29" ht="13" x14ac:dyDescent="0.15"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2"/>
      <c r="P237" s="53"/>
      <c r="Q237" s="53"/>
      <c r="R237" s="52"/>
      <c r="S237" s="53"/>
      <c r="T237" s="53"/>
      <c r="U237" s="52"/>
      <c r="V237" s="52"/>
      <c r="X237" s="53"/>
      <c r="Z237" s="53"/>
      <c r="AA237" s="53"/>
      <c r="AB237" s="53"/>
      <c r="AC237" s="53"/>
    </row>
    <row r="238" spans="4:29" ht="13" x14ac:dyDescent="0.15"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2"/>
      <c r="P238" s="53"/>
      <c r="Q238" s="53"/>
      <c r="R238" s="52"/>
      <c r="S238" s="53"/>
      <c r="T238" s="53"/>
      <c r="U238" s="52"/>
      <c r="V238" s="52"/>
      <c r="X238" s="53"/>
      <c r="Z238" s="53"/>
      <c r="AA238" s="53"/>
      <c r="AB238" s="53"/>
      <c r="AC238" s="53"/>
    </row>
    <row r="239" spans="4:29" ht="13" x14ac:dyDescent="0.15"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2"/>
      <c r="P239" s="53"/>
      <c r="Q239" s="53"/>
      <c r="R239" s="52"/>
      <c r="S239" s="53"/>
      <c r="T239" s="53"/>
      <c r="U239" s="52"/>
      <c r="V239" s="52"/>
      <c r="X239" s="53"/>
      <c r="Z239" s="53"/>
      <c r="AA239" s="53"/>
      <c r="AB239" s="53"/>
      <c r="AC239" s="53"/>
    </row>
    <row r="240" spans="4:29" ht="13" x14ac:dyDescent="0.15"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2"/>
      <c r="P240" s="53"/>
      <c r="Q240" s="53"/>
      <c r="R240" s="52"/>
      <c r="S240" s="53"/>
      <c r="T240" s="53"/>
      <c r="U240" s="52"/>
      <c r="V240" s="52"/>
      <c r="X240" s="53"/>
      <c r="Z240" s="53"/>
      <c r="AA240" s="53"/>
      <c r="AB240" s="53"/>
      <c r="AC240" s="53"/>
    </row>
    <row r="241" spans="4:29" ht="13" x14ac:dyDescent="0.15"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2"/>
      <c r="P241" s="53"/>
      <c r="Q241" s="53"/>
      <c r="R241" s="52"/>
      <c r="S241" s="53"/>
      <c r="T241" s="53"/>
      <c r="U241" s="52"/>
      <c r="V241" s="52"/>
      <c r="X241" s="53"/>
      <c r="Z241" s="53"/>
      <c r="AA241" s="53"/>
      <c r="AB241" s="53"/>
      <c r="AC241" s="53"/>
    </row>
    <row r="242" spans="4:29" ht="13" x14ac:dyDescent="0.15"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2"/>
      <c r="P242" s="53"/>
      <c r="Q242" s="53"/>
      <c r="R242" s="52"/>
      <c r="S242" s="53"/>
      <c r="T242" s="53"/>
      <c r="U242" s="52"/>
      <c r="V242" s="52"/>
      <c r="X242" s="53"/>
      <c r="Z242" s="53"/>
      <c r="AA242" s="53"/>
      <c r="AB242" s="53"/>
      <c r="AC242" s="53"/>
    </row>
    <row r="243" spans="4:29" ht="13" x14ac:dyDescent="0.15"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2"/>
      <c r="P243" s="53"/>
      <c r="Q243" s="53"/>
      <c r="R243" s="52"/>
      <c r="S243" s="53"/>
      <c r="T243" s="53"/>
      <c r="U243" s="52"/>
      <c r="V243" s="52"/>
      <c r="X243" s="53"/>
      <c r="Z243" s="53"/>
      <c r="AA243" s="53"/>
      <c r="AB243" s="53"/>
      <c r="AC243" s="53"/>
    </row>
    <row r="244" spans="4:29" ht="13" x14ac:dyDescent="0.15"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2"/>
      <c r="P244" s="53"/>
      <c r="Q244" s="53"/>
      <c r="R244" s="52"/>
      <c r="S244" s="53"/>
      <c r="T244" s="53"/>
      <c r="U244" s="52"/>
      <c r="V244" s="52"/>
      <c r="X244" s="53"/>
      <c r="Z244" s="53"/>
      <c r="AA244" s="53"/>
      <c r="AB244" s="53"/>
      <c r="AC244" s="53"/>
    </row>
    <row r="245" spans="4:29" ht="13" x14ac:dyDescent="0.15">
      <c r="D245" s="2"/>
      <c r="O245" s="1"/>
      <c r="R245" s="1"/>
      <c r="U245" s="1"/>
      <c r="V245" s="1"/>
    </row>
    <row r="246" spans="4:29" ht="13" x14ac:dyDescent="0.15"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2"/>
      <c r="P246" s="53"/>
      <c r="Q246" s="53"/>
      <c r="R246" s="52"/>
      <c r="S246" s="53"/>
      <c r="T246" s="53"/>
      <c r="U246" s="52"/>
      <c r="V246" s="52"/>
      <c r="X246" s="53"/>
      <c r="Z246" s="53"/>
      <c r="AA246" s="53"/>
      <c r="AB246" s="53"/>
      <c r="AC246" s="53"/>
    </row>
    <row r="247" spans="4:29" ht="13" x14ac:dyDescent="0.15">
      <c r="D247" s="53"/>
      <c r="E247" s="51"/>
      <c r="F247" s="51"/>
      <c r="G247" s="51"/>
      <c r="H247" s="51"/>
      <c r="I247" s="51"/>
      <c r="J247" s="51"/>
      <c r="K247" s="51"/>
      <c r="L247" s="51"/>
      <c r="M247" s="51"/>
      <c r="N247" s="57"/>
      <c r="O247" s="55"/>
      <c r="P247" s="57"/>
      <c r="Q247" s="57"/>
      <c r="R247" s="55"/>
      <c r="S247" s="51"/>
      <c r="T247" s="51"/>
      <c r="U247" s="55"/>
      <c r="V247" s="55"/>
      <c r="X247" s="54"/>
      <c r="Z247" s="51"/>
      <c r="AA247" s="51"/>
      <c r="AB247" s="54"/>
      <c r="AC247" s="51"/>
    </row>
    <row r="248" spans="4:29" ht="13" x14ac:dyDescent="0.15"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2"/>
      <c r="P248" s="53"/>
      <c r="Q248" s="53"/>
      <c r="R248" s="52"/>
      <c r="S248" s="53"/>
      <c r="T248" s="53"/>
      <c r="U248" s="52"/>
      <c r="V248" s="52"/>
      <c r="X248" s="53"/>
      <c r="Z248" s="53"/>
      <c r="AA248" s="53"/>
      <c r="AB248" s="53"/>
      <c r="AC248" s="53"/>
    </row>
    <row r="249" spans="4:29" ht="13" x14ac:dyDescent="0.15"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2"/>
      <c r="P249" s="53"/>
      <c r="Q249" s="53"/>
      <c r="R249" s="52"/>
      <c r="S249" s="53"/>
      <c r="T249" s="53"/>
      <c r="U249" s="52"/>
      <c r="V249" s="52"/>
      <c r="X249" s="53"/>
      <c r="Z249" s="53"/>
      <c r="AA249" s="53"/>
      <c r="AB249" s="53"/>
      <c r="AC249" s="53"/>
    </row>
    <row r="250" spans="4:29" ht="13" x14ac:dyDescent="0.15"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2"/>
      <c r="P250" s="53"/>
      <c r="Q250" s="53"/>
      <c r="R250" s="52"/>
      <c r="S250" s="53"/>
      <c r="T250" s="53"/>
      <c r="U250" s="52"/>
      <c r="V250" s="52"/>
      <c r="X250" s="53"/>
      <c r="Z250" s="53"/>
      <c r="AA250" s="53"/>
      <c r="AB250" s="53"/>
      <c r="AC250" s="53"/>
    </row>
    <row r="251" spans="4:29" ht="13" x14ac:dyDescent="0.15"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2"/>
      <c r="P251" s="53"/>
      <c r="Q251" s="53"/>
      <c r="R251" s="52"/>
      <c r="S251" s="53"/>
      <c r="T251" s="53"/>
      <c r="U251" s="52"/>
      <c r="V251" s="52"/>
      <c r="X251" s="53"/>
      <c r="Z251" s="53"/>
      <c r="AA251" s="53"/>
      <c r="AB251" s="53"/>
      <c r="AC251" s="53"/>
    </row>
    <row r="252" spans="4:29" ht="13" x14ac:dyDescent="0.15"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2"/>
      <c r="P252" s="53"/>
      <c r="Q252" s="53"/>
      <c r="R252" s="52"/>
      <c r="S252" s="53"/>
      <c r="T252" s="53"/>
      <c r="U252" s="52"/>
      <c r="V252" s="52"/>
      <c r="X252" s="53"/>
      <c r="Z252" s="53"/>
      <c r="AA252" s="53"/>
      <c r="AB252" s="53"/>
      <c r="AC252" s="53"/>
    </row>
    <row r="253" spans="4:29" ht="13" x14ac:dyDescent="0.15"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2"/>
      <c r="P253" s="53"/>
      <c r="Q253" s="53"/>
      <c r="R253" s="52"/>
      <c r="S253" s="53"/>
      <c r="T253" s="53"/>
      <c r="U253" s="52"/>
      <c r="V253" s="52"/>
      <c r="X253" s="53"/>
      <c r="Z253" s="53"/>
      <c r="AA253" s="53"/>
      <c r="AB253" s="53"/>
      <c r="AC253" s="53"/>
    </row>
    <row r="254" spans="4:29" ht="13" x14ac:dyDescent="0.15"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2"/>
      <c r="P254" s="53"/>
      <c r="Q254" s="53"/>
      <c r="R254" s="52"/>
      <c r="S254" s="53"/>
      <c r="T254" s="53"/>
      <c r="U254" s="52"/>
      <c r="V254" s="52"/>
      <c r="X254" s="53"/>
      <c r="Z254" s="53"/>
      <c r="AA254" s="53"/>
      <c r="AB254" s="53"/>
      <c r="AC254" s="53"/>
    </row>
    <row r="255" spans="4:29" ht="13" x14ac:dyDescent="0.15"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2"/>
      <c r="P255" s="53"/>
      <c r="Q255" s="53"/>
      <c r="R255" s="52"/>
      <c r="S255" s="53"/>
      <c r="T255" s="53"/>
      <c r="U255" s="52"/>
      <c r="V255" s="52"/>
      <c r="X255" s="53"/>
      <c r="Z255" s="53"/>
      <c r="AA255" s="53"/>
      <c r="AB255" s="53"/>
      <c r="AC255" s="53"/>
    </row>
    <row r="256" spans="4:29" ht="13" x14ac:dyDescent="0.15"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2"/>
      <c r="P256" s="53"/>
      <c r="Q256" s="53"/>
      <c r="R256" s="52"/>
      <c r="S256" s="53"/>
      <c r="T256" s="53"/>
      <c r="U256" s="52"/>
      <c r="V256" s="52"/>
      <c r="X256" s="53"/>
      <c r="Z256" s="53"/>
      <c r="AA256" s="53"/>
      <c r="AB256" s="53"/>
      <c r="AC256" s="53"/>
    </row>
    <row r="257" spans="4:22" ht="13" x14ac:dyDescent="0.15">
      <c r="D257" s="2"/>
      <c r="O257" s="1"/>
      <c r="R257" s="1"/>
      <c r="U257" s="1"/>
      <c r="V257" s="1"/>
    </row>
    <row r="258" spans="4:22" ht="13" x14ac:dyDescent="0.15">
      <c r="D258" s="2"/>
      <c r="O258" s="1"/>
      <c r="R258" s="1"/>
      <c r="U258" s="1"/>
      <c r="V258" s="1"/>
    </row>
    <row r="259" spans="4:22" ht="13" x14ac:dyDescent="0.15">
      <c r="D259" s="2"/>
      <c r="O259" s="1"/>
      <c r="R259" s="1"/>
      <c r="U259" s="1"/>
      <c r="V259" s="1"/>
    </row>
    <row r="260" spans="4:22" ht="13" x14ac:dyDescent="0.15">
      <c r="D260" s="2"/>
      <c r="O260" s="1"/>
      <c r="R260" s="1"/>
      <c r="U260" s="1"/>
      <c r="V260" s="1"/>
    </row>
    <row r="261" spans="4:22" ht="13" x14ac:dyDescent="0.15">
      <c r="D261" s="2"/>
      <c r="O261" s="1"/>
      <c r="R261" s="1"/>
      <c r="U261" s="1"/>
      <c r="V261" s="1"/>
    </row>
    <row r="262" spans="4:22" ht="13" x14ac:dyDescent="0.15">
      <c r="D262" s="2"/>
      <c r="O262" s="1"/>
      <c r="R262" s="1"/>
      <c r="U262" s="1"/>
      <c r="V262" s="1"/>
    </row>
    <row r="263" spans="4:22" ht="13" x14ac:dyDescent="0.15">
      <c r="D263" s="2"/>
      <c r="O263" s="1"/>
      <c r="R263" s="1"/>
      <c r="U263" s="1"/>
      <c r="V263" s="1"/>
    </row>
    <row r="264" spans="4:22" ht="13" x14ac:dyDescent="0.15">
      <c r="D264" s="2"/>
      <c r="O264" s="1"/>
      <c r="R264" s="1"/>
      <c r="U264" s="1"/>
      <c r="V264" s="1"/>
    </row>
    <row r="265" spans="4:22" ht="13" x14ac:dyDescent="0.15">
      <c r="D265" s="2"/>
      <c r="O265" s="1"/>
      <c r="R265" s="1"/>
      <c r="U265" s="1"/>
      <c r="V265" s="1"/>
    </row>
    <row r="266" spans="4:22" ht="13" x14ac:dyDescent="0.15">
      <c r="D266" s="2"/>
      <c r="O266" s="1"/>
      <c r="R266" s="1"/>
      <c r="U266" s="1"/>
      <c r="V266" s="1"/>
    </row>
    <row r="267" spans="4:22" ht="13" x14ac:dyDescent="0.15">
      <c r="D267" s="2"/>
      <c r="O267" s="1"/>
      <c r="R267" s="1"/>
      <c r="U267" s="1"/>
      <c r="V267" s="1"/>
    </row>
    <row r="268" spans="4:22" ht="13" x14ac:dyDescent="0.15">
      <c r="D268" s="2"/>
      <c r="O268" s="1"/>
      <c r="R268" s="1"/>
      <c r="U268" s="1"/>
      <c r="V268" s="1"/>
    </row>
    <row r="269" spans="4:22" ht="13" x14ac:dyDescent="0.15">
      <c r="D269" s="2"/>
      <c r="O269" s="1"/>
      <c r="R269" s="1"/>
      <c r="U269" s="1"/>
      <c r="V269" s="1"/>
    </row>
    <row r="270" spans="4:22" ht="13" x14ac:dyDescent="0.15">
      <c r="D270" s="2"/>
      <c r="O270" s="1"/>
      <c r="R270" s="1"/>
      <c r="U270" s="1"/>
      <c r="V270" s="1"/>
    </row>
    <row r="271" spans="4:22" ht="13" x14ac:dyDescent="0.15">
      <c r="D271" s="2"/>
      <c r="O271" s="1"/>
      <c r="R271" s="1"/>
      <c r="U271" s="1"/>
      <c r="V271" s="1"/>
    </row>
    <row r="272" spans="4:22" ht="13" x14ac:dyDescent="0.15">
      <c r="D272" s="2"/>
      <c r="O272" s="1"/>
      <c r="R272" s="1"/>
      <c r="U272" s="1"/>
      <c r="V272" s="1"/>
    </row>
    <row r="273" spans="4:22" ht="13" x14ac:dyDescent="0.15">
      <c r="D273" s="2"/>
      <c r="O273" s="1"/>
      <c r="R273" s="1"/>
      <c r="U273" s="1"/>
      <c r="V273" s="1"/>
    </row>
    <row r="274" spans="4:22" ht="13" x14ac:dyDescent="0.15">
      <c r="D274" s="2"/>
      <c r="O274" s="1"/>
      <c r="R274" s="1"/>
      <c r="U274" s="1"/>
      <c r="V274" s="1"/>
    </row>
    <row r="275" spans="4:22" ht="13" x14ac:dyDescent="0.15">
      <c r="D275" s="2"/>
      <c r="O275" s="1"/>
      <c r="R275" s="1"/>
      <c r="U275" s="1"/>
      <c r="V275" s="1"/>
    </row>
    <row r="276" spans="4:22" ht="13" x14ac:dyDescent="0.15">
      <c r="D276" s="2"/>
      <c r="O276" s="1"/>
      <c r="R276" s="1"/>
      <c r="U276" s="1"/>
      <c r="V276" s="1"/>
    </row>
    <row r="277" spans="4:22" ht="13" x14ac:dyDescent="0.15">
      <c r="D277" s="2"/>
      <c r="O277" s="1"/>
      <c r="R277" s="1"/>
      <c r="U277" s="1"/>
      <c r="V277" s="1"/>
    </row>
    <row r="278" spans="4:22" ht="13" x14ac:dyDescent="0.15">
      <c r="D278" s="2"/>
      <c r="O278" s="1"/>
      <c r="R278" s="1"/>
      <c r="U278" s="1"/>
      <c r="V278" s="1"/>
    </row>
    <row r="279" spans="4:22" ht="13" x14ac:dyDescent="0.15">
      <c r="D279" s="2"/>
      <c r="O279" s="1"/>
      <c r="R279" s="1"/>
      <c r="U279" s="1"/>
      <c r="V279" s="1"/>
    </row>
    <row r="280" spans="4:22" ht="13" x14ac:dyDescent="0.15">
      <c r="D280" s="2"/>
      <c r="O280" s="1"/>
      <c r="R280" s="1"/>
      <c r="U280" s="1"/>
      <c r="V280" s="1"/>
    </row>
    <row r="281" spans="4:22" ht="13" x14ac:dyDescent="0.15">
      <c r="D281" s="2"/>
      <c r="O281" s="1"/>
      <c r="R281" s="1"/>
      <c r="U281" s="1"/>
      <c r="V281" s="1"/>
    </row>
    <row r="282" spans="4:22" ht="13" x14ac:dyDescent="0.15">
      <c r="D282" s="2"/>
      <c r="O282" s="1"/>
      <c r="R282" s="1"/>
      <c r="U282" s="1"/>
      <c r="V282" s="1"/>
    </row>
    <row r="283" spans="4:22" ht="13" x14ac:dyDescent="0.15">
      <c r="D283" s="2"/>
      <c r="O283" s="1"/>
      <c r="R283" s="1"/>
      <c r="U283" s="1"/>
      <c r="V283" s="1"/>
    </row>
    <row r="284" spans="4:22" ht="13" x14ac:dyDescent="0.15">
      <c r="D284" s="2"/>
      <c r="O284" s="1"/>
      <c r="R284" s="1"/>
      <c r="U284" s="1"/>
      <c r="V284" s="1"/>
    </row>
    <row r="285" spans="4:22" ht="13" x14ac:dyDescent="0.15">
      <c r="D285" s="2"/>
      <c r="O285" s="1"/>
      <c r="R285" s="1"/>
      <c r="U285" s="1"/>
      <c r="V285" s="1"/>
    </row>
    <row r="286" spans="4:22" ht="13" x14ac:dyDescent="0.15">
      <c r="D286" s="2"/>
      <c r="O286" s="1"/>
      <c r="R286" s="1"/>
      <c r="U286" s="1"/>
      <c r="V286" s="1"/>
    </row>
    <row r="287" spans="4:22" ht="13" x14ac:dyDescent="0.15">
      <c r="D287" s="2"/>
      <c r="O287" s="1"/>
      <c r="R287" s="1"/>
      <c r="U287" s="1"/>
      <c r="V287" s="1"/>
    </row>
    <row r="288" spans="4:22" ht="13" x14ac:dyDescent="0.15">
      <c r="D288" s="2"/>
      <c r="O288" s="1"/>
      <c r="R288" s="1"/>
      <c r="U288" s="1"/>
      <c r="V288" s="1"/>
    </row>
    <row r="289" spans="4:22" ht="13" x14ac:dyDescent="0.15">
      <c r="D289" s="2"/>
      <c r="O289" s="1"/>
      <c r="R289" s="1"/>
      <c r="U289" s="1"/>
      <c r="V289" s="1"/>
    </row>
    <row r="290" spans="4:22" ht="13" x14ac:dyDescent="0.15">
      <c r="D290" s="2"/>
      <c r="O290" s="1"/>
      <c r="R290" s="1"/>
      <c r="U290" s="1"/>
      <c r="V290" s="1"/>
    </row>
    <row r="291" spans="4:22" ht="13" x14ac:dyDescent="0.15">
      <c r="D291" s="2"/>
      <c r="O291" s="1"/>
      <c r="R291" s="1"/>
      <c r="U291" s="1"/>
      <c r="V291" s="1"/>
    </row>
    <row r="292" spans="4:22" ht="13" x14ac:dyDescent="0.15">
      <c r="D292" s="2"/>
      <c r="O292" s="1"/>
      <c r="R292" s="1"/>
      <c r="U292" s="1"/>
      <c r="V292" s="1"/>
    </row>
    <row r="293" spans="4:22" ht="13" x14ac:dyDescent="0.15">
      <c r="D293" s="2"/>
      <c r="O293" s="1"/>
      <c r="R293" s="1"/>
      <c r="U293" s="1"/>
      <c r="V293" s="1"/>
    </row>
    <row r="294" spans="4:22" ht="13" x14ac:dyDescent="0.15">
      <c r="D294" s="2"/>
      <c r="O294" s="1"/>
      <c r="R294" s="1"/>
      <c r="U294" s="1"/>
      <c r="V294" s="1"/>
    </row>
    <row r="295" spans="4:22" ht="13" x14ac:dyDescent="0.15">
      <c r="D295" s="2"/>
      <c r="O295" s="1"/>
      <c r="R295" s="1"/>
      <c r="U295" s="1"/>
      <c r="V295" s="1"/>
    </row>
    <row r="296" spans="4:22" ht="13" x14ac:dyDescent="0.15">
      <c r="D296" s="2"/>
      <c r="O296" s="1"/>
      <c r="R296" s="1"/>
      <c r="U296" s="1"/>
      <c r="V296" s="1"/>
    </row>
    <row r="297" spans="4:22" ht="13" x14ac:dyDescent="0.15">
      <c r="D297" s="2"/>
      <c r="O297" s="1"/>
      <c r="R297" s="1"/>
      <c r="U297" s="1"/>
      <c r="V297" s="1"/>
    </row>
    <row r="298" spans="4:22" ht="13" x14ac:dyDescent="0.15">
      <c r="D298" s="2"/>
      <c r="O298" s="1"/>
      <c r="R298" s="1"/>
      <c r="U298" s="1"/>
      <c r="V298" s="1"/>
    </row>
    <row r="299" spans="4:22" ht="13" x14ac:dyDescent="0.15">
      <c r="D299" s="2"/>
      <c r="O299" s="1"/>
      <c r="R299" s="1"/>
      <c r="U299" s="1"/>
      <c r="V299" s="1"/>
    </row>
    <row r="300" spans="4:22" ht="13" x14ac:dyDescent="0.15">
      <c r="D300" s="2"/>
      <c r="O300" s="1"/>
      <c r="R300" s="1"/>
      <c r="U300" s="1"/>
      <c r="V300" s="1"/>
    </row>
    <row r="301" spans="4:22" ht="13" x14ac:dyDescent="0.15">
      <c r="D301" s="2"/>
      <c r="O301" s="1"/>
      <c r="R301" s="1"/>
      <c r="U301" s="1"/>
      <c r="V301" s="1"/>
    </row>
    <row r="302" spans="4:22" ht="13" x14ac:dyDescent="0.15">
      <c r="D302" s="2"/>
      <c r="O302" s="1"/>
      <c r="R302" s="1"/>
      <c r="U302" s="1"/>
      <c r="V302" s="1"/>
    </row>
    <row r="303" spans="4:22" ht="13" x14ac:dyDescent="0.15">
      <c r="D303" s="2"/>
      <c r="O303" s="1"/>
      <c r="R303" s="1"/>
      <c r="U303" s="1"/>
      <c r="V303" s="1"/>
    </row>
    <row r="304" spans="4:22" ht="13" x14ac:dyDescent="0.15">
      <c r="D304" s="2"/>
      <c r="O304" s="1"/>
      <c r="R304" s="1"/>
      <c r="U304" s="1"/>
      <c r="V304" s="1"/>
    </row>
    <row r="305" spans="4:22" ht="13" x14ac:dyDescent="0.15">
      <c r="D305" s="2"/>
      <c r="O305" s="1"/>
      <c r="R305" s="1"/>
      <c r="U305" s="1"/>
      <c r="V305" s="1"/>
    </row>
    <row r="306" spans="4:22" ht="13" x14ac:dyDescent="0.15">
      <c r="D306" s="2"/>
      <c r="O306" s="1"/>
      <c r="R306" s="1"/>
      <c r="U306" s="1"/>
      <c r="V306" s="1"/>
    </row>
    <row r="307" spans="4:22" ht="13" x14ac:dyDescent="0.15">
      <c r="D307" s="2"/>
      <c r="O307" s="1"/>
      <c r="R307" s="1"/>
      <c r="U307" s="1"/>
      <c r="V307" s="1"/>
    </row>
    <row r="308" spans="4:22" ht="13" x14ac:dyDescent="0.15">
      <c r="D308" s="2"/>
      <c r="O308" s="1"/>
      <c r="R308" s="1"/>
      <c r="U308" s="1"/>
      <c r="V308" s="1"/>
    </row>
    <row r="309" spans="4:22" ht="13" x14ac:dyDescent="0.15">
      <c r="D309" s="2"/>
      <c r="O309" s="1"/>
      <c r="R309" s="1"/>
      <c r="U309" s="1"/>
      <c r="V309" s="1"/>
    </row>
    <row r="310" spans="4:22" ht="13" x14ac:dyDescent="0.15">
      <c r="D310" s="2"/>
      <c r="O310" s="1"/>
      <c r="R310" s="1"/>
      <c r="U310" s="1"/>
      <c r="V310" s="1"/>
    </row>
    <row r="311" spans="4:22" ht="13" x14ac:dyDescent="0.15">
      <c r="D311" s="2"/>
      <c r="O311" s="1"/>
      <c r="R311" s="1"/>
      <c r="U311" s="1"/>
      <c r="V311" s="1"/>
    </row>
    <row r="312" spans="4:22" ht="13" x14ac:dyDescent="0.15">
      <c r="D312" s="2"/>
      <c r="O312" s="1"/>
      <c r="R312" s="1"/>
      <c r="U312" s="1"/>
      <c r="V312" s="1"/>
    </row>
    <row r="313" spans="4:22" ht="13" x14ac:dyDescent="0.15">
      <c r="D313" s="2"/>
      <c r="O313" s="1"/>
      <c r="R313" s="1"/>
      <c r="U313" s="1"/>
      <c r="V313" s="1"/>
    </row>
    <row r="314" spans="4:22" ht="13" x14ac:dyDescent="0.15">
      <c r="D314" s="2"/>
      <c r="O314" s="1"/>
      <c r="R314" s="1"/>
      <c r="U314" s="1"/>
      <c r="V314" s="1"/>
    </row>
    <row r="315" spans="4:22" ht="13" x14ac:dyDescent="0.15">
      <c r="D315" s="2"/>
      <c r="O315" s="1"/>
      <c r="R315" s="1"/>
      <c r="U315" s="1"/>
      <c r="V315" s="1"/>
    </row>
    <row r="316" spans="4:22" ht="13" x14ac:dyDescent="0.15">
      <c r="D316" s="2"/>
      <c r="O316" s="1"/>
      <c r="R316" s="1"/>
      <c r="U316" s="1"/>
      <c r="V316" s="1"/>
    </row>
    <row r="317" spans="4:22" ht="13" x14ac:dyDescent="0.15">
      <c r="D317" s="2"/>
      <c r="O317" s="1"/>
      <c r="R317" s="1"/>
      <c r="U317" s="1"/>
      <c r="V317" s="1"/>
    </row>
    <row r="318" spans="4:22" ht="13" x14ac:dyDescent="0.15">
      <c r="D318" s="2"/>
      <c r="O318" s="1"/>
      <c r="R318" s="1"/>
      <c r="U318" s="1"/>
      <c r="V318" s="1"/>
    </row>
    <row r="319" spans="4:22" ht="13" x14ac:dyDescent="0.15">
      <c r="D319" s="2"/>
      <c r="O319" s="1"/>
      <c r="R319" s="1"/>
      <c r="U319" s="1"/>
      <c r="V319" s="1"/>
    </row>
    <row r="320" spans="4:22" ht="13" x14ac:dyDescent="0.15">
      <c r="D320" s="2"/>
      <c r="O320" s="1"/>
      <c r="R320" s="1"/>
      <c r="U320" s="1"/>
      <c r="V320" s="1"/>
    </row>
    <row r="321" spans="4:22" ht="13" x14ac:dyDescent="0.15">
      <c r="D321" s="2"/>
      <c r="O321" s="1"/>
      <c r="R321" s="1"/>
      <c r="U321" s="1"/>
      <c r="V321" s="1"/>
    </row>
    <row r="322" spans="4:22" ht="13" x14ac:dyDescent="0.15">
      <c r="D322" s="2"/>
      <c r="O322" s="1"/>
      <c r="R322" s="1"/>
      <c r="U322" s="1"/>
      <c r="V322" s="1"/>
    </row>
    <row r="323" spans="4:22" ht="13" x14ac:dyDescent="0.15">
      <c r="D323" s="2"/>
      <c r="O323" s="1"/>
      <c r="R323" s="1"/>
      <c r="U323" s="1"/>
      <c r="V323" s="1"/>
    </row>
    <row r="324" spans="4:22" ht="13" x14ac:dyDescent="0.15">
      <c r="D324" s="2"/>
      <c r="O324" s="1"/>
      <c r="R324" s="1"/>
      <c r="U324" s="1"/>
      <c r="V324" s="1"/>
    </row>
    <row r="325" spans="4:22" ht="13" x14ac:dyDescent="0.15">
      <c r="D325" s="2"/>
      <c r="O325" s="1"/>
      <c r="R325" s="1"/>
      <c r="U325" s="1"/>
      <c r="V325" s="1"/>
    </row>
    <row r="326" spans="4:22" ht="13" x14ac:dyDescent="0.15">
      <c r="D326" s="2"/>
      <c r="O326" s="1"/>
      <c r="R326" s="1"/>
      <c r="U326" s="1"/>
      <c r="V326" s="1"/>
    </row>
    <row r="327" spans="4:22" ht="13" x14ac:dyDescent="0.15">
      <c r="D327" s="2"/>
      <c r="O327" s="1"/>
      <c r="R327" s="1"/>
      <c r="U327" s="1"/>
      <c r="V327" s="1"/>
    </row>
    <row r="328" spans="4:22" ht="13" x14ac:dyDescent="0.15">
      <c r="D328" s="2"/>
      <c r="O328" s="1"/>
      <c r="R328" s="1"/>
      <c r="U328" s="1"/>
      <c r="V328" s="1"/>
    </row>
    <row r="329" spans="4:22" ht="13" x14ac:dyDescent="0.15">
      <c r="D329" s="2"/>
      <c r="O329" s="1"/>
      <c r="R329" s="1"/>
      <c r="U329" s="1"/>
      <c r="V329" s="1"/>
    </row>
    <row r="330" spans="4:22" ht="13" x14ac:dyDescent="0.15">
      <c r="D330" s="2"/>
      <c r="O330" s="1"/>
      <c r="R330" s="1"/>
      <c r="U330" s="1"/>
      <c r="V330" s="1"/>
    </row>
    <row r="331" spans="4:22" ht="13" x14ac:dyDescent="0.15">
      <c r="D331" s="2"/>
      <c r="O331" s="1"/>
      <c r="R331" s="1"/>
      <c r="U331" s="1"/>
      <c r="V331" s="1"/>
    </row>
    <row r="332" spans="4:22" ht="13" x14ac:dyDescent="0.15">
      <c r="D332" s="2"/>
      <c r="O332" s="1"/>
      <c r="R332" s="1"/>
      <c r="U332" s="1"/>
      <c r="V332" s="1"/>
    </row>
    <row r="333" spans="4:22" ht="13" x14ac:dyDescent="0.15">
      <c r="D333" s="2"/>
      <c r="O333" s="1"/>
      <c r="R333" s="1"/>
      <c r="U333" s="1"/>
      <c r="V333" s="1"/>
    </row>
    <row r="334" spans="4:22" ht="13" x14ac:dyDescent="0.15">
      <c r="D334" s="2"/>
      <c r="O334" s="1"/>
      <c r="R334" s="1"/>
      <c r="U334" s="1"/>
      <c r="V334" s="1"/>
    </row>
    <row r="335" spans="4:22" ht="13" x14ac:dyDescent="0.15">
      <c r="D335" s="2"/>
      <c r="O335" s="1"/>
      <c r="R335" s="1"/>
      <c r="U335" s="1"/>
      <c r="V335" s="1"/>
    </row>
    <row r="336" spans="4:22" ht="13" x14ac:dyDescent="0.15">
      <c r="D336" s="2"/>
      <c r="O336" s="1"/>
      <c r="R336" s="1"/>
      <c r="U336" s="1"/>
      <c r="V336" s="1"/>
    </row>
    <row r="337" spans="4:22" ht="13" x14ac:dyDescent="0.15">
      <c r="D337" s="2"/>
      <c r="O337" s="1"/>
      <c r="R337" s="1"/>
      <c r="U337" s="1"/>
      <c r="V337" s="1"/>
    </row>
    <row r="338" spans="4:22" ht="13" x14ac:dyDescent="0.15">
      <c r="D338" s="2"/>
      <c r="O338" s="1"/>
      <c r="R338" s="1"/>
      <c r="U338" s="1"/>
      <c r="V338" s="1"/>
    </row>
    <row r="339" spans="4:22" ht="13" x14ac:dyDescent="0.15">
      <c r="D339" s="2"/>
      <c r="O339" s="1"/>
      <c r="R339" s="1"/>
      <c r="U339" s="1"/>
      <c r="V339" s="1"/>
    </row>
    <row r="340" spans="4:22" ht="13" x14ac:dyDescent="0.15">
      <c r="D340" s="2"/>
      <c r="O340" s="1"/>
      <c r="R340" s="1"/>
      <c r="U340" s="1"/>
      <c r="V340" s="1"/>
    </row>
    <row r="341" spans="4:22" ht="13" x14ac:dyDescent="0.15">
      <c r="D341" s="2"/>
      <c r="O341" s="1"/>
      <c r="R341" s="1"/>
      <c r="U341" s="1"/>
      <c r="V341" s="1"/>
    </row>
    <row r="342" spans="4:22" ht="13" x14ac:dyDescent="0.15">
      <c r="D342" s="2"/>
      <c r="O342" s="1"/>
      <c r="R342" s="1"/>
      <c r="U342" s="1"/>
      <c r="V342" s="1"/>
    </row>
    <row r="343" spans="4:22" ht="13" x14ac:dyDescent="0.15">
      <c r="D343" s="2"/>
      <c r="O343" s="1"/>
      <c r="R343" s="1"/>
      <c r="U343" s="1"/>
      <c r="V343" s="1"/>
    </row>
    <row r="344" spans="4:22" ht="13" x14ac:dyDescent="0.15">
      <c r="D344" s="2"/>
      <c r="O344" s="1"/>
      <c r="R344" s="1"/>
      <c r="U344" s="1"/>
      <c r="V344" s="1"/>
    </row>
    <row r="345" spans="4:22" ht="13" x14ac:dyDescent="0.15">
      <c r="D345" s="2"/>
      <c r="O345" s="1"/>
      <c r="R345" s="1"/>
      <c r="U345" s="1"/>
      <c r="V345" s="1"/>
    </row>
    <row r="346" spans="4:22" ht="13" x14ac:dyDescent="0.15">
      <c r="D346" s="2"/>
      <c r="O346" s="1"/>
      <c r="R346" s="1"/>
      <c r="U346" s="1"/>
      <c r="V346" s="1"/>
    </row>
    <row r="347" spans="4:22" ht="13" x14ac:dyDescent="0.15">
      <c r="D347" s="2"/>
      <c r="O347" s="1"/>
      <c r="R347" s="1"/>
      <c r="U347" s="1"/>
      <c r="V347" s="1"/>
    </row>
    <row r="348" spans="4:22" ht="13" x14ac:dyDescent="0.15">
      <c r="D348" s="2"/>
      <c r="O348" s="1"/>
      <c r="R348" s="1"/>
      <c r="U348" s="1"/>
      <c r="V348" s="1"/>
    </row>
    <row r="349" spans="4:22" ht="13" x14ac:dyDescent="0.15">
      <c r="D349" s="2"/>
      <c r="O349" s="1"/>
      <c r="R349" s="1"/>
      <c r="U349" s="1"/>
      <c r="V349" s="1"/>
    </row>
    <row r="350" spans="4:22" ht="13" x14ac:dyDescent="0.15">
      <c r="D350" s="2"/>
      <c r="O350" s="1"/>
      <c r="R350" s="1"/>
      <c r="U350" s="1"/>
      <c r="V350" s="1"/>
    </row>
    <row r="351" spans="4:22" ht="13" x14ac:dyDescent="0.15">
      <c r="D351" s="2"/>
      <c r="O351" s="1"/>
      <c r="R351" s="1"/>
      <c r="U351" s="1"/>
      <c r="V351" s="1"/>
    </row>
    <row r="352" spans="4:22" ht="13" x14ac:dyDescent="0.15">
      <c r="D352" s="2"/>
      <c r="O352" s="1"/>
      <c r="R352" s="1"/>
      <c r="U352" s="1"/>
      <c r="V352" s="1"/>
    </row>
    <row r="353" spans="4:22" ht="13" x14ac:dyDescent="0.15">
      <c r="D353" s="2"/>
      <c r="O353" s="1"/>
      <c r="R353" s="1"/>
      <c r="U353" s="1"/>
      <c r="V353" s="1"/>
    </row>
    <row r="354" spans="4:22" ht="13" x14ac:dyDescent="0.15">
      <c r="D354" s="2"/>
      <c r="O354" s="1"/>
      <c r="R354" s="1"/>
      <c r="U354" s="1"/>
      <c r="V354" s="1"/>
    </row>
    <row r="355" spans="4:22" ht="13" x14ac:dyDescent="0.15">
      <c r="D355" s="2"/>
      <c r="O355" s="1"/>
      <c r="R355" s="1"/>
      <c r="U355" s="1"/>
      <c r="V355" s="1"/>
    </row>
    <row r="356" spans="4:22" ht="13" x14ac:dyDescent="0.15">
      <c r="D356" s="2"/>
      <c r="O356" s="1"/>
      <c r="R356" s="1"/>
      <c r="U356" s="1"/>
      <c r="V356" s="1"/>
    </row>
    <row r="357" spans="4:22" ht="13" x14ac:dyDescent="0.15">
      <c r="D357" s="2"/>
      <c r="O357" s="1"/>
      <c r="R357" s="1"/>
      <c r="U357" s="1"/>
      <c r="V357" s="1"/>
    </row>
    <row r="358" spans="4:22" ht="13" x14ac:dyDescent="0.15">
      <c r="D358" s="2"/>
      <c r="O358" s="1"/>
      <c r="R358" s="1"/>
      <c r="U358" s="1"/>
      <c r="V358" s="1"/>
    </row>
    <row r="359" spans="4:22" ht="13" x14ac:dyDescent="0.15">
      <c r="D359" s="2"/>
      <c r="O359" s="1"/>
      <c r="R359" s="1"/>
      <c r="U359" s="1"/>
      <c r="V359" s="1"/>
    </row>
    <row r="360" spans="4:22" ht="13" x14ac:dyDescent="0.15">
      <c r="D360" s="2"/>
      <c r="O360" s="1"/>
      <c r="R360" s="1"/>
      <c r="U360" s="1"/>
      <c r="V360" s="1"/>
    </row>
    <row r="361" spans="4:22" ht="13" x14ac:dyDescent="0.15">
      <c r="D361" s="2"/>
      <c r="O361" s="1"/>
      <c r="R361" s="1"/>
      <c r="U361" s="1"/>
      <c r="V361" s="1"/>
    </row>
    <row r="362" spans="4:22" ht="13" x14ac:dyDescent="0.15">
      <c r="D362" s="2"/>
      <c r="O362" s="1"/>
      <c r="R362" s="1"/>
      <c r="U362" s="1"/>
      <c r="V362" s="1"/>
    </row>
    <row r="363" spans="4:22" ht="13" x14ac:dyDescent="0.15">
      <c r="D363" s="2"/>
      <c r="O363" s="1"/>
      <c r="R363" s="1"/>
      <c r="U363" s="1"/>
      <c r="V363" s="1"/>
    </row>
    <row r="364" spans="4:22" ht="13" x14ac:dyDescent="0.15">
      <c r="D364" s="2"/>
      <c r="O364" s="1"/>
      <c r="R364" s="1"/>
      <c r="U364" s="1"/>
      <c r="V364" s="1"/>
    </row>
    <row r="365" spans="4:22" ht="13" x14ac:dyDescent="0.15">
      <c r="D365" s="2"/>
      <c r="O365" s="1"/>
      <c r="R365" s="1"/>
      <c r="U365" s="1"/>
      <c r="V365" s="1"/>
    </row>
    <row r="366" spans="4:22" ht="13" x14ac:dyDescent="0.15">
      <c r="D366" s="2"/>
      <c r="O366" s="1"/>
      <c r="R366" s="1"/>
      <c r="U366" s="1"/>
      <c r="V366" s="1"/>
    </row>
    <row r="367" spans="4:22" ht="13" x14ac:dyDescent="0.15">
      <c r="D367" s="2"/>
      <c r="O367" s="1"/>
      <c r="R367" s="1"/>
      <c r="U367" s="1"/>
      <c r="V367" s="1"/>
    </row>
    <row r="368" spans="4:22" ht="13" x14ac:dyDescent="0.15">
      <c r="D368" s="2"/>
      <c r="O368" s="1"/>
      <c r="R368" s="1"/>
      <c r="U368" s="1"/>
      <c r="V368" s="1"/>
    </row>
    <row r="369" spans="4:22" ht="13" x14ac:dyDescent="0.15">
      <c r="D369" s="2"/>
      <c r="O369" s="1"/>
      <c r="R369" s="1"/>
      <c r="U369" s="1"/>
      <c r="V369" s="1"/>
    </row>
    <row r="370" spans="4:22" ht="13" x14ac:dyDescent="0.15">
      <c r="D370" s="2"/>
      <c r="O370" s="1"/>
      <c r="R370" s="1"/>
      <c r="U370" s="1"/>
      <c r="V370" s="1"/>
    </row>
    <row r="371" spans="4:22" ht="13" x14ac:dyDescent="0.15">
      <c r="D371" s="2"/>
      <c r="O371" s="1"/>
      <c r="R371" s="1"/>
      <c r="U371" s="1"/>
      <c r="V371" s="1"/>
    </row>
    <row r="372" spans="4:22" ht="13" x14ac:dyDescent="0.15">
      <c r="D372" s="2"/>
      <c r="O372" s="1"/>
      <c r="R372" s="1"/>
      <c r="U372" s="1"/>
      <c r="V372" s="1"/>
    </row>
    <row r="373" spans="4:22" ht="13" x14ac:dyDescent="0.15">
      <c r="D373" s="2"/>
      <c r="O373" s="1"/>
      <c r="R373" s="1"/>
      <c r="U373" s="1"/>
      <c r="V373" s="1"/>
    </row>
    <row r="374" spans="4:22" ht="13" x14ac:dyDescent="0.15">
      <c r="D374" s="2"/>
      <c r="O374" s="1"/>
      <c r="R374" s="1"/>
      <c r="U374" s="1"/>
      <c r="V374" s="1"/>
    </row>
    <row r="375" spans="4:22" ht="13" x14ac:dyDescent="0.15">
      <c r="D375" s="2"/>
      <c r="O375" s="1"/>
      <c r="R375" s="1"/>
      <c r="U375" s="1"/>
      <c r="V375" s="1"/>
    </row>
    <row r="376" spans="4:22" ht="13" x14ac:dyDescent="0.15">
      <c r="D376" s="2"/>
      <c r="O376" s="1"/>
      <c r="R376" s="1"/>
      <c r="U376" s="1"/>
      <c r="V376" s="1"/>
    </row>
    <row r="377" spans="4:22" ht="13" x14ac:dyDescent="0.15">
      <c r="D377" s="2"/>
      <c r="O377" s="1"/>
      <c r="R377" s="1"/>
      <c r="U377" s="1"/>
      <c r="V377" s="1"/>
    </row>
    <row r="378" spans="4:22" ht="13" x14ac:dyDescent="0.15">
      <c r="D378" s="2"/>
      <c r="O378" s="1"/>
      <c r="R378" s="1"/>
      <c r="U378" s="1"/>
      <c r="V378" s="1"/>
    </row>
    <row r="379" spans="4:22" ht="13" x14ac:dyDescent="0.15">
      <c r="D379" s="2"/>
      <c r="O379" s="1"/>
      <c r="R379" s="1"/>
      <c r="U379" s="1"/>
      <c r="V379" s="1"/>
    </row>
    <row r="380" spans="4:22" ht="13" x14ac:dyDescent="0.15">
      <c r="D380" s="2"/>
      <c r="O380" s="1"/>
      <c r="R380" s="1"/>
      <c r="U380" s="1"/>
      <c r="V380" s="1"/>
    </row>
    <row r="381" spans="4:22" ht="13" x14ac:dyDescent="0.15">
      <c r="D381" s="2"/>
      <c r="O381" s="1"/>
      <c r="R381" s="1"/>
      <c r="U381" s="1"/>
      <c r="V381" s="1"/>
    </row>
    <row r="382" spans="4:22" ht="13" x14ac:dyDescent="0.15">
      <c r="D382" s="2"/>
      <c r="O382" s="1"/>
      <c r="R382" s="1"/>
      <c r="U382" s="1"/>
      <c r="V382" s="1"/>
    </row>
    <row r="383" spans="4:22" ht="13" x14ac:dyDescent="0.15">
      <c r="D383" s="2"/>
      <c r="O383" s="1"/>
      <c r="R383" s="1"/>
      <c r="U383" s="1"/>
      <c r="V383" s="1"/>
    </row>
    <row r="384" spans="4:22" ht="13" x14ac:dyDescent="0.15">
      <c r="D384" s="2"/>
      <c r="O384" s="1"/>
      <c r="R384" s="1"/>
      <c r="U384" s="1"/>
      <c r="V384" s="1"/>
    </row>
    <row r="385" spans="4:22" ht="13" x14ac:dyDescent="0.15">
      <c r="D385" s="2"/>
      <c r="O385" s="1"/>
      <c r="R385" s="1"/>
      <c r="U385" s="1"/>
      <c r="V385" s="1"/>
    </row>
    <row r="386" spans="4:22" ht="13" x14ac:dyDescent="0.15">
      <c r="D386" s="2"/>
      <c r="O386" s="1"/>
      <c r="R386" s="1"/>
      <c r="U386" s="1"/>
      <c r="V386" s="1"/>
    </row>
    <row r="387" spans="4:22" ht="13" x14ac:dyDescent="0.15">
      <c r="D387" s="2"/>
      <c r="O387" s="1"/>
      <c r="R387" s="1"/>
      <c r="U387" s="1"/>
      <c r="V387" s="1"/>
    </row>
    <row r="388" spans="4:22" ht="13" x14ac:dyDescent="0.15">
      <c r="D388" s="2"/>
      <c r="O388" s="1"/>
      <c r="R388" s="1"/>
      <c r="U388" s="1"/>
      <c r="V388" s="1"/>
    </row>
    <row r="389" spans="4:22" ht="13" x14ac:dyDescent="0.15">
      <c r="D389" s="2"/>
      <c r="O389" s="1"/>
      <c r="R389" s="1"/>
      <c r="U389" s="1"/>
      <c r="V389" s="1"/>
    </row>
    <row r="390" spans="4:22" ht="13" x14ac:dyDescent="0.15">
      <c r="D390" s="2"/>
      <c r="O390" s="1"/>
      <c r="R390" s="1"/>
      <c r="U390" s="1"/>
      <c r="V390" s="1"/>
    </row>
    <row r="391" spans="4:22" ht="13" x14ac:dyDescent="0.15">
      <c r="D391" s="2"/>
      <c r="O391" s="1"/>
      <c r="R391" s="1"/>
      <c r="U391" s="1"/>
      <c r="V391" s="1"/>
    </row>
    <row r="392" spans="4:22" ht="13" x14ac:dyDescent="0.15">
      <c r="D392" s="2"/>
      <c r="O392" s="1"/>
      <c r="R392" s="1"/>
      <c r="U392" s="1"/>
      <c r="V392" s="1"/>
    </row>
    <row r="393" spans="4:22" ht="13" x14ac:dyDescent="0.15">
      <c r="D393" s="2"/>
      <c r="O393" s="1"/>
      <c r="R393" s="1"/>
      <c r="U393" s="1"/>
      <c r="V393" s="1"/>
    </row>
    <row r="394" spans="4:22" ht="13" x14ac:dyDescent="0.15">
      <c r="D394" s="2"/>
      <c r="O394" s="1"/>
      <c r="R394" s="1"/>
      <c r="U394" s="1"/>
      <c r="V394" s="1"/>
    </row>
    <row r="395" spans="4:22" ht="13" x14ac:dyDescent="0.15">
      <c r="D395" s="2"/>
      <c r="O395" s="1"/>
      <c r="R395" s="1"/>
      <c r="U395" s="1"/>
      <c r="V395" s="1"/>
    </row>
    <row r="396" spans="4:22" ht="13" x14ac:dyDescent="0.15">
      <c r="D396" s="2"/>
      <c r="O396" s="1"/>
      <c r="R396" s="1"/>
      <c r="U396" s="1"/>
      <c r="V396" s="1"/>
    </row>
    <row r="397" spans="4:22" ht="13" x14ac:dyDescent="0.15">
      <c r="D397" s="2"/>
      <c r="O397" s="1"/>
      <c r="R397" s="1"/>
      <c r="U397" s="1"/>
      <c r="V397" s="1"/>
    </row>
    <row r="398" spans="4:22" ht="13" x14ac:dyDescent="0.15">
      <c r="D398" s="2"/>
      <c r="O398" s="1"/>
      <c r="R398" s="1"/>
      <c r="U398" s="1"/>
      <c r="V398" s="1"/>
    </row>
    <row r="399" spans="4:22" ht="13" x14ac:dyDescent="0.15">
      <c r="D399" s="2"/>
      <c r="O399" s="1"/>
      <c r="R399" s="1"/>
      <c r="U399" s="1"/>
      <c r="V399" s="1"/>
    </row>
    <row r="400" spans="4:22" ht="13" x14ac:dyDescent="0.15">
      <c r="D400" s="2"/>
      <c r="O400" s="1"/>
      <c r="R400" s="1"/>
      <c r="U400" s="1"/>
      <c r="V400" s="1"/>
    </row>
    <row r="401" spans="4:22" ht="13" x14ac:dyDescent="0.15">
      <c r="D401" s="2"/>
      <c r="O401" s="1"/>
      <c r="R401" s="1"/>
      <c r="U401" s="1"/>
      <c r="V401" s="1"/>
    </row>
    <row r="402" spans="4:22" ht="13" x14ac:dyDescent="0.15">
      <c r="D402" s="2"/>
      <c r="O402" s="1"/>
      <c r="R402" s="1"/>
      <c r="U402" s="1"/>
      <c r="V402" s="1"/>
    </row>
    <row r="403" spans="4:22" ht="13" x14ac:dyDescent="0.15">
      <c r="D403" s="2"/>
      <c r="O403" s="1"/>
      <c r="R403" s="1"/>
      <c r="U403" s="1"/>
      <c r="V403" s="1"/>
    </row>
    <row r="404" spans="4:22" ht="13" x14ac:dyDescent="0.15">
      <c r="D404" s="2"/>
      <c r="O404" s="1"/>
      <c r="R404" s="1"/>
      <c r="U404" s="1"/>
      <c r="V404" s="1"/>
    </row>
    <row r="405" spans="4:22" ht="13" x14ac:dyDescent="0.15">
      <c r="D405" s="2"/>
      <c r="O405" s="1"/>
      <c r="R405" s="1"/>
      <c r="U405" s="1"/>
      <c r="V405" s="1"/>
    </row>
    <row r="406" spans="4:22" ht="13" x14ac:dyDescent="0.15">
      <c r="D406" s="2"/>
      <c r="O406" s="1"/>
      <c r="R406" s="1"/>
      <c r="U406" s="1"/>
      <c r="V406" s="1"/>
    </row>
    <row r="407" spans="4:22" ht="13" x14ac:dyDescent="0.15">
      <c r="D407" s="2"/>
      <c r="O407" s="1"/>
      <c r="R407" s="1"/>
      <c r="U407" s="1"/>
      <c r="V407" s="1"/>
    </row>
    <row r="408" spans="4:22" ht="13" x14ac:dyDescent="0.15">
      <c r="D408" s="2"/>
      <c r="O408" s="1"/>
      <c r="R408" s="1"/>
      <c r="U408" s="1"/>
      <c r="V408" s="1"/>
    </row>
    <row r="409" spans="4:22" ht="13" x14ac:dyDescent="0.15">
      <c r="D409" s="2"/>
      <c r="O409" s="1"/>
      <c r="R409" s="1"/>
      <c r="U409" s="1"/>
      <c r="V409" s="1"/>
    </row>
    <row r="410" spans="4:22" ht="13" x14ac:dyDescent="0.15">
      <c r="D410" s="2"/>
      <c r="O410" s="1"/>
      <c r="R410" s="1"/>
      <c r="U410" s="1"/>
      <c r="V410" s="1"/>
    </row>
    <row r="411" spans="4:22" ht="13" x14ac:dyDescent="0.15">
      <c r="D411" s="2"/>
      <c r="O411" s="1"/>
      <c r="R411" s="1"/>
      <c r="U411" s="1"/>
      <c r="V411" s="1"/>
    </row>
    <row r="412" spans="4:22" ht="13" x14ac:dyDescent="0.15">
      <c r="D412" s="2"/>
      <c r="O412" s="1"/>
      <c r="R412" s="1"/>
      <c r="U412" s="1"/>
      <c r="V412" s="1"/>
    </row>
    <row r="413" spans="4:22" ht="13" x14ac:dyDescent="0.15">
      <c r="D413" s="2"/>
      <c r="O413" s="1"/>
      <c r="R413" s="1"/>
      <c r="U413" s="1"/>
      <c r="V413" s="1"/>
    </row>
    <row r="414" spans="4:22" ht="13" x14ac:dyDescent="0.15">
      <c r="D414" s="2"/>
      <c r="O414" s="1"/>
      <c r="R414" s="1"/>
      <c r="U414" s="1"/>
      <c r="V414" s="1"/>
    </row>
    <row r="415" spans="4:22" ht="13" x14ac:dyDescent="0.15">
      <c r="D415" s="2"/>
      <c r="O415" s="1"/>
      <c r="R415" s="1"/>
      <c r="U415" s="1"/>
      <c r="V415" s="1"/>
    </row>
    <row r="416" spans="4:22" ht="13" x14ac:dyDescent="0.15">
      <c r="D416" s="2"/>
      <c r="O416" s="1"/>
      <c r="R416" s="1"/>
      <c r="U416" s="1"/>
      <c r="V416" s="1"/>
    </row>
    <row r="417" spans="4:22" ht="13" x14ac:dyDescent="0.15">
      <c r="D417" s="2"/>
      <c r="O417" s="1"/>
      <c r="R417" s="1"/>
      <c r="U417" s="1"/>
      <c r="V417" s="1"/>
    </row>
    <row r="418" spans="4:22" ht="13" x14ac:dyDescent="0.15">
      <c r="D418" s="2"/>
      <c r="O418" s="1"/>
      <c r="R418" s="1"/>
      <c r="U418" s="1"/>
      <c r="V418" s="1"/>
    </row>
    <row r="419" spans="4:22" ht="13" x14ac:dyDescent="0.15">
      <c r="D419" s="2"/>
      <c r="O419" s="1"/>
      <c r="R419" s="1"/>
      <c r="U419" s="1"/>
      <c r="V419" s="1"/>
    </row>
    <row r="420" spans="4:22" ht="13" x14ac:dyDescent="0.15">
      <c r="D420" s="2"/>
      <c r="O420" s="1"/>
      <c r="R420" s="1"/>
      <c r="U420" s="1"/>
      <c r="V420" s="1"/>
    </row>
    <row r="421" spans="4:22" ht="13" x14ac:dyDescent="0.15">
      <c r="D421" s="2"/>
      <c r="O421" s="1"/>
      <c r="R421" s="1"/>
      <c r="U421" s="1"/>
      <c r="V421" s="1"/>
    </row>
    <row r="422" spans="4:22" ht="13" x14ac:dyDescent="0.15">
      <c r="D422" s="2"/>
      <c r="O422" s="1"/>
      <c r="R422" s="1"/>
      <c r="U422" s="1"/>
      <c r="V422" s="1"/>
    </row>
    <row r="423" spans="4:22" ht="13" x14ac:dyDescent="0.15">
      <c r="D423" s="2"/>
      <c r="O423" s="1"/>
      <c r="R423" s="1"/>
      <c r="U423" s="1"/>
      <c r="V423" s="1"/>
    </row>
    <row r="424" spans="4:22" ht="13" x14ac:dyDescent="0.15">
      <c r="D424" s="2"/>
      <c r="O424" s="1"/>
      <c r="R424" s="1"/>
      <c r="U424" s="1"/>
      <c r="V424" s="1"/>
    </row>
    <row r="425" spans="4:22" ht="13" x14ac:dyDescent="0.15">
      <c r="D425" s="2"/>
      <c r="O425" s="1"/>
      <c r="R425" s="1"/>
      <c r="U425" s="1"/>
      <c r="V425" s="1"/>
    </row>
    <row r="426" spans="4:22" ht="13" x14ac:dyDescent="0.15">
      <c r="D426" s="2"/>
      <c r="O426" s="1"/>
      <c r="R426" s="1"/>
      <c r="U426" s="1"/>
      <c r="V426" s="1"/>
    </row>
    <row r="427" spans="4:22" ht="13" x14ac:dyDescent="0.15">
      <c r="D427" s="2"/>
      <c r="O427" s="1"/>
      <c r="R427" s="1"/>
      <c r="U427" s="1"/>
      <c r="V427" s="1"/>
    </row>
    <row r="428" spans="4:22" ht="13" x14ac:dyDescent="0.15">
      <c r="D428" s="2"/>
      <c r="O428" s="1"/>
      <c r="R428" s="1"/>
      <c r="U428" s="1"/>
      <c r="V428" s="1"/>
    </row>
    <row r="429" spans="4:22" ht="13" x14ac:dyDescent="0.15">
      <c r="D429" s="2"/>
      <c r="O429" s="1"/>
      <c r="R429" s="1"/>
      <c r="U429" s="1"/>
      <c r="V429" s="1"/>
    </row>
    <row r="430" spans="4:22" ht="13" x14ac:dyDescent="0.15">
      <c r="D430" s="2"/>
      <c r="O430" s="1"/>
      <c r="R430" s="1"/>
      <c r="U430" s="1"/>
      <c r="V430" s="1"/>
    </row>
    <row r="431" spans="4:22" ht="13" x14ac:dyDescent="0.15">
      <c r="D431" s="2"/>
      <c r="O431" s="1"/>
      <c r="R431" s="1"/>
      <c r="U431" s="1"/>
      <c r="V431" s="1"/>
    </row>
    <row r="432" spans="4:22" ht="13" x14ac:dyDescent="0.15">
      <c r="D432" s="2"/>
      <c r="O432" s="1"/>
      <c r="R432" s="1"/>
      <c r="U432" s="1"/>
      <c r="V432" s="1"/>
    </row>
    <row r="433" spans="4:22" ht="13" x14ac:dyDescent="0.15">
      <c r="D433" s="2"/>
      <c r="O433" s="1"/>
      <c r="R433" s="1"/>
      <c r="U433" s="1"/>
      <c r="V433" s="1"/>
    </row>
    <row r="434" spans="4:22" ht="13" x14ac:dyDescent="0.15">
      <c r="D434" s="2"/>
      <c r="O434" s="1"/>
      <c r="R434" s="1"/>
      <c r="U434" s="1"/>
      <c r="V434" s="1"/>
    </row>
    <row r="435" spans="4:22" ht="13" x14ac:dyDescent="0.15">
      <c r="D435" s="2"/>
      <c r="O435" s="1"/>
      <c r="R435" s="1"/>
      <c r="U435" s="1"/>
      <c r="V435" s="1"/>
    </row>
    <row r="436" spans="4:22" ht="13" x14ac:dyDescent="0.15">
      <c r="D436" s="2"/>
      <c r="O436" s="1"/>
      <c r="R436" s="1"/>
      <c r="U436" s="1"/>
      <c r="V436" s="1"/>
    </row>
    <row r="437" spans="4:22" ht="13" x14ac:dyDescent="0.15">
      <c r="D437" s="2"/>
      <c r="O437" s="1"/>
      <c r="R437" s="1"/>
      <c r="U437" s="1"/>
      <c r="V437" s="1"/>
    </row>
    <row r="438" spans="4:22" ht="13" x14ac:dyDescent="0.15">
      <c r="D438" s="2"/>
      <c r="O438" s="1"/>
      <c r="R438" s="1"/>
      <c r="U438" s="1"/>
      <c r="V438" s="1"/>
    </row>
    <row r="439" spans="4:22" ht="13" x14ac:dyDescent="0.15">
      <c r="D439" s="2"/>
      <c r="O439" s="1"/>
      <c r="R439" s="1"/>
      <c r="U439" s="1"/>
      <c r="V439" s="1"/>
    </row>
    <row r="440" spans="4:22" ht="13" x14ac:dyDescent="0.15">
      <c r="D440" s="2"/>
      <c r="O440" s="1"/>
      <c r="R440" s="1"/>
      <c r="U440" s="1"/>
      <c r="V440" s="1"/>
    </row>
    <row r="441" spans="4:22" ht="13" x14ac:dyDescent="0.15">
      <c r="D441" s="2"/>
      <c r="O441" s="1"/>
      <c r="R441" s="1"/>
      <c r="U441" s="1"/>
      <c r="V441" s="1"/>
    </row>
    <row r="442" spans="4:22" ht="13" x14ac:dyDescent="0.15">
      <c r="D442" s="2"/>
      <c r="O442" s="1"/>
      <c r="R442" s="1"/>
      <c r="U442" s="1"/>
      <c r="V442" s="1"/>
    </row>
    <row r="443" spans="4:22" ht="13" x14ac:dyDescent="0.15">
      <c r="D443" s="2"/>
      <c r="O443" s="1"/>
      <c r="R443" s="1"/>
      <c r="U443" s="1"/>
      <c r="V443" s="1"/>
    </row>
    <row r="444" spans="4:22" ht="13" x14ac:dyDescent="0.15">
      <c r="D444" s="2"/>
      <c r="O444" s="1"/>
      <c r="R444" s="1"/>
      <c r="U444" s="1"/>
      <c r="V444" s="1"/>
    </row>
    <row r="445" spans="4:22" ht="13" x14ac:dyDescent="0.15">
      <c r="D445" s="2"/>
      <c r="O445" s="1"/>
      <c r="R445" s="1"/>
      <c r="U445" s="1"/>
      <c r="V445" s="1"/>
    </row>
    <row r="446" spans="4:22" ht="13" x14ac:dyDescent="0.15">
      <c r="D446" s="2"/>
      <c r="O446" s="1"/>
      <c r="R446" s="1"/>
      <c r="U446" s="1"/>
      <c r="V446" s="1"/>
    </row>
    <row r="447" spans="4:22" ht="13" x14ac:dyDescent="0.15">
      <c r="D447" s="2"/>
      <c r="O447" s="1"/>
      <c r="R447" s="1"/>
      <c r="U447" s="1"/>
      <c r="V447" s="1"/>
    </row>
    <row r="448" spans="4:22" ht="13" x14ac:dyDescent="0.15">
      <c r="D448" s="2"/>
      <c r="O448" s="1"/>
      <c r="R448" s="1"/>
      <c r="U448" s="1"/>
      <c r="V448" s="1"/>
    </row>
    <row r="449" spans="4:22" ht="13" x14ac:dyDescent="0.15">
      <c r="D449" s="2"/>
      <c r="O449" s="1"/>
      <c r="R449" s="1"/>
      <c r="U449" s="1"/>
      <c r="V449" s="1"/>
    </row>
    <row r="450" spans="4:22" ht="13" x14ac:dyDescent="0.15">
      <c r="D450" s="2"/>
      <c r="O450" s="1"/>
      <c r="R450" s="1"/>
      <c r="U450" s="1"/>
      <c r="V450" s="1"/>
    </row>
    <row r="451" spans="4:22" ht="13" x14ac:dyDescent="0.15">
      <c r="D451" s="2"/>
      <c r="O451" s="1"/>
      <c r="R451" s="1"/>
      <c r="U451" s="1"/>
      <c r="V451" s="1"/>
    </row>
    <row r="452" spans="4:22" ht="13" x14ac:dyDescent="0.15">
      <c r="D452" s="2"/>
      <c r="O452" s="1"/>
      <c r="R452" s="1"/>
      <c r="U452" s="1"/>
      <c r="V452" s="1"/>
    </row>
    <row r="453" spans="4:22" ht="13" x14ac:dyDescent="0.15">
      <c r="D453" s="2"/>
      <c r="O453" s="1"/>
      <c r="R453" s="1"/>
      <c r="U453" s="1"/>
      <c r="V453" s="1"/>
    </row>
    <row r="454" spans="4:22" ht="13" x14ac:dyDescent="0.15">
      <c r="D454" s="2"/>
      <c r="O454" s="1"/>
      <c r="R454" s="1"/>
      <c r="U454" s="1"/>
      <c r="V454" s="1"/>
    </row>
    <row r="455" spans="4:22" ht="13" x14ac:dyDescent="0.15">
      <c r="D455" s="2"/>
      <c r="O455" s="1"/>
      <c r="R455" s="1"/>
      <c r="U455" s="1"/>
      <c r="V455" s="1"/>
    </row>
    <row r="456" spans="4:22" ht="13" x14ac:dyDescent="0.15">
      <c r="D456" s="2"/>
      <c r="O456" s="1"/>
      <c r="R456" s="1"/>
      <c r="U456" s="1"/>
      <c r="V456" s="1"/>
    </row>
    <row r="457" spans="4:22" ht="13" x14ac:dyDescent="0.15">
      <c r="D457" s="2"/>
      <c r="O457" s="1"/>
      <c r="R457" s="1"/>
      <c r="U457" s="1"/>
      <c r="V457" s="1"/>
    </row>
    <row r="458" spans="4:22" ht="13" x14ac:dyDescent="0.15">
      <c r="D458" s="2"/>
      <c r="O458" s="1"/>
      <c r="R458" s="1"/>
      <c r="U458" s="1"/>
      <c r="V458" s="1"/>
    </row>
    <row r="459" spans="4:22" ht="13" x14ac:dyDescent="0.15">
      <c r="D459" s="2"/>
      <c r="O459" s="1"/>
      <c r="R459" s="1"/>
      <c r="U459" s="1"/>
      <c r="V459" s="1"/>
    </row>
    <row r="460" spans="4:22" ht="13" x14ac:dyDescent="0.15">
      <c r="D460" s="2"/>
      <c r="O460" s="1"/>
      <c r="R460" s="1"/>
      <c r="U460" s="1"/>
      <c r="V460" s="1"/>
    </row>
    <row r="461" spans="4:22" ht="13" x14ac:dyDescent="0.15">
      <c r="D461" s="2"/>
      <c r="O461" s="1"/>
      <c r="R461" s="1"/>
      <c r="U461" s="1"/>
      <c r="V461" s="1"/>
    </row>
    <row r="462" spans="4:22" ht="13" x14ac:dyDescent="0.15">
      <c r="D462" s="2"/>
      <c r="O462" s="1"/>
      <c r="R462" s="1"/>
      <c r="U462" s="1"/>
      <c r="V462" s="1"/>
    </row>
    <row r="463" spans="4:22" ht="13" x14ac:dyDescent="0.15">
      <c r="D463" s="2"/>
      <c r="O463" s="1"/>
      <c r="R463" s="1"/>
      <c r="U463" s="1"/>
      <c r="V463" s="1"/>
    </row>
    <row r="464" spans="4:22" ht="13" x14ac:dyDescent="0.15">
      <c r="D464" s="2"/>
      <c r="O464" s="1"/>
      <c r="R464" s="1"/>
      <c r="U464" s="1"/>
      <c r="V464" s="1"/>
    </row>
    <row r="465" spans="4:22" ht="13" x14ac:dyDescent="0.15">
      <c r="D465" s="2"/>
      <c r="O465" s="1"/>
      <c r="R465" s="1"/>
      <c r="U465" s="1"/>
      <c r="V465" s="1"/>
    </row>
    <row r="466" spans="4:22" ht="13" x14ac:dyDescent="0.15">
      <c r="D466" s="2"/>
      <c r="O466" s="1"/>
      <c r="R466" s="1"/>
      <c r="U466" s="1"/>
      <c r="V466" s="1"/>
    </row>
    <row r="467" spans="4:22" ht="13" x14ac:dyDescent="0.15">
      <c r="D467" s="2"/>
      <c r="O467" s="1"/>
      <c r="R467" s="1"/>
      <c r="U467" s="1"/>
      <c r="V467" s="1"/>
    </row>
    <row r="468" spans="4:22" ht="13" x14ac:dyDescent="0.15">
      <c r="D468" s="2"/>
      <c r="O468" s="1"/>
      <c r="R468" s="1"/>
      <c r="U468" s="1"/>
      <c r="V468" s="1"/>
    </row>
    <row r="469" spans="4:22" ht="13" x14ac:dyDescent="0.15">
      <c r="D469" s="2"/>
      <c r="O469" s="1"/>
      <c r="R469" s="1"/>
      <c r="U469" s="1"/>
      <c r="V469" s="1"/>
    </row>
    <row r="470" spans="4:22" ht="13" x14ac:dyDescent="0.15">
      <c r="D470" s="2"/>
      <c r="O470" s="1"/>
      <c r="R470" s="1"/>
      <c r="U470" s="1"/>
      <c r="V470" s="1"/>
    </row>
    <row r="471" spans="4:22" ht="13" x14ac:dyDescent="0.15">
      <c r="D471" s="2"/>
      <c r="O471" s="1"/>
      <c r="R471" s="1"/>
      <c r="U471" s="1"/>
      <c r="V471" s="1"/>
    </row>
    <row r="472" spans="4:22" ht="13" x14ac:dyDescent="0.15">
      <c r="D472" s="2"/>
      <c r="O472" s="1"/>
      <c r="R472" s="1"/>
      <c r="U472" s="1"/>
      <c r="V472" s="1"/>
    </row>
    <row r="473" spans="4:22" ht="13" x14ac:dyDescent="0.15">
      <c r="D473" s="2"/>
      <c r="O473" s="1"/>
      <c r="R473" s="1"/>
      <c r="U473" s="1"/>
      <c r="V473" s="1"/>
    </row>
    <row r="474" spans="4:22" ht="13" x14ac:dyDescent="0.15">
      <c r="D474" s="2"/>
      <c r="O474" s="1"/>
      <c r="R474" s="1"/>
      <c r="U474" s="1"/>
      <c r="V474" s="1"/>
    </row>
    <row r="475" spans="4:22" ht="13" x14ac:dyDescent="0.15">
      <c r="D475" s="2"/>
      <c r="O475" s="1"/>
      <c r="R475" s="1"/>
      <c r="U475" s="1"/>
      <c r="V475" s="1"/>
    </row>
    <row r="476" spans="4:22" ht="13" x14ac:dyDescent="0.15">
      <c r="D476" s="2"/>
      <c r="O476" s="1"/>
      <c r="R476" s="1"/>
      <c r="U476" s="1"/>
      <c r="V476" s="1"/>
    </row>
    <row r="477" spans="4:22" ht="13" x14ac:dyDescent="0.15">
      <c r="D477" s="2"/>
      <c r="O477" s="1"/>
      <c r="R477" s="1"/>
      <c r="U477" s="1"/>
      <c r="V477" s="1"/>
    </row>
    <row r="478" spans="4:22" ht="13" x14ac:dyDescent="0.15">
      <c r="D478" s="2"/>
      <c r="O478" s="1"/>
      <c r="R478" s="1"/>
      <c r="U478" s="1"/>
      <c r="V478" s="1"/>
    </row>
    <row r="479" spans="4:22" ht="13" x14ac:dyDescent="0.15">
      <c r="D479" s="2"/>
      <c r="O479" s="1"/>
      <c r="R479" s="1"/>
      <c r="U479" s="1"/>
      <c r="V479" s="1"/>
    </row>
    <row r="480" spans="4:22" ht="13" x14ac:dyDescent="0.15">
      <c r="D480" s="2"/>
      <c r="O480" s="1"/>
      <c r="R480" s="1"/>
      <c r="U480" s="1"/>
      <c r="V480" s="1"/>
    </row>
    <row r="481" spans="4:22" ht="13" x14ac:dyDescent="0.15">
      <c r="D481" s="2"/>
      <c r="O481" s="1"/>
      <c r="R481" s="1"/>
      <c r="U481" s="1"/>
      <c r="V481" s="1"/>
    </row>
    <row r="482" spans="4:22" ht="13" x14ac:dyDescent="0.15">
      <c r="D482" s="2"/>
      <c r="O482" s="1"/>
      <c r="R482" s="1"/>
      <c r="U482" s="1"/>
      <c r="V482" s="1"/>
    </row>
    <row r="483" spans="4:22" ht="13" x14ac:dyDescent="0.15">
      <c r="D483" s="2"/>
      <c r="O483" s="1"/>
      <c r="R483" s="1"/>
      <c r="U483" s="1"/>
      <c r="V483" s="1"/>
    </row>
    <row r="484" spans="4:22" ht="13" x14ac:dyDescent="0.15">
      <c r="D484" s="2"/>
      <c r="O484" s="1"/>
      <c r="R484" s="1"/>
      <c r="U484" s="1"/>
      <c r="V484" s="1"/>
    </row>
    <row r="485" spans="4:22" ht="13" x14ac:dyDescent="0.15">
      <c r="D485" s="2"/>
      <c r="O485" s="1"/>
      <c r="R485" s="1"/>
      <c r="U485" s="1"/>
      <c r="V485" s="1"/>
    </row>
    <row r="486" spans="4:22" ht="13" x14ac:dyDescent="0.15">
      <c r="D486" s="2"/>
      <c r="O486" s="1"/>
      <c r="R486" s="1"/>
      <c r="U486" s="1"/>
      <c r="V486" s="1"/>
    </row>
    <row r="487" spans="4:22" ht="13" x14ac:dyDescent="0.15">
      <c r="D487" s="2"/>
      <c r="O487" s="1"/>
      <c r="R487" s="1"/>
      <c r="U487" s="1"/>
      <c r="V487" s="1"/>
    </row>
    <row r="488" spans="4:22" ht="13" x14ac:dyDescent="0.15">
      <c r="D488" s="2"/>
      <c r="O488" s="1"/>
      <c r="R488" s="1"/>
      <c r="U488" s="1"/>
      <c r="V488" s="1"/>
    </row>
    <row r="489" spans="4:22" ht="13" x14ac:dyDescent="0.15">
      <c r="D489" s="2"/>
      <c r="O489" s="1"/>
      <c r="R489" s="1"/>
      <c r="U489" s="1"/>
      <c r="V489" s="1"/>
    </row>
    <row r="490" spans="4:22" ht="13" x14ac:dyDescent="0.15">
      <c r="D490" s="2"/>
      <c r="O490" s="1"/>
      <c r="R490" s="1"/>
      <c r="U490" s="1"/>
      <c r="V490" s="1"/>
    </row>
    <row r="491" spans="4:22" ht="13" x14ac:dyDescent="0.15">
      <c r="D491" s="2"/>
      <c r="O491" s="1"/>
      <c r="R491" s="1"/>
      <c r="U491" s="1"/>
      <c r="V491" s="1"/>
    </row>
    <row r="492" spans="4:22" ht="13" x14ac:dyDescent="0.15">
      <c r="D492" s="2"/>
      <c r="O492" s="1"/>
      <c r="R492" s="1"/>
      <c r="U492" s="1"/>
      <c r="V492" s="1"/>
    </row>
    <row r="493" spans="4:22" ht="13" x14ac:dyDescent="0.15">
      <c r="D493" s="2"/>
      <c r="O493" s="1"/>
      <c r="R493" s="1"/>
      <c r="U493" s="1"/>
      <c r="V493" s="1"/>
    </row>
    <row r="494" spans="4:22" ht="13" x14ac:dyDescent="0.15">
      <c r="D494" s="2"/>
      <c r="O494" s="1"/>
      <c r="R494" s="1"/>
      <c r="U494" s="1"/>
      <c r="V494" s="1"/>
    </row>
    <row r="495" spans="4:22" ht="13" x14ac:dyDescent="0.15">
      <c r="D495" s="2"/>
      <c r="O495" s="1"/>
      <c r="R495" s="1"/>
      <c r="U495" s="1"/>
      <c r="V495" s="1"/>
    </row>
    <row r="496" spans="4:22" ht="13" x14ac:dyDescent="0.15">
      <c r="D496" s="2"/>
      <c r="O496" s="1"/>
      <c r="R496" s="1"/>
      <c r="U496" s="1"/>
      <c r="V496" s="1"/>
    </row>
    <row r="497" spans="4:22" ht="13" x14ac:dyDescent="0.15">
      <c r="D497" s="2"/>
      <c r="O497" s="1"/>
      <c r="R497" s="1"/>
      <c r="U497" s="1"/>
      <c r="V497" s="1"/>
    </row>
    <row r="498" spans="4:22" ht="13" x14ac:dyDescent="0.15">
      <c r="D498" s="2"/>
      <c r="O498" s="1"/>
      <c r="R498" s="1"/>
      <c r="U498" s="1"/>
      <c r="V498" s="1"/>
    </row>
    <row r="499" spans="4:22" ht="13" x14ac:dyDescent="0.15">
      <c r="D499" s="2"/>
      <c r="O499" s="1"/>
      <c r="R499" s="1"/>
      <c r="U499" s="1"/>
      <c r="V499" s="1"/>
    </row>
    <row r="500" spans="4:22" ht="13" x14ac:dyDescent="0.15">
      <c r="D500" s="2"/>
      <c r="O500" s="1"/>
      <c r="R500" s="1"/>
      <c r="U500" s="1"/>
      <c r="V500" s="1"/>
    </row>
    <row r="501" spans="4:22" ht="13" x14ac:dyDescent="0.15">
      <c r="D501" s="2"/>
      <c r="O501" s="1"/>
      <c r="R501" s="1"/>
      <c r="U501" s="1"/>
      <c r="V501" s="1"/>
    </row>
    <row r="502" spans="4:22" ht="13" x14ac:dyDescent="0.15">
      <c r="D502" s="2"/>
      <c r="O502" s="1"/>
      <c r="R502" s="1"/>
      <c r="U502" s="1"/>
      <c r="V502" s="1"/>
    </row>
    <row r="503" spans="4:22" ht="13" x14ac:dyDescent="0.15">
      <c r="D503" s="2"/>
      <c r="O503" s="1"/>
      <c r="R503" s="1"/>
      <c r="U503" s="1"/>
      <c r="V503" s="1"/>
    </row>
    <row r="504" spans="4:22" ht="13" x14ac:dyDescent="0.15">
      <c r="D504" s="2"/>
      <c r="O504" s="1"/>
      <c r="R504" s="1"/>
      <c r="U504" s="1"/>
      <c r="V504" s="1"/>
    </row>
    <row r="505" spans="4:22" ht="13" x14ac:dyDescent="0.15">
      <c r="D505" s="2"/>
      <c r="O505" s="1"/>
      <c r="R505" s="1"/>
      <c r="U505" s="1"/>
      <c r="V505" s="1"/>
    </row>
    <row r="506" spans="4:22" ht="13" x14ac:dyDescent="0.15">
      <c r="D506" s="2"/>
      <c r="O506" s="1"/>
      <c r="R506" s="1"/>
      <c r="U506" s="1"/>
      <c r="V506" s="1"/>
    </row>
    <row r="507" spans="4:22" ht="13" x14ac:dyDescent="0.15">
      <c r="D507" s="2"/>
      <c r="O507" s="1"/>
      <c r="R507" s="1"/>
      <c r="U507" s="1"/>
      <c r="V507" s="1"/>
    </row>
    <row r="508" spans="4:22" ht="13" x14ac:dyDescent="0.15">
      <c r="D508" s="2"/>
      <c r="O508" s="1"/>
      <c r="R508" s="1"/>
      <c r="U508" s="1"/>
      <c r="V508" s="1"/>
    </row>
    <row r="509" spans="4:22" ht="13" x14ac:dyDescent="0.15">
      <c r="D509" s="2"/>
      <c r="O509" s="1"/>
      <c r="R509" s="1"/>
      <c r="U509" s="1"/>
      <c r="V509" s="1"/>
    </row>
    <row r="510" spans="4:22" ht="13" x14ac:dyDescent="0.15">
      <c r="D510" s="2"/>
      <c r="O510" s="1"/>
      <c r="R510" s="1"/>
      <c r="U510" s="1"/>
      <c r="V510" s="1"/>
    </row>
    <row r="511" spans="4:22" ht="13" x14ac:dyDescent="0.15">
      <c r="D511" s="2"/>
      <c r="O511" s="1"/>
      <c r="R511" s="1"/>
      <c r="U511" s="1"/>
      <c r="V511" s="1"/>
    </row>
    <row r="512" spans="4:22" ht="13" x14ac:dyDescent="0.15">
      <c r="D512" s="2"/>
      <c r="O512" s="1"/>
      <c r="R512" s="1"/>
      <c r="U512" s="1"/>
      <c r="V512" s="1"/>
    </row>
    <row r="513" spans="4:22" ht="13" x14ac:dyDescent="0.15">
      <c r="D513" s="2"/>
      <c r="O513" s="1"/>
      <c r="R513" s="1"/>
      <c r="U513" s="1"/>
      <c r="V513" s="1"/>
    </row>
    <row r="514" spans="4:22" ht="13" x14ac:dyDescent="0.15">
      <c r="D514" s="2"/>
      <c r="O514" s="1"/>
      <c r="R514" s="1"/>
      <c r="U514" s="1"/>
      <c r="V514" s="1"/>
    </row>
    <row r="515" spans="4:22" ht="13" x14ac:dyDescent="0.15">
      <c r="D515" s="2"/>
      <c r="O515" s="1"/>
      <c r="R515" s="1"/>
      <c r="U515" s="1"/>
      <c r="V515" s="1"/>
    </row>
    <row r="516" spans="4:22" ht="13" x14ac:dyDescent="0.15">
      <c r="D516" s="2"/>
      <c r="O516" s="1"/>
      <c r="R516" s="1"/>
      <c r="U516" s="1"/>
      <c r="V516" s="1"/>
    </row>
    <row r="517" spans="4:22" ht="13" x14ac:dyDescent="0.15">
      <c r="D517" s="2"/>
      <c r="O517" s="1"/>
      <c r="R517" s="1"/>
      <c r="U517" s="1"/>
      <c r="V517" s="1"/>
    </row>
    <row r="518" spans="4:22" ht="13" x14ac:dyDescent="0.15">
      <c r="D518" s="2"/>
      <c r="O518" s="1"/>
      <c r="R518" s="1"/>
      <c r="U518" s="1"/>
      <c r="V518" s="1"/>
    </row>
    <row r="519" spans="4:22" ht="13" x14ac:dyDescent="0.15">
      <c r="D519" s="2"/>
      <c r="O519" s="1"/>
      <c r="R519" s="1"/>
      <c r="U519" s="1"/>
      <c r="V519" s="1"/>
    </row>
    <row r="520" spans="4:22" ht="13" x14ac:dyDescent="0.15">
      <c r="D520" s="2"/>
      <c r="O520" s="1"/>
      <c r="R520" s="1"/>
      <c r="U520" s="1"/>
      <c r="V520" s="1"/>
    </row>
    <row r="521" spans="4:22" ht="13" x14ac:dyDescent="0.15">
      <c r="D521" s="2"/>
      <c r="O521" s="1"/>
      <c r="R521" s="1"/>
      <c r="U521" s="1"/>
      <c r="V521" s="1"/>
    </row>
    <row r="522" spans="4:22" ht="13" x14ac:dyDescent="0.15">
      <c r="D522" s="2"/>
      <c r="O522" s="1"/>
      <c r="R522" s="1"/>
      <c r="U522" s="1"/>
      <c r="V522" s="1"/>
    </row>
    <row r="523" spans="4:22" ht="13" x14ac:dyDescent="0.15">
      <c r="D523" s="2"/>
      <c r="O523" s="1"/>
      <c r="R523" s="1"/>
      <c r="U523" s="1"/>
      <c r="V523" s="1"/>
    </row>
    <row r="524" spans="4:22" ht="13" x14ac:dyDescent="0.15">
      <c r="D524" s="2"/>
      <c r="O524" s="1"/>
      <c r="R524" s="1"/>
      <c r="U524" s="1"/>
      <c r="V524" s="1"/>
    </row>
    <row r="525" spans="4:22" ht="13" x14ac:dyDescent="0.15">
      <c r="D525" s="2"/>
      <c r="O525" s="1"/>
      <c r="R525" s="1"/>
      <c r="U525" s="1"/>
      <c r="V525" s="1"/>
    </row>
    <row r="526" spans="4:22" ht="13" x14ac:dyDescent="0.15">
      <c r="D526" s="2"/>
      <c r="O526" s="1"/>
      <c r="R526" s="1"/>
      <c r="U526" s="1"/>
      <c r="V526" s="1"/>
    </row>
    <row r="527" spans="4:22" ht="13" x14ac:dyDescent="0.15">
      <c r="D527" s="2"/>
      <c r="O527" s="1"/>
      <c r="R527" s="1"/>
      <c r="U527" s="1"/>
      <c r="V527" s="1"/>
    </row>
    <row r="528" spans="4:22" ht="13" x14ac:dyDescent="0.15">
      <c r="D528" s="2"/>
      <c r="O528" s="1"/>
      <c r="R528" s="1"/>
      <c r="U528" s="1"/>
      <c r="V528" s="1"/>
    </row>
    <row r="529" spans="4:22" ht="13" x14ac:dyDescent="0.15">
      <c r="D529" s="2"/>
      <c r="O529" s="1"/>
      <c r="R529" s="1"/>
      <c r="U529" s="1"/>
      <c r="V529" s="1"/>
    </row>
    <row r="530" spans="4:22" ht="13" x14ac:dyDescent="0.15">
      <c r="D530" s="2"/>
      <c r="O530" s="1"/>
      <c r="R530" s="1"/>
      <c r="U530" s="1"/>
      <c r="V530" s="1"/>
    </row>
    <row r="531" spans="4:22" ht="13" x14ac:dyDescent="0.15">
      <c r="D531" s="2"/>
      <c r="O531" s="1"/>
      <c r="R531" s="1"/>
      <c r="U531" s="1"/>
      <c r="V531" s="1"/>
    </row>
    <row r="532" spans="4:22" ht="13" x14ac:dyDescent="0.15">
      <c r="D532" s="2"/>
      <c r="O532" s="1"/>
      <c r="R532" s="1"/>
      <c r="U532" s="1"/>
      <c r="V532" s="1"/>
    </row>
    <row r="533" spans="4:22" ht="13" x14ac:dyDescent="0.15">
      <c r="D533" s="2"/>
      <c r="O533" s="1"/>
      <c r="R533" s="1"/>
      <c r="U533" s="1"/>
      <c r="V533" s="1"/>
    </row>
    <row r="534" spans="4:22" ht="13" x14ac:dyDescent="0.15">
      <c r="D534" s="2"/>
      <c r="O534" s="1"/>
      <c r="R534" s="1"/>
      <c r="U534" s="1"/>
      <c r="V534" s="1"/>
    </row>
    <row r="535" spans="4:22" ht="13" x14ac:dyDescent="0.15">
      <c r="D535" s="2"/>
      <c r="O535" s="1"/>
      <c r="R535" s="1"/>
      <c r="U535" s="1"/>
      <c r="V535" s="1"/>
    </row>
    <row r="536" spans="4:22" ht="13" x14ac:dyDescent="0.15">
      <c r="D536" s="2"/>
      <c r="O536" s="1"/>
      <c r="R536" s="1"/>
      <c r="U536" s="1"/>
      <c r="V536" s="1"/>
    </row>
    <row r="537" spans="4:22" ht="13" x14ac:dyDescent="0.15">
      <c r="D537" s="2"/>
      <c r="O537" s="1"/>
      <c r="R537" s="1"/>
      <c r="U537" s="1"/>
      <c r="V537" s="1"/>
    </row>
    <row r="538" spans="4:22" ht="13" x14ac:dyDescent="0.15">
      <c r="D538" s="2"/>
      <c r="O538" s="1"/>
      <c r="R538" s="1"/>
      <c r="U538" s="1"/>
      <c r="V538" s="1"/>
    </row>
    <row r="539" spans="4:22" ht="13" x14ac:dyDescent="0.15">
      <c r="D539" s="2"/>
      <c r="O539" s="1"/>
      <c r="R539" s="1"/>
      <c r="U539" s="1"/>
      <c r="V539" s="1"/>
    </row>
    <row r="540" spans="4:22" ht="13" x14ac:dyDescent="0.15">
      <c r="D540" s="2"/>
      <c r="O540" s="1"/>
      <c r="R540" s="1"/>
      <c r="U540" s="1"/>
      <c r="V540" s="1"/>
    </row>
    <row r="541" spans="4:22" ht="13" x14ac:dyDescent="0.15">
      <c r="D541" s="2"/>
      <c r="O541" s="1"/>
      <c r="R541" s="1"/>
      <c r="U541" s="1"/>
      <c r="V541" s="1"/>
    </row>
    <row r="542" spans="4:22" ht="13" x14ac:dyDescent="0.15">
      <c r="D542" s="2"/>
      <c r="O542" s="1"/>
      <c r="R542" s="1"/>
      <c r="U542" s="1"/>
      <c r="V542" s="1"/>
    </row>
    <row r="543" spans="4:22" ht="13" x14ac:dyDescent="0.15">
      <c r="D543" s="2"/>
      <c r="O543" s="1"/>
      <c r="R543" s="1"/>
      <c r="U543" s="1"/>
      <c r="V543" s="1"/>
    </row>
    <row r="544" spans="4:22" ht="13" x14ac:dyDescent="0.15">
      <c r="D544" s="2"/>
      <c r="O544" s="1"/>
      <c r="R544" s="1"/>
      <c r="U544" s="1"/>
      <c r="V544" s="1"/>
    </row>
    <row r="545" spans="4:22" ht="13" x14ac:dyDescent="0.15">
      <c r="D545" s="2"/>
      <c r="O545" s="1"/>
      <c r="R545" s="1"/>
      <c r="U545" s="1"/>
      <c r="V545" s="1"/>
    </row>
    <row r="546" spans="4:22" ht="13" x14ac:dyDescent="0.15">
      <c r="D546" s="2"/>
      <c r="O546" s="1"/>
      <c r="R546" s="1"/>
      <c r="U546" s="1"/>
      <c r="V546" s="1"/>
    </row>
    <row r="547" spans="4:22" ht="13" x14ac:dyDescent="0.15">
      <c r="D547" s="2"/>
      <c r="O547" s="1"/>
      <c r="R547" s="1"/>
      <c r="U547" s="1"/>
      <c r="V547" s="1"/>
    </row>
    <row r="548" spans="4:22" ht="13" x14ac:dyDescent="0.15">
      <c r="D548" s="2"/>
      <c r="O548" s="1"/>
      <c r="R548" s="1"/>
      <c r="U548" s="1"/>
      <c r="V548" s="1"/>
    </row>
    <row r="549" spans="4:22" ht="13" x14ac:dyDescent="0.15">
      <c r="D549" s="2"/>
      <c r="O549" s="1"/>
      <c r="R549" s="1"/>
      <c r="U549" s="1"/>
      <c r="V549" s="1"/>
    </row>
    <row r="550" spans="4:22" ht="13" x14ac:dyDescent="0.15">
      <c r="D550" s="2"/>
      <c r="O550" s="1"/>
      <c r="R550" s="1"/>
      <c r="U550" s="1"/>
      <c r="V550" s="1"/>
    </row>
    <row r="551" spans="4:22" ht="13" x14ac:dyDescent="0.15">
      <c r="D551" s="2"/>
      <c r="O551" s="1"/>
      <c r="R551" s="1"/>
      <c r="U551" s="1"/>
      <c r="V551" s="1"/>
    </row>
    <row r="552" spans="4:22" ht="13" x14ac:dyDescent="0.15">
      <c r="D552" s="2"/>
      <c r="O552" s="1"/>
      <c r="R552" s="1"/>
      <c r="U552" s="1"/>
      <c r="V552" s="1"/>
    </row>
    <row r="553" spans="4:22" ht="13" x14ac:dyDescent="0.15">
      <c r="D553" s="2"/>
      <c r="O553" s="1"/>
      <c r="R553" s="1"/>
      <c r="U553" s="1"/>
      <c r="V553" s="1"/>
    </row>
    <row r="554" spans="4:22" ht="13" x14ac:dyDescent="0.15">
      <c r="D554" s="2"/>
      <c r="O554" s="1"/>
      <c r="R554" s="1"/>
      <c r="U554" s="1"/>
      <c r="V554" s="1"/>
    </row>
    <row r="555" spans="4:22" ht="13" x14ac:dyDescent="0.15">
      <c r="D555" s="2"/>
      <c r="O555" s="1"/>
      <c r="R555" s="1"/>
      <c r="U555" s="1"/>
      <c r="V555" s="1"/>
    </row>
    <row r="556" spans="4:22" ht="13" x14ac:dyDescent="0.15">
      <c r="D556" s="2"/>
      <c r="O556" s="1"/>
      <c r="R556" s="1"/>
      <c r="U556" s="1"/>
      <c r="V556" s="1"/>
    </row>
    <row r="557" spans="4:22" ht="13" x14ac:dyDescent="0.15">
      <c r="D557" s="2"/>
      <c r="O557" s="1"/>
      <c r="R557" s="1"/>
      <c r="U557" s="1"/>
      <c r="V557" s="1"/>
    </row>
    <row r="558" spans="4:22" ht="13" x14ac:dyDescent="0.15">
      <c r="D558" s="2"/>
      <c r="O558" s="1"/>
      <c r="R558" s="1"/>
      <c r="U558" s="1"/>
      <c r="V558" s="1"/>
    </row>
    <row r="559" spans="4:22" ht="13" x14ac:dyDescent="0.15">
      <c r="D559" s="2"/>
      <c r="O559" s="1"/>
      <c r="R559" s="1"/>
      <c r="U559" s="1"/>
      <c r="V559" s="1"/>
    </row>
    <row r="560" spans="4:22" ht="13" x14ac:dyDescent="0.15">
      <c r="D560" s="2"/>
      <c r="O560" s="1"/>
      <c r="R560" s="1"/>
      <c r="U560" s="1"/>
      <c r="V560" s="1"/>
    </row>
    <row r="561" spans="4:22" ht="13" x14ac:dyDescent="0.15">
      <c r="D561" s="2"/>
      <c r="O561" s="1"/>
      <c r="R561" s="1"/>
      <c r="U561" s="1"/>
      <c r="V561" s="1"/>
    </row>
    <row r="562" spans="4:22" ht="13" x14ac:dyDescent="0.15">
      <c r="D562" s="2"/>
      <c r="O562" s="1"/>
      <c r="R562" s="1"/>
      <c r="U562" s="1"/>
      <c r="V562" s="1"/>
    </row>
    <row r="563" spans="4:22" ht="13" x14ac:dyDescent="0.15">
      <c r="D563" s="2"/>
      <c r="O563" s="1"/>
      <c r="R563" s="1"/>
      <c r="U563" s="1"/>
      <c r="V563" s="1"/>
    </row>
    <row r="564" spans="4:22" ht="13" x14ac:dyDescent="0.15">
      <c r="D564" s="2"/>
      <c r="O564" s="1"/>
      <c r="R564" s="1"/>
      <c r="U564" s="1"/>
      <c r="V564" s="1"/>
    </row>
    <row r="565" spans="4:22" ht="13" x14ac:dyDescent="0.15">
      <c r="D565" s="2"/>
      <c r="O565" s="1"/>
      <c r="R565" s="1"/>
      <c r="U565" s="1"/>
      <c r="V565" s="1"/>
    </row>
    <row r="566" spans="4:22" ht="13" x14ac:dyDescent="0.15">
      <c r="D566" s="2"/>
      <c r="O566" s="1"/>
      <c r="R566" s="1"/>
      <c r="U566" s="1"/>
      <c r="V566" s="1"/>
    </row>
    <row r="567" spans="4:22" ht="13" x14ac:dyDescent="0.15">
      <c r="D567" s="2"/>
      <c r="O567" s="1"/>
      <c r="R567" s="1"/>
      <c r="U567" s="1"/>
      <c r="V567" s="1"/>
    </row>
    <row r="568" spans="4:22" ht="13" x14ac:dyDescent="0.15">
      <c r="D568" s="2"/>
      <c r="O568" s="1"/>
      <c r="R568" s="1"/>
      <c r="U568" s="1"/>
      <c r="V568" s="1"/>
    </row>
    <row r="569" spans="4:22" ht="13" x14ac:dyDescent="0.15">
      <c r="D569" s="2"/>
      <c r="O569" s="1"/>
      <c r="R569" s="1"/>
      <c r="U569" s="1"/>
      <c r="V569" s="1"/>
    </row>
    <row r="570" spans="4:22" ht="13" x14ac:dyDescent="0.15">
      <c r="D570" s="2"/>
      <c r="O570" s="1"/>
      <c r="R570" s="1"/>
      <c r="U570" s="1"/>
      <c r="V570" s="1"/>
    </row>
    <row r="571" spans="4:22" ht="13" x14ac:dyDescent="0.15">
      <c r="D571" s="2"/>
      <c r="O571" s="1"/>
      <c r="R571" s="1"/>
      <c r="U571" s="1"/>
      <c r="V571" s="1"/>
    </row>
    <row r="572" spans="4:22" ht="13" x14ac:dyDescent="0.15">
      <c r="D572" s="2"/>
      <c r="O572" s="1"/>
      <c r="R572" s="1"/>
      <c r="U572" s="1"/>
      <c r="V572" s="1"/>
    </row>
    <row r="573" spans="4:22" ht="13" x14ac:dyDescent="0.15">
      <c r="D573" s="2"/>
      <c r="O573" s="1"/>
      <c r="R573" s="1"/>
      <c r="U573" s="1"/>
      <c r="V573" s="1"/>
    </row>
    <row r="574" spans="4:22" ht="13" x14ac:dyDescent="0.15">
      <c r="D574" s="2"/>
      <c r="O574" s="1"/>
      <c r="R574" s="1"/>
      <c r="U574" s="1"/>
      <c r="V574" s="1"/>
    </row>
    <row r="575" spans="4:22" ht="13" x14ac:dyDescent="0.15">
      <c r="D575" s="2"/>
      <c r="O575" s="1"/>
      <c r="R575" s="1"/>
      <c r="U575" s="1"/>
      <c r="V575" s="1"/>
    </row>
    <row r="576" spans="4:22" ht="13" x14ac:dyDescent="0.15">
      <c r="D576" s="2"/>
      <c r="O576" s="1"/>
      <c r="R576" s="1"/>
      <c r="U576" s="1"/>
      <c r="V576" s="1"/>
    </row>
    <row r="577" spans="4:22" ht="13" x14ac:dyDescent="0.15">
      <c r="D577" s="2"/>
      <c r="O577" s="1"/>
      <c r="R577" s="1"/>
      <c r="U577" s="1"/>
      <c r="V577" s="1"/>
    </row>
    <row r="578" spans="4:22" ht="13" x14ac:dyDescent="0.15">
      <c r="D578" s="2"/>
      <c r="O578" s="1"/>
      <c r="R578" s="1"/>
      <c r="U578" s="1"/>
      <c r="V578" s="1"/>
    </row>
    <row r="579" spans="4:22" ht="13" x14ac:dyDescent="0.15">
      <c r="D579" s="2"/>
      <c r="O579" s="1"/>
      <c r="R579" s="1"/>
      <c r="U579" s="1"/>
      <c r="V579" s="1"/>
    </row>
    <row r="580" spans="4:22" ht="13" x14ac:dyDescent="0.15">
      <c r="D580" s="2"/>
      <c r="O580" s="1"/>
      <c r="R580" s="1"/>
      <c r="U580" s="1"/>
      <c r="V580" s="1"/>
    </row>
    <row r="581" spans="4:22" ht="13" x14ac:dyDescent="0.15">
      <c r="D581" s="2"/>
      <c r="O581" s="1"/>
      <c r="R581" s="1"/>
      <c r="U581" s="1"/>
      <c r="V581" s="1"/>
    </row>
    <row r="582" spans="4:22" ht="13" x14ac:dyDescent="0.15">
      <c r="D582" s="2"/>
      <c r="O582" s="1"/>
      <c r="R582" s="1"/>
      <c r="U582" s="1"/>
      <c r="V582" s="1"/>
    </row>
    <row r="583" spans="4:22" ht="13" x14ac:dyDescent="0.15">
      <c r="D583" s="2"/>
      <c r="O583" s="1"/>
      <c r="R583" s="1"/>
      <c r="U583" s="1"/>
      <c r="V583" s="1"/>
    </row>
    <row r="584" spans="4:22" ht="13" x14ac:dyDescent="0.15">
      <c r="D584" s="2"/>
      <c r="O584" s="1"/>
      <c r="R584" s="1"/>
      <c r="U584" s="1"/>
      <c r="V584" s="1"/>
    </row>
    <row r="585" spans="4:22" ht="13" x14ac:dyDescent="0.15">
      <c r="D585" s="2"/>
      <c r="O585" s="1"/>
      <c r="R585" s="1"/>
      <c r="U585" s="1"/>
      <c r="V585" s="1"/>
    </row>
    <row r="586" spans="4:22" ht="13" x14ac:dyDescent="0.15">
      <c r="D586" s="2"/>
      <c r="O586" s="1"/>
      <c r="R586" s="1"/>
      <c r="U586" s="1"/>
      <c r="V586" s="1"/>
    </row>
    <row r="587" spans="4:22" ht="13" x14ac:dyDescent="0.15">
      <c r="D587" s="2"/>
      <c r="O587" s="1"/>
      <c r="R587" s="1"/>
      <c r="U587" s="1"/>
      <c r="V587" s="1"/>
    </row>
    <row r="588" spans="4:22" ht="13" x14ac:dyDescent="0.15">
      <c r="D588" s="2"/>
      <c r="O588" s="1"/>
      <c r="R588" s="1"/>
      <c r="U588" s="1"/>
      <c r="V588" s="1"/>
    </row>
    <row r="589" spans="4:22" ht="13" x14ac:dyDescent="0.15">
      <c r="D589" s="2"/>
      <c r="O589" s="1"/>
      <c r="R589" s="1"/>
      <c r="U589" s="1"/>
      <c r="V589" s="1"/>
    </row>
    <row r="590" spans="4:22" ht="13" x14ac:dyDescent="0.15">
      <c r="D590" s="2"/>
      <c r="O590" s="1"/>
      <c r="R590" s="1"/>
      <c r="U590" s="1"/>
      <c r="V590" s="1"/>
    </row>
    <row r="591" spans="4:22" ht="13" x14ac:dyDescent="0.15">
      <c r="D591" s="2"/>
      <c r="O591" s="1"/>
      <c r="R591" s="1"/>
      <c r="U591" s="1"/>
      <c r="V591" s="1"/>
    </row>
    <row r="592" spans="4:22" ht="13" x14ac:dyDescent="0.15">
      <c r="D592" s="2"/>
      <c r="O592" s="1"/>
      <c r="R592" s="1"/>
      <c r="U592" s="1"/>
      <c r="V592" s="1"/>
    </row>
    <row r="593" spans="4:22" ht="13" x14ac:dyDescent="0.15">
      <c r="D593" s="2"/>
      <c r="O593" s="1"/>
      <c r="R593" s="1"/>
      <c r="U593" s="1"/>
      <c r="V593" s="1"/>
    </row>
    <row r="594" spans="4:22" ht="13" x14ac:dyDescent="0.15">
      <c r="D594" s="2"/>
      <c r="O594" s="1"/>
      <c r="R594" s="1"/>
      <c r="U594" s="1"/>
      <c r="V594" s="1"/>
    </row>
    <row r="595" spans="4:22" ht="13" x14ac:dyDescent="0.15">
      <c r="D595" s="2"/>
      <c r="O595" s="1"/>
      <c r="R595" s="1"/>
      <c r="U595" s="1"/>
      <c r="V595" s="1"/>
    </row>
    <row r="596" spans="4:22" ht="13" x14ac:dyDescent="0.15">
      <c r="D596" s="2"/>
      <c r="O596" s="1"/>
      <c r="R596" s="1"/>
      <c r="U596" s="1"/>
      <c r="V596" s="1"/>
    </row>
    <row r="597" spans="4:22" ht="13" x14ac:dyDescent="0.15">
      <c r="D597" s="2"/>
      <c r="O597" s="1"/>
      <c r="R597" s="1"/>
      <c r="U597" s="1"/>
      <c r="V597" s="1"/>
    </row>
    <row r="598" spans="4:22" ht="13" x14ac:dyDescent="0.15">
      <c r="D598" s="2"/>
      <c r="O598" s="1"/>
      <c r="R598" s="1"/>
      <c r="U598" s="1"/>
      <c r="V598" s="1"/>
    </row>
    <row r="599" spans="4:22" ht="13" x14ac:dyDescent="0.15">
      <c r="D599" s="2"/>
      <c r="O599" s="1"/>
      <c r="R599" s="1"/>
      <c r="U599" s="1"/>
      <c r="V599" s="1"/>
    </row>
    <row r="600" spans="4:22" ht="13" x14ac:dyDescent="0.15">
      <c r="D600" s="2"/>
      <c r="O600" s="1"/>
      <c r="R600" s="1"/>
      <c r="U600" s="1"/>
      <c r="V600" s="1"/>
    </row>
    <row r="601" spans="4:22" ht="13" x14ac:dyDescent="0.15">
      <c r="D601" s="2"/>
      <c r="O601" s="1"/>
      <c r="R601" s="1"/>
      <c r="U601" s="1"/>
      <c r="V601" s="1"/>
    </row>
    <row r="602" spans="4:22" ht="13" x14ac:dyDescent="0.15">
      <c r="D602" s="2"/>
      <c r="O602" s="1"/>
      <c r="R602" s="1"/>
      <c r="U602" s="1"/>
      <c r="V602" s="1"/>
    </row>
    <row r="603" spans="4:22" ht="13" x14ac:dyDescent="0.15">
      <c r="D603" s="2"/>
      <c r="O603" s="1"/>
      <c r="R603" s="1"/>
      <c r="U603" s="1"/>
      <c r="V603" s="1"/>
    </row>
    <row r="604" spans="4:22" ht="13" x14ac:dyDescent="0.15">
      <c r="D604" s="2"/>
      <c r="O604" s="1"/>
      <c r="R604" s="1"/>
      <c r="U604" s="1"/>
      <c r="V604" s="1"/>
    </row>
    <row r="605" spans="4:22" ht="13" x14ac:dyDescent="0.15">
      <c r="D605" s="2"/>
      <c r="O605" s="1"/>
      <c r="R605" s="1"/>
      <c r="U605" s="1"/>
      <c r="V605" s="1"/>
    </row>
    <row r="606" spans="4:22" ht="13" x14ac:dyDescent="0.15">
      <c r="D606" s="2"/>
      <c r="O606" s="1"/>
      <c r="R606" s="1"/>
      <c r="U606" s="1"/>
      <c r="V606" s="1"/>
    </row>
    <row r="607" spans="4:22" ht="13" x14ac:dyDescent="0.15">
      <c r="D607" s="2"/>
      <c r="O607" s="1"/>
      <c r="R607" s="1"/>
      <c r="U607" s="1"/>
      <c r="V607" s="1"/>
    </row>
    <row r="608" spans="4:22" ht="13" x14ac:dyDescent="0.15">
      <c r="D608" s="2"/>
      <c r="O608" s="1"/>
      <c r="R608" s="1"/>
      <c r="U608" s="1"/>
      <c r="V608" s="1"/>
    </row>
    <row r="609" spans="4:22" ht="13" x14ac:dyDescent="0.15">
      <c r="D609" s="2"/>
      <c r="O609" s="1"/>
      <c r="R609" s="1"/>
      <c r="U609" s="1"/>
      <c r="V609" s="1"/>
    </row>
    <row r="610" spans="4:22" ht="13" x14ac:dyDescent="0.15">
      <c r="D610" s="2"/>
      <c r="O610" s="1"/>
      <c r="R610" s="1"/>
      <c r="U610" s="1"/>
      <c r="V610" s="1"/>
    </row>
    <row r="611" spans="4:22" ht="13" x14ac:dyDescent="0.15">
      <c r="D611" s="2"/>
      <c r="O611" s="1"/>
      <c r="R611" s="1"/>
      <c r="U611" s="1"/>
      <c r="V611" s="1"/>
    </row>
    <row r="612" spans="4:22" ht="13" x14ac:dyDescent="0.15">
      <c r="D612" s="2"/>
      <c r="O612" s="1"/>
      <c r="R612" s="1"/>
      <c r="U612" s="1"/>
      <c r="V612" s="1"/>
    </row>
    <row r="613" spans="4:22" ht="13" x14ac:dyDescent="0.15">
      <c r="D613" s="2"/>
      <c r="O613" s="1"/>
      <c r="R613" s="1"/>
      <c r="U613" s="1"/>
      <c r="V613" s="1"/>
    </row>
    <row r="614" spans="4:22" ht="13" x14ac:dyDescent="0.15">
      <c r="D614" s="2"/>
      <c r="O614" s="1"/>
      <c r="R614" s="1"/>
      <c r="U614" s="1"/>
      <c r="V614" s="1"/>
    </row>
    <row r="615" spans="4:22" ht="13" x14ac:dyDescent="0.15">
      <c r="D615" s="2"/>
      <c r="O615" s="1"/>
      <c r="R615" s="1"/>
      <c r="U615" s="1"/>
      <c r="V615" s="1"/>
    </row>
    <row r="616" spans="4:22" ht="13" x14ac:dyDescent="0.15">
      <c r="D616" s="2"/>
      <c r="O616" s="1"/>
      <c r="R616" s="1"/>
      <c r="U616" s="1"/>
      <c r="V616" s="1"/>
    </row>
    <row r="617" spans="4:22" ht="13" x14ac:dyDescent="0.15">
      <c r="D617" s="2"/>
      <c r="O617" s="1"/>
      <c r="R617" s="1"/>
      <c r="U617" s="1"/>
      <c r="V617" s="1"/>
    </row>
    <row r="618" spans="4:22" ht="13" x14ac:dyDescent="0.15">
      <c r="D618" s="2"/>
      <c r="O618" s="1"/>
      <c r="R618" s="1"/>
      <c r="U618" s="1"/>
      <c r="V618" s="1"/>
    </row>
    <row r="619" spans="4:22" ht="13" x14ac:dyDescent="0.15">
      <c r="D619" s="2"/>
      <c r="O619" s="1"/>
      <c r="R619" s="1"/>
      <c r="U619" s="1"/>
      <c r="V619" s="1"/>
    </row>
    <row r="620" spans="4:22" ht="13" x14ac:dyDescent="0.15">
      <c r="D620" s="2"/>
      <c r="O620" s="1"/>
      <c r="R620" s="1"/>
      <c r="U620" s="1"/>
      <c r="V620" s="1"/>
    </row>
    <row r="621" spans="4:22" ht="13" x14ac:dyDescent="0.15">
      <c r="D621" s="2"/>
      <c r="O621" s="1"/>
      <c r="R621" s="1"/>
      <c r="U621" s="1"/>
      <c r="V621" s="1"/>
    </row>
    <row r="622" spans="4:22" ht="13" x14ac:dyDescent="0.15">
      <c r="D622" s="2"/>
      <c r="O622" s="1"/>
      <c r="R622" s="1"/>
      <c r="U622" s="1"/>
      <c r="V622" s="1"/>
    </row>
    <row r="623" spans="4:22" ht="13" x14ac:dyDescent="0.15">
      <c r="D623" s="2"/>
      <c r="O623" s="1"/>
      <c r="R623" s="1"/>
      <c r="U623" s="1"/>
      <c r="V623" s="1"/>
    </row>
    <row r="624" spans="4:22" ht="13" x14ac:dyDescent="0.15">
      <c r="D624" s="2"/>
      <c r="O624" s="1"/>
      <c r="R624" s="1"/>
      <c r="U624" s="1"/>
      <c r="V624" s="1"/>
    </row>
    <row r="625" spans="4:22" ht="13" x14ac:dyDescent="0.15">
      <c r="D625" s="2"/>
      <c r="O625" s="1"/>
      <c r="R625" s="1"/>
      <c r="U625" s="1"/>
      <c r="V625" s="1"/>
    </row>
    <row r="626" spans="4:22" ht="13" x14ac:dyDescent="0.15">
      <c r="D626" s="2"/>
      <c r="O626" s="1"/>
      <c r="R626" s="1"/>
      <c r="U626" s="1"/>
      <c r="V626" s="1"/>
    </row>
    <row r="627" spans="4:22" ht="13" x14ac:dyDescent="0.15">
      <c r="D627" s="2"/>
      <c r="O627" s="1"/>
      <c r="R627" s="1"/>
      <c r="U627" s="1"/>
      <c r="V627" s="1"/>
    </row>
    <row r="628" spans="4:22" ht="13" x14ac:dyDescent="0.15">
      <c r="D628" s="2"/>
      <c r="O628" s="1"/>
      <c r="R628" s="1"/>
      <c r="U628" s="1"/>
      <c r="V628" s="1"/>
    </row>
    <row r="629" spans="4:22" ht="13" x14ac:dyDescent="0.15">
      <c r="D629" s="2"/>
      <c r="O629" s="1"/>
      <c r="R629" s="1"/>
      <c r="U629" s="1"/>
      <c r="V629" s="1"/>
    </row>
    <row r="630" spans="4:22" ht="13" x14ac:dyDescent="0.15">
      <c r="D630" s="2"/>
      <c r="O630" s="1"/>
      <c r="R630" s="1"/>
      <c r="U630" s="1"/>
      <c r="V630" s="1"/>
    </row>
    <row r="631" spans="4:22" ht="13" x14ac:dyDescent="0.15">
      <c r="D631" s="2"/>
      <c r="O631" s="1"/>
      <c r="R631" s="1"/>
      <c r="U631" s="1"/>
      <c r="V631" s="1"/>
    </row>
    <row r="632" spans="4:22" ht="13" x14ac:dyDescent="0.15">
      <c r="D632" s="2"/>
      <c r="O632" s="1"/>
      <c r="R632" s="1"/>
      <c r="U632" s="1"/>
      <c r="V632" s="1"/>
    </row>
    <row r="633" spans="4:22" ht="13" x14ac:dyDescent="0.15">
      <c r="D633" s="2"/>
      <c r="O633" s="1"/>
      <c r="R633" s="1"/>
      <c r="U633" s="1"/>
      <c r="V633" s="1"/>
    </row>
    <row r="634" spans="4:22" ht="13" x14ac:dyDescent="0.15">
      <c r="D634" s="2"/>
      <c r="O634" s="1"/>
      <c r="R634" s="1"/>
      <c r="U634" s="1"/>
      <c r="V634" s="1"/>
    </row>
    <row r="635" spans="4:22" ht="13" x14ac:dyDescent="0.15">
      <c r="D635" s="2"/>
      <c r="O635" s="1"/>
      <c r="R635" s="1"/>
      <c r="U635" s="1"/>
      <c r="V635" s="1"/>
    </row>
    <row r="636" spans="4:22" ht="13" x14ac:dyDescent="0.15">
      <c r="D636" s="2"/>
      <c r="O636" s="1"/>
      <c r="R636" s="1"/>
      <c r="U636" s="1"/>
      <c r="V636" s="1"/>
    </row>
    <row r="637" spans="4:22" ht="13" x14ac:dyDescent="0.15">
      <c r="D637" s="2"/>
      <c r="O637" s="1"/>
      <c r="R637" s="1"/>
      <c r="U637" s="1"/>
      <c r="V637" s="1"/>
    </row>
    <row r="638" spans="4:22" ht="13" x14ac:dyDescent="0.15">
      <c r="D638" s="2"/>
      <c r="O638" s="1"/>
      <c r="R638" s="1"/>
      <c r="U638" s="1"/>
      <c r="V638" s="1"/>
    </row>
    <row r="639" spans="4:22" ht="13" x14ac:dyDescent="0.15">
      <c r="D639" s="2"/>
      <c r="O639" s="1"/>
      <c r="R639" s="1"/>
      <c r="U639" s="1"/>
      <c r="V639" s="1"/>
    </row>
    <row r="640" spans="4:22" ht="13" x14ac:dyDescent="0.15">
      <c r="D640" s="2"/>
      <c r="O640" s="1"/>
      <c r="R640" s="1"/>
      <c r="U640" s="1"/>
      <c r="V640" s="1"/>
    </row>
    <row r="641" spans="4:22" ht="13" x14ac:dyDescent="0.15">
      <c r="D641" s="2"/>
      <c r="O641" s="1"/>
      <c r="R641" s="1"/>
      <c r="U641" s="1"/>
      <c r="V641" s="1"/>
    </row>
    <row r="642" spans="4:22" ht="13" x14ac:dyDescent="0.15">
      <c r="D642" s="2"/>
      <c r="O642" s="1"/>
      <c r="R642" s="1"/>
      <c r="U642" s="1"/>
      <c r="V642" s="1"/>
    </row>
    <row r="643" spans="4:22" ht="13" x14ac:dyDescent="0.15">
      <c r="D643" s="2"/>
      <c r="O643" s="1"/>
      <c r="R643" s="1"/>
      <c r="U643" s="1"/>
      <c r="V643" s="1"/>
    </row>
    <row r="644" spans="4:22" ht="13" x14ac:dyDescent="0.15">
      <c r="D644" s="2"/>
      <c r="O644" s="1"/>
      <c r="R644" s="1"/>
      <c r="U644" s="1"/>
      <c r="V644" s="1"/>
    </row>
    <row r="645" spans="4:22" ht="13" x14ac:dyDescent="0.15">
      <c r="D645" s="2"/>
      <c r="O645" s="1"/>
      <c r="R645" s="1"/>
      <c r="U645" s="1"/>
      <c r="V645" s="1"/>
    </row>
    <row r="646" spans="4:22" ht="13" x14ac:dyDescent="0.15">
      <c r="D646" s="2"/>
      <c r="O646" s="1"/>
      <c r="R646" s="1"/>
      <c r="U646" s="1"/>
      <c r="V646" s="1"/>
    </row>
    <row r="647" spans="4:22" ht="13" x14ac:dyDescent="0.15">
      <c r="D647" s="2"/>
      <c r="O647" s="1"/>
      <c r="R647" s="1"/>
      <c r="U647" s="1"/>
      <c r="V647" s="1"/>
    </row>
    <row r="648" spans="4:22" ht="13" x14ac:dyDescent="0.15">
      <c r="D648" s="2"/>
      <c r="O648" s="1"/>
      <c r="R648" s="1"/>
      <c r="U648" s="1"/>
      <c r="V648" s="1"/>
    </row>
    <row r="649" spans="4:22" ht="13" x14ac:dyDescent="0.15">
      <c r="D649" s="2"/>
      <c r="O649" s="1"/>
      <c r="R649" s="1"/>
      <c r="U649" s="1"/>
      <c r="V649" s="1"/>
    </row>
    <row r="650" spans="4:22" ht="13" x14ac:dyDescent="0.15">
      <c r="D650" s="2"/>
      <c r="O650" s="1"/>
      <c r="R650" s="1"/>
      <c r="U650" s="1"/>
      <c r="V650" s="1"/>
    </row>
    <row r="651" spans="4:22" ht="13" x14ac:dyDescent="0.15">
      <c r="D651" s="2"/>
      <c r="O651" s="1"/>
      <c r="R651" s="1"/>
      <c r="U651" s="1"/>
      <c r="V651" s="1"/>
    </row>
    <row r="652" spans="4:22" ht="13" x14ac:dyDescent="0.15">
      <c r="D652" s="2"/>
      <c r="O652" s="1"/>
      <c r="R652" s="1"/>
      <c r="U652" s="1"/>
      <c r="V652" s="1"/>
    </row>
    <row r="653" spans="4:22" ht="13" x14ac:dyDescent="0.15">
      <c r="D653" s="2"/>
      <c r="O653" s="1"/>
      <c r="R653" s="1"/>
      <c r="U653" s="1"/>
      <c r="V653" s="1"/>
    </row>
    <row r="654" spans="4:22" ht="13" x14ac:dyDescent="0.15">
      <c r="D654" s="2"/>
      <c r="O654" s="1"/>
      <c r="R654" s="1"/>
      <c r="U654" s="1"/>
      <c r="V654" s="1"/>
    </row>
    <row r="655" spans="4:22" ht="13" x14ac:dyDescent="0.15">
      <c r="D655" s="2"/>
      <c r="O655" s="1"/>
      <c r="R655" s="1"/>
      <c r="U655" s="1"/>
      <c r="V655" s="1"/>
    </row>
    <row r="656" spans="4:22" ht="13" x14ac:dyDescent="0.15">
      <c r="D656" s="2"/>
      <c r="O656" s="1"/>
      <c r="R656" s="1"/>
      <c r="U656" s="1"/>
      <c r="V656" s="1"/>
    </row>
    <row r="657" spans="4:22" ht="13" x14ac:dyDescent="0.15">
      <c r="D657" s="2"/>
      <c r="O657" s="1"/>
      <c r="R657" s="1"/>
      <c r="U657" s="1"/>
      <c r="V657" s="1"/>
    </row>
    <row r="658" spans="4:22" ht="13" x14ac:dyDescent="0.15">
      <c r="D658" s="2"/>
      <c r="O658" s="1"/>
      <c r="R658" s="1"/>
      <c r="U658" s="1"/>
      <c r="V658" s="1"/>
    </row>
    <row r="659" spans="4:22" ht="13" x14ac:dyDescent="0.15">
      <c r="D659" s="2"/>
      <c r="O659" s="1"/>
      <c r="R659" s="1"/>
      <c r="U659" s="1"/>
      <c r="V659" s="1"/>
    </row>
    <row r="660" spans="4:22" ht="13" x14ac:dyDescent="0.15">
      <c r="D660" s="2"/>
      <c r="O660" s="1"/>
      <c r="R660" s="1"/>
      <c r="U660" s="1"/>
      <c r="V660" s="1"/>
    </row>
    <row r="661" spans="4:22" ht="13" x14ac:dyDescent="0.15">
      <c r="D661" s="2"/>
      <c r="O661" s="1"/>
      <c r="R661" s="1"/>
      <c r="U661" s="1"/>
      <c r="V661" s="1"/>
    </row>
    <row r="662" spans="4:22" ht="13" x14ac:dyDescent="0.15">
      <c r="D662" s="2"/>
      <c r="O662" s="1"/>
      <c r="R662" s="1"/>
      <c r="U662" s="1"/>
      <c r="V662" s="1"/>
    </row>
    <row r="663" spans="4:22" ht="13" x14ac:dyDescent="0.15">
      <c r="D663" s="2"/>
      <c r="O663" s="1"/>
      <c r="R663" s="1"/>
      <c r="U663" s="1"/>
      <c r="V663" s="1"/>
    </row>
    <row r="664" spans="4:22" ht="13" x14ac:dyDescent="0.15">
      <c r="D664" s="2"/>
      <c r="O664" s="1"/>
      <c r="R664" s="1"/>
      <c r="U664" s="1"/>
      <c r="V664" s="1"/>
    </row>
    <row r="665" spans="4:22" ht="13" x14ac:dyDescent="0.15">
      <c r="D665" s="2"/>
      <c r="O665" s="1"/>
      <c r="R665" s="1"/>
      <c r="U665" s="1"/>
      <c r="V665" s="1"/>
    </row>
    <row r="666" spans="4:22" ht="13" x14ac:dyDescent="0.15">
      <c r="D666" s="2"/>
      <c r="O666" s="1"/>
      <c r="R666" s="1"/>
      <c r="U666" s="1"/>
      <c r="V666" s="1"/>
    </row>
    <row r="667" spans="4:22" ht="13" x14ac:dyDescent="0.15">
      <c r="D667" s="2"/>
      <c r="O667" s="1"/>
      <c r="R667" s="1"/>
      <c r="U667" s="1"/>
      <c r="V667" s="1"/>
    </row>
    <row r="668" spans="4:22" ht="13" x14ac:dyDescent="0.15">
      <c r="D668" s="2"/>
      <c r="O668" s="1"/>
      <c r="R668" s="1"/>
      <c r="U668" s="1"/>
      <c r="V668" s="1"/>
    </row>
    <row r="669" spans="4:22" ht="13" x14ac:dyDescent="0.15">
      <c r="D669" s="2"/>
      <c r="O669" s="1"/>
      <c r="R669" s="1"/>
      <c r="U669" s="1"/>
      <c r="V669" s="1"/>
    </row>
    <row r="670" spans="4:22" ht="13" x14ac:dyDescent="0.15">
      <c r="D670" s="2"/>
      <c r="O670" s="1"/>
      <c r="R670" s="1"/>
      <c r="U670" s="1"/>
      <c r="V670" s="1"/>
    </row>
    <row r="671" spans="4:22" ht="13" x14ac:dyDescent="0.15">
      <c r="D671" s="2"/>
      <c r="O671" s="1"/>
      <c r="R671" s="1"/>
      <c r="U671" s="1"/>
      <c r="V671" s="1"/>
    </row>
    <row r="672" spans="4:22" ht="13" x14ac:dyDescent="0.15">
      <c r="D672" s="2"/>
      <c r="O672" s="1"/>
      <c r="R672" s="1"/>
      <c r="U672" s="1"/>
      <c r="V672" s="1"/>
    </row>
    <row r="673" spans="4:22" ht="13" x14ac:dyDescent="0.15">
      <c r="D673" s="2"/>
      <c r="O673" s="1"/>
      <c r="R673" s="1"/>
      <c r="U673" s="1"/>
      <c r="V673" s="1"/>
    </row>
    <row r="674" spans="4:22" ht="13" x14ac:dyDescent="0.15">
      <c r="D674" s="2"/>
      <c r="O674" s="1"/>
      <c r="R674" s="1"/>
      <c r="U674" s="1"/>
      <c r="V674" s="1"/>
    </row>
    <row r="675" spans="4:22" ht="13" x14ac:dyDescent="0.15">
      <c r="D675" s="2"/>
      <c r="O675" s="1"/>
      <c r="R675" s="1"/>
      <c r="U675" s="1"/>
      <c r="V675" s="1"/>
    </row>
    <row r="676" spans="4:22" ht="13" x14ac:dyDescent="0.15">
      <c r="D676" s="2"/>
      <c r="O676" s="1"/>
      <c r="R676" s="1"/>
      <c r="U676" s="1"/>
      <c r="V676" s="1"/>
    </row>
    <row r="677" spans="4:22" ht="13" x14ac:dyDescent="0.15">
      <c r="D677" s="2"/>
      <c r="O677" s="1"/>
      <c r="R677" s="1"/>
      <c r="U677" s="1"/>
      <c r="V677" s="1"/>
    </row>
    <row r="678" spans="4:22" ht="13" x14ac:dyDescent="0.15">
      <c r="D678" s="2"/>
      <c r="O678" s="1"/>
      <c r="R678" s="1"/>
      <c r="U678" s="1"/>
      <c r="V678" s="1"/>
    </row>
    <row r="679" spans="4:22" ht="13" x14ac:dyDescent="0.15">
      <c r="D679" s="2"/>
      <c r="O679" s="1"/>
      <c r="R679" s="1"/>
      <c r="U679" s="1"/>
      <c r="V679" s="1"/>
    </row>
    <row r="680" spans="4:22" ht="13" x14ac:dyDescent="0.15">
      <c r="D680" s="2"/>
      <c r="O680" s="1"/>
      <c r="R680" s="1"/>
      <c r="U680" s="1"/>
      <c r="V680" s="1"/>
    </row>
    <row r="681" spans="4:22" ht="13" x14ac:dyDescent="0.15">
      <c r="D681" s="2"/>
      <c r="O681" s="1"/>
      <c r="R681" s="1"/>
      <c r="U681" s="1"/>
      <c r="V681" s="1"/>
    </row>
    <row r="682" spans="4:22" ht="13" x14ac:dyDescent="0.15">
      <c r="D682" s="2"/>
      <c r="O682" s="1"/>
      <c r="R682" s="1"/>
      <c r="U682" s="1"/>
      <c r="V682" s="1"/>
    </row>
    <row r="683" spans="4:22" ht="13" x14ac:dyDescent="0.15">
      <c r="D683" s="2"/>
      <c r="O683" s="1"/>
      <c r="R683" s="1"/>
      <c r="U683" s="1"/>
      <c r="V683" s="1"/>
    </row>
    <row r="684" spans="4:22" ht="13" x14ac:dyDescent="0.15">
      <c r="D684" s="2"/>
      <c r="O684" s="1"/>
      <c r="R684" s="1"/>
      <c r="U684" s="1"/>
      <c r="V684" s="1"/>
    </row>
    <row r="685" spans="4:22" ht="13" x14ac:dyDescent="0.15">
      <c r="D685" s="2"/>
      <c r="O685" s="1"/>
      <c r="R685" s="1"/>
      <c r="U685" s="1"/>
      <c r="V685" s="1"/>
    </row>
    <row r="686" spans="4:22" ht="13" x14ac:dyDescent="0.15">
      <c r="D686" s="2"/>
      <c r="O686" s="1"/>
      <c r="R686" s="1"/>
      <c r="U686" s="1"/>
      <c r="V686" s="1"/>
    </row>
    <row r="687" spans="4:22" ht="13" x14ac:dyDescent="0.15">
      <c r="D687" s="2"/>
      <c r="O687" s="1"/>
      <c r="R687" s="1"/>
      <c r="U687" s="1"/>
      <c r="V687" s="1"/>
    </row>
    <row r="688" spans="4:22" ht="13" x14ac:dyDescent="0.15">
      <c r="D688" s="2"/>
      <c r="O688" s="1"/>
      <c r="R688" s="1"/>
      <c r="U688" s="1"/>
      <c r="V688" s="1"/>
    </row>
    <row r="689" spans="4:22" ht="13" x14ac:dyDescent="0.15">
      <c r="D689" s="2"/>
      <c r="O689" s="1"/>
      <c r="R689" s="1"/>
      <c r="U689" s="1"/>
      <c r="V689" s="1"/>
    </row>
    <row r="690" spans="4:22" ht="13" x14ac:dyDescent="0.15">
      <c r="D690" s="2"/>
      <c r="O690" s="1"/>
      <c r="R690" s="1"/>
      <c r="U690" s="1"/>
      <c r="V690" s="1"/>
    </row>
    <row r="691" spans="4:22" ht="13" x14ac:dyDescent="0.15">
      <c r="D691" s="2"/>
      <c r="O691" s="1"/>
      <c r="R691" s="1"/>
      <c r="U691" s="1"/>
      <c r="V691" s="1"/>
    </row>
    <row r="692" spans="4:22" ht="13" x14ac:dyDescent="0.15">
      <c r="D692" s="2"/>
      <c r="O692" s="1"/>
      <c r="R692" s="1"/>
      <c r="U692" s="1"/>
      <c r="V692" s="1"/>
    </row>
    <row r="693" spans="4:22" ht="13" x14ac:dyDescent="0.15">
      <c r="D693" s="2"/>
      <c r="O693" s="1"/>
      <c r="R693" s="1"/>
      <c r="U693" s="1"/>
      <c r="V693" s="1"/>
    </row>
    <row r="694" spans="4:22" ht="13" x14ac:dyDescent="0.15">
      <c r="D694" s="2"/>
      <c r="O694" s="1"/>
      <c r="R694" s="1"/>
      <c r="U694" s="1"/>
      <c r="V694" s="1"/>
    </row>
    <row r="695" spans="4:22" ht="13" x14ac:dyDescent="0.15">
      <c r="D695" s="2"/>
      <c r="O695" s="1"/>
      <c r="R695" s="1"/>
      <c r="U695" s="1"/>
      <c r="V695" s="1"/>
    </row>
    <row r="696" spans="4:22" ht="13" x14ac:dyDescent="0.15">
      <c r="D696" s="2"/>
      <c r="O696" s="1"/>
      <c r="R696" s="1"/>
      <c r="U696" s="1"/>
      <c r="V696" s="1"/>
    </row>
    <row r="697" spans="4:22" ht="13" x14ac:dyDescent="0.15">
      <c r="D697" s="2"/>
      <c r="O697" s="1"/>
      <c r="R697" s="1"/>
      <c r="U697" s="1"/>
      <c r="V697" s="1"/>
    </row>
    <row r="698" spans="4:22" ht="13" x14ac:dyDescent="0.15">
      <c r="D698" s="2"/>
      <c r="O698" s="1"/>
      <c r="R698" s="1"/>
      <c r="U698" s="1"/>
      <c r="V698" s="1"/>
    </row>
    <row r="699" spans="4:22" ht="13" x14ac:dyDescent="0.15">
      <c r="D699" s="2"/>
      <c r="O699" s="1"/>
      <c r="R699" s="1"/>
      <c r="U699" s="1"/>
      <c r="V699" s="1"/>
    </row>
    <row r="700" spans="4:22" ht="13" x14ac:dyDescent="0.15">
      <c r="D700" s="2"/>
      <c r="O700" s="1"/>
      <c r="R700" s="1"/>
      <c r="U700" s="1"/>
      <c r="V700" s="1"/>
    </row>
    <row r="701" spans="4:22" ht="13" x14ac:dyDescent="0.15">
      <c r="D701" s="2"/>
      <c r="O701" s="1"/>
      <c r="R701" s="1"/>
      <c r="U701" s="1"/>
      <c r="V701" s="1"/>
    </row>
    <row r="702" spans="4:22" ht="13" x14ac:dyDescent="0.15">
      <c r="D702" s="2"/>
      <c r="O702" s="1"/>
      <c r="R702" s="1"/>
      <c r="U702" s="1"/>
      <c r="V702" s="1"/>
    </row>
    <row r="703" spans="4:22" ht="13" x14ac:dyDescent="0.15">
      <c r="D703" s="2"/>
      <c r="O703" s="1"/>
      <c r="R703" s="1"/>
      <c r="U703" s="1"/>
      <c r="V703" s="1"/>
    </row>
    <row r="704" spans="4:22" ht="13" x14ac:dyDescent="0.15">
      <c r="D704" s="2"/>
      <c r="O704" s="1"/>
      <c r="R704" s="1"/>
      <c r="U704" s="1"/>
      <c r="V704" s="1"/>
    </row>
    <row r="705" spans="4:22" ht="13" x14ac:dyDescent="0.15">
      <c r="D705" s="2"/>
      <c r="O705" s="1"/>
      <c r="R705" s="1"/>
      <c r="U705" s="1"/>
      <c r="V705" s="1"/>
    </row>
    <row r="706" spans="4:22" ht="13" x14ac:dyDescent="0.15">
      <c r="D706" s="2"/>
      <c r="O706" s="1"/>
      <c r="R706" s="1"/>
      <c r="U706" s="1"/>
      <c r="V706" s="1"/>
    </row>
    <row r="707" spans="4:22" ht="13" x14ac:dyDescent="0.15">
      <c r="D707" s="2"/>
      <c r="O707" s="1"/>
      <c r="R707" s="1"/>
      <c r="U707" s="1"/>
      <c r="V707" s="1"/>
    </row>
    <row r="708" spans="4:22" ht="13" x14ac:dyDescent="0.15">
      <c r="D708" s="2"/>
      <c r="O708" s="1"/>
      <c r="R708" s="1"/>
      <c r="U708" s="1"/>
      <c r="V708" s="1"/>
    </row>
    <row r="709" spans="4:22" ht="13" x14ac:dyDescent="0.15">
      <c r="D709" s="2"/>
      <c r="O709" s="1"/>
      <c r="R709" s="1"/>
      <c r="U709" s="1"/>
      <c r="V709" s="1"/>
    </row>
    <row r="710" spans="4:22" ht="13" x14ac:dyDescent="0.15">
      <c r="D710" s="2"/>
      <c r="O710" s="1"/>
      <c r="R710" s="1"/>
      <c r="U710" s="1"/>
      <c r="V710" s="1"/>
    </row>
    <row r="711" spans="4:22" ht="13" x14ac:dyDescent="0.15">
      <c r="D711" s="2"/>
      <c r="O711" s="1"/>
      <c r="R711" s="1"/>
      <c r="U711" s="1"/>
      <c r="V711" s="1"/>
    </row>
    <row r="712" spans="4:22" ht="13" x14ac:dyDescent="0.15">
      <c r="D712" s="2"/>
      <c r="O712" s="1"/>
      <c r="R712" s="1"/>
      <c r="U712" s="1"/>
      <c r="V712" s="1"/>
    </row>
    <row r="713" spans="4:22" ht="13" x14ac:dyDescent="0.15">
      <c r="D713" s="2"/>
      <c r="O713" s="1"/>
      <c r="R713" s="1"/>
      <c r="U713" s="1"/>
      <c r="V713" s="1"/>
    </row>
    <row r="714" spans="4:22" ht="13" x14ac:dyDescent="0.15">
      <c r="D714" s="2"/>
      <c r="O714" s="1"/>
      <c r="R714" s="1"/>
      <c r="U714" s="1"/>
      <c r="V714" s="1"/>
    </row>
    <row r="715" spans="4:22" ht="13" x14ac:dyDescent="0.15">
      <c r="D715" s="2"/>
      <c r="O715" s="1"/>
      <c r="R715" s="1"/>
      <c r="U715" s="1"/>
      <c r="V715" s="1"/>
    </row>
    <row r="716" spans="4:22" ht="13" x14ac:dyDescent="0.15">
      <c r="D716" s="2"/>
      <c r="O716" s="1"/>
      <c r="R716" s="1"/>
      <c r="U716" s="1"/>
      <c r="V716" s="1"/>
    </row>
    <row r="717" spans="4:22" ht="13" x14ac:dyDescent="0.15">
      <c r="D717" s="2"/>
      <c r="O717" s="1"/>
      <c r="R717" s="1"/>
      <c r="U717" s="1"/>
      <c r="V717" s="1"/>
    </row>
    <row r="718" spans="4:22" ht="13" x14ac:dyDescent="0.15">
      <c r="D718" s="2"/>
      <c r="O718" s="1"/>
      <c r="R718" s="1"/>
      <c r="U718" s="1"/>
      <c r="V718" s="1"/>
    </row>
    <row r="719" spans="4:22" ht="13" x14ac:dyDescent="0.15">
      <c r="D719" s="2"/>
      <c r="O719" s="1"/>
      <c r="R719" s="1"/>
      <c r="U719" s="1"/>
      <c r="V719" s="1"/>
    </row>
    <row r="720" spans="4:22" ht="13" x14ac:dyDescent="0.15">
      <c r="D720" s="2"/>
      <c r="O720" s="1"/>
      <c r="R720" s="1"/>
      <c r="U720" s="1"/>
      <c r="V720" s="1"/>
    </row>
    <row r="721" spans="4:22" ht="13" x14ac:dyDescent="0.15">
      <c r="D721" s="2"/>
      <c r="O721" s="1"/>
      <c r="R721" s="1"/>
      <c r="U721" s="1"/>
      <c r="V721" s="1"/>
    </row>
    <row r="722" spans="4:22" ht="13" x14ac:dyDescent="0.15">
      <c r="D722" s="2"/>
      <c r="O722" s="1"/>
      <c r="R722" s="1"/>
      <c r="U722" s="1"/>
      <c r="V722" s="1"/>
    </row>
    <row r="723" spans="4:22" ht="13" x14ac:dyDescent="0.15">
      <c r="D723" s="2"/>
      <c r="O723" s="1"/>
      <c r="R723" s="1"/>
      <c r="U723" s="1"/>
      <c r="V723" s="1"/>
    </row>
    <row r="724" spans="4:22" ht="13" x14ac:dyDescent="0.15">
      <c r="D724" s="2"/>
      <c r="O724" s="1"/>
      <c r="R724" s="1"/>
      <c r="U724" s="1"/>
      <c r="V724" s="1"/>
    </row>
    <row r="725" spans="4:22" ht="13" x14ac:dyDescent="0.15">
      <c r="D725" s="2"/>
      <c r="O725" s="1"/>
      <c r="R725" s="1"/>
      <c r="U725" s="1"/>
      <c r="V725" s="1"/>
    </row>
    <row r="726" spans="4:22" ht="13" x14ac:dyDescent="0.15">
      <c r="D726" s="2"/>
      <c r="O726" s="1"/>
      <c r="R726" s="1"/>
      <c r="U726" s="1"/>
      <c r="V726" s="1"/>
    </row>
    <row r="727" spans="4:22" ht="13" x14ac:dyDescent="0.15">
      <c r="D727" s="2"/>
      <c r="O727" s="1"/>
      <c r="R727" s="1"/>
      <c r="U727" s="1"/>
      <c r="V727" s="1"/>
    </row>
    <row r="728" spans="4:22" ht="13" x14ac:dyDescent="0.15">
      <c r="D728" s="2"/>
      <c r="O728" s="1"/>
      <c r="R728" s="1"/>
      <c r="U728" s="1"/>
      <c r="V728" s="1"/>
    </row>
    <row r="729" spans="4:22" ht="13" x14ac:dyDescent="0.15">
      <c r="D729" s="2"/>
      <c r="O729" s="1"/>
      <c r="R729" s="1"/>
      <c r="U729" s="1"/>
      <c r="V729" s="1"/>
    </row>
    <row r="730" spans="4:22" ht="13" x14ac:dyDescent="0.15">
      <c r="D730" s="2"/>
      <c r="O730" s="1"/>
      <c r="R730" s="1"/>
      <c r="U730" s="1"/>
      <c r="V730" s="1"/>
    </row>
    <row r="731" spans="4:22" ht="13" x14ac:dyDescent="0.15">
      <c r="D731" s="2"/>
      <c r="O731" s="1"/>
      <c r="R731" s="1"/>
      <c r="U731" s="1"/>
      <c r="V731" s="1"/>
    </row>
    <row r="732" spans="4:22" ht="13" x14ac:dyDescent="0.15">
      <c r="D732" s="2"/>
      <c r="O732" s="1"/>
      <c r="R732" s="1"/>
      <c r="U732" s="1"/>
      <c r="V732" s="1"/>
    </row>
    <row r="733" spans="4:22" ht="13" x14ac:dyDescent="0.15">
      <c r="D733" s="2"/>
      <c r="O733" s="1"/>
      <c r="R733" s="1"/>
      <c r="U733" s="1"/>
      <c r="V733" s="1"/>
    </row>
    <row r="734" spans="4:22" ht="13" x14ac:dyDescent="0.15">
      <c r="D734" s="2"/>
      <c r="O734" s="1"/>
      <c r="R734" s="1"/>
      <c r="U734" s="1"/>
      <c r="V734" s="1"/>
    </row>
    <row r="735" spans="4:22" ht="13" x14ac:dyDescent="0.15">
      <c r="D735" s="2"/>
      <c r="O735" s="1"/>
      <c r="R735" s="1"/>
      <c r="U735" s="1"/>
      <c r="V735" s="1"/>
    </row>
    <row r="736" spans="4:22" ht="13" x14ac:dyDescent="0.15">
      <c r="D736" s="2"/>
      <c r="O736" s="1"/>
      <c r="R736" s="1"/>
      <c r="U736" s="1"/>
      <c r="V736" s="1"/>
    </row>
    <row r="737" spans="4:22" ht="13" x14ac:dyDescent="0.15">
      <c r="D737" s="2"/>
      <c r="O737" s="1"/>
      <c r="R737" s="1"/>
      <c r="U737" s="1"/>
      <c r="V737" s="1"/>
    </row>
    <row r="738" spans="4:22" ht="13" x14ac:dyDescent="0.15">
      <c r="D738" s="2"/>
      <c r="O738" s="1"/>
      <c r="R738" s="1"/>
      <c r="U738" s="1"/>
      <c r="V738" s="1"/>
    </row>
    <row r="739" spans="4:22" ht="13" x14ac:dyDescent="0.15">
      <c r="D739" s="2"/>
      <c r="O739" s="1"/>
      <c r="R739" s="1"/>
      <c r="U739" s="1"/>
      <c r="V739" s="1"/>
    </row>
    <row r="740" spans="4:22" ht="13" x14ac:dyDescent="0.15">
      <c r="D740" s="2"/>
      <c r="O740" s="1"/>
      <c r="R740" s="1"/>
      <c r="U740" s="1"/>
      <c r="V740" s="1"/>
    </row>
    <row r="741" spans="4:22" ht="13" x14ac:dyDescent="0.15">
      <c r="D741" s="2"/>
      <c r="O741" s="1"/>
      <c r="R741" s="1"/>
      <c r="U741" s="1"/>
      <c r="V741" s="1"/>
    </row>
    <row r="742" spans="4:22" ht="13" x14ac:dyDescent="0.15">
      <c r="D742" s="2"/>
      <c r="O742" s="1"/>
      <c r="R742" s="1"/>
      <c r="U742" s="1"/>
      <c r="V742" s="1"/>
    </row>
    <row r="743" spans="4:22" ht="13" x14ac:dyDescent="0.15">
      <c r="D743" s="2"/>
      <c r="O743" s="1"/>
      <c r="R743" s="1"/>
      <c r="U743" s="1"/>
      <c r="V743" s="1"/>
    </row>
    <row r="744" spans="4:22" ht="13" x14ac:dyDescent="0.15">
      <c r="D744" s="2"/>
      <c r="O744" s="1"/>
      <c r="R744" s="1"/>
      <c r="U744" s="1"/>
      <c r="V744" s="1"/>
    </row>
    <row r="745" spans="4:22" ht="13" x14ac:dyDescent="0.15">
      <c r="D745" s="2"/>
      <c r="O745" s="1"/>
      <c r="R745" s="1"/>
      <c r="U745" s="1"/>
      <c r="V745" s="1"/>
    </row>
    <row r="746" spans="4:22" ht="13" x14ac:dyDescent="0.15">
      <c r="D746" s="2"/>
      <c r="O746" s="1"/>
      <c r="R746" s="1"/>
      <c r="U746" s="1"/>
      <c r="V746" s="1"/>
    </row>
    <row r="747" spans="4:22" ht="13" x14ac:dyDescent="0.15">
      <c r="D747" s="2"/>
      <c r="O747" s="1"/>
      <c r="R747" s="1"/>
      <c r="U747" s="1"/>
      <c r="V747" s="1"/>
    </row>
    <row r="748" spans="4:22" ht="13" x14ac:dyDescent="0.15">
      <c r="D748" s="2"/>
      <c r="O748" s="1"/>
      <c r="R748" s="1"/>
      <c r="U748" s="1"/>
      <c r="V748" s="1"/>
    </row>
    <row r="749" spans="4:22" ht="13" x14ac:dyDescent="0.15">
      <c r="D749" s="2"/>
      <c r="O749" s="1"/>
      <c r="R749" s="1"/>
      <c r="U749" s="1"/>
      <c r="V749" s="1"/>
    </row>
    <row r="750" spans="4:22" ht="13" x14ac:dyDescent="0.15">
      <c r="D750" s="2"/>
      <c r="O750" s="1"/>
      <c r="R750" s="1"/>
      <c r="U750" s="1"/>
      <c r="V750" s="1"/>
    </row>
    <row r="751" spans="4:22" ht="13" x14ac:dyDescent="0.15">
      <c r="D751" s="2"/>
      <c r="O751" s="1"/>
      <c r="R751" s="1"/>
      <c r="U751" s="1"/>
      <c r="V751" s="1"/>
    </row>
    <row r="752" spans="4:22" ht="13" x14ac:dyDescent="0.15">
      <c r="D752" s="2"/>
      <c r="O752" s="1"/>
      <c r="R752" s="1"/>
      <c r="U752" s="1"/>
      <c r="V752" s="1"/>
    </row>
    <row r="753" spans="4:22" ht="13" x14ac:dyDescent="0.15">
      <c r="D753" s="2"/>
      <c r="O753" s="1"/>
      <c r="R753" s="1"/>
      <c r="U753" s="1"/>
      <c r="V753" s="1"/>
    </row>
    <row r="754" spans="4:22" ht="13" x14ac:dyDescent="0.15">
      <c r="D754" s="2"/>
      <c r="O754" s="1"/>
      <c r="R754" s="1"/>
      <c r="U754" s="1"/>
      <c r="V754" s="1"/>
    </row>
    <row r="755" spans="4:22" ht="13" x14ac:dyDescent="0.15">
      <c r="D755" s="2"/>
      <c r="O755" s="1"/>
      <c r="R755" s="1"/>
      <c r="U755" s="1"/>
      <c r="V755" s="1"/>
    </row>
    <row r="756" spans="4:22" ht="13" x14ac:dyDescent="0.15">
      <c r="D756" s="2"/>
      <c r="O756" s="1"/>
      <c r="R756" s="1"/>
      <c r="U756" s="1"/>
      <c r="V756" s="1"/>
    </row>
    <row r="757" spans="4:22" ht="13" x14ac:dyDescent="0.15">
      <c r="D757" s="2"/>
      <c r="O757" s="1"/>
      <c r="R757" s="1"/>
      <c r="U757" s="1"/>
      <c r="V757" s="1"/>
    </row>
    <row r="758" spans="4:22" ht="13" x14ac:dyDescent="0.15">
      <c r="D758" s="2"/>
      <c r="O758" s="1"/>
      <c r="R758" s="1"/>
      <c r="U758" s="1"/>
      <c r="V758" s="1"/>
    </row>
    <row r="759" spans="4:22" ht="13" x14ac:dyDescent="0.15">
      <c r="D759" s="2"/>
      <c r="O759" s="1"/>
      <c r="R759" s="1"/>
      <c r="U759" s="1"/>
      <c r="V759" s="1"/>
    </row>
    <row r="760" spans="4:22" ht="13" x14ac:dyDescent="0.15">
      <c r="D760" s="2"/>
      <c r="O760" s="1"/>
      <c r="R760" s="1"/>
      <c r="U760" s="1"/>
      <c r="V760" s="1"/>
    </row>
    <row r="761" spans="4:22" ht="13" x14ac:dyDescent="0.15">
      <c r="D761" s="2"/>
      <c r="O761" s="1"/>
      <c r="R761" s="1"/>
      <c r="U761" s="1"/>
      <c r="V761" s="1"/>
    </row>
    <row r="762" spans="4:22" ht="13" x14ac:dyDescent="0.15">
      <c r="D762" s="2"/>
      <c r="O762" s="1"/>
      <c r="R762" s="1"/>
      <c r="U762" s="1"/>
      <c r="V762" s="1"/>
    </row>
    <row r="763" spans="4:22" ht="13" x14ac:dyDescent="0.15">
      <c r="D763" s="2"/>
      <c r="O763" s="1"/>
      <c r="R763" s="1"/>
      <c r="U763" s="1"/>
      <c r="V763" s="1"/>
    </row>
    <row r="764" spans="4:22" ht="13" x14ac:dyDescent="0.15">
      <c r="D764" s="2"/>
      <c r="O764" s="1"/>
      <c r="R764" s="1"/>
      <c r="U764" s="1"/>
      <c r="V764" s="1"/>
    </row>
    <row r="765" spans="4:22" ht="13" x14ac:dyDescent="0.15">
      <c r="D765" s="2"/>
      <c r="O765" s="1"/>
      <c r="R765" s="1"/>
      <c r="U765" s="1"/>
      <c r="V765" s="1"/>
    </row>
    <row r="766" spans="4:22" ht="13" x14ac:dyDescent="0.15">
      <c r="D766" s="2"/>
      <c r="O766" s="1"/>
      <c r="R766" s="1"/>
      <c r="U766" s="1"/>
      <c r="V766" s="1"/>
    </row>
    <row r="767" spans="4:22" ht="13" x14ac:dyDescent="0.15">
      <c r="D767" s="2"/>
      <c r="O767" s="1"/>
      <c r="R767" s="1"/>
      <c r="U767" s="1"/>
      <c r="V767" s="1"/>
    </row>
    <row r="768" spans="4:22" ht="13" x14ac:dyDescent="0.15">
      <c r="D768" s="2"/>
      <c r="O768" s="1"/>
      <c r="R768" s="1"/>
      <c r="U768" s="1"/>
      <c r="V768" s="1"/>
    </row>
    <row r="769" spans="4:22" ht="13" x14ac:dyDescent="0.15">
      <c r="D769" s="2"/>
      <c r="O769" s="1"/>
      <c r="R769" s="1"/>
      <c r="U769" s="1"/>
      <c r="V769" s="1"/>
    </row>
    <row r="770" spans="4:22" ht="13" x14ac:dyDescent="0.15">
      <c r="D770" s="2"/>
      <c r="O770" s="1"/>
      <c r="R770" s="1"/>
      <c r="U770" s="1"/>
      <c r="V770" s="1"/>
    </row>
    <row r="771" spans="4:22" ht="13" x14ac:dyDescent="0.15">
      <c r="D771" s="2"/>
      <c r="O771" s="1"/>
      <c r="R771" s="1"/>
      <c r="U771" s="1"/>
      <c r="V771" s="1"/>
    </row>
    <row r="772" spans="4:22" ht="13" x14ac:dyDescent="0.15">
      <c r="D772" s="2"/>
      <c r="O772" s="1"/>
      <c r="R772" s="1"/>
      <c r="U772" s="1"/>
      <c r="V772" s="1"/>
    </row>
    <row r="773" spans="4:22" ht="13" x14ac:dyDescent="0.15">
      <c r="D773" s="2"/>
      <c r="O773" s="1"/>
      <c r="R773" s="1"/>
      <c r="U773" s="1"/>
      <c r="V773" s="1"/>
    </row>
    <row r="774" spans="4:22" ht="13" x14ac:dyDescent="0.15">
      <c r="D774" s="2"/>
      <c r="O774" s="1"/>
      <c r="R774" s="1"/>
      <c r="U774" s="1"/>
      <c r="V774" s="1"/>
    </row>
    <row r="775" spans="4:22" ht="13" x14ac:dyDescent="0.15">
      <c r="D775" s="2"/>
      <c r="O775" s="1"/>
      <c r="R775" s="1"/>
      <c r="U775" s="1"/>
      <c r="V775" s="1"/>
    </row>
    <row r="776" spans="4:22" ht="13" x14ac:dyDescent="0.15">
      <c r="D776" s="2"/>
      <c r="O776" s="1"/>
      <c r="R776" s="1"/>
      <c r="U776" s="1"/>
      <c r="V776" s="1"/>
    </row>
    <row r="777" spans="4:22" ht="13" x14ac:dyDescent="0.15">
      <c r="D777" s="2"/>
      <c r="O777" s="1"/>
      <c r="R777" s="1"/>
      <c r="U777" s="1"/>
      <c r="V777" s="1"/>
    </row>
    <row r="778" spans="4:22" ht="13" x14ac:dyDescent="0.15">
      <c r="D778" s="2"/>
      <c r="O778" s="1"/>
      <c r="R778" s="1"/>
      <c r="U778" s="1"/>
      <c r="V778" s="1"/>
    </row>
    <row r="779" spans="4:22" ht="13" x14ac:dyDescent="0.15">
      <c r="D779" s="2"/>
      <c r="O779" s="1"/>
      <c r="R779" s="1"/>
      <c r="U779" s="1"/>
      <c r="V779" s="1"/>
    </row>
    <row r="780" spans="4:22" ht="13" x14ac:dyDescent="0.15">
      <c r="D780" s="2"/>
      <c r="O780" s="1"/>
      <c r="R780" s="1"/>
      <c r="U780" s="1"/>
      <c r="V780" s="1"/>
    </row>
    <row r="781" spans="4:22" ht="13" x14ac:dyDescent="0.15">
      <c r="D781" s="2"/>
      <c r="O781" s="1"/>
      <c r="R781" s="1"/>
      <c r="U781" s="1"/>
      <c r="V781" s="1"/>
    </row>
    <row r="782" spans="4:22" ht="13" x14ac:dyDescent="0.15">
      <c r="D782" s="2"/>
      <c r="O782" s="1"/>
      <c r="R782" s="1"/>
      <c r="U782" s="1"/>
      <c r="V782" s="1"/>
    </row>
    <row r="783" spans="4:22" ht="13" x14ac:dyDescent="0.15">
      <c r="D783" s="2"/>
      <c r="O783" s="1"/>
      <c r="R783" s="1"/>
      <c r="U783" s="1"/>
      <c r="V783" s="1"/>
    </row>
    <row r="784" spans="4:22" ht="13" x14ac:dyDescent="0.15">
      <c r="D784" s="2"/>
      <c r="O784" s="1"/>
      <c r="R784" s="1"/>
      <c r="U784" s="1"/>
      <c r="V784" s="1"/>
    </row>
    <row r="785" spans="4:22" ht="13" x14ac:dyDescent="0.15">
      <c r="D785" s="2"/>
      <c r="O785" s="1"/>
      <c r="R785" s="1"/>
      <c r="U785" s="1"/>
      <c r="V785" s="1"/>
    </row>
    <row r="786" spans="4:22" ht="13" x14ac:dyDescent="0.15">
      <c r="D786" s="2"/>
      <c r="O786" s="1"/>
      <c r="R786" s="1"/>
      <c r="U786" s="1"/>
      <c r="V786" s="1"/>
    </row>
    <row r="787" spans="4:22" ht="13" x14ac:dyDescent="0.15">
      <c r="D787" s="2"/>
      <c r="O787" s="1"/>
      <c r="R787" s="1"/>
      <c r="U787" s="1"/>
      <c r="V787" s="1"/>
    </row>
    <row r="788" spans="4:22" ht="13" x14ac:dyDescent="0.15">
      <c r="D788" s="2"/>
      <c r="O788" s="1"/>
      <c r="R788" s="1"/>
      <c r="U788" s="1"/>
      <c r="V788" s="1"/>
    </row>
    <row r="789" spans="4:22" ht="13" x14ac:dyDescent="0.15">
      <c r="D789" s="2"/>
      <c r="O789" s="1"/>
      <c r="R789" s="1"/>
      <c r="U789" s="1"/>
      <c r="V789" s="1"/>
    </row>
    <row r="790" spans="4:22" ht="13" x14ac:dyDescent="0.15">
      <c r="D790" s="2"/>
      <c r="O790" s="1"/>
      <c r="R790" s="1"/>
      <c r="U790" s="1"/>
      <c r="V790" s="1"/>
    </row>
    <row r="791" spans="4:22" ht="13" x14ac:dyDescent="0.15">
      <c r="D791" s="2"/>
      <c r="O791" s="1"/>
      <c r="R791" s="1"/>
      <c r="U791" s="1"/>
      <c r="V791" s="1"/>
    </row>
    <row r="792" spans="4:22" ht="13" x14ac:dyDescent="0.15">
      <c r="D792" s="2"/>
      <c r="O792" s="1"/>
      <c r="R792" s="1"/>
      <c r="U792" s="1"/>
      <c r="V792" s="1"/>
    </row>
    <row r="793" spans="4:22" ht="13" x14ac:dyDescent="0.15">
      <c r="D793" s="2"/>
      <c r="O793" s="1"/>
      <c r="R793" s="1"/>
      <c r="U793" s="1"/>
      <c r="V793" s="1"/>
    </row>
    <row r="794" spans="4:22" ht="13" x14ac:dyDescent="0.15">
      <c r="D794" s="2"/>
      <c r="O794" s="1"/>
      <c r="R794" s="1"/>
      <c r="U794" s="1"/>
      <c r="V794" s="1"/>
    </row>
    <row r="795" spans="4:22" ht="13" x14ac:dyDescent="0.15">
      <c r="D795" s="2"/>
      <c r="O795" s="1"/>
      <c r="R795" s="1"/>
      <c r="U795" s="1"/>
      <c r="V795" s="1"/>
    </row>
    <row r="796" spans="4:22" ht="13" x14ac:dyDescent="0.15">
      <c r="D796" s="2"/>
      <c r="O796" s="1"/>
      <c r="R796" s="1"/>
      <c r="U796" s="1"/>
      <c r="V796" s="1"/>
    </row>
    <row r="797" spans="4:22" ht="13" x14ac:dyDescent="0.15">
      <c r="D797" s="2"/>
      <c r="O797" s="1"/>
      <c r="R797" s="1"/>
      <c r="U797" s="1"/>
      <c r="V797" s="1"/>
    </row>
    <row r="798" spans="4:22" ht="13" x14ac:dyDescent="0.15">
      <c r="D798" s="2"/>
      <c r="O798" s="1"/>
      <c r="R798" s="1"/>
      <c r="U798" s="1"/>
      <c r="V798" s="1"/>
    </row>
    <row r="799" spans="4:22" ht="13" x14ac:dyDescent="0.15">
      <c r="D799" s="2"/>
      <c r="O799" s="1"/>
      <c r="R799" s="1"/>
      <c r="U799" s="1"/>
      <c r="V799" s="1"/>
    </row>
    <row r="800" spans="4:22" ht="13" x14ac:dyDescent="0.15">
      <c r="D800" s="2"/>
      <c r="O800" s="1"/>
      <c r="R800" s="1"/>
      <c r="U800" s="1"/>
      <c r="V800" s="1"/>
    </row>
    <row r="801" spans="4:22" ht="13" x14ac:dyDescent="0.15">
      <c r="D801" s="2"/>
      <c r="O801" s="1"/>
      <c r="R801" s="1"/>
      <c r="U801" s="1"/>
      <c r="V801" s="1"/>
    </row>
    <row r="802" spans="4:22" ht="13" x14ac:dyDescent="0.15">
      <c r="D802" s="2"/>
      <c r="O802" s="1"/>
      <c r="R802" s="1"/>
      <c r="U802" s="1"/>
      <c r="V802" s="1"/>
    </row>
    <row r="803" spans="4:22" ht="13" x14ac:dyDescent="0.15">
      <c r="D803" s="2"/>
      <c r="O803" s="1"/>
      <c r="R803" s="1"/>
      <c r="U803" s="1"/>
      <c r="V803" s="1"/>
    </row>
    <row r="804" spans="4:22" ht="13" x14ac:dyDescent="0.15">
      <c r="D804" s="2"/>
      <c r="O804" s="1"/>
      <c r="R804" s="1"/>
      <c r="U804" s="1"/>
      <c r="V804" s="1"/>
    </row>
    <row r="805" spans="4:22" ht="13" x14ac:dyDescent="0.15">
      <c r="D805" s="2"/>
      <c r="O805" s="1"/>
      <c r="R805" s="1"/>
      <c r="U805" s="1"/>
      <c r="V805" s="1"/>
    </row>
    <row r="806" spans="4:22" ht="13" x14ac:dyDescent="0.15">
      <c r="D806" s="2"/>
      <c r="O806" s="1"/>
      <c r="R806" s="1"/>
      <c r="U806" s="1"/>
      <c r="V806" s="1"/>
    </row>
    <row r="807" spans="4:22" ht="13" x14ac:dyDescent="0.15">
      <c r="D807" s="2"/>
      <c r="O807" s="1"/>
      <c r="R807" s="1"/>
      <c r="U807" s="1"/>
      <c r="V807" s="1"/>
    </row>
    <row r="808" spans="4:22" ht="13" x14ac:dyDescent="0.15">
      <c r="D808" s="2"/>
      <c r="O808" s="1"/>
      <c r="R808" s="1"/>
      <c r="U808" s="1"/>
      <c r="V808" s="1"/>
    </row>
    <row r="809" spans="4:22" ht="13" x14ac:dyDescent="0.15">
      <c r="D809" s="2"/>
      <c r="O809" s="1"/>
      <c r="R809" s="1"/>
      <c r="U809" s="1"/>
      <c r="V809" s="1"/>
    </row>
    <row r="810" spans="4:22" ht="13" x14ac:dyDescent="0.15">
      <c r="D810" s="2"/>
      <c r="O810" s="1"/>
      <c r="R810" s="1"/>
      <c r="U810" s="1"/>
      <c r="V810" s="1"/>
    </row>
    <row r="811" spans="4:22" ht="13" x14ac:dyDescent="0.15">
      <c r="D811" s="2"/>
      <c r="O811" s="1"/>
      <c r="R811" s="1"/>
      <c r="U811" s="1"/>
      <c r="V811" s="1"/>
    </row>
    <row r="812" spans="4:22" ht="13" x14ac:dyDescent="0.15">
      <c r="D812" s="2"/>
      <c r="O812" s="1"/>
      <c r="R812" s="1"/>
      <c r="U812" s="1"/>
      <c r="V812" s="1"/>
    </row>
    <row r="813" spans="4:22" ht="13" x14ac:dyDescent="0.15">
      <c r="D813" s="2"/>
      <c r="O813" s="1"/>
      <c r="R813" s="1"/>
      <c r="U813" s="1"/>
      <c r="V813" s="1"/>
    </row>
    <row r="814" spans="4:22" ht="13" x14ac:dyDescent="0.15">
      <c r="D814" s="2"/>
      <c r="O814" s="1"/>
      <c r="R814" s="1"/>
      <c r="U814" s="1"/>
      <c r="V814" s="1"/>
    </row>
    <row r="815" spans="4:22" ht="13" x14ac:dyDescent="0.15">
      <c r="D815" s="2"/>
      <c r="O815" s="1"/>
      <c r="R815" s="1"/>
      <c r="U815" s="1"/>
      <c r="V815" s="1"/>
    </row>
    <row r="816" spans="4:22" ht="13" x14ac:dyDescent="0.15">
      <c r="D816" s="2"/>
      <c r="O816" s="1"/>
      <c r="R816" s="1"/>
      <c r="U816" s="1"/>
      <c r="V816" s="1"/>
    </row>
    <row r="817" spans="4:22" ht="13" x14ac:dyDescent="0.15">
      <c r="D817" s="2"/>
      <c r="O817" s="1"/>
      <c r="R817" s="1"/>
      <c r="U817" s="1"/>
      <c r="V817" s="1"/>
    </row>
    <row r="818" spans="4:22" ht="13" x14ac:dyDescent="0.15">
      <c r="D818" s="2"/>
      <c r="O818" s="1"/>
      <c r="R818" s="1"/>
      <c r="U818" s="1"/>
      <c r="V818" s="1"/>
    </row>
    <row r="819" spans="4:22" ht="13" x14ac:dyDescent="0.15">
      <c r="D819" s="2"/>
      <c r="O819" s="1"/>
      <c r="R819" s="1"/>
      <c r="U819" s="1"/>
      <c r="V819" s="1"/>
    </row>
    <row r="820" spans="4:22" ht="13" x14ac:dyDescent="0.15">
      <c r="D820" s="2"/>
      <c r="O820" s="1"/>
      <c r="R820" s="1"/>
      <c r="U820" s="1"/>
      <c r="V820" s="1"/>
    </row>
    <row r="821" spans="4:22" ht="13" x14ac:dyDescent="0.15">
      <c r="D821" s="2"/>
      <c r="O821" s="1"/>
      <c r="R821" s="1"/>
      <c r="U821" s="1"/>
      <c r="V821" s="1"/>
    </row>
    <row r="822" spans="4:22" ht="13" x14ac:dyDescent="0.15">
      <c r="D822" s="2"/>
      <c r="O822" s="1"/>
      <c r="R822" s="1"/>
      <c r="U822" s="1"/>
      <c r="V822" s="1"/>
    </row>
    <row r="823" spans="4:22" ht="13" x14ac:dyDescent="0.15">
      <c r="D823" s="2"/>
      <c r="O823" s="1"/>
      <c r="R823" s="1"/>
      <c r="U823" s="1"/>
      <c r="V823" s="1"/>
    </row>
    <row r="824" spans="4:22" ht="13" x14ac:dyDescent="0.15">
      <c r="D824" s="2"/>
      <c r="O824" s="1"/>
      <c r="R824" s="1"/>
      <c r="U824" s="1"/>
      <c r="V824" s="1"/>
    </row>
    <row r="825" spans="4:22" ht="13" x14ac:dyDescent="0.15">
      <c r="D825" s="2"/>
      <c r="O825" s="1"/>
      <c r="R825" s="1"/>
      <c r="U825" s="1"/>
      <c r="V825" s="1"/>
    </row>
    <row r="826" spans="4:22" ht="13" x14ac:dyDescent="0.15">
      <c r="D826" s="2"/>
      <c r="O826" s="1"/>
      <c r="R826" s="1"/>
      <c r="U826" s="1"/>
      <c r="V826" s="1"/>
    </row>
    <row r="827" spans="4:22" ht="13" x14ac:dyDescent="0.15">
      <c r="D827" s="2"/>
      <c r="O827" s="1"/>
      <c r="R827" s="1"/>
      <c r="U827" s="1"/>
      <c r="V827" s="1"/>
    </row>
    <row r="828" spans="4:22" ht="13" x14ac:dyDescent="0.15">
      <c r="D828" s="2"/>
      <c r="O828" s="1"/>
      <c r="R828" s="1"/>
      <c r="U828" s="1"/>
      <c r="V828" s="1"/>
    </row>
    <row r="829" spans="4:22" ht="13" x14ac:dyDescent="0.15">
      <c r="D829" s="2"/>
      <c r="O829" s="1"/>
      <c r="R829" s="1"/>
      <c r="U829" s="1"/>
      <c r="V829" s="1"/>
    </row>
    <row r="830" spans="4:22" ht="13" x14ac:dyDescent="0.15">
      <c r="D830" s="2"/>
      <c r="O830" s="1"/>
      <c r="R830" s="1"/>
      <c r="U830" s="1"/>
      <c r="V830" s="1"/>
    </row>
    <row r="831" spans="4:22" ht="13" x14ac:dyDescent="0.15">
      <c r="D831" s="2"/>
      <c r="O831" s="1"/>
      <c r="R831" s="1"/>
      <c r="U831" s="1"/>
      <c r="V831" s="1"/>
    </row>
    <row r="832" spans="4:22" ht="13" x14ac:dyDescent="0.15">
      <c r="D832" s="2"/>
      <c r="O832" s="1"/>
      <c r="R832" s="1"/>
      <c r="U832" s="1"/>
      <c r="V832" s="1"/>
    </row>
    <row r="833" spans="4:22" ht="13" x14ac:dyDescent="0.15">
      <c r="D833" s="2"/>
      <c r="O833" s="1"/>
      <c r="R833" s="1"/>
      <c r="U833" s="1"/>
      <c r="V833" s="1"/>
    </row>
    <row r="834" spans="4:22" ht="13" x14ac:dyDescent="0.15">
      <c r="D834" s="2"/>
      <c r="O834" s="1"/>
      <c r="R834" s="1"/>
      <c r="U834" s="1"/>
      <c r="V834" s="1"/>
    </row>
    <row r="835" spans="4:22" ht="13" x14ac:dyDescent="0.15">
      <c r="D835" s="2"/>
      <c r="O835" s="1"/>
      <c r="R835" s="1"/>
      <c r="U835" s="1"/>
      <c r="V835" s="1"/>
    </row>
    <row r="836" spans="4:22" ht="13" x14ac:dyDescent="0.15">
      <c r="D836" s="2"/>
      <c r="O836" s="1"/>
      <c r="R836" s="1"/>
      <c r="U836" s="1"/>
      <c r="V836" s="1"/>
    </row>
    <row r="837" spans="4:22" ht="13" x14ac:dyDescent="0.15">
      <c r="D837" s="2"/>
      <c r="O837" s="1"/>
      <c r="R837" s="1"/>
      <c r="U837" s="1"/>
      <c r="V837" s="1"/>
    </row>
    <row r="838" spans="4:22" ht="13" x14ac:dyDescent="0.15">
      <c r="D838" s="2"/>
      <c r="O838" s="1"/>
      <c r="R838" s="1"/>
      <c r="U838" s="1"/>
      <c r="V838" s="1"/>
    </row>
    <row r="839" spans="4:22" ht="13" x14ac:dyDescent="0.15">
      <c r="D839" s="2"/>
      <c r="O839" s="1"/>
      <c r="R839" s="1"/>
      <c r="U839" s="1"/>
      <c r="V839" s="1"/>
    </row>
    <row r="840" spans="4:22" ht="13" x14ac:dyDescent="0.15">
      <c r="D840" s="2"/>
      <c r="O840" s="1"/>
      <c r="R840" s="1"/>
      <c r="U840" s="1"/>
      <c r="V840" s="1"/>
    </row>
    <row r="841" spans="4:22" ht="13" x14ac:dyDescent="0.15">
      <c r="D841" s="2"/>
      <c r="O841" s="1"/>
      <c r="R841" s="1"/>
      <c r="U841" s="1"/>
      <c r="V841" s="1"/>
    </row>
    <row r="842" spans="4:22" ht="13" x14ac:dyDescent="0.15">
      <c r="D842" s="2"/>
      <c r="O842" s="1"/>
      <c r="R842" s="1"/>
      <c r="U842" s="1"/>
      <c r="V842" s="1"/>
    </row>
    <row r="843" spans="4:22" ht="13" x14ac:dyDescent="0.15">
      <c r="D843" s="2"/>
      <c r="O843" s="1"/>
      <c r="R843" s="1"/>
      <c r="U843" s="1"/>
      <c r="V843" s="1"/>
    </row>
    <row r="844" spans="4:22" ht="13" x14ac:dyDescent="0.15">
      <c r="D844" s="2"/>
      <c r="O844" s="1"/>
      <c r="R844" s="1"/>
      <c r="U844" s="1"/>
      <c r="V844" s="1"/>
    </row>
    <row r="845" spans="4:22" ht="13" x14ac:dyDescent="0.15">
      <c r="D845" s="2"/>
      <c r="O845" s="1"/>
      <c r="R845" s="1"/>
      <c r="U845" s="1"/>
      <c r="V845" s="1"/>
    </row>
    <row r="846" spans="4:22" ht="13" x14ac:dyDescent="0.15">
      <c r="D846" s="2"/>
      <c r="O846" s="1"/>
      <c r="R846" s="1"/>
      <c r="U846" s="1"/>
      <c r="V846" s="1"/>
    </row>
    <row r="847" spans="4:22" ht="13" x14ac:dyDescent="0.15">
      <c r="D847" s="2"/>
      <c r="O847" s="1"/>
      <c r="R847" s="1"/>
      <c r="U847" s="1"/>
      <c r="V847" s="1"/>
    </row>
    <row r="848" spans="4:22" ht="13" x14ac:dyDescent="0.15">
      <c r="D848" s="2"/>
      <c r="O848" s="1"/>
      <c r="R848" s="1"/>
      <c r="U848" s="1"/>
      <c r="V848" s="1"/>
    </row>
    <row r="849" spans="4:22" ht="13" x14ac:dyDescent="0.15">
      <c r="D849" s="2"/>
      <c r="O849" s="1"/>
      <c r="R849" s="1"/>
      <c r="U849" s="1"/>
      <c r="V849" s="1"/>
    </row>
    <row r="850" spans="4:22" ht="13" x14ac:dyDescent="0.15">
      <c r="D850" s="2"/>
      <c r="O850" s="1"/>
      <c r="R850" s="1"/>
      <c r="U850" s="1"/>
      <c r="V850" s="1"/>
    </row>
    <row r="851" spans="4:22" ht="13" x14ac:dyDescent="0.15">
      <c r="D851" s="2"/>
      <c r="O851" s="1"/>
      <c r="R851" s="1"/>
      <c r="U851" s="1"/>
      <c r="V851" s="1"/>
    </row>
    <row r="852" spans="4:22" ht="13" x14ac:dyDescent="0.15">
      <c r="D852" s="2"/>
      <c r="O852" s="1"/>
      <c r="R852" s="1"/>
      <c r="U852" s="1"/>
      <c r="V852" s="1"/>
    </row>
    <row r="853" spans="4:22" ht="13" x14ac:dyDescent="0.15">
      <c r="D853" s="2"/>
      <c r="O853" s="1"/>
      <c r="R853" s="1"/>
      <c r="U853" s="1"/>
      <c r="V853" s="1"/>
    </row>
    <row r="854" spans="4:22" ht="13" x14ac:dyDescent="0.15">
      <c r="D854" s="2"/>
      <c r="O854" s="1"/>
      <c r="R854" s="1"/>
      <c r="U854" s="1"/>
      <c r="V854" s="1"/>
    </row>
    <row r="855" spans="4:22" ht="13" x14ac:dyDescent="0.15">
      <c r="D855" s="2"/>
      <c r="O855" s="1"/>
      <c r="R855" s="1"/>
      <c r="U855" s="1"/>
      <c r="V855" s="1"/>
    </row>
    <row r="856" spans="4:22" ht="13" x14ac:dyDescent="0.15">
      <c r="D856" s="2"/>
      <c r="O856" s="1"/>
      <c r="R856" s="1"/>
      <c r="U856" s="1"/>
      <c r="V856" s="1"/>
    </row>
    <row r="857" spans="4:22" ht="13" x14ac:dyDescent="0.15">
      <c r="D857" s="2"/>
      <c r="O857" s="1"/>
      <c r="R857" s="1"/>
      <c r="U857" s="1"/>
      <c r="V857" s="1"/>
    </row>
    <row r="858" spans="4:22" ht="13" x14ac:dyDescent="0.15">
      <c r="D858" s="2"/>
      <c r="O858" s="1"/>
      <c r="R858" s="1"/>
      <c r="U858" s="1"/>
      <c r="V858" s="1"/>
    </row>
    <row r="859" spans="4:22" ht="13" x14ac:dyDescent="0.15">
      <c r="D859" s="2"/>
      <c r="O859" s="1"/>
      <c r="R859" s="1"/>
      <c r="U859" s="1"/>
      <c r="V859" s="1"/>
    </row>
    <row r="860" spans="4:22" ht="13" x14ac:dyDescent="0.15">
      <c r="D860" s="2"/>
      <c r="O860" s="1"/>
      <c r="R860" s="1"/>
      <c r="U860" s="1"/>
      <c r="V860" s="1"/>
    </row>
    <row r="861" spans="4:22" ht="13" x14ac:dyDescent="0.15">
      <c r="D861" s="2"/>
      <c r="O861" s="1"/>
      <c r="R861" s="1"/>
      <c r="U861" s="1"/>
      <c r="V861" s="1"/>
    </row>
    <row r="862" spans="4:22" ht="13" x14ac:dyDescent="0.15">
      <c r="D862" s="2"/>
      <c r="O862" s="1"/>
      <c r="R862" s="1"/>
      <c r="U862" s="1"/>
      <c r="V862" s="1"/>
    </row>
    <row r="863" spans="4:22" ht="13" x14ac:dyDescent="0.15">
      <c r="D863" s="2"/>
      <c r="O863" s="1"/>
      <c r="R863" s="1"/>
      <c r="U863" s="1"/>
      <c r="V863" s="1"/>
    </row>
    <row r="864" spans="4:22" ht="13" x14ac:dyDescent="0.15">
      <c r="D864" s="2"/>
      <c r="O864" s="1"/>
      <c r="R864" s="1"/>
      <c r="U864" s="1"/>
      <c r="V864" s="1"/>
    </row>
    <row r="865" spans="4:22" ht="13" x14ac:dyDescent="0.15">
      <c r="D865" s="2"/>
      <c r="O865" s="1"/>
      <c r="R865" s="1"/>
      <c r="U865" s="1"/>
      <c r="V865" s="1"/>
    </row>
    <row r="866" spans="4:22" ht="13" x14ac:dyDescent="0.15">
      <c r="D866" s="2"/>
      <c r="O866" s="1"/>
      <c r="R866" s="1"/>
      <c r="U866" s="1"/>
      <c r="V866" s="1"/>
    </row>
    <row r="867" spans="4:22" ht="13" x14ac:dyDescent="0.15">
      <c r="D867" s="2"/>
      <c r="O867" s="1"/>
      <c r="R867" s="1"/>
      <c r="U867" s="1"/>
      <c r="V867" s="1"/>
    </row>
    <row r="868" spans="4:22" ht="13" x14ac:dyDescent="0.15">
      <c r="D868" s="2"/>
      <c r="O868" s="1"/>
      <c r="R868" s="1"/>
      <c r="U868" s="1"/>
      <c r="V868" s="1"/>
    </row>
    <row r="869" spans="4:22" ht="13" x14ac:dyDescent="0.15">
      <c r="D869" s="2"/>
      <c r="O869" s="1"/>
      <c r="R869" s="1"/>
      <c r="U869" s="1"/>
      <c r="V869" s="1"/>
    </row>
    <row r="870" spans="4:22" ht="13" x14ac:dyDescent="0.15">
      <c r="D870" s="2"/>
      <c r="O870" s="1"/>
      <c r="R870" s="1"/>
      <c r="U870" s="1"/>
      <c r="V870" s="1"/>
    </row>
    <row r="871" spans="4:22" ht="13" x14ac:dyDescent="0.15">
      <c r="D871" s="2"/>
      <c r="O871" s="1"/>
      <c r="R871" s="1"/>
      <c r="U871" s="1"/>
      <c r="V871" s="1"/>
    </row>
    <row r="872" spans="4:22" ht="13" x14ac:dyDescent="0.15">
      <c r="D872" s="2"/>
      <c r="O872" s="1"/>
      <c r="R872" s="1"/>
      <c r="U872" s="1"/>
      <c r="V872" s="1"/>
    </row>
    <row r="873" spans="4:22" ht="13" x14ac:dyDescent="0.15">
      <c r="D873" s="2"/>
      <c r="O873" s="1"/>
      <c r="R873" s="1"/>
      <c r="U873" s="1"/>
      <c r="V873" s="1"/>
    </row>
    <row r="874" spans="4:22" ht="13" x14ac:dyDescent="0.15">
      <c r="D874" s="2"/>
      <c r="O874" s="1"/>
      <c r="R874" s="1"/>
      <c r="U874" s="1"/>
      <c r="V874" s="1"/>
    </row>
    <row r="875" spans="4:22" ht="13" x14ac:dyDescent="0.15">
      <c r="D875" s="2"/>
      <c r="O875" s="1"/>
      <c r="R875" s="1"/>
      <c r="U875" s="1"/>
      <c r="V875" s="1"/>
    </row>
    <row r="876" spans="4:22" ht="13" x14ac:dyDescent="0.15">
      <c r="D876" s="2"/>
      <c r="O876" s="1"/>
      <c r="R876" s="1"/>
      <c r="U876" s="1"/>
      <c r="V876" s="1"/>
    </row>
    <row r="877" spans="4:22" ht="13" x14ac:dyDescent="0.15">
      <c r="D877" s="2"/>
      <c r="O877" s="1"/>
      <c r="R877" s="1"/>
      <c r="U877" s="1"/>
      <c r="V877" s="1"/>
    </row>
    <row r="878" spans="4:22" ht="13" x14ac:dyDescent="0.15">
      <c r="D878" s="2"/>
      <c r="O878" s="1"/>
      <c r="R878" s="1"/>
      <c r="U878" s="1"/>
      <c r="V878" s="1"/>
    </row>
    <row r="879" spans="4:22" ht="13" x14ac:dyDescent="0.15">
      <c r="D879" s="2"/>
      <c r="O879" s="1"/>
      <c r="R879" s="1"/>
      <c r="U879" s="1"/>
      <c r="V879" s="1"/>
    </row>
    <row r="880" spans="4:22" ht="13" x14ac:dyDescent="0.15">
      <c r="D880" s="2"/>
      <c r="O880" s="1"/>
      <c r="R880" s="1"/>
      <c r="U880" s="1"/>
      <c r="V880" s="1"/>
    </row>
    <row r="881" spans="4:22" ht="13" x14ac:dyDescent="0.15">
      <c r="D881" s="2"/>
      <c r="O881" s="1"/>
      <c r="R881" s="1"/>
      <c r="U881" s="1"/>
      <c r="V881" s="1"/>
    </row>
    <row r="882" spans="4:22" ht="13" x14ac:dyDescent="0.15">
      <c r="D882" s="2"/>
      <c r="O882" s="1"/>
      <c r="R882" s="1"/>
      <c r="U882" s="1"/>
      <c r="V882" s="1"/>
    </row>
    <row r="883" spans="4:22" ht="13" x14ac:dyDescent="0.15">
      <c r="D883" s="2"/>
      <c r="O883" s="1"/>
      <c r="R883" s="1"/>
      <c r="U883" s="1"/>
      <c r="V883" s="1"/>
    </row>
  </sheetData>
  <autoFilter ref="D3:V35" xr:uid="{00000000-0009-0000-0000-000000000000}"/>
  <mergeCells count="3">
    <mergeCell ref="D1:U1"/>
    <mergeCell ref="Y35:AK35"/>
    <mergeCell ref="D37:V37"/>
  </mergeCells>
  <conditionalFormatting sqref="E3:E35">
    <cfRule type="cellIs" dxfId="62" priority="1" operator="greaterThanOrEqual">
      <formula>15</formula>
    </cfRule>
  </conditionalFormatting>
  <conditionalFormatting sqref="F3:F35">
    <cfRule type="cellIs" dxfId="61" priority="2" operator="greaterThanOrEqual">
      <formula>10</formula>
    </cfRule>
  </conditionalFormatting>
  <conditionalFormatting sqref="G4:G35">
    <cfRule type="cellIs" dxfId="60" priority="13" operator="greaterThanOrEqual">
      <formula>4</formula>
    </cfRule>
  </conditionalFormatting>
  <conditionalFormatting sqref="I3:I35">
    <cfRule type="cellIs" dxfId="59" priority="3" operator="greaterThanOrEqual">
      <formula>3</formula>
    </cfRule>
  </conditionalFormatting>
  <conditionalFormatting sqref="J3:J35">
    <cfRule type="cellIs" dxfId="58" priority="6" operator="greaterThanOrEqual">
      <formula>2</formula>
    </cfRule>
  </conditionalFormatting>
  <conditionalFormatting sqref="K3:K35">
    <cfRule type="cellIs" dxfId="57" priority="7" operator="greaterThanOrEqual">
      <formula>1</formula>
    </cfRule>
  </conditionalFormatting>
  <conditionalFormatting sqref="L3:L35">
    <cfRule type="cellIs" dxfId="56" priority="8" operator="greaterThanOrEqual">
      <formula>3</formula>
    </cfRule>
  </conditionalFormatting>
  <conditionalFormatting sqref="M4:M35">
    <cfRule type="cellIs" dxfId="55" priority="14" operator="greaterThanOrEqual">
      <formula>15</formula>
    </cfRule>
  </conditionalFormatting>
  <conditionalFormatting sqref="O3:O35">
    <cfRule type="cellIs" dxfId="54" priority="4" operator="greaterThan">
      <formula>"35%"</formula>
    </cfRule>
  </conditionalFormatting>
  <conditionalFormatting sqref="P4:P35">
    <cfRule type="cellIs" dxfId="53" priority="15" operator="greaterThanOrEqual">
      <formula>10</formula>
    </cfRule>
  </conditionalFormatting>
  <conditionalFormatting sqref="Q3:Q35">
    <cfRule type="cellIs" dxfId="52" priority="10" operator="greaterThanOrEqual">
      <formula>2</formula>
    </cfRule>
  </conditionalFormatting>
  <conditionalFormatting sqref="R3:R35">
    <cfRule type="cellIs" dxfId="51" priority="5" operator="greaterThanOrEqual">
      <formula>"25%"</formula>
    </cfRule>
  </conditionalFormatting>
  <conditionalFormatting sqref="S4:S35">
    <cfRule type="cellIs" dxfId="50" priority="16" operator="greaterThanOrEqual">
      <formula>4</formula>
    </cfRule>
  </conditionalFormatting>
  <conditionalFormatting sqref="U3:U35">
    <cfRule type="cellIs" dxfId="49" priority="9" operator="greaterThanOrEqual">
      <formula>"50%"</formula>
    </cfRule>
  </conditionalFormatting>
  <conditionalFormatting sqref="V4:V35">
    <cfRule type="cellIs" dxfId="48" priority="11" operator="greaterThanOrEqual">
      <formula>"40%"</formula>
    </cfRule>
    <cfRule type="cellIs" dxfId="47" priority="12" operator="lessThanOrEqual">
      <formula>"20%"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77"/>
  <sheetViews>
    <sheetView workbookViewId="0">
      <selection sqref="A1:R1"/>
    </sheetView>
  </sheetViews>
  <sheetFormatPr baseColWidth="10" defaultColWidth="12.6640625" defaultRowHeight="15.75" customHeight="1" x14ac:dyDescent="0.15"/>
  <cols>
    <col min="1" max="1" width="15.5" customWidth="1"/>
    <col min="2" max="2" width="7.83203125" customWidth="1"/>
    <col min="3" max="3" width="8.33203125" customWidth="1"/>
    <col min="4" max="4" width="10.1640625" customWidth="1"/>
    <col min="5" max="5" width="9.6640625" customWidth="1"/>
    <col min="6" max="6" width="7" customWidth="1"/>
    <col min="7" max="7" width="7.33203125" customWidth="1"/>
    <col min="8" max="8" width="7" customWidth="1"/>
    <col min="9" max="9" width="8.1640625" customWidth="1"/>
    <col min="10" max="10" width="10.33203125" customWidth="1"/>
    <col min="11" max="11" width="10.1640625" customWidth="1"/>
    <col min="12" max="12" width="9.83203125" customWidth="1"/>
    <col min="13" max="13" width="10.1640625" customWidth="1"/>
    <col min="14" max="14" width="10.33203125" customWidth="1"/>
    <col min="15" max="15" width="10.83203125" customWidth="1"/>
    <col min="16" max="16" width="9.33203125" customWidth="1"/>
    <col min="17" max="17" width="8.1640625" customWidth="1"/>
    <col min="18" max="18" width="7.33203125" customWidth="1"/>
    <col min="19" max="19" width="10.6640625" customWidth="1"/>
    <col min="21" max="21" width="19.5" customWidth="1"/>
    <col min="22" max="22" width="11.6640625" customWidth="1"/>
    <col min="23" max="23" width="6.83203125" customWidth="1"/>
    <col min="24" max="24" width="10" customWidth="1"/>
    <col min="25" max="25" width="6.83203125" customWidth="1"/>
    <col min="26" max="26" width="10" customWidth="1"/>
    <col min="27" max="27" width="6.83203125" customWidth="1"/>
    <col min="28" max="28" width="10" customWidth="1"/>
    <col min="29" max="29" width="6.83203125" customWidth="1"/>
    <col min="30" max="30" width="10" customWidth="1"/>
    <col min="31" max="31" width="6.83203125" customWidth="1"/>
    <col min="32" max="32" width="10" customWidth="1"/>
  </cols>
  <sheetData>
    <row r="1" spans="1:26" ht="15.75" customHeight="1" x14ac:dyDescent="0.1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1"/>
    </row>
    <row r="2" spans="1:26" ht="15.75" customHeight="1" x14ac:dyDescent="0.1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3"/>
      <c r="N2" s="3"/>
      <c r="O2" s="1"/>
      <c r="P2" s="3"/>
      <c r="Q2" s="3"/>
      <c r="R2" s="1"/>
      <c r="S2" s="1"/>
    </row>
    <row r="3" spans="1:26" ht="15.75" customHeight="1" x14ac:dyDescent="0.15">
      <c r="A3" s="2"/>
      <c r="B3" s="3" t="s">
        <v>0</v>
      </c>
      <c r="C3" s="3" t="s">
        <v>1</v>
      </c>
      <c r="D3" s="4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4" t="s">
        <v>9</v>
      </c>
      <c r="L3" s="5" t="s">
        <v>10</v>
      </c>
      <c r="M3" s="4" t="s">
        <v>11</v>
      </c>
      <c r="N3" s="3" t="s">
        <v>12</v>
      </c>
      <c r="O3" s="1" t="s">
        <v>13</v>
      </c>
      <c r="P3" s="3" t="s">
        <v>14</v>
      </c>
      <c r="Q3" s="3" t="s">
        <v>15</v>
      </c>
      <c r="R3" s="1" t="s">
        <v>16</v>
      </c>
      <c r="S3" s="1" t="s">
        <v>17</v>
      </c>
      <c r="T3" s="4"/>
      <c r="X3" s="6"/>
      <c r="Y3" s="6"/>
      <c r="Z3" s="7"/>
    </row>
    <row r="4" spans="1:26" ht="15.75" customHeight="1" x14ac:dyDescent="0.15">
      <c r="A4" s="8" t="s">
        <v>18</v>
      </c>
      <c r="B4" s="9">
        <f t="shared" ref="B4:I4" si="0">AVERAGE(B56:B60)</f>
        <v>12.6</v>
      </c>
      <c r="C4" s="9">
        <f t="shared" si="0"/>
        <v>11</v>
      </c>
      <c r="D4" s="9">
        <f t="shared" si="0"/>
        <v>2.2000000000000002</v>
      </c>
      <c r="E4" s="9">
        <f t="shared" si="0"/>
        <v>8.8000000000000007</v>
      </c>
      <c r="F4" s="9">
        <f t="shared" si="0"/>
        <v>4</v>
      </c>
      <c r="G4" s="9">
        <f t="shared" si="0"/>
        <v>1.2</v>
      </c>
      <c r="H4" s="9">
        <f t="shared" si="0"/>
        <v>0.2</v>
      </c>
      <c r="I4" s="9">
        <f t="shared" si="0"/>
        <v>2.4</v>
      </c>
      <c r="J4" s="9">
        <f t="shared" ref="J4:K4" si="1">AVERAGE(J56:J60)+M4</f>
        <v>14</v>
      </c>
      <c r="K4" s="9">
        <f t="shared" si="1"/>
        <v>5.4</v>
      </c>
      <c r="L4" s="10">
        <f>L61</f>
        <v>0.38571428571428573</v>
      </c>
      <c r="M4" s="9">
        <f t="shared" ref="M4:N4" si="2">AVERAGE(M56:M60)</f>
        <v>1.4</v>
      </c>
      <c r="N4" s="9">
        <f t="shared" si="2"/>
        <v>0.4</v>
      </c>
      <c r="O4" s="10">
        <f>O61</f>
        <v>0.2857142857142857</v>
      </c>
      <c r="P4" s="9">
        <f t="shared" ref="P4:Q4" si="3">AVERAGE(P56:P60)</f>
        <v>3.2</v>
      </c>
      <c r="Q4" s="9">
        <f t="shared" si="3"/>
        <v>1.4</v>
      </c>
      <c r="R4" s="10">
        <f t="shared" ref="R4:R35" si="4">Q4/P4</f>
        <v>0.43749999999999994</v>
      </c>
      <c r="S4" s="10">
        <f>(B4/(2*(J4+0.44*P4)))</f>
        <v>0.40887850467289721</v>
      </c>
      <c r="W4" s="11"/>
      <c r="X4" s="6"/>
      <c r="Y4" s="6"/>
      <c r="Z4" s="7"/>
    </row>
    <row r="5" spans="1:26" ht="15.75" customHeight="1" x14ac:dyDescent="0.15">
      <c r="A5" s="12" t="s">
        <v>19</v>
      </c>
      <c r="B5" s="11">
        <f t="shared" ref="B5:I5" si="5">AVERAGE(B64:B68)</f>
        <v>16.2</v>
      </c>
      <c r="C5" s="11">
        <f t="shared" si="5"/>
        <v>13</v>
      </c>
      <c r="D5" s="11">
        <f t="shared" si="5"/>
        <v>4.4000000000000004</v>
      </c>
      <c r="E5" s="11">
        <f t="shared" si="5"/>
        <v>8.6</v>
      </c>
      <c r="F5" s="11">
        <f t="shared" si="5"/>
        <v>3.8</v>
      </c>
      <c r="G5" s="11">
        <f t="shared" si="5"/>
        <v>0.4</v>
      </c>
      <c r="H5" s="11">
        <f t="shared" si="5"/>
        <v>1.6</v>
      </c>
      <c r="I5" s="11">
        <f t="shared" si="5"/>
        <v>2.8</v>
      </c>
      <c r="J5" s="11">
        <f t="shared" ref="J5:K5" si="6">AVERAGE(J64:J68)+M5</f>
        <v>20.399999999999999</v>
      </c>
      <c r="K5" s="11">
        <f t="shared" si="6"/>
        <v>6.4</v>
      </c>
      <c r="L5" s="1">
        <f>L69</f>
        <v>0.31372549019607843</v>
      </c>
      <c r="M5" s="11">
        <f t="shared" ref="M5:N5" si="7">AVERAGE(M64:M68)</f>
        <v>9.4</v>
      </c>
      <c r="N5" s="11">
        <f t="shared" si="7"/>
        <v>2.4</v>
      </c>
      <c r="O5" s="1">
        <f>O69</f>
        <v>0.25531914893617019</v>
      </c>
      <c r="P5" s="11">
        <f t="shared" ref="P5:Q5" si="8">AVERAGE(P64:P68)</f>
        <v>3.4</v>
      </c>
      <c r="Q5" s="11">
        <f t="shared" si="8"/>
        <v>0.6</v>
      </c>
      <c r="R5" s="1">
        <f t="shared" si="4"/>
        <v>0.17647058823529413</v>
      </c>
      <c r="S5" s="1">
        <f t="shared" ref="S5:S35" si="9">B5/(2*(J5+0.44*P5))</f>
        <v>0.36993058092802339</v>
      </c>
      <c r="W5" s="11"/>
      <c r="X5" s="6"/>
      <c r="Y5" s="6"/>
      <c r="Z5" s="7"/>
    </row>
    <row r="6" spans="1:26" ht="15.75" customHeight="1" x14ac:dyDescent="0.15">
      <c r="A6" s="12" t="s">
        <v>20</v>
      </c>
      <c r="B6" s="11">
        <f t="shared" ref="B6:I6" si="10">AVERAGE(B72:B76)</f>
        <v>8.4</v>
      </c>
      <c r="C6" s="11">
        <f t="shared" si="10"/>
        <v>6.2</v>
      </c>
      <c r="D6" s="11">
        <f t="shared" si="10"/>
        <v>0.4</v>
      </c>
      <c r="E6" s="11">
        <f t="shared" si="10"/>
        <v>5.8</v>
      </c>
      <c r="F6" s="11">
        <f t="shared" si="10"/>
        <v>1.8</v>
      </c>
      <c r="G6" s="11">
        <f t="shared" si="10"/>
        <v>1.4</v>
      </c>
      <c r="H6" s="11">
        <f t="shared" si="10"/>
        <v>0.4</v>
      </c>
      <c r="I6" s="11">
        <f t="shared" si="10"/>
        <v>1.4</v>
      </c>
      <c r="J6" s="11">
        <f t="shared" ref="J6:K6" si="11">AVERAGE(J72:J76)+M6</f>
        <v>13.8</v>
      </c>
      <c r="K6" s="11">
        <f t="shared" si="11"/>
        <v>3.2</v>
      </c>
      <c r="L6" s="1">
        <f>L77</f>
        <v>0.2318840579710145</v>
      </c>
      <c r="M6" s="11">
        <f t="shared" ref="M6:N6" si="12">AVERAGE(M72:M76)</f>
        <v>7.2</v>
      </c>
      <c r="N6" s="11">
        <f t="shared" si="12"/>
        <v>1.8</v>
      </c>
      <c r="O6" s="1">
        <f>O77</f>
        <v>0.25</v>
      </c>
      <c r="P6" s="11">
        <f t="shared" ref="P6:Q6" si="13">AVERAGE(P72:P76)</f>
        <v>0.6</v>
      </c>
      <c r="Q6" s="11">
        <f t="shared" si="13"/>
        <v>0.2</v>
      </c>
      <c r="R6" s="1">
        <f t="shared" si="4"/>
        <v>0.33333333333333337</v>
      </c>
      <c r="S6" s="1">
        <f t="shared" si="9"/>
        <v>0.29863481228668942</v>
      </c>
      <c r="X6" s="6"/>
      <c r="Y6" s="6"/>
      <c r="Z6" s="7"/>
    </row>
    <row r="7" spans="1:26" ht="15.75" customHeight="1" x14ac:dyDescent="0.15">
      <c r="A7" s="13" t="s">
        <v>21</v>
      </c>
      <c r="B7" s="14">
        <f t="shared" ref="B7:I7" si="14">AVERAGE(B80:B84)</f>
        <v>7</v>
      </c>
      <c r="C7" s="14">
        <f t="shared" si="14"/>
        <v>7</v>
      </c>
      <c r="D7" s="14">
        <f t="shared" si="14"/>
        <v>1</v>
      </c>
      <c r="E7" s="14">
        <f t="shared" si="14"/>
        <v>6</v>
      </c>
      <c r="F7" s="14">
        <f t="shared" si="14"/>
        <v>0.6</v>
      </c>
      <c r="G7" s="14">
        <f t="shared" si="14"/>
        <v>0.4</v>
      </c>
      <c r="H7" s="14">
        <f t="shared" si="14"/>
        <v>0</v>
      </c>
      <c r="I7" s="14">
        <f t="shared" si="14"/>
        <v>1.4</v>
      </c>
      <c r="J7" s="14">
        <f t="shared" ref="J7:K7" si="15">AVERAGE(J80:J84)+M7</f>
        <v>7</v>
      </c>
      <c r="K7" s="14">
        <f t="shared" si="15"/>
        <v>2.8000000000000003</v>
      </c>
      <c r="L7" s="15">
        <f>L85</f>
        <v>0.4</v>
      </c>
      <c r="M7" s="14">
        <f t="shared" ref="M7:N7" si="16">AVERAGE(M80:M84)</f>
        <v>0.6</v>
      </c>
      <c r="N7" s="14">
        <f t="shared" si="16"/>
        <v>0.2</v>
      </c>
      <c r="O7" s="15">
        <f>O85</f>
        <v>0.33333333333333331</v>
      </c>
      <c r="P7" s="14">
        <f t="shared" ref="P7:Q7" si="17">AVERAGE(P80:P84)</f>
        <v>1.8</v>
      </c>
      <c r="Q7" s="14">
        <f t="shared" si="17"/>
        <v>1.2</v>
      </c>
      <c r="R7" s="15">
        <f t="shared" si="4"/>
        <v>0.66666666666666663</v>
      </c>
      <c r="S7" s="15">
        <f t="shared" si="9"/>
        <v>0.44917864476386038</v>
      </c>
      <c r="X7" s="6"/>
      <c r="Y7" s="6"/>
      <c r="Z7" s="11"/>
    </row>
    <row r="8" spans="1:26" ht="15.75" customHeight="1" x14ac:dyDescent="0.15">
      <c r="A8" s="16" t="s">
        <v>22</v>
      </c>
      <c r="B8" s="11">
        <f t="shared" ref="B8:I8" si="18">AVERAGE(B88:B92)</f>
        <v>14.8</v>
      </c>
      <c r="C8" s="11">
        <f t="shared" si="18"/>
        <v>7.8</v>
      </c>
      <c r="D8" s="11">
        <f t="shared" si="18"/>
        <v>0.2</v>
      </c>
      <c r="E8" s="11">
        <f t="shared" si="18"/>
        <v>7.6</v>
      </c>
      <c r="F8" s="11">
        <f t="shared" si="18"/>
        <v>3.4</v>
      </c>
      <c r="G8" s="11">
        <f t="shared" si="18"/>
        <v>0.6</v>
      </c>
      <c r="H8" s="11">
        <f t="shared" si="18"/>
        <v>0.6</v>
      </c>
      <c r="I8" s="11">
        <f t="shared" si="18"/>
        <v>2.6</v>
      </c>
      <c r="J8" s="11">
        <f t="shared" ref="J8:K8" si="19">AVERAGE(J88:J92)+M8</f>
        <v>18</v>
      </c>
      <c r="K8" s="11">
        <f t="shared" si="19"/>
        <v>6.1999999999999993</v>
      </c>
      <c r="L8" s="1">
        <f>L93</f>
        <v>0.34444444444444444</v>
      </c>
      <c r="M8" s="11">
        <f t="shared" ref="M8:N8" si="20">AVERAGE(M88:M92)</f>
        <v>8.4</v>
      </c>
      <c r="N8" s="11">
        <f t="shared" si="20"/>
        <v>1.4</v>
      </c>
      <c r="O8" s="1">
        <f>O93</f>
        <v>0.16666666666666666</v>
      </c>
      <c r="P8" s="11">
        <f t="shared" ref="P8:Q8" si="21">AVERAGE(P88:P92)</f>
        <v>2</v>
      </c>
      <c r="Q8" s="11">
        <f t="shared" si="21"/>
        <v>1</v>
      </c>
      <c r="R8" s="1">
        <f t="shared" si="4"/>
        <v>0.5</v>
      </c>
      <c r="S8" s="1">
        <f t="shared" si="9"/>
        <v>0.39194915254237295</v>
      </c>
      <c r="X8" s="6"/>
      <c r="Y8" s="6"/>
      <c r="Z8" s="7"/>
    </row>
    <row r="9" spans="1:26" ht="15.75" customHeight="1" x14ac:dyDescent="0.15">
      <c r="A9" s="16" t="s">
        <v>23</v>
      </c>
      <c r="B9" s="11">
        <f t="shared" ref="B9:I9" si="22">AVERAGE(B96:B100)</f>
        <v>26.2</v>
      </c>
      <c r="C9" s="11">
        <f t="shared" si="22"/>
        <v>6.6</v>
      </c>
      <c r="D9" s="11">
        <f t="shared" si="22"/>
        <v>2</v>
      </c>
      <c r="E9" s="11">
        <f t="shared" si="22"/>
        <v>4.5999999999999996</v>
      </c>
      <c r="F9" s="11">
        <f t="shared" si="22"/>
        <v>1.6</v>
      </c>
      <c r="G9" s="11">
        <f t="shared" si="22"/>
        <v>1.2</v>
      </c>
      <c r="H9" s="11">
        <f t="shared" si="22"/>
        <v>0.8</v>
      </c>
      <c r="I9" s="11">
        <f t="shared" si="22"/>
        <v>1.6</v>
      </c>
      <c r="J9" s="11">
        <f t="shared" ref="J9:K9" si="23">AVERAGE(J96:J100)+M9</f>
        <v>24.2</v>
      </c>
      <c r="K9" s="11">
        <f t="shared" si="23"/>
        <v>9.1999999999999993</v>
      </c>
      <c r="L9" s="1">
        <f>L101</f>
        <v>0.38016528925619836</v>
      </c>
      <c r="M9" s="11">
        <f t="shared" ref="M9:N9" si="24">AVERAGE(M96:M100)</f>
        <v>12</v>
      </c>
      <c r="N9" s="11">
        <f t="shared" si="24"/>
        <v>4.2</v>
      </c>
      <c r="O9" s="1">
        <f>O101</f>
        <v>0.35</v>
      </c>
      <c r="P9" s="11">
        <f t="shared" ref="P9:Q9" si="25">AVERAGE(P96:P100)</f>
        <v>5.6</v>
      </c>
      <c r="Q9" s="11">
        <f t="shared" si="25"/>
        <v>3.6</v>
      </c>
      <c r="R9" s="1">
        <f t="shared" si="4"/>
        <v>0.6428571428571429</v>
      </c>
      <c r="S9" s="1">
        <f t="shared" si="9"/>
        <v>0.49129912991299135</v>
      </c>
      <c r="X9" s="6"/>
      <c r="Y9" s="6"/>
      <c r="Z9" s="7"/>
    </row>
    <row r="10" spans="1:26" ht="15.75" customHeight="1" x14ac:dyDescent="0.15">
      <c r="A10" s="17" t="s">
        <v>24</v>
      </c>
      <c r="B10" s="11">
        <f t="shared" ref="B10:I10" si="26">AVERAGE(B104:B108)</f>
        <v>5.6</v>
      </c>
      <c r="C10" s="11">
        <f t="shared" si="26"/>
        <v>9.6</v>
      </c>
      <c r="D10" s="11">
        <f t="shared" si="26"/>
        <v>4.4000000000000004</v>
      </c>
      <c r="E10" s="11">
        <f t="shared" si="26"/>
        <v>5.2</v>
      </c>
      <c r="F10" s="11">
        <f t="shared" si="26"/>
        <v>1.6</v>
      </c>
      <c r="G10" s="11">
        <f t="shared" si="26"/>
        <v>0.4</v>
      </c>
      <c r="H10" s="11">
        <f t="shared" si="26"/>
        <v>0.2</v>
      </c>
      <c r="I10" s="11">
        <f t="shared" si="26"/>
        <v>0.8</v>
      </c>
      <c r="J10" s="11">
        <f t="shared" ref="J10:K10" si="27">AVERAGE(J104:J108)+M10</f>
        <v>8.4</v>
      </c>
      <c r="K10" s="11">
        <f t="shared" si="27"/>
        <v>2.4</v>
      </c>
      <c r="L10" s="1">
        <f>L109</f>
        <v>0.2857142857142857</v>
      </c>
      <c r="M10" s="11">
        <f t="shared" ref="M10:N10" si="28">AVERAGE(M104:M108)</f>
        <v>1.4</v>
      </c>
      <c r="N10" s="11">
        <f t="shared" si="28"/>
        <v>0</v>
      </c>
      <c r="O10" s="1">
        <f>O109</f>
        <v>0</v>
      </c>
      <c r="P10" s="11">
        <f t="shared" ref="P10:Q10" si="29">AVERAGE(P104:P108)</f>
        <v>1.6</v>
      </c>
      <c r="Q10" s="11">
        <f t="shared" si="29"/>
        <v>0.8</v>
      </c>
      <c r="R10" s="1">
        <f t="shared" si="4"/>
        <v>0.5</v>
      </c>
      <c r="S10" s="1">
        <f t="shared" si="9"/>
        <v>0.30755711775043931</v>
      </c>
      <c r="X10" s="6"/>
      <c r="Y10" s="6"/>
      <c r="Z10" s="11"/>
    </row>
    <row r="11" spans="1:26" ht="15.75" customHeight="1" x14ac:dyDescent="0.15">
      <c r="A11" s="18" t="s">
        <v>25</v>
      </c>
      <c r="B11" s="14">
        <f t="shared" ref="B11:I11" si="30">AVERAGE(B112:B116)</f>
        <v>3.8</v>
      </c>
      <c r="C11" s="14">
        <f t="shared" si="30"/>
        <v>5.6</v>
      </c>
      <c r="D11" s="14">
        <f t="shared" si="30"/>
        <v>2.2000000000000002</v>
      </c>
      <c r="E11" s="14">
        <f t="shared" si="30"/>
        <v>3.4</v>
      </c>
      <c r="F11" s="14">
        <f t="shared" si="30"/>
        <v>1.8</v>
      </c>
      <c r="G11" s="14">
        <f t="shared" si="30"/>
        <v>0.8</v>
      </c>
      <c r="H11" s="14">
        <f t="shared" si="30"/>
        <v>0.8</v>
      </c>
      <c r="I11" s="14">
        <f t="shared" si="30"/>
        <v>0.4</v>
      </c>
      <c r="J11" s="14">
        <f t="shared" ref="J11:K11" si="31">AVERAGE(J112:J116)+M11</f>
        <v>6</v>
      </c>
      <c r="K11" s="14">
        <f t="shared" si="31"/>
        <v>1.4</v>
      </c>
      <c r="L11" s="15">
        <f>L117</f>
        <v>0.23333333333333334</v>
      </c>
      <c r="M11" s="14">
        <f t="shared" ref="M11:N11" si="32">AVERAGE(M112:M116)</f>
        <v>1.2</v>
      </c>
      <c r="N11" s="14">
        <f t="shared" si="32"/>
        <v>0</v>
      </c>
      <c r="O11" s="15">
        <f>O117</f>
        <v>0</v>
      </c>
      <c r="P11" s="14">
        <f t="shared" ref="P11:Q11" si="33">AVERAGE(P112:P116)</f>
        <v>2.4</v>
      </c>
      <c r="Q11" s="14">
        <f t="shared" si="33"/>
        <v>0.8</v>
      </c>
      <c r="R11" s="15">
        <f t="shared" si="4"/>
        <v>0.33333333333333337</v>
      </c>
      <c r="S11" s="15">
        <f t="shared" si="9"/>
        <v>0.26927437641723356</v>
      </c>
      <c r="W11" s="11"/>
      <c r="X11" s="6"/>
      <c r="Y11" s="6"/>
      <c r="Z11" s="11"/>
    </row>
    <row r="12" spans="1:26" ht="15.75" customHeight="1" x14ac:dyDescent="0.15">
      <c r="A12" s="19" t="s">
        <v>26</v>
      </c>
      <c r="B12" s="11">
        <f t="shared" ref="B12:I12" si="34">AVERAGE(B120:B124)</f>
        <v>25.6</v>
      </c>
      <c r="C12" s="11">
        <f t="shared" si="34"/>
        <v>11.4</v>
      </c>
      <c r="D12" s="11">
        <f t="shared" si="34"/>
        <v>1.8</v>
      </c>
      <c r="E12" s="11">
        <f t="shared" si="34"/>
        <v>9.6</v>
      </c>
      <c r="F12" s="11">
        <f t="shared" si="34"/>
        <v>1.2</v>
      </c>
      <c r="G12" s="11">
        <f t="shared" si="34"/>
        <v>0.4</v>
      </c>
      <c r="H12" s="11">
        <f t="shared" si="34"/>
        <v>0.6</v>
      </c>
      <c r="I12" s="11">
        <f t="shared" si="34"/>
        <v>1.8</v>
      </c>
      <c r="J12" s="11">
        <f t="shared" ref="J12:K12" si="35">AVERAGE(J120:J124)+M12</f>
        <v>29.2</v>
      </c>
      <c r="K12" s="11">
        <f t="shared" si="35"/>
        <v>9.1999999999999993</v>
      </c>
      <c r="L12" s="1">
        <f>L125</f>
        <v>0.31506849315068491</v>
      </c>
      <c r="M12" s="11">
        <f t="shared" ref="M12:N12" si="36">AVERAGE(M120:M124)</f>
        <v>16</v>
      </c>
      <c r="N12" s="11">
        <f t="shared" si="36"/>
        <v>3.4</v>
      </c>
      <c r="O12" s="1">
        <f>O125</f>
        <v>0.21249999999999999</v>
      </c>
      <c r="P12" s="11">
        <f t="shared" ref="P12:Q12" si="37">AVERAGE(P120:P124)</f>
        <v>5.4</v>
      </c>
      <c r="Q12" s="11">
        <f t="shared" si="37"/>
        <v>3.8</v>
      </c>
      <c r="R12" s="1">
        <f t="shared" si="4"/>
        <v>0.70370370370370361</v>
      </c>
      <c r="S12" s="1">
        <f t="shared" si="9"/>
        <v>0.40537116797567774</v>
      </c>
      <c r="W12" s="11"/>
      <c r="X12" s="6"/>
      <c r="Y12" s="6"/>
      <c r="Z12" s="11"/>
    </row>
    <row r="13" spans="1:26" ht="15.75" customHeight="1" x14ac:dyDescent="0.15">
      <c r="A13" s="19" t="s">
        <v>27</v>
      </c>
      <c r="B13" s="11">
        <f t="shared" ref="B13:I13" si="38">AVERAGE(B128:B132)</f>
        <v>17.600000000000001</v>
      </c>
      <c r="C13" s="11">
        <f t="shared" si="38"/>
        <v>11.8</v>
      </c>
      <c r="D13" s="11">
        <f t="shared" si="38"/>
        <v>2.8</v>
      </c>
      <c r="E13" s="11">
        <f t="shared" si="38"/>
        <v>9</v>
      </c>
      <c r="F13" s="11">
        <f t="shared" si="38"/>
        <v>2.6</v>
      </c>
      <c r="G13" s="11">
        <f t="shared" si="38"/>
        <v>2</v>
      </c>
      <c r="H13" s="11">
        <f t="shared" si="38"/>
        <v>0.2</v>
      </c>
      <c r="I13" s="11">
        <f t="shared" si="38"/>
        <v>2.4</v>
      </c>
      <c r="J13" s="11">
        <f t="shared" ref="J13:K13" si="39">AVERAGE(J128:J132)+M13</f>
        <v>18.600000000000001</v>
      </c>
      <c r="K13" s="11">
        <f t="shared" si="39"/>
        <v>7.2</v>
      </c>
      <c r="L13" s="1">
        <f>L133</f>
        <v>0.38709677419354838</v>
      </c>
      <c r="M13" s="11">
        <f t="shared" ref="M13:N13" si="40">AVERAGE(M128:M132)</f>
        <v>6.4</v>
      </c>
      <c r="N13" s="11">
        <f t="shared" si="40"/>
        <v>1.8</v>
      </c>
      <c r="O13" s="1">
        <f>O133</f>
        <v>0.28125</v>
      </c>
      <c r="P13" s="11">
        <f t="shared" ref="P13:Q13" si="41">AVERAGE(P128:P132)</f>
        <v>1.8</v>
      </c>
      <c r="Q13" s="11">
        <f t="shared" si="41"/>
        <v>1.4</v>
      </c>
      <c r="R13" s="1">
        <f t="shared" si="4"/>
        <v>0.77777777777777768</v>
      </c>
      <c r="S13" s="1">
        <f t="shared" si="9"/>
        <v>0.45379537953795374</v>
      </c>
      <c r="W13" s="11"/>
      <c r="X13" s="11"/>
      <c r="Z13" s="11"/>
    </row>
    <row r="14" spans="1:26" ht="15.75" customHeight="1" x14ac:dyDescent="0.15">
      <c r="A14" s="19" t="s">
        <v>28</v>
      </c>
      <c r="B14" s="11">
        <f t="shared" ref="B14:I14" si="42">AVERAGE(B136:B140)</f>
        <v>3.2</v>
      </c>
      <c r="C14" s="11">
        <f t="shared" si="42"/>
        <v>4</v>
      </c>
      <c r="D14" s="11">
        <f t="shared" si="42"/>
        <v>1.4</v>
      </c>
      <c r="E14" s="11">
        <f t="shared" si="42"/>
        <v>2.6</v>
      </c>
      <c r="F14" s="11">
        <f t="shared" si="42"/>
        <v>3</v>
      </c>
      <c r="G14" s="11">
        <f t="shared" si="42"/>
        <v>1</v>
      </c>
      <c r="H14" s="11">
        <f t="shared" si="42"/>
        <v>1</v>
      </c>
      <c r="I14" s="11">
        <f t="shared" si="42"/>
        <v>1.2</v>
      </c>
      <c r="J14" s="11">
        <f t="shared" ref="J14:K14" si="43">AVERAGE(J136:J140)+M14</f>
        <v>8.1999999999999993</v>
      </c>
      <c r="K14" s="11">
        <f t="shared" si="43"/>
        <v>1.2000000000000002</v>
      </c>
      <c r="L14" s="1">
        <f>L141</f>
        <v>0.14634146341463414</v>
      </c>
      <c r="M14" s="11">
        <f t="shared" ref="M14:N14" si="44">AVERAGE(M136:M140)</f>
        <v>6</v>
      </c>
      <c r="N14" s="11">
        <f t="shared" si="44"/>
        <v>0.8</v>
      </c>
      <c r="O14" s="1">
        <f>O141</f>
        <v>0.13333333333333333</v>
      </c>
      <c r="P14" s="11">
        <f t="shared" ref="P14:Q14" si="45">AVERAGE(P136:P140)</f>
        <v>0</v>
      </c>
      <c r="Q14" s="11">
        <f t="shared" si="45"/>
        <v>0</v>
      </c>
      <c r="R14" s="1" t="e">
        <f t="shared" si="4"/>
        <v>#DIV/0!</v>
      </c>
      <c r="S14" s="1">
        <f t="shared" si="9"/>
        <v>0.19512195121951223</v>
      </c>
      <c r="W14" s="11"/>
      <c r="X14" s="11"/>
      <c r="Z14" s="11"/>
    </row>
    <row r="15" spans="1:26" ht="15.75" customHeight="1" x14ac:dyDescent="0.15">
      <c r="A15" s="20" t="s">
        <v>29</v>
      </c>
      <c r="B15" s="14">
        <f t="shared" ref="B15:I15" si="46">AVERAGE(B144:B148)</f>
        <v>3.2</v>
      </c>
      <c r="C15" s="14">
        <f t="shared" si="46"/>
        <v>6</v>
      </c>
      <c r="D15" s="14">
        <f t="shared" si="46"/>
        <v>2</v>
      </c>
      <c r="E15" s="14">
        <f t="shared" si="46"/>
        <v>4</v>
      </c>
      <c r="F15" s="14">
        <f t="shared" si="46"/>
        <v>1.4</v>
      </c>
      <c r="G15" s="14">
        <f t="shared" si="46"/>
        <v>0.4</v>
      </c>
      <c r="H15" s="14">
        <f t="shared" si="46"/>
        <v>0.4</v>
      </c>
      <c r="I15" s="14">
        <f t="shared" si="46"/>
        <v>0.6</v>
      </c>
      <c r="J15" s="14">
        <f t="shared" ref="J15:K15" si="47">AVERAGE(J144:J148)+M15</f>
        <v>4.8</v>
      </c>
      <c r="K15" s="14">
        <f t="shared" si="47"/>
        <v>1.6</v>
      </c>
      <c r="L15" s="15">
        <f>L149</f>
        <v>0.33333333333333331</v>
      </c>
      <c r="M15" s="14">
        <f t="shared" ref="M15:N15" si="48">AVERAGE(M144:M148)</f>
        <v>1.8</v>
      </c>
      <c r="N15" s="14">
        <f t="shared" si="48"/>
        <v>0</v>
      </c>
      <c r="O15" s="15">
        <f>O149</f>
        <v>0</v>
      </c>
      <c r="P15" s="14">
        <f t="shared" ref="P15:Q15" si="49">AVERAGE(P144:P148)</f>
        <v>1.6</v>
      </c>
      <c r="Q15" s="14">
        <f t="shared" si="49"/>
        <v>0.2</v>
      </c>
      <c r="R15" s="15">
        <f t="shared" si="4"/>
        <v>0.125</v>
      </c>
      <c r="S15" s="15">
        <f t="shared" si="9"/>
        <v>0.29069767441860467</v>
      </c>
      <c r="T15" s="11"/>
      <c r="W15" s="21"/>
      <c r="X15" s="11"/>
      <c r="Z15" s="11"/>
    </row>
    <row r="16" spans="1:26" ht="15.75" customHeight="1" x14ac:dyDescent="0.15">
      <c r="A16" s="22" t="s">
        <v>30</v>
      </c>
      <c r="B16" s="11">
        <f t="shared" ref="B16:I16" si="50">AVERAGE(B152:B156)</f>
        <v>20</v>
      </c>
      <c r="C16" s="11">
        <f t="shared" si="50"/>
        <v>12.2</v>
      </c>
      <c r="D16" s="11">
        <f t="shared" si="50"/>
        <v>2.8</v>
      </c>
      <c r="E16" s="11">
        <f t="shared" si="50"/>
        <v>9.4</v>
      </c>
      <c r="F16" s="11">
        <f t="shared" si="50"/>
        <v>2.8</v>
      </c>
      <c r="G16" s="11">
        <f t="shared" si="50"/>
        <v>1.2</v>
      </c>
      <c r="H16" s="11">
        <f t="shared" si="50"/>
        <v>0.6</v>
      </c>
      <c r="I16" s="11">
        <f t="shared" si="50"/>
        <v>3</v>
      </c>
      <c r="J16" s="11">
        <f t="shared" ref="J16:K16" si="51">AVERAGE(J152:J156)+M16</f>
        <v>21.8</v>
      </c>
      <c r="K16" s="11">
        <f t="shared" si="51"/>
        <v>8</v>
      </c>
      <c r="L16" s="1">
        <f>L157</f>
        <v>0.3669724770642202</v>
      </c>
      <c r="M16" s="11">
        <f t="shared" ref="M16:N16" si="52">AVERAGE(M152:M156)</f>
        <v>7</v>
      </c>
      <c r="N16" s="11">
        <f t="shared" si="52"/>
        <v>1.6</v>
      </c>
      <c r="O16" s="1">
        <f>O157</f>
        <v>0.22857142857142856</v>
      </c>
      <c r="P16" s="11">
        <f t="shared" ref="P16:Q16" si="53">AVERAGE(P152:P156)</f>
        <v>3.8</v>
      </c>
      <c r="Q16" s="11">
        <f t="shared" si="53"/>
        <v>2.4</v>
      </c>
      <c r="R16" s="1">
        <f t="shared" si="4"/>
        <v>0.63157894736842102</v>
      </c>
      <c r="S16" s="1">
        <f t="shared" si="9"/>
        <v>0.42603953646898429</v>
      </c>
      <c r="U16" s="11"/>
      <c r="W16" s="11"/>
      <c r="X16" s="11"/>
      <c r="Z16" s="11"/>
    </row>
    <row r="17" spans="1:26" ht="15.75" customHeight="1" x14ac:dyDescent="0.15">
      <c r="A17" s="22" t="s">
        <v>31</v>
      </c>
      <c r="B17" s="11">
        <f t="shared" ref="B17:I17" si="54">AVERAGE(B160:B164)</f>
        <v>19.399999999999999</v>
      </c>
      <c r="C17" s="11">
        <f t="shared" si="54"/>
        <v>11</v>
      </c>
      <c r="D17" s="11">
        <f t="shared" si="54"/>
        <v>2</v>
      </c>
      <c r="E17" s="11">
        <f t="shared" si="54"/>
        <v>9</v>
      </c>
      <c r="F17" s="11">
        <f t="shared" si="54"/>
        <v>2.2000000000000002</v>
      </c>
      <c r="G17" s="11">
        <f t="shared" si="54"/>
        <v>3</v>
      </c>
      <c r="H17" s="11">
        <f t="shared" si="54"/>
        <v>2.4</v>
      </c>
      <c r="I17" s="11">
        <f t="shared" si="54"/>
        <v>3.6</v>
      </c>
      <c r="J17" s="11">
        <f t="shared" ref="J17:K17" si="55">AVERAGE(J160:J164)+M17</f>
        <v>18.600000000000001</v>
      </c>
      <c r="K17" s="11">
        <f t="shared" si="55"/>
        <v>7.4</v>
      </c>
      <c r="L17" s="1">
        <f>L165</f>
        <v>0.39784946236559138</v>
      </c>
      <c r="M17" s="11">
        <f t="shared" ref="M17:N17" si="56">AVERAGE(M160:M164)</f>
        <v>4.4000000000000004</v>
      </c>
      <c r="N17" s="11">
        <f t="shared" si="56"/>
        <v>1.2</v>
      </c>
      <c r="O17" s="1">
        <f>O165</f>
        <v>0.27272727272727271</v>
      </c>
      <c r="P17" s="11">
        <f t="shared" ref="P17:Q17" si="57">AVERAGE(P160:P164)</f>
        <v>4.4000000000000004</v>
      </c>
      <c r="Q17" s="11">
        <f t="shared" si="57"/>
        <v>3.4</v>
      </c>
      <c r="R17" s="1">
        <f t="shared" si="4"/>
        <v>0.7727272727272726</v>
      </c>
      <c r="S17" s="1">
        <f t="shared" si="9"/>
        <v>0.47234125438254765</v>
      </c>
      <c r="U17" s="11"/>
      <c r="W17" s="11"/>
      <c r="X17" s="11"/>
      <c r="Z17" s="11"/>
    </row>
    <row r="18" spans="1:26" ht="15.75" customHeight="1" x14ac:dyDescent="0.15">
      <c r="A18" s="22" t="s">
        <v>32</v>
      </c>
      <c r="B18" s="11">
        <f t="shared" ref="B18:I18" si="58">AVERAGE(B168:B172)</f>
        <v>4.8</v>
      </c>
      <c r="C18" s="11">
        <f t="shared" si="58"/>
        <v>7</v>
      </c>
      <c r="D18" s="11">
        <f t="shared" si="58"/>
        <v>1.6</v>
      </c>
      <c r="E18" s="11">
        <f t="shared" si="58"/>
        <v>5.4</v>
      </c>
      <c r="F18" s="11">
        <f t="shared" si="58"/>
        <v>2.8</v>
      </c>
      <c r="G18" s="11">
        <f t="shared" si="58"/>
        <v>0.8</v>
      </c>
      <c r="H18" s="11">
        <f t="shared" si="58"/>
        <v>0.6</v>
      </c>
      <c r="I18" s="11">
        <f t="shared" si="58"/>
        <v>3</v>
      </c>
      <c r="J18" s="11">
        <f t="shared" ref="J18:K18" si="59">AVERAGE(J168:J172)+M18</f>
        <v>10.6</v>
      </c>
      <c r="K18" s="11">
        <f t="shared" si="59"/>
        <v>2.4</v>
      </c>
      <c r="L18" s="1">
        <f>L173</f>
        <v>0.22641509433962265</v>
      </c>
      <c r="M18" s="11">
        <f t="shared" ref="M18:N18" si="60">AVERAGE(M168:M172)</f>
        <v>1.6</v>
      </c>
      <c r="N18" s="11">
        <f t="shared" si="60"/>
        <v>0</v>
      </c>
      <c r="O18" s="1">
        <f>O173</f>
        <v>0</v>
      </c>
      <c r="P18" s="11">
        <f t="shared" ref="P18:Q18" si="61">AVERAGE(P168:P172)</f>
        <v>0</v>
      </c>
      <c r="Q18" s="11">
        <f t="shared" si="61"/>
        <v>0</v>
      </c>
      <c r="R18" s="1" t="e">
        <f t="shared" si="4"/>
        <v>#DIV/0!</v>
      </c>
      <c r="S18" s="1">
        <f t="shared" si="9"/>
        <v>0.22641509433962265</v>
      </c>
      <c r="U18" s="11"/>
      <c r="W18" s="11"/>
      <c r="X18" s="11"/>
      <c r="Z18" s="11"/>
    </row>
    <row r="19" spans="1:26" ht="15.75" customHeight="1" x14ac:dyDescent="0.15">
      <c r="A19" s="23" t="s">
        <v>33</v>
      </c>
      <c r="B19" s="14">
        <f t="shared" ref="B19:I19" si="62">AVERAGE(B176:B180)</f>
        <v>4</v>
      </c>
      <c r="C19" s="14">
        <f t="shared" si="62"/>
        <v>4.5999999999999996</v>
      </c>
      <c r="D19" s="14">
        <f t="shared" si="62"/>
        <v>1.4</v>
      </c>
      <c r="E19" s="14">
        <f t="shared" si="62"/>
        <v>3.2</v>
      </c>
      <c r="F19" s="14">
        <f t="shared" si="62"/>
        <v>1</v>
      </c>
      <c r="G19" s="14">
        <f t="shared" si="62"/>
        <v>0.6</v>
      </c>
      <c r="H19" s="14">
        <f t="shared" si="62"/>
        <v>0.6</v>
      </c>
      <c r="I19" s="14">
        <f t="shared" si="62"/>
        <v>0.6</v>
      </c>
      <c r="J19" s="14">
        <f t="shared" ref="J19:K19" si="63">AVERAGE(J176:J180)+M19</f>
        <v>8.1999999999999993</v>
      </c>
      <c r="K19" s="14">
        <f t="shared" si="63"/>
        <v>1.7999999999999998</v>
      </c>
      <c r="L19" s="15">
        <f>L181</f>
        <v>0.21951219512195122</v>
      </c>
      <c r="M19" s="14">
        <f t="shared" ref="M19:N19" si="64">AVERAGE(M176:M180)</f>
        <v>3.4</v>
      </c>
      <c r="N19" s="14">
        <f t="shared" si="64"/>
        <v>0.6</v>
      </c>
      <c r="O19" s="15">
        <f>O181</f>
        <v>0.17647058823529413</v>
      </c>
      <c r="P19" s="14">
        <f t="shared" ref="P19:Q19" si="65">AVERAGE(P176:P180)</f>
        <v>0.4</v>
      </c>
      <c r="Q19" s="14">
        <f t="shared" si="65"/>
        <v>0</v>
      </c>
      <c r="R19" s="15">
        <f t="shared" si="4"/>
        <v>0</v>
      </c>
      <c r="S19" s="15">
        <f t="shared" si="9"/>
        <v>0.2387774594078319</v>
      </c>
      <c r="U19" s="11"/>
      <c r="W19" s="11"/>
      <c r="X19" s="11"/>
      <c r="Z19" s="11"/>
    </row>
    <row r="20" spans="1:26" ht="15.75" customHeight="1" x14ac:dyDescent="0.15">
      <c r="A20" s="24" t="s">
        <v>34</v>
      </c>
      <c r="B20" s="11">
        <f t="shared" ref="B20:I20" si="66">AVERAGE(B184:B188)</f>
        <v>30.8</v>
      </c>
      <c r="C20" s="11">
        <f t="shared" si="66"/>
        <v>14.6</v>
      </c>
      <c r="D20" s="11">
        <f t="shared" si="66"/>
        <v>4</v>
      </c>
      <c r="E20" s="11">
        <f t="shared" si="66"/>
        <v>10.6</v>
      </c>
      <c r="F20" s="11">
        <f t="shared" si="66"/>
        <v>1.8</v>
      </c>
      <c r="G20" s="11">
        <f t="shared" si="66"/>
        <v>0.6</v>
      </c>
      <c r="H20" s="11">
        <f t="shared" si="66"/>
        <v>2.4</v>
      </c>
      <c r="I20" s="11">
        <f t="shared" si="66"/>
        <v>2</v>
      </c>
      <c r="J20" s="11">
        <f t="shared" ref="J20:K20" si="67">AVERAGE(J184:J188)+M20</f>
        <v>35.200000000000003</v>
      </c>
      <c r="K20" s="11">
        <f t="shared" si="67"/>
        <v>12.4</v>
      </c>
      <c r="L20" s="1">
        <f>L189</f>
        <v>0.35227272727272729</v>
      </c>
      <c r="M20" s="11">
        <f t="shared" ref="M20:N20" si="68">AVERAGE(M184:M188)</f>
        <v>16.2</v>
      </c>
      <c r="N20" s="11">
        <f t="shared" si="68"/>
        <v>4</v>
      </c>
      <c r="O20" s="1">
        <f>O189</f>
        <v>0.24691358024691357</v>
      </c>
      <c r="P20" s="11">
        <f t="shared" ref="P20:Q20" si="69">AVERAGE(P184:P188)</f>
        <v>4.4000000000000004</v>
      </c>
      <c r="Q20" s="11">
        <f t="shared" si="69"/>
        <v>2</v>
      </c>
      <c r="R20" s="1">
        <f t="shared" si="4"/>
        <v>0.45454545454545453</v>
      </c>
      <c r="S20" s="1">
        <f t="shared" si="9"/>
        <v>0.41469194312796204</v>
      </c>
      <c r="W20" s="11"/>
      <c r="X20" s="11"/>
      <c r="Z20" s="11"/>
    </row>
    <row r="21" spans="1:26" ht="15.75" customHeight="1" x14ac:dyDescent="0.15">
      <c r="A21" s="24" t="s">
        <v>35</v>
      </c>
      <c r="B21" s="11">
        <f t="shared" ref="B21:I21" si="70">AVERAGE(B192:B196)</f>
        <v>10.8</v>
      </c>
      <c r="C21" s="11">
        <f t="shared" si="70"/>
        <v>9.8000000000000007</v>
      </c>
      <c r="D21" s="11">
        <f t="shared" si="70"/>
        <v>2.8</v>
      </c>
      <c r="E21" s="11">
        <f t="shared" si="70"/>
        <v>7</v>
      </c>
      <c r="F21" s="11">
        <f t="shared" si="70"/>
        <v>1.2</v>
      </c>
      <c r="G21" s="11">
        <f t="shared" si="70"/>
        <v>1.2</v>
      </c>
      <c r="H21" s="11">
        <f t="shared" si="70"/>
        <v>0</v>
      </c>
      <c r="I21" s="11">
        <f t="shared" si="70"/>
        <v>1.4</v>
      </c>
      <c r="J21" s="11">
        <f t="shared" ref="J21:K21" si="71">AVERAGE(J192:J196)+M21</f>
        <v>15</v>
      </c>
      <c r="K21" s="11">
        <f t="shared" si="71"/>
        <v>4.5999999999999996</v>
      </c>
      <c r="L21" s="1">
        <f>L197</f>
        <v>0.30666666666666664</v>
      </c>
      <c r="M21" s="11">
        <f t="shared" ref="M21:N21" si="72">AVERAGE(M192:M196)</f>
        <v>2.8</v>
      </c>
      <c r="N21" s="11">
        <f t="shared" si="72"/>
        <v>0</v>
      </c>
      <c r="O21" s="1">
        <f>O197</f>
        <v>0</v>
      </c>
      <c r="P21" s="11">
        <f t="shared" ref="P21:Q21" si="73">AVERAGE(P192:P196)</f>
        <v>3.2</v>
      </c>
      <c r="Q21" s="11">
        <f t="shared" si="73"/>
        <v>1.8</v>
      </c>
      <c r="R21" s="1">
        <f t="shared" si="4"/>
        <v>0.5625</v>
      </c>
      <c r="S21" s="1">
        <f t="shared" si="9"/>
        <v>0.32910775231594341</v>
      </c>
      <c r="W21" s="11"/>
      <c r="X21" s="11"/>
      <c r="Z21" s="11"/>
    </row>
    <row r="22" spans="1:26" ht="15.75" customHeight="1" x14ac:dyDescent="0.15">
      <c r="A22" s="24" t="s">
        <v>36</v>
      </c>
      <c r="B22" s="11">
        <f t="shared" ref="B22:I22" si="74">AVERAGE(B200:B204)</f>
        <v>6</v>
      </c>
      <c r="C22" s="11">
        <f t="shared" si="74"/>
        <v>9.4</v>
      </c>
      <c r="D22" s="11">
        <f t="shared" si="74"/>
        <v>3.6</v>
      </c>
      <c r="E22" s="11">
        <f t="shared" si="74"/>
        <v>5.8</v>
      </c>
      <c r="F22" s="11">
        <f t="shared" si="74"/>
        <v>2.8</v>
      </c>
      <c r="G22" s="11">
        <f t="shared" si="74"/>
        <v>0.6</v>
      </c>
      <c r="H22" s="11">
        <f t="shared" si="74"/>
        <v>0.4</v>
      </c>
      <c r="I22" s="11">
        <f t="shared" si="74"/>
        <v>2</v>
      </c>
      <c r="J22" s="11">
        <f t="shared" ref="J22:K22" si="75">AVERAGE(J200:J204)+M22</f>
        <v>7</v>
      </c>
      <c r="K22" s="11">
        <f t="shared" si="75"/>
        <v>2.2000000000000002</v>
      </c>
      <c r="L22" s="1">
        <f>L205</f>
        <v>0.31428571428571428</v>
      </c>
      <c r="M22" s="11">
        <f t="shared" ref="M22:N22" si="76">AVERAGE(M200:M204)</f>
        <v>3</v>
      </c>
      <c r="N22" s="11">
        <f t="shared" si="76"/>
        <v>0.2</v>
      </c>
      <c r="O22" s="1">
        <f>O205</f>
        <v>6.6666666666666666E-2</v>
      </c>
      <c r="P22" s="11">
        <f t="shared" ref="P22:Q22" si="77">AVERAGE(P200:P204)</f>
        <v>3.4</v>
      </c>
      <c r="Q22" s="11">
        <f t="shared" si="77"/>
        <v>1.6</v>
      </c>
      <c r="R22" s="1">
        <f t="shared" si="4"/>
        <v>0.4705882352941177</v>
      </c>
      <c r="S22" s="1">
        <f t="shared" si="9"/>
        <v>0.35310734463276833</v>
      </c>
      <c r="W22" s="11"/>
      <c r="X22" s="11"/>
      <c r="Z22" s="11"/>
    </row>
    <row r="23" spans="1:26" ht="15.75" customHeight="1" x14ac:dyDescent="0.15">
      <c r="A23" s="25" t="s">
        <v>37</v>
      </c>
      <c r="B23" s="14">
        <f t="shared" ref="B23:I23" si="78">AVERAGE(B208:B212)</f>
        <v>2</v>
      </c>
      <c r="C23" s="14">
        <f t="shared" si="78"/>
        <v>5.8</v>
      </c>
      <c r="D23" s="14">
        <f t="shared" si="78"/>
        <v>1.2</v>
      </c>
      <c r="E23" s="14">
        <f t="shared" si="78"/>
        <v>4.5999999999999996</v>
      </c>
      <c r="F23" s="14">
        <f t="shared" si="78"/>
        <v>1.6</v>
      </c>
      <c r="G23" s="14">
        <f t="shared" si="78"/>
        <v>1.2</v>
      </c>
      <c r="H23" s="14">
        <f t="shared" si="78"/>
        <v>0.2</v>
      </c>
      <c r="I23" s="14">
        <f t="shared" si="78"/>
        <v>1.4</v>
      </c>
      <c r="J23" s="14">
        <f t="shared" ref="J23:K23" si="79">AVERAGE(J208:J212)+M23</f>
        <v>3.8</v>
      </c>
      <c r="K23" s="14">
        <f t="shared" si="79"/>
        <v>0.8</v>
      </c>
      <c r="L23" s="15">
        <f>L213</f>
        <v>0.21052631578947367</v>
      </c>
      <c r="M23" s="14">
        <f t="shared" ref="M23:N23" si="80">AVERAGE(M208:M212)</f>
        <v>0.8</v>
      </c>
      <c r="N23" s="14">
        <f t="shared" si="80"/>
        <v>0</v>
      </c>
      <c r="O23" s="15">
        <f>O213</f>
        <v>0</v>
      </c>
      <c r="P23" s="14">
        <f t="shared" ref="P23:Q23" si="81">AVERAGE(P208:P212)</f>
        <v>1.4</v>
      </c>
      <c r="Q23" s="14">
        <f t="shared" si="81"/>
        <v>0.6</v>
      </c>
      <c r="R23" s="15">
        <f t="shared" si="4"/>
        <v>0.4285714285714286</v>
      </c>
      <c r="S23" s="15">
        <f t="shared" si="9"/>
        <v>0.22644927536231887</v>
      </c>
      <c r="W23" s="11"/>
      <c r="X23" s="11"/>
      <c r="Z23" s="11"/>
    </row>
    <row r="24" spans="1:26" ht="15.75" customHeight="1" x14ac:dyDescent="0.15">
      <c r="A24" s="26" t="s">
        <v>38</v>
      </c>
      <c r="B24" s="11">
        <f t="shared" ref="B24:I24" si="82">AVERAGE(B216:B220)</f>
        <v>15.6</v>
      </c>
      <c r="C24" s="11">
        <f t="shared" si="82"/>
        <v>10</v>
      </c>
      <c r="D24" s="11">
        <f t="shared" si="82"/>
        <v>1.8</v>
      </c>
      <c r="E24" s="11">
        <f t="shared" si="82"/>
        <v>8.1999999999999993</v>
      </c>
      <c r="F24" s="11">
        <f t="shared" si="82"/>
        <v>2.8</v>
      </c>
      <c r="G24" s="11">
        <f t="shared" si="82"/>
        <v>1.8</v>
      </c>
      <c r="H24" s="11">
        <f t="shared" si="82"/>
        <v>0.4</v>
      </c>
      <c r="I24" s="11">
        <f t="shared" si="82"/>
        <v>2.6</v>
      </c>
      <c r="J24" s="11">
        <f t="shared" ref="J24:K24" si="83">AVERAGE(J216:J220)+M24</f>
        <v>17</v>
      </c>
      <c r="K24" s="11">
        <f t="shared" si="83"/>
        <v>5.6</v>
      </c>
      <c r="L24" s="1">
        <f>L221</f>
        <v>0.32941176470588235</v>
      </c>
      <c r="M24" s="11">
        <f t="shared" ref="M24:N24" si="84">AVERAGE(M216:M220)</f>
        <v>8.4</v>
      </c>
      <c r="N24" s="11">
        <f t="shared" si="84"/>
        <v>2</v>
      </c>
      <c r="O24" s="1">
        <f>O221</f>
        <v>0.23809523809523808</v>
      </c>
      <c r="P24" s="11">
        <f t="shared" ref="P24:Q24" si="85">AVERAGE(P216:P220)</f>
        <v>5.8</v>
      </c>
      <c r="Q24" s="11">
        <f t="shared" si="85"/>
        <v>2.4</v>
      </c>
      <c r="R24" s="1">
        <f t="shared" si="4"/>
        <v>0.41379310344827586</v>
      </c>
      <c r="S24" s="1">
        <f t="shared" si="9"/>
        <v>0.39893617021276595</v>
      </c>
      <c r="W24" s="11"/>
      <c r="X24" s="11"/>
      <c r="Z24" s="11"/>
    </row>
    <row r="25" spans="1:26" ht="15.75" customHeight="1" x14ac:dyDescent="0.15">
      <c r="A25" s="26" t="s">
        <v>39</v>
      </c>
      <c r="B25" s="11">
        <f t="shared" ref="B25:I25" si="86">AVERAGE(B224:B228)</f>
        <v>17.2</v>
      </c>
      <c r="C25" s="11">
        <f t="shared" si="86"/>
        <v>12.4</v>
      </c>
      <c r="D25" s="11">
        <f t="shared" si="86"/>
        <v>3.6</v>
      </c>
      <c r="E25" s="11">
        <f t="shared" si="86"/>
        <v>8.8000000000000007</v>
      </c>
      <c r="F25" s="11">
        <f t="shared" si="86"/>
        <v>2</v>
      </c>
      <c r="G25" s="11">
        <f t="shared" si="86"/>
        <v>2</v>
      </c>
      <c r="H25" s="11">
        <f t="shared" si="86"/>
        <v>0.4</v>
      </c>
      <c r="I25" s="11">
        <f t="shared" si="86"/>
        <v>3</v>
      </c>
      <c r="J25" s="11">
        <f t="shared" ref="J25:K25" si="87">AVERAGE(J224:J228)+M25</f>
        <v>20.6</v>
      </c>
      <c r="K25" s="11">
        <f t="shared" si="87"/>
        <v>7.3999999999999995</v>
      </c>
      <c r="L25" s="1">
        <f>L229</f>
        <v>0.35922330097087379</v>
      </c>
      <c r="M25" s="11">
        <f t="shared" ref="M25:N25" si="88">AVERAGE(M224:M228)</f>
        <v>4.8</v>
      </c>
      <c r="N25" s="11">
        <f t="shared" si="88"/>
        <v>0.6</v>
      </c>
      <c r="O25" s="1">
        <f>O229</f>
        <v>0.125</v>
      </c>
      <c r="P25" s="11">
        <f t="shared" ref="P25:Q25" si="89">AVERAGE(P224:P228)</f>
        <v>4.5999999999999996</v>
      </c>
      <c r="Q25" s="11">
        <f t="shared" si="89"/>
        <v>1.8</v>
      </c>
      <c r="R25" s="1">
        <f t="shared" si="4"/>
        <v>0.39130434782608697</v>
      </c>
      <c r="S25" s="1">
        <f t="shared" si="9"/>
        <v>0.38012729844413007</v>
      </c>
      <c r="W25" s="11"/>
      <c r="X25" s="11"/>
      <c r="Z25" s="11"/>
    </row>
    <row r="26" spans="1:26" ht="15.75" customHeight="1" x14ac:dyDescent="0.15">
      <c r="A26" s="26" t="s">
        <v>40</v>
      </c>
      <c r="B26" s="11">
        <f t="shared" ref="B26:I26" si="90">AVERAGE(B232:B236)</f>
        <v>8.6</v>
      </c>
      <c r="C26" s="11">
        <f t="shared" si="90"/>
        <v>9</v>
      </c>
      <c r="D26" s="11">
        <f t="shared" si="90"/>
        <v>3</v>
      </c>
      <c r="E26" s="11">
        <f t="shared" si="90"/>
        <v>6</v>
      </c>
      <c r="F26" s="11">
        <f t="shared" si="90"/>
        <v>1</v>
      </c>
      <c r="G26" s="11">
        <f t="shared" si="90"/>
        <v>1.2</v>
      </c>
      <c r="H26" s="11">
        <f t="shared" si="90"/>
        <v>1</v>
      </c>
      <c r="I26" s="11">
        <f t="shared" si="90"/>
        <v>1.2</v>
      </c>
      <c r="J26" s="11">
        <f t="shared" ref="J26:K26" si="91">AVERAGE(J232:J236)+M26</f>
        <v>10.8</v>
      </c>
      <c r="K26" s="11">
        <f t="shared" si="91"/>
        <v>3.4</v>
      </c>
      <c r="L26" s="1">
        <f>L237</f>
        <v>0.31481481481481483</v>
      </c>
      <c r="M26" s="11">
        <f t="shared" ref="M26:N26" si="92">AVERAGE(M232:M236)</f>
        <v>2.4</v>
      </c>
      <c r="N26" s="11">
        <f t="shared" si="92"/>
        <v>0.4</v>
      </c>
      <c r="O26" s="1">
        <f>O237</f>
        <v>0.16666666666666666</v>
      </c>
      <c r="P26" s="11">
        <f t="shared" ref="P26:Q26" si="93">AVERAGE(P232:P236)</f>
        <v>3.4</v>
      </c>
      <c r="Q26" s="11">
        <f t="shared" si="93"/>
        <v>1.4</v>
      </c>
      <c r="R26" s="1">
        <f t="shared" si="4"/>
        <v>0.41176470588235292</v>
      </c>
      <c r="S26" s="1">
        <f t="shared" si="9"/>
        <v>0.34970722186076769</v>
      </c>
      <c r="W26" s="11"/>
      <c r="X26" s="11"/>
      <c r="Z26" s="11"/>
    </row>
    <row r="27" spans="1:26" ht="15.75" customHeight="1" x14ac:dyDescent="0.15">
      <c r="A27" s="27" t="s">
        <v>41</v>
      </c>
      <c r="B27" s="14">
        <f t="shared" ref="B27:I27" si="94">AVERAGE(B240:B244)</f>
        <v>2.6</v>
      </c>
      <c r="C27" s="14">
        <f t="shared" si="94"/>
        <v>2.2000000000000002</v>
      </c>
      <c r="D27" s="14">
        <f t="shared" si="94"/>
        <v>1</v>
      </c>
      <c r="E27" s="14">
        <f t="shared" si="94"/>
        <v>1.2</v>
      </c>
      <c r="F27" s="14">
        <f t="shared" si="94"/>
        <v>1.2</v>
      </c>
      <c r="G27" s="14">
        <f t="shared" si="94"/>
        <v>0.4</v>
      </c>
      <c r="H27" s="14">
        <f t="shared" si="94"/>
        <v>0.2</v>
      </c>
      <c r="I27" s="14">
        <f t="shared" si="94"/>
        <v>0.2</v>
      </c>
      <c r="J27" s="14">
        <f t="shared" ref="J27:K27" si="95">AVERAGE(J240:J244)+M27</f>
        <v>5.05</v>
      </c>
      <c r="K27" s="14">
        <f t="shared" si="95"/>
        <v>1.1000000000000001</v>
      </c>
      <c r="L27" s="15">
        <f>L245</f>
        <v>0.21739130434782608</v>
      </c>
      <c r="M27" s="14">
        <f t="shared" ref="M27:N27" si="96">AVERAGE(M240:M244)</f>
        <v>2.25</v>
      </c>
      <c r="N27" s="14">
        <f t="shared" si="96"/>
        <v>0.5</v>
      </c>
      <c r="O27" s="15">
        <f>O245</f>
        <v>0.22222222222222221</v>
      </c>
      <c r="P27" s="14">
        <f t="shared" ref="P27:Q27" si="97">AVERAGE(P240:P244)</f>
        <v>1.6</v>
      </c>
      <c r="Q27" s="14">
        <f t="shared" si="97"/>
        <v>0.4</v>
      </c>
      <c r="R27" s="15">
        <f t="shared" si="4"/>
        <v>0.25</v>
      </c>
      <c r="S27" s="15">
        <f t="shared" si="9"/>
        <v>0.22592978797358362</v>
      </c>
      <c r="W27" s="11"/>
      <c r="X27" s="11"/>
      <c r="Z27" s="11"/>
    </row>
    <row r="28" spans="1:26" ht="15.75" customHeight="1" x14ac:dyDescent="0.15">
      <c r="A28" s="28" t="s">
        <v>42</v>
      </c>
      <c r="B28" s="11">
        <f t="shared" ref="B28:I28" si="98">AVERAGE(B248:B252)</f>
        <v>29.6</v>
      </c>
      <c r="C28" s="11">
        <f t="shared" si="98"/>
        <v>19</v>
      </c>
      <c r="D28" s="11">
        <f t="shared" si="98"/>
        <v>7.8</v>
      </c>
      <c r="E28" s="11">
        <f t="shared" si="98"/>
        <v>11.2</v>
      </c>
      <c r="F28" s="11">
        <f t="shared" si="98"/>
        <v>3.2</v>
      </c>
      <c r="G28" s="11">
        <f t="shared" si="98"/>
        <v>2.4</v>
      </c>
      <c r="H28" s="11">
        <f t="shared" si="98"/>
        <v>0.4</v>
      </c>
      <c r="I28" s="11">
        <f t="shared" si="98"/>
        <v>2.4</v>
      </c>
      <c r="J28" s="11">
        <f t="shared" ref="J28:K28" si="99">AVERAGE(J248:J252)+M28</f>
        <v>31</v>
      </c>
      <c r="K28" s="11">
        <f t="shared" si="99"/>
        <v>11.799999999999999</v>
      </c>
      <c r="L28" s="1">
        <f>L253</f>
        <v>0.38064516129032255</v>
      </c>
      <c r="M28" s="11">
        <f t="shared" ref="M28:N28" si="100">AVERAGE(M248:M252)</f>
        <v>13.2</v>
      </c>
      <c r="N28" s="11">
        <f t="shared" si="100"/>
        <v>2.6</v>
      </c>
      <c r="O28" s="1">
        <f>O253</f>
        <v>0.19696969696969696</v>
      </c>
      <c r="P28" s="11">
        <f t="shared" ref="P28:Q28" si="101">AVERAGE(P248:P252)</f>
        <v>7.2</v>
      </c>
      <c r="Q28" s="11">
        <f t="shared" si="101"/>
        <v>2.6</v>
      </c>
      <c r="R28" s="1">
        <f t="shared" si="4"/>
        <v>0.3611111111111111</v>
      </c>
      <c r="S28" s="1">
        <f t="shared" si="9"/>
        <v>0.43315382814329201</v>
      </c>
      <c r="W28" s="11"/>
      <c r="X28" s="11"/>
      <c r="Z28" s="11"/>
    </row>
    <row r="29" spans="1:26" ht="15.75" customHeight="1" x14ac:dyDescent="0.15">
      <c r="A29" s="28" t="s">
        <v>43</v>
      </c>
      <c r="B29" s="11">
        <f t="shared" ref="B29:I29" si="102">AVERAGE(B256:B260)</f>
        <v>16</v>
      </c>
      <c r="C29" s="11">
        <f t="shared" si="102"/>
        <v>12.2</v>
      </c>
      <c r="D29" s="11">
        <f t="shared" si="102"/>
        <v>4.2</v>
      </c>
      <c r="E29" s="11">
        <f t="shared" si="102"/>
        <v>8</v>
      </c>
      <c r="F29" s="11">
        <f t="shared" si="102"/>
        <v>1.6</v>
      </c>
      <c r="G29" s="11">
        <f t="shared" si="102"/>
        <v>2.2000000000000002</v>
      </c>
      <c r="H29" s="11">
        <f t="shared" si="102"/>
        <v>1</v>
      </c>
      <c r="I29" s="11">
        <f t="shared" si="102"/>
        <v>2.2000000000000002</v>
      </c>
      <c r="J29" s="11">
        <f t="shared" ref="J29:K29" si="103">AVERAGE(J256:J260)+M29</f>
        <v>19.2</v>
      </c>
      <c r="K29" s="11">
        <f t="shared" si="103"/>
        <v>6.4</v>
      </c>
      <c r="L29" s="1">
        <f>L261</f>
        <v>0.33333333333333331</v>
      </c>
      <c r="M29" s="11">
        <f t="shared" ref="M29:N29" si="104">AVERAGE(M256:M260)</f>
        <v>9.6</v>
      </c>
      <c r="N29" s="11">
        <f t="shared" si="104"/>
        <v>2.4</v>
      </c>
      <c r="O29" s="1">
        <f>O261</f>
        <v>0.25</v>
      </c>
      <c r="P29" s="11">
        <f t="shared" ref="P29:Q29" si="105">AVERAGE(P256:P260)</f>
        <v>2.2000000000000002</v>
      </c>
      <c r="Q29" s="11">
        <f t="shared" si="105"/>
        <v>0.8</v>
      </c>
      <c r="R29" s="1">
        <f t="shared" si="4"/>
        <v>0.36363636363636365</v>
      </c>
      <c r="S29" s="1">
        <f t="shared" si="9"/>
        <v>0.39666798889329635</v>
      </c>
      <c r="W29" s="11"/>
      <c r="X29" s="11"/>
      <c r="Z29" s="11"/>
    </row>
    <row r="30" spans="1:26" ht="15.75" customHeight="1" x14ac:dyDescent="0.15">
      <c r="A30" s="28" t="s">
        <v>44</v>
      </c>
      <c r="B30" s="11">
        <f t="shared" ref="B30:I30" si="106">AVERAGE(B264:B268)</f>
        <v>5.8</v>
      </c>
      <c r="C30" s="11">
        <f t="shared" si="106"/>
        <v>7</v>
      </c>
      <c r="D30" s="11">
        <f t="shared" si="106"/>
        <v>3</v>
      </c>
      <c r="E30" s="11">
        <f t="shared" si="106"/>
        <v>4</v>
      </c>
      <c r="F30" s="11">
        <f t="shared" si="106"/>
        <v>2</v>
      </c>
      <c r="G30" s="11">
        <f t="shared" si="106"/>
        <v>0.6</v>
      </c>
      <c r="H30" s="11">
        <f t="shared" si="106"/>
        <v>0.2</v>
      </c>
      <c r="I30" s="11">
        <f t="shared" si="106"/>
        <v>1.6</v>
      </c>
      <c r="J30" s="11">
        <f t="shared" ref="J30:K30" si="107">AVERAGE(J264:J268)+M30</f>
        <v>8.4</v>
      </c>
      <c r="K30" s="11">
        <f t="shared" si="107"/>
        <v>2.2000000000000002</v>
      </c>
      <c r="L30" s="1">
        <f>L269</f>
        <v>0.26190476190476192</v>
      </c>
      <c r="M30" s="11">
        <f t="shared" ref="M30:N30" si="108">AVERAGE(M264:M268)</f>
        <v>3.2</v>
      </c>
      <c r="N30" s="11">
        <f t="shared" si="108"/>
        <v>0.8</v>
      </c>
      <c r="O30" s="1">
        <f>O269</f>
        <v>0.25</v>
      </c>
      <c r="P30" s="11">
        <f t="shared" ref="P30:Q30" si="109">AVERAGE(P264:P268)</f>
        <v>1</v>
      </c>
      <c r="Q30" s="11">
        <f t="shared" si="109"/>
        <v>0.6</v>
      </c>
      <c r="R30" s="1">
        <f t="shared" si="4"/>
        <v>0.6</v>
      </c>
      <c r="S30" s="1">
        <f t="shared" si="9"/>
        <v>0.32805429864253394</v>
      </c>
      <c r="W30" s="11"/>
      <c r="X30" s="11"/>
      <c r="Z30" s="11"/>
    </row>
    <row r="31" spans="1:26" ht="15.75" customHeight="1" x14ac:dyDescent="0.15">
      <c r="A31" s="29" t="s">
        <v>45</v>
      </c>
      <c r="B31" s="14">
        <f t="shared" ref="B31:I31" si="110">AVERAGE(B272:B276)</f>
        <v>4.5999999999999996</v>
      </c>
      <c r="C31" s="14">
        <f t="shared" si="110"/>
        <v>4</v>
      </c>
      <c r="D31" s="14">
        <f t="shared" si="110"/>
        <v>1.2</v>
      </c>
      <c r="E31" s="14">
        <f t="shared" si="110"/>
        <v>2.8</v>
      </c>
      <c r="F31" s="14">
        <f t="shared" si="110"/>
        <v>1.4</v>
      </c>
      <c r="G31" s="14">
        <f t="shared" si="110"/>
        <v>0.6</v>
      </c>
      <c r="H31" s="14">
        <f t="shared" si="110"/>
        <v>0</v>
      </c>
      <c r="I31" s="14">
        <f t="shared" si="110"/>
        <v>0.6</v>
      </c>
      <c r="J31" s="14">
        <f t="shared" ref="J31:K31" si="111">AVERAGE(J272:J276)+M31</f>
        <v>6.8000000000000007</v>
      </c>
      <c r="K31" s="14">
        <f t="shared" si="111"/>
        <v>1.5999999999999999</v>
      </c>
      <c r="L31" s="15">
        <f>L277</f>
        <v>0.23529411764705882</v>
      </c>
      <c r="M31" s="14">
        <f t="shared" ref="M31:N31" si="112">AVERAGE(M272:M276)</f>
        <v>4.2</v>
      </c>
      <c r="N31" s="14">
        <f t="shared" si="112"/>
        <v>1.4</v>
      </c>
      <c r="O31" s="15">
        <f>O277</f>
        <v>0.33333333333333331</v>
      </c>
      <c r="P31" s="14">
        <f t="shared" ref="P31:Q31" si="113">AVERAGE(P272:P276)</f>
        <v>0</v>
      </c>
      <c r="Q31" s="14">
        <f t="shared" si="113"/>
        <v>0</v>
      </c>
      <c r="R31" s="15" t="e">
        <f t="shared" si="4"/>
        <v>#DIV/0!</v>
      </c>
      <c r="S31" s="15">
        <f t="shared" si="9"/>
        <v>0.33823529411764702</v>
      </c>
    </row>
    <row r="32" spans="1:26" ht="15.75" customHeight="1" x14ac:dyDescent="0.15">
      <c r="A32" s="30" t="s">
        <v>46</v>
      </c>
      <c r="B32" s="11">
        <f t="shared" ref="B32:I32" si="114">AVERAGE(B280:B284)</f>
        <v>26.8</v>
      </c>
      <c r="C32" s="11">
        <f t="shared" si="114"/>
        <v>15.6</v>
      </c>
      <c r="D32" s="11">
        <f t="shared" si="114"/>
        <v>4</v>
      </c>
      <c r="E32" s="11">
        <f t="shared" si="114"/>
        <v>11.6</v>
      </c>
      <c r="F32" s="11">
        <f t="shared" si="114"/>
        <v>2.4</v>
      </c>
      <c r="G32" s="11">
        <f t="shared" si="114"/>
        <v>2.4</v>
      </c>
      <c r="H32" s="11">
        <f t="shared" si="114"/>
        <v>1.2</v>
      </c>
      <c r="I32" s="11">
        <f t="shared" si="114"/>
        <v>1.6</v>
      </c>
      <c r="J32" s="11">
        <f t="shared" ref="J32:K32" si="115">AVERAGE(J280:J284)+M32</f>
        <v>23</v>
      </c>
      <c r="K32" s="11">
        <f t="shared" si="115"/>
        <v>10</v>
      </c>
      <c r="L32" s="1">
        <f>L285</f>
        <v>0.43478260869565216</v>
      </c>
      <c r="M32" s="11">
        <f t="shared" ref="M32:N32" si="116">AVERAGE(M280:M284)</f>
        <v>9.1999999999999993</v>
      </c>
      <c r="N32" s="11">
        <f t="shared" si="116"/>
        <v>1.8</v>
      </c>
      <c r="O32" s="1">
        <f>O285</f>
        <v>0.19565217391304349</v>
      </c>
      <c r="P32" s="11">
        <f t="shared" ref="P32:Q32" si="117">AVERAGE(P280:P284)</f>
        <v>6.8</v>
      </c>
      <c r="Q32" s="11">
        <f t="shared" si="117"/>
        <v>5</v>
      </c>
      <c r="R32" s="1">
        <f t="shared" si="4"/>
        <v>0.73529411764705888</v>
      </c>
      <c r="S32" s="1">
        <f t="shared" si="9"/>
        <v>0.51554324407509999</v>
      </c>
    </row>
    <row r="33" spans="1:34" ht="15.75" customHeight="1" x14ac:dyDescent="0.15">
      <c r="A33" s="30" t="s">
        <v>47</v>
      </c>
      <c r="B33" s="11">
        <f t="shared" ref="B33:I33" si="118">AVERAGE(B288:B292)</f>
        <v>12.8</v>
      </c>
      <c r="C33" s="11">
        <f t="shared" si="118"/>
        <v>10.4</v>
      </c>
      <c r="D33" s="11">
        <f t="shared" si="118"/>
        <v>3.2</v>
      </c>
      <c r="E33" s="11">
        <f t="shared" si="118"/>
        <v>7.2</v>
      </c>
      <c r="F33" s="11">
        <f t="shared" si="118"/>
        <v>4.5999999999999996</v>
      </c>
      <c r="G33" s="11">
        <f t="shared" si="118"/>
        <v>0.8</v>
      </c>
      <c r="H33" s="11">
        <f t="shared" si="118"/>
        <v>0.4</v>
      </c>
      <c r="I33" s="11">
        <f t="shared" si="118"/>
        <v>3.8</v>
      </c>
      <c r="J33" s="11">
        <f t="shared" ref="J33:K33" si="119">AVERAGE(J288:J292)+M33</f>
        <v>13.399999999999999</v>
      </c>
      <c r="K33" s="11">
        <f t="shared" si="119"/>
        <v>5.2</v>
      </c>
      <c r="L33" s="1">
        <f>L293</f>
        <v>0.38805970149253732</v>
      </c>
      <c r="M33" s="11">
        <f t="shared" ref="M33:N33" si="120">AVERAGE(M288:M292)</f>
        <v>0.2</v>
      </c>
      <c r="N33" s="11">
        <f t="shared" si="120"/>
        <v>0</v>
      </c>
      <c r="O33" s="1">
        <f>O293</f>
        <v>0</v>
      </c>
      <c r="P33" s="11">
        <f t="shared" ref="P33:Q33" si="121">AVERAGE(P288:P292)</f>
        <v>4.8</v>
      </c>
      <c r="Q33" s="11">
        <f t="shared" si="121"/>
        <v>2.4</v>
      </c>
      <c r="R33" s="1">
        <f t="shared" si="4"/>
        <v>0.5</v>
      </c>
      <c r="S33" s="1">
        <f t="shared" si="9"/>
        <v>0.41258380608561118</v>
      </c>
    </row>
    <row r="34" spans="1:34" ht="15.75" customHeight="1" x14ac:dyDescent="0.15">
      <c r="A34" s="30" t="s">
        <v>48</v>
      </c>
      <c r="B34" s="11">
        <f t="shared" ref="B34:I34" si="122">AVERAGE(B296:B300)</f>
        <v>14.2</v>
      </c>
      <c r="C34" s="11">
        <f t="shared" si="122"/>
        <v>5.8</v>
      </c>
      <c r="D34" s="11">
        <f t="shared" si="122"/>
        <v>1.4</v>
      </c>
      <c r="E34" s="11">
        <f t="shared" si="122"/>
        <v>4.4000000000000004</v>
      </c>
      <c r="F34" s="11">
        <f t="shared" si="122"/>
        <v>1.8</v>
      </c>
      <c r="G34" s="11">
        <f t="shared" si="122"/>
        <v>1</v>
      </c>
      <c r="H34" s="11">
        <f t="shared" si="122"/>
        <v>0.4</v>
      </c>
      <c r="I34" s="11">
        <f t="shared" si="122"/>
        <v>1.8</v>
      </c>
      <c r="J34" s="11">
        <f t="shared" ref="J34:K34" si="123">AVERAGE(J296:J300)+M34</f>
        <v>16.2</v>
      </c>
      <c r="K34" s="11">
        <f t="shared" si="123"/>
        <v>6.4</v>
      </c>
      <c r="L34" s="1">
        <f>L301</f>
        <v>0.39506172839506171</v>
      </c>
      <c r="M34" s="11">
        <f t="shared" ref="M34:N34" si="124">AVERAGE(M296:M300)</f>
        <v>2.4</v>
      </c>
      <c r="N34" s="11">
        <f t="shared" si="124"/>
        <v>0.4</v>
      </c>
      <c r="O34" s="1">
        <f>O301</f>
        <v>0.16666666666666666</v>
      </c>
      <c r="P34" s="11">
        <f t="shared" ref="P34:Q34" si="125">AVERAGE(P296:P300)</f>
        <v>2</v>
      </c>
      <c r="Q34" s="11">
        <f t="shared" si="125"/>
        <v>1.2</v>
      </c>
      <c r="R34" s="1">
        <f t="shared" si="4"/>
        <v>0.6</v>
      </c>
      <c r="S34" s="1">
        <f t="shared" si="9"/>
        <v>0.41569086651053866</v>
      </c>
    </row>
    <row r="35" spans="1:34" ht="15.75" customHeight="1" x14ac:dyDescent="0.15">
      <c r="A35" s="30" t="s">
        <v>49</v>
      </c>
      <c r="B35" s="11">
        <f t="shared" ref="B35:I35" si="126">AVERAGE(B304:B308)</f>
        <v>3.4</v>
      </c>
      <c r="C35" s="11">
        <f t="shared" si="126"/>
        <v>3</v>
      </c>
      <c r="D35" s="11">
        <f t="shared" si="126"/>
        <v>1</v>
      </c>
      <c r="E35" s="11">
        <f t="shared" si="126"/>
        <v>2</v>
      </c>
      <c r="F35" s="11">
        <f t="shared" si="126"/>
        <v>1.8</v>
      </c>
      <c r="G35" s="11">
        <f t="shared" si="126"/>
        <v>0.6</v>
      </c>
      <c r="H35" s="11">
        <f t="shared" si="126"/>
        <v>0</v>
      </c>
      <c r="I35" s="11">
        <f t="shared" si="126"/>
        <v>0.6</v>
      </c>
      <c r="J35" s="11">
        <f t="shared" ref="J35:K35" si="127">AVERAGE(J304:J308)+M35</f>
        <v>2.6</v>
      </c>
      <c r="K35" s="11">
        <f t="shared" si="127"/>
        <v>1.6</v>
      </c>
      <c r="L35" s="1">
        <f>L309</f>
        <v>0.61538461538461542</v>
      </c>
      <c r="M35" s="11">
        <f t="shared" ref="M35:N35" si="128">AVERAGE(M304:M308)</f>
        <v>0.2</v>
      </c>
      <c r="N35" s="11">
        <f t="shared" si="128"/>
        <v>0</v>
      </c>
      <c r="O35" s="1">
        <f>O309</f>
        <v>0</v>
      </c>
      <c r="P35" s="11">
        <f t="shared" ref="P35:Q35" si="129">AVERAGE(P304:P308)</f>
        <v>0.2</v>
      </c>
      <c r="Q35" s="11">
        <f t="shared" si="129"/>
        <v>0.2</v>
      </c>
      <c r="R35" s="1">
        <f t="shared" si="4"/>
        <v>1</v>
      </c>
      <c r="S35" s="1">
        <f t="shared" si="9"/>
        <v>0.63244047619047616</v>
      </c>
      <c r="V35" s="79" t="s">
        <v>50</v>
      </c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ht="15.75" customHeight="1" x14ac:dyDescent="0.15">
      <c r="A36" s="32"/>
      <c r="L36" s="1"/>
      <c r="O36" s="1"/>
      <c r="R36" s="1"/>
      <c r="S36" s="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</row>
    <row r="37" spans="1:34" ht="15.75" customHeight="1" x14ac:dyDescent="0.15">
      <c r="A37" s="79" t="s">
        <v>51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1:34" ht="15.75" customHeight="1" x14ac:dyDescent="0.15">
      <c r="A38" s="32"/>
      <c r="L38" s="1"/>
      <c r="O38" s="1"/>
      <c r="R38" s="1"/>
      <c r="S38" s="1"/>
    </row>
    <row r="39" spans="1:34" ht="15.75" customHeight="1" x14ac:dyDescent="0.15">
      <c r="A39" s="33"/>
      <c r="B39" s="34" t="s">
        <v>0</v>
      </c>
      <c r="C39" s="34" t="s">
        <v>1</v>
      </c>
      <c r="D39" s="34" t="s">
        <v>2</v>
      </c>
      <c r="E39" s="34" t="s">
        <v>3</v>
      </c>
      <c r="F39" s="34" t="s">
        <v>4</v>
      </c>
      <c r="G39" s="34" t="s">
        <v>5</v>
      </c>
      <c r="H39" s="34" t="s">
        <v>6</v>
      </c>
      <c r="I39" s="34" t="s">
        <v>7</v>
      </c>
      <c r="J39" s="34" t="s">
        <v>8</v>
      </c>
      <c r="K39" s="34" t="s">
        <v>9</v>
      </c>
      <c r="L39" s="34" t="s">
        <v>10</v>
      </c>
      <c r="M39" s="34" t="s">
        <v>11</v>
      </c>
      <c r="N39" s="34" t="s">
        <v>12</v>
      </c>
      <c r="O39" s="35" t="s">
        <v>13</v>
      </c>
      <c r="P39" s="34" t="s">
        <v>52</v>
      </c>
      <c r="Q39" s="34" t="s">
        <v>15</v>
      </c>
      <c r="R39" s="35" t="s">
        <v>16</v>
      </c>
      <c r="S39" s="35" t="s">
        <v>53</v>
      </c>
      <c r="W39" s="36" t="s">
        <v>54</v>
      </c>
      <c r="X39" s="36" t="s">
        <v>55</v>
      </c>
      <c r="Y39" s="36" t="s">
        <v>56</v>
      </c>
      <c r="Z39" s="36" t="s">
        <v>55</v>
      </c>
      <c r="AA39" s="36" t="s">
        <v>57</v>
      </c>
      <c r="AB39" s="36" t="s">
        <v>55</v>
      </c>
      <c r="AC39" s="36" t="s">
        <v>58</v>
      </c>
      <c r="AD39" s="36" t="s">
        <v>55</v>
      </c>
      <c r="AE39" s="36" t="s">
        <v>59</v>
      </c>
      <c r="AF39" s="36" t="s">
        <v>55</v>
      </c>
      <c r="AG39" s="36"/>
      <c r="AH39" s="36"/>
    </row>
    <row r="40" spans="1:34" ht="15.75" customHeight="1" x14ac:dyDescent="0.15">
      <c r="A40" s="12" t="s">
        <v>60</v>
      </c>
      <c r="B40" s="37">
        <f t="shared" ref="B40:K40" si="130">SUM(B4:B7)</f>
        <v>44.199999999999996</v>
      </c>
      <c r="C40" s="37">
        <f t="shared" si="130"/>
        <v>37.200000000000003</v>
      </c>
      <c r="D40" s="37">
        <f t="shared" si="130"/>
        <v>8</v>
      </c>
      <c r="E40" s="37">
        <f t="shared" si="130"/>
        <v>29.2</v>
      </c>
      <c r="F40" s="37">
        <f t="shared" si="130"/>
        <v>10.199999999999999</v>
      </c>
      <c r="G40" s="37">
        <f t="shared" si="130"/>
        <v>3.4</v>
      </c>
      <c r="H40" s="37">
        <f t="shared" si="130"/>
        <v>2.2000000000000002</v>
      </c>
      <c r="I40" s="37">
        <f t="shared" si="130"/>
        <v>8</v>
      </c>
      <c r="J40" s="37">
        <f t="shared" si="130"/>
        <v>55.2</v>
      </c>
      <c r="K40" s="37">
        <f t="shared" si="130"/>
        <v>17.8</v>
      </c>
      <c r="L40" s="38">
        <f t="shared" ref="L40:L47" si="131">K40/J40</f>
        <v>0.32246376811594202</v>
      </c>
      <c r="M40" s="37">
        <f t="shared" ref="M40:N40" si="132">SUM(M4:M7)</f>
        <v>18.600000000000001</v>
      </c>
      <c r="N40" s="37">
        <f t="shared" si="132"/>
        <v>4.8</v>
      </c>
      <c r="O40" s="38">
        <f t="shared" ref="O40:O47" si="133">N40/M40</f>
        <v>0.25806451612903225</v>
      </c>
      <c r="P40" s="37">
        <f t="shared" ref="P40:Q40" si="134">SUM(P4:P7)</f>
        <v>9</v>
      </c>
      <c r="Q40" s="37">
        <f t="shared" si="134"/>
        <v>3.4000000000000004</v>
      </c>
      <c r="R40" s="38">
        <f t="shared" ref="R40:R47" si="135">Q40/P40</f>
        <v>0.37777777777777782</v>
      </c>
      <c r="S40" s="39">
        <f t="shared" ref="S40:S47" si="136">AVERAGE(W40,Y40,AA40,AC40,AE40,AG40)</f>
        <v>49.25</v>
      </c>
      <c r="V40" s="12" t="s">
        <v>60</v>
      </c>
      <c r="W40" s="3">
        <v>35</v>
      </c>
      <c r="X40" s="3" t="s">
        <v>61</v>
      </c>
      <c r="Y40" s="3">
        <v>55</v>
      </c>
      <c r="Z40" s="3" t="s">
        <v>62</v>
      </c>
      <c r="AA40">
        <f>SUM(B154,B162,B170,B178)</f>
        <v>56</v>
      </c>
      <c r="AB40" s="3" t="s">
        <v>63</v>
      </c>
      <c r="AC40">
        <f>SUM(B219,B227,B235,B243)</f>
        <v>51</v>
      </c>
      <c r="AD40" s="3" t="s">
        <v>64</v>
      </c>
      <c r="AF40" s="3" t="s">
        <v>65</v>
      </c>
    </row>
    <row r="41" spans="1:34" ht="15.75" customHeight="1" x14ac:dyDescent="0.15">
      <c r="A41" s="17" t="s">
        <v>66</v>
      </c>
      <c r="B41" s="37">
        <f t="shared" ref="B41:K41" si="137">SUM(B8:B11)</f>
        <v>50.4</v>
      </c>
      <c r="C41" s="37">
        <f t="shared" si="137"/>
        <v>29.6</v>
      </c>
      <c r="D41" s="37">
        <f t="shared" si="137"/>
        <v>8.8000000000000007</v>
      </c>
      <c r="E41" s="37">
        <f t="shared" si="137"/>
        <v>20.799999999999997</v>
      </c>
      <c r="F41" s="37">
        <f t="shared" si="137"/>
        <v>8.4</v>
      </c>
      <c r="G41" s="37">
        <f t="shared" si="137"/>
        <v>3</v>
      </c>
      <c r="H41" s="37">
        <f t="shared" si="137"/>
        <v>2.4</v>
      </c>
      <c r="I41" s="37">
        <f t="shared" si="137"/>
        <v>5.4</v>
      </c>
      <c r="J41" s="37">
        <f t="shared" si="137"/>
        <v>56.6</v>
      </c>
      <c r="K41" s="37">
        <f t="shared" si="137"/>
        <v>19.199999999999996</v>
      </c>
      <c r="L41" s="38">
        <f t="shared" si="131"/>
        <v>0.33922261484098931</v>
      </c>
      <c r="M41" s="37">
        <f t="shared" ref="M41:N41" si="138">SUM(M8:M11)</f>
        <v>22.999999999999996</v>
      </c>
      <c r="N41" s="37">
        <f t="shared" si="138"/>
        <v>5.6</v>
      </c>
      <c r="O41" s="38">
        <f t="shared" si="133"/>
        <v>0.24347826086956523</v>
      </c>
      <c r="P41" s="37">
        <f t="shared" ref="P41:Q41" si="139">SUM(P8:P11)</f>
        <v>11.6</v>
      </c>
      <c r="Q41" s="37">
        <f t="shared" si="139"/>
        <v>6.1999999999999993</v>
      </c>
      <c r="R41" s="38">
        <f t="shared" si="135"/>
        <v>0.53448275862068961</v>
      </c>
      <c r="S41" s="39">
        <f t="shared" si="136"/>
        <v>51.75</v>
      </c>
      <c r="V41" s="17" t="s">
        <v>66</v>
      </c>
      <c r="W41" s="3">
        <v>46</v>
      </c>
      <c r="X41" s="3" t="s">
        <v>65</v>
      </c>
      <c r="Y41" s="3">
        <v>44</v>
      </c>
      <c r="Z41" s="3" t="s">
        <v>63</v>
      </c>
      <c r="AA41">
        <f>SUM(B122,B130,B138,B146)</f>
        <v>56</v>
      </c>
      <c r="AB41" s="3" t="s">
        <v>62</v>
      </c>
      <c r="AC41">
        <f>SUM(B283,B291,B299,B307)</f>
        <v>61</v>
      </c>
      <c r="AD41" s="3" t="s">
        <v>67</v>
      </c>
      <c r="AF41" s="3" t="s">
        <v>61</v>
      </c>
    </row>
    <row r="42" spans="1:34" ht="15.75" customHeight="1" x14ac:dyDescent="0.15">
      <c r="A42" s="19" t="s">
        <v>62</v>
      </c>
      <c r="B42" s="37">
        <f t="shared" ref="B42:K42" si="140">SUM(B12:B15)</f>
        <v>49.600000000000009</v>
      </c>
      <c r="C42" s="37">
        <f t="shared" si="140"/>
        <v>33.200000000000003</v>
      </c>
      <c r="D42" s="37">
        <f t="shared" si="140"/>
        <v>8</v>
      </c>
      <c r="E42" s="37">
        <f t="shared" si="140"/>
        <v>25.200000000000003</v>
      </c>
      <c r="F42" s="37">
        <f t="shared" si="140"/>
        <v>8.1999999999999993</v>
      </c>
      <c r="G42" s="37">
        <f t="shared" si="140"/>
        <v>3.8</v>
      </c>
      <c r="H42" s="37">
        <f t="shared" si="140"/>
        <v>2.2000000000000002</v>
      </c>
      <c r="I42" s="37">
        <f t="shared" si="140"/>
        <v>6</v>
      </c>
      <c r="J42" s="37">
        <f t="shared" si="140"/>
        <v>60.8</v>
      </c>
      <c r="K42" s="37">
        <f t="shared" si="140"/>
        <v>19.2</v>
      </c>
      <c r="L42" s="38">
        <f t="shared" si="131"/>
        <v>0.31578947368421051</v>
      </c>
      <c r="M42" s="37">
        <f t="shared" ref="M42:N42" si="141">SUM(M12:M15)</f>
        <v>30.2</v>
      </c>
      <c r="N42" s="37">
        <f t="shared" si="141"/>
        <v>6</v>
      </c>
      <c r="O42" s="38">
        <f t="shared" si="133"/>
        <v>0.19867549668874174</v>
      </c>
      <c r="P42" s="37">
        <f t="shared" ref="P42:Q42" si="142">SUM(P12:P15)</f>
        <v>8.8000000000000007</v>
      </c>
      <c r="Q42" s="37">
        <f t="shared" si="142"/>
        <v>5.3999999999999995</v>
      </c>
      <c r="R42" s="38">
        <f t="shared" si="135"/>
        <v>0.61363636363636354</v>
      </c>
      <c r="S42" s="39">
        <f t="shared" si="136"/>
        <v>50.5</v>
      </c>
      <c r="V42" s="19" t="s">
        <v>62</v>
      </c>
      <c r="W42" s="3">
        <v>50</v>
      </c>
      <c r="X42" s="3" t="s">
        <v>67</v>
      </c>
      <c r="Y42" s="3">
        <v>36</v>
      </c>
      <c r="Z42" s="3" t="s">
        <v>60</v>
      </c>
      <c r="AA42">
        <f>SUM(B90,B98,B106,B114)</f>
        <v>51</v>
      </c>
      <c r="AB42" s="3" t="s">
        <v>66</v>
      </c>
      <c r="AC42">
        <f>SUM(B251,B259,B267,B275)</f>
        <v>65</v>
      </c>
      <c r="AD42" s="3" t="s">
        <v>65</v>
      </c>
      <c r="AF42" s="3" t="s">
        <v>64</v>
      </c>
    </row>
    <row r="43" spans="1:34" ht="15.75" customHeight="1" x14ac:dyDescent="0.15">
      <c r="A43" s="22" t="s">
        <v>63</v>
      </c>
      <c r="B43" s="37">
        <f t="shared" ref="B43:K43" si="143">SUM(B16:B19)</f>
        <v>48.199999999999996</v>
      </c>
      <c r="C43" s="37">
        <f t="shared" si="143"/>
        <v>34.799999999999997</v>
      </c>
      <c r="D43" s="37">
        <f t="shared" si="143"/>
        <v>7.8000000000000007</v>
      </c>
      <c r="E43" s="37">
        <f t="shared" si="143"/>
        <v>26.999999999999996</v>
      </c>
      <c r="F43" s="37">
        <f t="shared" si="143"/>
        <v>8.8000000000000007</v>
      </c>
      <c r="G43" s="37">
        <f t="shared" si="143"/>
        <v>5.6</v>
      </c>
      <c r="H43" s="37">
        <f t="shared" si="143"/>
        <v>4.2</v>
      </c>
      <c r="I43" s="37">
        <f t="shared" si="143"/>
        <v>10.199999999999999</v>
      </c>
      <c r="J43" s="37">
        <f t="shared" si="143"/>
        <v>59.2</v>
      </c>
      <c r="K43" s="37">
        <f t="shared" si="143"/>
        <v>19.600000000000001</v>
      </c>
      <c r="L43" s="38">
        <f t="shared" si="131"/>
        <v>0.33108108108108109</v>
      </c>
      <c r="M43" s="37">
        <f t="shared" ref="M43:N43" si="144">SUM(M16:M19)</f>
        <v>16.399999999999999</v>
      </c>
      <c r="N43" s="37">
        <f t="shared" si="144"/>
        <v>3.4</v>
      </c>
      <c r="O43" s="38">
        <f t="shared" si="133"/>
        <v>0.20731707317073172</v>
      </c>
      <c r="P43" s="37">
        <f t="shared" ref="P43:Q43" si="145">SUM(P16:P19)</f>
        <v>8.6</v>
      </c>
      <c r="Q43" s="37">
        <f t="shared" si="145"/>
        <v>5.8</v>
      </c>
      <c r="R43" s="38">
        <f t="shared" si="135"/>
        <v>0.67441860465116277</v>
      </c>
      <c r="S43" s="39">
        <f t="shared" si="136"/>
        <v>47.25</v>
      </c>
      <c r="V43" s="40" t="s">
        <v>63</v>
      </c>
      <c r="W43" s="3">
        <v>38</v>
      </c>
      <c r="X43" s="3" t="s">
        <v>64</v>
      </c>
      <c r="Y43" s="3">
        <v>41</v>
      </c>
      <c r="Z43" s="3" t="s">
        <v>66</v>
      </c>
      <c r="AA43">
        <f>SUM(B58,B66,B74,B82)</f>
        <v>54</v>
      </c>
      <c r="AB43" s="3" t="s">
        <v>60</v>
      </c>
      <c r="AC43">
        <f>SUM(B187,B195,B203,B211)</f>
        <v>56</v>
      </c>
      <c r="AD43" s="3" t="s">
        <v>61</v>
      </c>
      <c r="AF43" s="3" t="s">
        <v>67</v>
      </c>
    </row>
    <row r="44" spans="1:34" ht="15.75" customHeight="1" x14ac:dyDescent="0.15">
      <c r="A44" s="24" t="s">
        <v>61</v>
      </c>
      <c r="B44" s="37">
        <f t="shared" ref="B44:K44" si="146">SUM(B20:B23)</f>
        <v>49.6</v>
      </c>
      <c r="C44" s="37">
        <f t="shared" si="146"/>
        <v>39.599999999999994</v>
      </c>
      <c r="D44" s="37">
        <f t="shared" si="146"/>
        <v>11.6</v>
      </c>
      <c r="E44" s="37">
        <f t="shared" si="146"/>
        <v>28</v>
      </c>
      <c r="F44" s="37">
        <f t="shared" si="146"/>
        <v>7.4</v>
      </c>
      <c r="G44" s="37">
        <f t="shared" si="146"/>
        <v>3.5999999999999996</v>
      </c>
      <c r="H44" s="37">
        <f t="shared" si="146"/>
        <v>3</v>
      </c>
      <c r="I44" s="37">
        <f t="shared" si="146"/>
        <v>6.8000000000000007</v>
      </c>
      <c r="J44" s="37">
        <f t="shared" si="146"/>
        <v>61</v>
      </c>
      <c r="K44" s="37">
        <f t="shared" si="146"/>
        <v>20</v>
      </c>
      <c r="L44" s="38">
        <f t="shared" si="131"/>
        <v>0.32786885245901637</v>
      </c>
      <c r="M44" s="37">
        <f t="shared" ref="M44:N44" si="147">SUM(M20:M23)</f>
        <v>22.8</v>
      </c>
      <c r="N44" s="37">
        <f t="shared" si="147"/>
        <v>4.2</v>
      </c>
      <c r="O44" s="38">
        <f t="shared" si="133"/>
        <v>0.18421052631578946</v>
      </c>
      <c r="P44" s="37">
        <f t="shared" ref="P44:Q44" si="148">SUM(P20:P23)</f>
        <v>12.4</v>
      </c>
      <c r="Q44" s="37">
        <f t="shared" si="148"/>
        <v>6</v>
      </c>
      <c r="R44" s="38">
        <f t="shared" si="135"/>
        <v>0.48387096774193544</v>
      </c>
      <c r="S44" s="39">
        <f t="shared" si="136"/>
        <v>46.75</v>
      </c>
      <c r="V44" s="24" t="s">
        <v>61</v>
      </c>
      <c r="W44" s="3">
        <v>27</v>
      </c>
      <c r="X44" s="3" t="s">
        <v>60</v>
      </c>
      <c r="Y44" s="3">
        <v>56</v>
      </c>
      <c r="Z44" s="3" t="s">
        <v>67</v>
      </c>
      <c r="AA44">
        <f>SUM(B218,B226,B234,B242)</f>
        <v>51</v>
      </c>
      <c r="AB44" s="3" t="s">
        <v>64</v>
      </c>
      <c r="AC44">
        <f>SUM(B155,B163,B171,B179)</f>
        <v>53</v>
      </c>
      <c r="AD44" s="3" t="s">
        <v>63</v>
      </c>
      <c r="AF44" s="3" t="s">
        <v>66</v>
      </c>
    </row>
    <row r="45" spans="1:34" ht="15.75" customHeight="1" x14ac:dyDescent="0.15">
      <c r="A45" s="26" t="s">
        <v>64</v>
      </c>
      <c r="B45" s="37">
        <f t="shared" ref="B45:K45" si="149">SUM(B24:B27)</f>
        <v>44</v>
      </c>
      <c r="C45" s="37">
        <f t="shared" si="149"/>
        <v>33.6</v>
      </c>
      <c r="D45" s="37">
        <f t="shared" si="149"/>
        <v>9.4</v>
      </c>
      <c r="E45" s="37">
        <f t="shared" si="149"/>
        <v>24.2</v>
      </c>
      <c r="F45" s="37">
        <f t="shared" si="149"/>
        <v>7</v>
      </c>
      <c r="G45" s="37">
        <f t="shared" si="149"/>
        <v>5.4</v>
      </c>
      <c r="H45" s="37">
        <f t="shared" si="149"/>
        <v>2</v>
      </c>
      <c r="I45" s="37">
        <f t="shared" si="149"/>
        <v>7</v>
      </c>
      <c r="J45" s="37">
        <f t="shared" si="149"/>
        <v>53.45</v>
      </c>
      <c r="K45" s="37">
        <f t="shared" si="149"/>
        <v>17.5</v>
      </c>
      <c r="L45" s="38">
        <f t="shared" si="131"/>
        <v>0.32740879326473338</v>
      </c>
      <c r="M45" s="37">
        <f t="shared" ref="M45:N45" si="150">SUM(M24:M27)</f>
        <v>17.850000000000001</v>
      </c>
      <c r="N45" s="37">
        <f t="shared" si="150"/>
        <v>3.5</v>
      </c>
      <c r="O45" s="38">
        <f t="shared" si="133"/>
        <v>0.19607843137254902</v>
      </c>
      <c r="P45" s="37">
        <f t="shared" ref="P45:Q45" si="151">SUM(P24:P27)</f>
        <v>15.399999999999999</v>
      </c>
      <c r="Q45" s="37">
        <f t="shared" si="151"/>
        <v>6</v>
      </c>
      <c r="R45" s="38">
        <f t="shared" si="135"/>
        <v>0.38961038961038963</v>
      </c>
      <c r="S45" s="39">
        <f t="shared" si="136"/>
        <v>44.5</v>
      </c>
      <c r="V45" s="26" t="s">
        <v>64</v>
      </c>
      <c r="W45" s="3">
        <v>36</v>
      </c>
      <c r="X45" s="3" t="s">
        <v>63</v>
      </c>
      <c r="Y45" s="3">
        <v>56</v>
      </c>
      <c r="Z45" s="3" t="s">
        <v>65</v>
      </c>
      <c r="AA45">
        <f>SUM(B186,B194,B202,B210)</f>
        <v>37</v>
      </c>
      <c r="AB45" s="3" t="s">
        <v>61</v>
      </c>
      <c r="AC45">
        <f>SUM(B59,B67,B75,B83)</f>
        <v>49</v>
      </c>
      <c r="AD45" s="3" t="s">
        <v>60</v>
      </c>
      <c r="AF45" s="3" t="s">
        <v>62</v>
      </c>
    </row>
    <row r="46" spans="1:34" ht="15.75" customHeight="1" x14ac:dyDescent="0.15">
      <c r="A46" s="28" t="s">
        <v>65</v>
      </c>
      <c r="B46" s="37">
        <f t="shared" ref="B46:K46" si="152">SUM(B28:B31)</f>
        <v>56</v>
      </c>
      <c r="C46" s="37">
        <f t="shared" si="152"/>
        <v>42.2</v>
      </c>
      <c r="D46" s="37">
        <f t="shared" si="152"/>
        <v>16.2</v>
      </c>
      <c r="E46" s="37">
        <f t="shared" si="152"/>
        <v>26</v>
      </c>
      <c r="F46" s="37">
        <f t="shared" si="152"/>
        <v>8.2000000000000011</v>
      </c>
      <c r="G46" s="37">
        <f t="shared" si="152"/>
        <v>5.7999999999999989</v>
      </c>
      <c r="H46" s="37">
        <f t="shared" si="152"/>
        <v>1.5999999999999999</v>
      </c>
      <c r="I46" s="37">
        <f t="shared" si="152"/>
        <v>6.7999999999999989</v>
      </c>
      <c r="J46" s="37">
        <f t="shared" si="152"/>
        <v>65.400000000000006</v>
      </c>
      <c r="K46" s="37">
        <f t="shared" si="152"/>
        <v>22</v>
      </c>
      <c r="L46" s="38">
        <f t="shared" si="131"/>
        <v>0.33639143730886845</v>
      </c>
      <c r="M46" s="37">
        <f t="shared" ref="M46:N46" si="153">SUM(M28:M31)</f>
        <v>30.199999999999996</v>
      </c>
      <c r="N46" s="37">
        <f t="shared" si="153"/>
        <v>7.1999999999999993</v>
      </c>
      <c r="O46" s="38">
        <f t="shared" si="133"/>
        <v>0.23841059602649006</v>
      </c>
      <c r="P46" s="37">
        <f t="shared" ref="P46:Q46" si="154">SUM(P28:P31)</f>
        <v>10.4</v>
      </c>
      <c r="Q46" s="37">
        <f t="shared" si="154"/>
        <v>4</v>
      </c>
      <c r="R46" s="38">
        <f t="shared" si="135"/>
        <v>0.38461538461538458</v>
      </c>
      <c r="S46" s="39">
        <f t="shared" si="136"/>
        <v>42.25</v>
      </c>
      <c r="V46" s="28" t="s">
        <v>65</v>
      </c>
      <c r="W46" s="3">
        <v>28</v>
      </c>
      <c r="X46" s="3" t="s">
        <v>66</v>
      </c>
      <c r="Y46" s="3">
        <v>38</v>
      </c>
      <c r="Z46" s="3" t="s">
        <v>64</v>
      </c>
      <c r="AA46">
        <f>SUM(B282,B290,B298,B306)</f>
        <v>57</v>
      </c>
      <c r="AB46" s="3" t="s">
        <v>67</v>
      </c>
      <c r="AC46">
        <f>SUM(B123,B131,B139,B147)</f>
        <v>46</v>
      </c>
      <c r="AD46" s="3" t="s">
        <v>62</v>
      </c>
      <c r="AF46" s="3" t="s">
        <v>60</v>
      </c>
    </row>
    <row r="47" spans="1:34" ht="15.75" customHeight="1" x14ac:dyDescent="0.15">
      <c r="A47" s="30" t="s">
        <v>67</v>
      </c>
      <c r="B47" s="37">
        <f t="shared" ref="B47:K47" si="155">SUM(B32:B35)</f>
        <v>57.199999999999996</v>
      </c>
      <c r="C47" s="37">
        <f t="shared" si="155"/>
        <v>34.799999999999997</v>
      </c>
      <c r="D47" s="37">
        <f t="shared" si="155"/>
        <v>9.6</v>
      </c>
      <c r="E47" s="37">
        <f t="shared" si="155"/>
        <v>25.200000000000003</v>
      </c>
      <c r="F47" s="37">
        <f t="shared" si="155"/>
        <v>10.600000000000001</v>
      </c>
      <c r="G47" s="37">
        <f t="shared" si="155"/>
        <v>4.8</v>
      </c>
      <c r="H47" s="37">
        <f t="shared" si="155"/>
        <v>2</v>
      </c>
      <c r="I47" s="37">
        <f t="shared" si="155"/>
        <v>7.8</v>
      </c>
      <c r="J47" s="37">
        <f t="shared" si="155"/>
        <v>55.199999999999996</v>
      </c>
      <c r="K47" s="37">
        <f t="shared" si="155"/>
        <v>23.200000000000003</v>
      </c>
      <c r="L47" s="38">
        <f t="shared" si="131"/>
        <v>0.42028985507246386</v>
      </c>
      <c r="M47" s="37">
        <f t="shared" ref="M47:N47" si="156">SUM(M32:M35)</f>
        <v>11.999999999999998</v>
      </c>
      <c r="N47" s="37">
        <f t="shared" si="156"/>
        <v>2.2000000000000002</v>
      </c>
      <c r="O47" s="38">
        <f t="shared" si="133"/>
        <v>0.18333333333333338</v>
      </c>
      <c r="P47" s="37">
        <f t="shared" ref="P47:Q47" si="157">SUM(P32:P35)</f>
        <v>13.799999999999999</v>
      </c>
      <c r="Q47" s="37">
        <f t="shared" si="157"/>
        <v>8.7999999999999989</v>
      </c>
      <c r="R47" s="38">
        <f t="shared" si="135"/>
        <v>0.6376811594202898</v>
      </c>
      <c r="S47" s="39">
        <f t="shared" si="136"/>
        <v>48.5</v>
      </c>
      <c r="V47" s="30" t="s">
        <v>67</v>
      </c>
      <c r="W47" s="3">
        <v>35</v>
      </c>
      <c r="X47" s="3" t="s">
        <v>62</v>
      </c>
      <c r="Y47" s="3">
        <v>45</v>
      </c>
      <c r="Z47" s="3" t="s">
        <v>61</v>
      </c>
      <c r="AA47">
        <f>SUM(B250,B258,B266,B274)</f>
        <v>51</v>
      </c>
      <c r="AB47" s="3" t="s">
        <v>65</v>
      </c>
      <c r="AC47">
        <f>SUM(B91,B99,B107,B115)</f>
        <v>63</v>
      </c>
      <c r="AD47" s="3" t="s">
        <v>66</v>
      </c>
      <c r="AF47" s="3" t="s">
        <v>63</v>
      </c>
    </row>
    <row r="48" spans="1:34" ht="15.75" customHeight="1" x14ac:dyDescent="0.15">
      <c r="A48" s="41" t="s">
        <v>68</v>
      </c>
      <c r="B48" s="42">
        <f t="shared" ref="B48:S48" si="158">AVERAGE(B40:B47)</f>
        <v>49.9</v>
      </c>
      <c r="C48" s="42">
        <f t="shared" si="158"/>
        <v>35.625</v>
      </c>
      <c r="D48" s="42">
        <f t="shared" si="158"/>
        <v>9.9249999999999989</v>
      </c>
      <c r="E48" s="42">
        <f t="shared" si="158"/>
        <v>25.699999999999996</v>
      </c>
      <c r="F48" s="42">
        <f t="shared" si="158"/>
        <v>8.6000000000000014</v>
      </c>
      <c r="G48" s="42">
        <f t="shared" si="158"/>
        <v>4.4249999999999989</v>
      </c>
      <c r="H48" s="42">
        <f t="shared" si="158"/>
        <v>2.4500000000000002</v>
      </c>
      <c r="I48" s="42">
        <f t="shared" si="158"/>
        <v>7.2499999999999991</v>
      </c>
      <c r="J48" s="42">
        <f t="shared" si="158"/>
        <v>58.356249999999996</v>
      </c>
      <c r="K48" s="42">
        <f t="shared" si="158"/>
        <v>19.8125</v>
      </c>
      <c r="L48" s="35">
        <f t="shared" si="158"/>
        <v>0.34006448447841309</v>
      </c>
      <c r="M48" s="42">
        <f t="shared" si="158"/>
        <v>21.381249999999998</v>
      </c>
      <c r="N48" s="42">
        <f t="shared" si="158"/>
        <v>4.6124999999999998</v>
      </c>
      <c r="O48" s="35">
        <f t="shared" si="158"/>
        <v>0.2136960292382791</v>
      </c>
      <c r="P48" s="42">
        <f t="shared" si="158"/>
        <v>11.25</v>
      </c>
      <c r="Q48" s="42">
        <f t="shared" si="158"/>
        <v>5.6999999999999993</v>
      </c>
      <c r="R48" s="35">
        <f t="shared" si="158"/>
        <v>0.51201167575924911</v>
      </c>
      <c r="S48" s="43">
        <f t="shared" si="158"/>
        <v>47.59375</v>
      </c>
    </row>
    <row r="49" spans="1:25" ht="15.75" customHeight="1" x14ac:dyDescent="0.15">
      <c r="A49" s="2"/>
      <c r="L49" s="1"/>
      <c r="O49" s="1"/>
      <c r="R49" s="1"/>
      <c r="S49" s="1"/>
    </row>
    <row r="50" spans="1:25" ht="15.75" customHeight="1" x14ac:dyDescent="0.15">
      <c r="A50" s="2"/>
      <c r="L50" s="1"/>
      <c r="O50" s="1"/>
      <c r="R50" s="1"/>
      <c r="S50" s="1"/>
      <c r="V50" s="30"/>
    </row>
    <row r="51" spans="1:25" ht="15.75" customHeight="1" x14ac:dyDescent="0.15">
      <c r="A51" s="2"/>
      <c r="L51" s="1"/>
      <c r="O51" s="1"/>
      <c r="R51" s="1"/>
      <c r="S51" s="1"/>
      <c r="V51" s="44"/>
    </row>
    <row r="52" spans="1:25" ht="15.75" customHeight="1" x14ac:dyDescent="0.15">
      <c r="A52" s="2"/>
      <c r="L52" s="1"/>
      <c r="O52" s="1"/>
      <c r="R52" s="1"/>
      <c r="S52" s="1"/>
      <c r="V52" s="26"/>
    </row>
    <row r="53" spans="1:25" ht="15.75" customHeight="1" x14ac:dyDescent="0.15">
      <c r="A53" s="31"/>
      <c r="B53" s="45"/>
      <c r="C53" s="45"/>
      <c r="D53" s="45"/>
      <c r="E53" s="45"/>
      <c r="F53" s="45"/>
      <c r="G53" s="45"/>
      <c r="H53" s="45"/>
      <c r="I53" s="45"/>
      <c r="J53" s="45"/>
      <c r="K53" s="45" t="s">
        <v>69</v>
      </c>
      <c r="L53" s="46"/>
      <c r="M53" s="45"/>
      <c r="N53" s="45"/>
      <c r="O53" s="46"/>
      <c r="P53" s="45"/>
      <c r="Q53" s="45"/>
      <c r="R53" s="46"/>
      <c r="S53" s="46"/>
      <c r="V53" s="47"/>
    </row>
    <row r="54" spans="1:25" ht="15.75" customHeight="1" x14ac:dyDescent="0.15">
      <c r="A54" s="2"/>
      <c r="C54" s="3" t="s">
        <v>70</v>
      </c>
      <c r="D54" s="3"/>
      <c r="E54" s="3"/>
      <c r="L54" s="1"/>
      <c r="O54" s="1"/>
      <c r="R54" s="1"/>
      <c r="S54" s="1"/>
      <c r="V54" s="12"/>
    </row>
    <row r="55" spans="1:25" ht="15.75" customHeight="1" x14ac:dyDescent="0.15">
      <c r="A55" s="12" t="s">
        <v>18</v>
      </c>
      <c r="B55" s="3" t="s">
        <v>71</v>
      </c>
      <c r="C55" s="3" t="s">
        <v>72</v>
      </c>
      <c r="D55" s="3" t="s">
        <v>73</v>
      </c>
      <c r="E55" s="3" t="s">
        <v>74</v>
      </c>
      <c r="F55" s="3" t="s">
        <v>75</v>
      </c>
      <c r="G55" s="3" t="s">
        <v>76</v>
      </c>
      <c r="H55" s="3" t="s">
        <v>77</v>
      </c>
      <c r="I55" s="3" t="s">
        <v>78</v>
      </c>
      <c r="J55" s="3" t="s">
        <v>79</v>
      </c>
      <c r="K55" s="3" t="s">
        <v>80</v>
      </c>
      <c r="L55" s="1" t="s">
        <v>10</v>
      </c>
      <c r="M55" s="3" t="s">
        <v>11</v>
      </c>
      <c r="N55" s="3" t="s">
        <v>12</v>
      </c>
      <c r="O55" s="1" t="s">
        <v>13</v>
      </c>
      <c r="P55" s="3" t="s">
        <v>14</v>
      </c>
      <c r="Q55" s="3" t="s">
        <v>15</v>
      </c>
      <c r="R55" s="1" t="s">
        <v>16</v>
      </c>
      <c r="S55" s="1"/>
      <c r="V55" s="24"/>
    </row>
    <row r="56" spans="1:25" ht="13" x14ac:dyDescent="0.15">
      <c r="A56" s="32" t="s">
        <v>54</v>
      </c>
      <c r="B56" s="3">
        <v>4</v>
      </c>
      <c r="C56" s="3">
        <v>15</v>
      </c>
      <c r="D56" s="3">
        <v>4</v>
      </c>
      <c r="E56" s="3">
        <v>11</v>
      </c>
      <c r="F56" s="3">
        <v>1</v>
      </c>
      <c r="G56" s="3">
        <v>1</v>
      </c>
      <c r="H56" s="3">
        <v>0</v>
      </c>
      <c r="I56" s="3">
        <v>1</v>
      </c>
      <c r="J56" s="3">
        <v>9</v>
      </c>
      <c r="K56" s="48">
        <v>2</v>
      </c>
      <c r="L56" s="1"/>
      <c r="M56" s="48">
        <v>1</v>
      </c>
      <c r="N56" s="48">
        <v>0</v>
      </c>
      <c r="O56" s="1"/>
      <c r="P56" s="3">
        <v>0</v>
      </c>
      <c r="Q56" s="3">
        <v>0</v>
      </c>
      <c r="R56" s="1"/>
      <c r="S56" s="1"/>
      <c r="U56" s="49"/>
      <c r="V56" s="32"/>
      <c r="Y56" s="49"/>
    </row>
    <row r="57" spans="1:25" ht="13" x14ac:dyDescent="0.15">
      <c r="A57" s="32" t="s">
        <v>56</v>
      </c>
      <c r="B57" s="3">
        <v>16</v>
      </c>
      <c r="C57" s="3">
        <v>9</v>
      </c>
      <c r="D57" s="3">
        <v>2</v>
      </c>
      <c r="E57" s="3">
        <v>7</v>
      </c>
      <c r="F57" s="3">
        <v>2</v>
      </c>
      <c r="G57" s="3">
        <v>1</v>
      </c>
      <c r="H57" s="3">
        <v>0</v>
      </c>
      <c r="I57" s="3">
        <v>0</v>
      </c>
      <c r="J57" s="3">
        <v>15</v>
      </c>
      <c r="K57" s="3">
        <v>6</v>
      </c>
      <c r="L57" s="1"/>
      <c r="M57" s="3">
        <v>3</v>
      </c>
      <c r="N57" s="3">
        <v>1</v>
      </c>
      <c r="O57" s="1"/>
      <c r="P57" s="3">
        <v>3</v>
      </c>
      <c r="Q57" s="3">
        <v>1</v>
      </c>
      <c r="R57" s="1"/>
      <c r="S57" s="1"/>
      <c r="V57" s="28"/>
    </row>
    <row r="58" spans="1:25" ht="13" x14ac:dyDescent="0.15">
      <c r="A58" s="32" t="s">
        <v>57</v>
      </c>
      <c r="B58" s="3">
        <v>21</v>
      </c>
      <c r="C58" s="3">
        <v>12</v>
      </c>
      <c r="D58" s="3">
        <v>2</v>
      </c>
      <c r="E58" s="3">
        <v>10</v>
      </c>
      <c r="F58" s="3">
        <v>4</v>
      </c>
      <c r="G58" s="3">
        <v>3</v>
      </c>
      <c r="H58" s="3">
        <v>0</v>
      </c>
      <c r="I58" s="3">
        <v>4</v>
      </c>
      <c r="J58" s="3">
        <v>16</v>
      </c>
      <c r="K58" s="3">
        <v>9</v>
      </c>
      <c r="L58" s="1"/>
      <c r="M58" s="3">
        <v>0</v>
      </c>
      <c r="N58" s="3">
        <v>0</v>
      </c>
      <c r="O58" s="1"/>
      <c r="P58" s="3">
        <v>5</v>
      </c>
      <c r="Q58" s="3">
        <v>3</v>
      </c>
      <c r="R58" s="1"/>
      <c r="S58" s="1"/>
      <c r="V58" s="32"/>
    </row>
    <row r="59" spans="1:25" ht="13" x14ac:dyDescent="0.15">
      <c r="A59" s="32" t="s">
        <v>58</v>
      </c>
      <c r="B59" s="3">
        <v>6</v>
      </c>
      <c r="C59" s="3">
        <v>10</v>
      </c>
      <c r="D59" s="3">
        <v>2</v>
      </c>
      <c r="E59" s="3">
        <v>8</v>
      </c>
      <c r="F59" s="3">
        <v>5</v>
      </c>
      <c r="G59" s="3">
        <v>1</v>
      </c>
      <c r="H59" s="3">
        <v>0</v>
      </c>
      <c r="I59" s="3">
        <v>4</v>
      </c>
      <c r="J59" s="3">
        <v>9</v>
      </c>
      <c r="K59" s="3">
        <v>3</v>
      </c>
      <c r="L59" s="1"/>
      <c r="M59" s="3">
        <v>2</v>
      </c>
      <c r="N59" s="3">
        <v>0</v>
      </c>
      <c r="O59" s="1"/>
      <c r="P59" s="3">
        <v>3</v>
      </c>
      <c r="Q59" s="3">
        <v>0</v>
      </c>
      <c r="R59" s="1"/>
      <c r="S59" s="1"/>
    </row>
    <row r="60" spans="1:25" ht="13" x14ac:dyDescent="0.15">
      <c r="A60" s="32" t="s">
        <v>59</v>
      </c>
      <c r="B60" s="3">
        <v>16</v>
      </c>
      <c r="C60" s="3">
        <v>9</v>
      </c>
      <c r="D60" s="3">
        <v>1</v>
      </c>
      <c r="E60" s="3">
        <v>8</v>
      </c>
      <c r="F60" s="3">
        <v>8</v>
      </c>
      <c r="G60" s="3">
        <v>0</v>
      </c>
      <c r="H60" s="3">
        <v>1</v>
      </c>
      <c r="I60" s="3">
        <v>3</v>
      </c>
      <c r="J60" s="3">
        <v>14</v>
      </c>
      <c r="K60" s="3">
        <v>5</v>
      </c>
      <c r="L60" s="1"/>
      <c r="M60" s="3">
        <v>1</v>
      </c>
      <c r="N60" s="3">
        <v>1</v>
      </c>
      <c r="O60" s="1"/>
      <c r="P60" s="3">
        <v>5</v>
      </c>
      <c r="Q60" s="3">
        <v>3</v>
      </c>
      <c r="R60" s="1"/>
      <c r="S60" s="1"/>
    </row>
    <row r="61" spans="1:25" ht="13" x14ac:dyDescent="0.15">
      <c r="A61" s="33" t="s">
        <v>81</v>
      </c>
      <c r="B61" s="34">
        <f t="shared" ref="B61:I61" si="159">SUM(B56:B60)</f>
        <v>63</v>
      </c>
      <c r="C61" s="34">
        <f t="shared" si="159"/>
        <v>55</v>
      </c>
      <c r="D61" s="34">
        <f t="shared" si="159"/>
        <v>11</v>
      </c>
      <c r="E61" s="34">
        <f t="shared" si="159"/>
        <v>44</v>
      </c>
      <c r="F61" s="34">
        <f t="shared" si="159"/>
        <v>20</v>
      </c>
      <c r="G61" s="34">
        <f t="shared" si="159"/>
        <v>6</v>
      </c>
      <c r="H61" s="34">
        <f t="shared" si="159"/>
        <v>1</v>
      </c>
      <c r="I61" s="34">
        <f t="shared" si="159"/>
        <v>12</v>
      </c>
      <c r="J61" s="50">
        <f>SUM(J56:J60)+SUM(M56:M60)</f>
        <v>70</v>
      </c>
      <c r="K61" s="50">
        <f>SUM(K56:K60)+SUM(N56:N60)</f>
        <v>27</v>
      </c>
      <c r="L61" s="35">
        <f>K61/J61</f>
        <v>0.38571428571428573</v>
      </c>
      <c r="M61" s="50">
        <f t="shared" ref="M61:N61" si="160">SUM(M56:M60)</f>
        <v>7</v>
      </c>
      <c r="N61" s="50">
        <f t="shared" si="160"/>
        <v>2</v>
      </c>
      <c r="O61" s="35">
        <f>N61/M61</f>
        <v>0.2857142857142857</v>
      </c>
      <c r="P61" s="34">
        <f t="shared" ref="P61:Q61" si="161">SUM(P56:P60)</f>
        <v>16</v>
      </c>
      <c r="Q61" s="34">
        <f t="shared" si="161"/>
        <v>7</v>
      </c>
      <c r="R61" s="35">
        <f>Q61/P61</f>
        <v>0.4375</v>
      </c>
      <c r="S61" s="1"/>
    </row>
    <row r="62" spans="1:25" ht="13" x14ac:dyDescent="0.15">
      <c r="L62" s="1"/>
      <c r="O62" s="1"/>
      <c r="R62" s="1"/>
      <c r="S62" s="1"/>
    </row>
    <row r="63" spans="1:25" ht="13" x14ac:dyDescent="0.15">
      <c r="A63" s="12" t="s">
        <v>19</v>
      </c>
      <c r="B63" s="3" t="s">
        <v>71</v>
      </c>
      <c r="C63" s="3" t="s">
        <v>72</v>
      </c>
      <c r="D63" s="3" t="s">
        <v>73</v>
      </c>
      <c r="E63" s="3" t="s">
        <v>74</v>
      </c>
      <c r="F63" s="3" t="s">
        <v>75</v>
      </c>
      <c r="G63" s="3" t="s">
        <v>76</v>
      </c>
      <c r="H63" s="3" t="s">
        <v>77</v>
      </c>
      <c r="I63" s="3" t="s">
        <v>78</v>
      </c>
      <c r="J63" s="3" t="s">
        <v>79</v>
      </c>
      <c r="K63" s="3" t="s">
        <v>80</v>
      </c>
      <c r="L63" s="1" t="s">
        <v>10</v>
      </c>
      <c r="M63" s="3" t="s">
        <v>11</v>
      </c>
      <c r="N63" s="3" t="s">
        <v>12</v>
      </c>
      <c r="O63" s="1" t="s">
        <v>13</v>
      </c>
      <c r="P63" s="3" t="s">
        <v>14</v>
      </c>
      <c r="Q63" s="3" t="s">
        <v>15</v>
      </c>
      <c r="R63" s="1" t="s">
        <v>16</v>
      </c>
      <c r="S63" s="1"/>
    </row>
    <row r="64" spans="1:25" ht="13" x14ac:dyDescent="0.15">
      <c r="A64" s="32" t="s">
        <v>54</v>
      </c>
      <c r="B64" s="3">
        <v>11</v>
      </c>
      <c r="C64" s="3">
        <v>9</v>
      </c>
      <c r="D64" s="3">
        <v>2</v>
      </c>
      <c r="E64" s="3">
        <v>7</v>
      </c>
      <c r="F64" s="3">
        <v>3</v>
      </c>
      <c r="G64" s="3">
        <v>0</v>
      </c>
      <c r="H64" s="3">
        <v>5</v>
      </c>
      <c r="I64" s="3">
        <v>2</v>
      </c>
      <c r="J64" s="3">
        <v>16</v>
      </c>
      <c r="K64" s="48">
        <v>5</v>
      </c>
      <c r="L64" s="1"/>
      <c r="M64" s="48">
        <v>5</v>
      </c>
      <c r="N64" s="48">
        <v>0</v>
      </c>
      <c r="O64" s="1"/>
      <c r="P64" s="3">
        <v>2</v>
      </c>
      <c r="Q64" s="3">
        <v>1</v>
      </c>
      <c r="R64" s="1"/>
      <c r="S64" s="1"/>
    </row>
    <row r="65" spans="1:25" ht="13" x14ac:dyDescent="0.15">
      <c r="A65" s="32" t="s">
        <v>56</v>
      </c>
      <c r="B65" s="3">
        <v>9</v>
      </c>
      <c r="C65" s="3">
        <v>15</v>
      </c>
      <c r="D65" s="3">
        <v>5</v>
      </c>
      <c r="E65" s="3">
        <v>10</v>
      </c>
      <c r="F65" s="3">
        <v>5</v>
      </c>
      <c r="G65" s="3">
        <v>0</v>
      </c>
      <c r="H65" s="3">
        <v>0</v>
      </c>
      <c r="I65" s="3">
        <v>3</v>
      </c>
      <c r="J65" s="3">
        <v>11</v>
      </c>
      <c r="K65" s="3">
        <v>2</v>
      </c>
      <c r="L65" s="1"/>
      <c r="M65" s="3">
        <v>4</v>
      </c>
      <c r="N65" s="3">
        <v>1</v>
      </c>
      <c r="O65" s="1"/>
      <c r="P65" s="3">
        <v>5</v>
      </c>
      <c r="Q65" s="3">
        <v>0</v>
      </c>
      <c r="R65" s="1"/>
      <c r="S65" s="1"/>
      <c r="U65" s="49"/>
      <c r="Y65" s="49"/>
    </row>
    <row r="66" spans="1:25" ht="13" x14ac:dyDescent="0.15">
      <c r="A66" s="32" t="s">
        <v>57</v>
      </c>
      <c r="B66" s="3">
        <v>16</v>
      </c>
      <c r="C66" s="3">
        <v>12</v>
      </c>
      <c r="D66" s="3">
        <v>4</v>
      </c>
      <c r="E66" s="3">
        <v>8</v>
      </c>
      <c r="F66" s="3">
        <v>6</v>
      </c>
      <c r="G66" s="3">
        <v>1</v>
      </c>
      <c r="H66" s="3">
        <v>1</v>
      </c>
      <c r="I66" s="3">
        <v>3</v>
      </c>
      <c r="J66" s="3">
        <v>12</v>
      </c>
      <c r="K66" s="3">
        <v>3</v>
      </c>
      <c r="L66" s="1"/>
      <c r="M66" s="3">
        <v>8</v>
      </c>
      <c r="N66" s="3">
        <v>3</v>
      </c>
      <c r="O66" s="1"/>
      <c r="P66" s="3">
        <v>3</v>
      </c>
      <c r="Q66" s="3">
        <v>1</v>
      </c>
      <c r="R66" s="1"/>
      <c r="S66" s="1"/>
    </row>
    <row r="67" spans="1:25" ht="13" x14ac:dyDescent="0.15">
      <c r="A67" s="32" t="s">
        <v>58</v>
      </c>
      <c r="B67" s="3">
        <v>23</v>
      </c>
      <c r="C67" s="3">
        <v>12</v>
      </c>
      <c r="D67" s="3">
        <v>4</v>
      </c>
      <c r="E67" s="3">
        <v>8</v>
      </c>
      <c r="F67" s="3">
        <v>3</v>
      </c>
      <c r="G67" s="3">
        <v>0</v>
      </c>
      <c r="H67" s="3">
        <v>1</v>
      </c>
      <c r="I67" s="3">
        <v>4</v>
      </c>
      <c r="J67" s="3">
        <v>7</v>
      </c>
      <c r="K67" s="3">
        <v>5</v>
      </c>
      <c r="L67" s="1"/>
      <c r="M67" s="3">
        <v>12</v>
      </c>
      <c r="N67" s="3">
        <v>4</v>
      </c>
      <c r="O67" s="1"/>
      <c r="P67" s="3">
        <v>4</v>
      </c>
      <c r="Q67" s="3">
        <v>1</v>
      </c>
      <c r="R67" s="1"/>
      <c r="S67" s="1"/>
    </row>
    <row r="68" spans="1:25" ht="13" x14ac:dyDescent="0.15">
      <c r="A68" s="32" t="s">
        <v>59</v>
      </c>
      <c r="B68" s="3">
        <v>22</v>
      </c>
      <c r="C68" s="3">
        <v>17</v>
      </c>
      <c r="D68" s="3">
        <v>7</v>
      </c>
      <c r="E68" s="3">
        <v>10</v>
      </c>
      <c r="F68" s="3">
        <v>2</v>
      </c>
      <c r="G68" s="3">
        <v>1</v>
      </c>
      <c r="H68" s="3">
        <v>1</v>
      </c>
      <c r="I68" s="3">
        <v>2</v>
      </c>
      <c r="J68" s="3">
        <v>9</v>
      </c>
      <c r="K68" s="3">
        <v>5</v>
      </c>
      <c r="L68" s="1"/>
      <c r="M68" s="3">
        <v>18</v>
      </c>
      <c r="N68" s="3">
        <v>4</v>
      </c>
      <c r="O68" s="1"/>
      <c r="P68" s="3">
        <v>3</v>
      </c>
      <c r="Q68" s="3">
        <v>0</v>
      </c>
      <c r="R68" s="1"/>
      <c r="S68" s="1"/>
    </row>
    <row r="69" spans="1:25" ht="13" x14ac:dyDescent="0.15">
      <c r="A69" s="33" t="s">
        <v>81</v>
      </c>
      <c r="B69" s="34">
        <f t="shared" ref="B69:I69" si="162">SUM(B64:B68)</f>
        <v>81</v>
      </c>
      <c r="C69" s="34">
        <f t="shared" si="162"/>
        <v>65</v>
      </c>
      <c r="D69" s="34">
        <f t="shared" si="162"/>
        <v>22</v>
      </c>
      <c r="E69" s="34">
        <f t="shared" si="162"/>
        <v>43</v>
      </c>
      <c r="F69" s="34">
        <f t="shared" si="162"/>
        <v>19</v>
      </c>
      <c r="G69" s="34">
        <f t="shared" si="162"/>
        <v>2</v>
      </c>
      <c r="H69" s="34">
        <f t="shared" si="162"/>
        <v>8</v>
      </c>
      <c r="I69" s="34">
        <f t="shared" si="162"/>
        <v>14</v>
      </c>
      <c r="J69" s="50">
        <f t="shared" ref="J69:K69" si="163">SUM(J64:J68)+SUM(M64:M68)</f>
        <v>102</v>
      </c>
      <c r="K69" s="50">
        <f t="shared" si="163"/>
        <v>32</v>
      </c>
      <c r="L69" s="35">
        <f>K69/J69</f>
        <v>0.31372549019607843</v>
      </c>
      <c r="M69" s="50">
        <f t="shared" ref="M69:N69" si="164">SUM(M64:M68)</f>
        <v>47</v>
      </c>
      <c r="N69" s="50">
        <f t="shared" si="164"/>
        <v>12</v>
      </c>
      <c r="O69" s="35">
        <f>N69/M69</f>
        <v>0.25531914893617019</v>
      </c>
      <c r="P69" s="34">
        <f t="shared" ref="P69:Q69" si="165">SUM(P64:P68)</f>
        <v>17</v>
      </c>
      <c r="Q69" s="34">
        <f t="shared" si="165"/>
        <v>3</v>
      </c>
      <c r="R69" s="35">
        <f>Q69/P69</f>
        <v>0.17647058823529413</v>
      </c>
      <c r="S69" s="1"/>
    </row>
    <row r="70" spans="1:25" ht="13" x14ac:dyDescent="0.15">
      <c r="A70" s="32"/>
      <c r="L70" s="1"/>
      <c r="O70" s="1"/>
      <c r="R70" s="1"/>
      <c r="S70" s="1"/>
    </row>
    <row r="71" spans="1:25" ht="13" x14ac:dyDescent="0.15">
      <c r="A71" s="12" t="s">
        <v>20</v>
      </c>
      <c r="B71" s="3" t="s">
        <v>71</v>
      </c>
      <c r="C71" s="3" t="s">
        <v>72</v>
      </c>
      <c r="D71" s="3" t="s">
        <v>73</v>
      </c>
      <c r="E71" s="3" t="s">
        <v>74</v>
      </c>
      <c r="F71" s="3" t="s">
        <v>75</v>
      </c>
      <c r="G71" s="3" t="s">
        <v>76</v>
      </c>
      <c r="H71" s="3" t="s">
        <v>77</v>
      </c>
      <c r="I71" s="3" t="s">
        <v>78</v>
      </c>
      <c r="J71" s="3" t="s">
        <v>79</v>
      </c>
      <c r="K71" s="3" t="s">
        <v>80</v>
      </c>
      <c r="L71" s="1" t="s">
        <v>10</v>
      </c>
      <c r="M71" s="3" t="s">
        <v>11</v>
      </c>
      <c r="N71" s="3" t="s">
        <v>12</v>
      </c>
      <c r="O71" s="1" t="s">
        <v>13</v>
      </c>
      <c r="P71" s="3" t="s">
        <v>14</v>
      </c>
      <c r="Q71" s="3" t="s">
        <v>15</v>
      </c>
      <c r="R71" s="1" t="s">
        <v>16</v>
      </c>
      <c r="S71" s="1"/>
    </row>
    <row r="72" spans="1:25" ht="13" x14ac:dyDescent="0.15">
      <c r="A72" s="32" t="s">
        <v>54</v>
      </c>
      <c r="B72" s="3">
        <v>7</v>
      </c>
      <c r="C72" s="3">
        <v>6</v>
      </c>
      <c r="D72" s="3">
        <v>0</v>
      </c>
      <c r="E72" s="3">
        <v>6</v>
      </c>
      <c r="F72" s="3">
        <v>1</v>
      </c>
      <c r="G72" s="3">
        <v>3</v>
      </c>
      <c r="H72" s="3">
        <v>0</v>
      </c>
      <c r="I72" s="3">
        <v>1</v>
      </c>
      <c r="J72" s="3">
        <v>9</v>
      </c>
      <c r="K72" s="48">
        <v>2</v>
      </c>
      <c r="L72" s="1"/>
      <c r="M72" s="48">
        <v>10</v>
      </c>
      <c r="N72" s="48">
        <v>1</v>
      </c>
      <c r="O72" s="1"/>
      <c r="P72" s="3">
        <v>1</v>
      </c>
      <c r="Q72" s="3">
        <v>0</v>
      </c>
      <c r="R72" s="1"/>
      <c r="S72" s="1"/>
    </row>
    <row r="73" spans="1:25" ht="13" x14ac:dyDescent="0.15">
      <c r="A73" s="32" t="s">
        <v>56</v>
      </c>
      <c r="B73" s="3">
        <v>5</v>
      </c>
      <c r="C73" s="3">
        <v>8</v>
      </c>
      <c r="D73" s="3">
        <v>0</v>
      </c>
      <c r="E73" s="3">
        <v>8</v>
      </c>
      <c r="F73" s="3">
        <v>2</v>
      </c>
      <c r="G73" s="3">
        <v>2</v>
      </c>
      <c r="H73" s="3">
        <v>0</v>
      </c>
      <c r="I73" s="3">
        <v>0</v>
      </c>
      <c r="J73" s="3">
        <v>8</v>
      </c>
      <c r="K73" s="3">
        <v>1</v>
      </c>
      <c r="L73" s="1"/>
      <c r="M73" s="3">
        <v>5</v>
      </c>
      <c r="N73" s="3">
        <v>1</v>
      </c>
      <c r="O73" s="1"/>
      <c r="P73" s="3">
        <v>0</v>
      </c>
      <c r="Q73" s="3">
        <v>0</v>
      </c>
      <c r="R73" s="1"/>
      <c r="S73" s="1"/>
    </row>
    <row r="74" spans="1:25" ht="13" x14ac:dyDescent="0.15">
      <c r="A74" s="32" t="s">
        <v>57</v>
      </c>
      <c r="B74" s="3">
        <v>14</v>
      </c>
      <c r="C74" s="3">
        <v>4</v>
      </c>
      <c r="D74" s="3">
        <v>0</v>
      </c>
      <c r="E74" s="3">
        <v>4</v>
      </c>
      <c r="F74" s="3">
        <v>1</v>
      </c>
      <c r="G74" s="3">
        <v>0</v>
      </c>
      <c r="H74" s="3">
        <v>0</v>
      </c>
      <c r="I74" s="3">
        <v>0</v>
      </c>
      <c r="J74" s="3">
        <v>7</v>
      </c>
      <c r="K74" s="3">
        <v>1</v>
      </c>
      <c r="L74" s="1"/>
      <c r="M74" s="3">
        <v>12</v>
      </c>
      <c r="N74" s="3">
        <v>4</v>
      </c>
      <c r="O74" s="1"/>
      <c r="P74" s="3">
        <v>0</v>
      </c>
      <c r="Q74" s="3">
        <v>0</v>
      </c>
      <c r="R74" s="1"/>
      <c r="S74" s="1"/>
    </row>
    <row r="75" spans="1:25" ht="13" x14ac:dyDescent="0.15">
      <c r="A75" s="32" t="s">
        <v>58</v>
      </c>
      <c r="B75" s="3">
        <v>10</v>
      </c>
      <c r="C75" s="3">
        <v>5</v>
      </c>
      <c r="D75" s="3">
        <v>1</v>
      </c>
      <c r="E75" s="3">
        <v>4</v>
      </c>
      <c r="F75" s="3">
        <v>4</v>
      </c>
      <c r="G75" s="3">
        <v>0</v>
      </c>
      <c r="H75" s="3">
        <v>1</v>
      </c>
      <c r="I75" s="3">
        <v>3</v>
      </c>
      <c r="J75" s="3">
        <v>7</v>
      </c>
      <c r="K75" s="3">
        <v>3</v>
      </c>
      <c r="L75" s="1"/>
      <c r="M75" s="3">
        <v>6</v>
      </c>
      <c r="N75" s="3">
        <v>1</v>
      </c>
      <c r="O75" s="1"/>
      <c r="P75" s="3">
        <v>2</v>
      </c>
      <c r="Q75" s="3">
        <v>1</v>
      </c>
      <c r="R75" s="1"/>
      <c r="S75" s="1"/>
    </row>
    <row r="76" spans="1:25" ht="13" x14ac:dyDescent="0.15">
      <c r="A76" s="32" t="s">
        <v>59</v>
      </c>
      <c r="B76" s="3">
        <v>6</v>
      </c>
      <c r="C76" s="3">
        <v>8</v>
      </c>
      <c r="D76" s="3">
        <v>1</v>
      </c>
      <c r="E76" s="3">
        <v>7</v>
      </c>
      <c r="F76" s="3">
        <v>1</v>
      </c>
      <c r="G76" s="3">
        <v>2</v>
      </c>
      <c r="H76" s="3">
        <v>1</v>
      </c>
      <c r="I76" s="3">
        <v>3</v>
      </c>
      <c r="J76" s="3">
        <v>2</v>
      </c>
      <c r="K76" s="3">
        <v>0</v>
      </c>
      <c r="L76" s="1"/>
      <c r="M76" s="3">
        <v>3</v>
      </c>
      <c r="N76" s="3">
        <v>2</v>
      </c>
      <c r="O76" s="1"/>
      <c r="P76" s="3">
        <v>0</v>
      </c>
      <c r="Q76" s="3">
        <v>0</v>
      </c>
      <c r="R76" s="1"/>
      <c r="S76" s="1"/>
      <c r="U76" s="49"/>
      <c r="Y76" s="49"/>
    </row>
    <row r="77" spans="1:25" ht="13" x14ac:dyDescent="0.15">
      <c r="A77" s="33" t="s">
        <v>81</v>
      </c>
      <c r="B77" s="34">
        <f t="shared" ref="B77:I77" si="166">SUM(B72:B76)</f>
        <v>42</v>
      </c>
      <c r="C77" s="34">
        <f t="shared" si="166"/>
        <v>31</v>
      </c>
      <c r="D77" s="34">
        <f t="shared" si="166"/>
        <v>2</v>
      </c>
      <c r="E77" s="34">
        <f t="shared" si="166"/>
        <v>29</v>
      </c>
      <c r="F77" s="34">
        <f t="shared" si="166"/>
        <v>9</v>
      </c>
      <c r="G77" s="34">
        <f t="shared" si="166"/>
        <v>7</v>
      </c>
      <c r="H77" s="34">
        <f t="shared" si="166"/>
        <v>2</v>
      </c>
      <c r="I77" s="34">
        <f t="shared" si="166"/>
        <v>7</v>
      </c>
      <c r="J77" s="50">
        <f>SUM(J72:J76)+SUM(M72:M76)</f>
        <v>69</v>
      </c>
      <c r="K77" s="50">
        <f>SUM(K72:K76)+SUM(N72:N76)</f>
        <v>16</v>
      </c>
      <c r="L77" s="35">
        <f>K77/J77</f>
        <v>0.2318840579710145</v>
      </c>
      <c r="M77" s="50">
        <f t="shared" ref="M77:N77" si="167">SUM(M72:M76)</f>
        <v>36</v>
      </c>
      <c r="N77" s="50">
        <f t="shared" si="167"/>
        <v>9</v>
      </c>
      <c r="O77" s="35">
        <f>N77/M77</f>
        <v>0.25</v>
      </c>
      <c r="P77" s="34">
        <f t="shared" ref="P77:Q77" si="168">SUM(P72:P76)</f>
        <v>3</v>
      </c>
      <c r="Q77" s="34">
        <f t="shared" si="168"/>
        <v>1</v>
      </c>
      <c r="R77" s="35">
        <f>Q77/P77</f>
        <v>0.33333333333333331</v>
      </c>
      <c r="S77" s="1"/>
    </row>
    <row r="78" spans="1:25" ht="13" x14ac:dyDescent="0.15">
      <c r="A78" s="32"/>
      <c r="L78" s="1"/>
      <c r="O78" s="1"/>
      <c r="R78" s="1"/>
      <c r="S78" s="1"/>
    </row>
    <row r="79" spans="1:25" ht="13" x14ac:dyDescent="0.15">
      <c r="A79" s="12" t="s">
        <v>21</v>
      </c>
      <c r="B79" s="3" t="s">
        <v>71</v>
      </c>
      <c r="C79" s="3" t="s">
        <v>72</v>
      </c>
      <c r="D79" s="3" t="s">
        <v>73</v>
      </c>
      <c r="E79" s="3" t="s">
        <v>74</v>
      </c>
      <c r="F79" s="3" t="s">
        <v>75</v>
      </c>
      <c r="G79" s="3" t="s">
        <v>76</v>
      </c>
      <c r="H79" s="3" t="s">
        <v>77</v>
      </c>
      <c r="I79" s="3" t="s">
        <v>78</v>
      </c>
      <c r="J79" s="3" t="s">
        <v>79</v>
      </c>
      <c r="K79" s="3" t="s">
        <v>80</v>
      </c>
      <c r="L79" s="1" t="s">
        <v>10</v>
      </c>
      <c r="M79" s="3" t="s">
        <v>11</v>
      </c>
      <c r="N79" s="3" t="s">
        <v>12</v>
      </c>
      <c r="O79" s="1" t="s">
        <v>13</v>
      </c>
      <c r="P79" s="3" t="s">
        <v>14</v>
      </c>
      <c r="Q79" s="3" t="s">
        <v>15</v>
      </c>
      <c r="R79" s="1" t="s">
        <v>16</v>
      </c>
      <c r="S79" s="1"/>
    </row>
    <row r="80" spans="1:25" ht="13" x14ac:dyDescent="0.15">
      <c r="A80" s="32" t="s">
        <v>54</v>
      </c>
      <c r="B80" s="3">
        <v>5</v>
      </c>
      <c r="C80" s="3">
        <v>8</v>
      </c>
      <c r="D80" s="3">
        <v>2</v>
      </c>
      <c r="E80" s="3">
        <v>6</v>
      </c>
      <c r="F80" s="3">
        <v>0</v>
      </c>
      <c r="G80" s="3">
        <v>1</v>
      </c>
      <c r="H80" s="3">
        <v>0</v>
      </c>
      <c r="I80" s="3">
        <v>2</v>
      </c>
      <c r="J80" s="3">
        <v>4</v>
      </c>
      <c r="K80" s="48">
        <v>1</v>
      </c>
      <c r="L80" s="1"/>
      <c r="M80" s="48">
        <v>2</v>
      </c>
      <c r="N80" s="48">
        <v>1</v>
      </c>
      <c r="O80" s="1"/>
      <c r="P80" s="3">
        <v>0</v>
      </c>
      <c r="Q80" s="3">
        <v>0</v>
      </c>
      <c r="R80" s="1"/>
      <c r="S80" s="1"/>
    </row>
    <row r="81" spans="1:25" ht="13" x14ac:dyDescent="0.15">
      <c r="A81" s="32" t="s">
        <v>56</v>
      </c>
      <c r="B81" s="3">
        <v>6</v>
      </c>
      <c r="C81" s="3">
        <v>5</v>
      </c>
      <c r="D81" s="3">
        <v>0</v>
      </c>
      <c r="E81" s="3">
        <v>5</v>
      </c>
      <c r="F81" s="3">
        <v>1</v>
      </c>
      <c r="G81" s="3">
        <v>0</v>
      </c>
      <c r="H81" s="3">
        <v>0</v>
      </c>
      <c r="I81" s="3">
        <v>0</v>
      </c>
      <c r="J81" s="3">
        <v>5</v>
      </c>
      <c r="K81" s="3">
        <v>2</v>
      </c>
      <c r="L81" s="1"/>
      <c r="M81" s="3">
        <v>0</v>
      </c>
      <c r="N81" s="3">
        <v>0</v>
      </c>
      <c r="O81" s="1"/>
      <c r="P81" s="3">
        <v>2</v>
      </c>
      <c r="Q81" s="3">
        <v>2</v>
      </c>
      <c r="R81" s="1"/>
      <c r="S81" s="1"/>
    </row>
    <row r="82" spans="1:25" ht="13" x14ac:dyDescent="0.15">
      <c r="A82" s="32" t="s">
        <v>57</v>
      </c>
      <c r="B82" s="51">
        <v>3</v>
      </c>
      <c r="C82" s="51">
        <v>9</v>
      </c>
      <c r="D82" s="51">
        <v>2</v>
      </c>
      <c r="E82" s="51">
        <v>7</v>
      </c>
      <c r="F82" s="51">
        <v>1</v>
      </c>
      <c r="G82" s="51">
        <v>0</v>
      </c>
      <c r="H82" s="51">
        <v>0</v>
      </c>
      <c r="I82" s="51">
        <v>5</v>
      </c>
      <c r="J82" s="51">
        <v>8</v>
      </c>
      <c r="K82" s="51">
        <v>1</v>
      </c>
      <c r="L82" s="52"/>
      <c r="M82" s="51">
        <v>0</v>
      </c>
      <c r="N82" s="51">
        <v>0</v>
      </c>
      <c r="O82" s="52"/>
      <c r="P82" s="51">
        <v>2</v>
      </c>
      <c r="Q82" s="51">
        <v>1</v>
      </c>
      <c r="R82" s="1"/>
      <c r="S82" s="1"/>
    </row>
    <row r="83" spans="1:25" ht="13" x14ac:dyDescent="0.15">
      <c r="A83" s="32" t="s">
        <v>58</v>
      </c>
      <c r="B83" s="51">
        <v>10</v>
      </c>
      <c r="C83" s="51">
        <v>5</v>
      </c>
      <c r="D83" s="51">
        <v>1</v>
      </c>
      <c r="E83" s="51">
        <v>4</v>
      </c>
      <c r="F83" s="51">
        <v>0</v>
      </c>
      <c r="G83" s="51">
        <v>0</v>
      </c>
      <c r="H83" s="51">
        <v>0</v>
      </c>
      <c r="I83" s="51">
        <v>0</v>
      </c>
      <c r="J83" s="51">
        <v>7</v>
      </c>
      <c r="K83" s="51">
        <v>4</v>
      </c>
      <c r="L83" s="52"/>
      <c r="M83" s="51">
        <v>1</v>
      </c>
      <c r="N83" s="51">
        <v>0</v>
      </c>
      <c r="O83" s="52"/>
      <c r="P83" s="51">
        <v>4</v>
      </c>
      <c r="Q83" s="51">
        <v>2</v>
      </c>
      <c r="R83" s="1"/>
      <c r="S83" s="1"/>
    </row>
    <row r="84" spans="1:25" ht="13" x14ac:dyDescent="0.15">
      <c r="A84" s="32" t="s">
        <v>59</v>
      </c>
      <c r="B84" s="3">
        <v>11</v>
      </c>
      <c r="C84" s="3">
        <v>8</v>
      </c>
      <c r="D84" s="3">
        <v>0</v>
      </c>
      <c r="E84" s="3">
        <v>8</v>
      </c>
      <c r="F84" s="3">
        <v>1</v>
      </c>
      <c r="G84" s="3">
        <v>1</v>
      </c>
      <c r="H84" s="3">
        <v>0</v>
      </c>
      <c r="I84" s="3">
        <v>0</v>
      </c>
      <c r="J84" s="3">
        <v>8</v>
      </c>
      <c r="K84" s="3">
        <v>5</v>
      </c>
      <c r="L84" s="1"/>
      <c r="M84" s="3">
        <v>0</v>
      </c>
      <c r="N84" s="3">
        <v>0</v>
      </c>
      <c r="O84" s="1"/>
      <c r="P84" s="3">
        <v>1</v>
      </c>
      <c r="Q84" s="3">
        <v>1</v>
      </c>
      <c r="R84" s="1"/>
      <c r="S84" s="1"/>
    </row>
    <row r="85" spans="1:25" ht="13" x14ac:dyDescent="0.15">
      <c r="A85" s="33" t="s">
        <v>81</v>
      </c>
      <c r="B85" s="34">
        <f t="shared" ref="B85:I85" si="169">SUM(B80:B84)</f>
        <v>35</v>
      </c>
      <c r="C85" s="34">
        <f t="shared" si="169"/>
        <v>35</v>
      </c>
      <c r="D85" s="34">
        <f t="shared" si="169"/>
        <v>5</v>
      </c>
      <c r="E85" s="34">
        <f t="shared" si="169"/>
        <v>30</v>
      </c>
      <c r="F85" s="34">
        <f t="shared" si="169"/>
        <v>3</v>
      </c>
      <c r="G85" s="34">
        <f t="shared" si="169"/>
        <v>2</v>
      </c>
      <c r="H85" s="34">
        <f t="shared" si="169"/>
        <v>0</v>
      </c>
      <c r="I85" s="34">
        <f t="shared" si="169"/>
        <v>7</v>
      </c>
      <c r="J85" s="50">
        <f t="shared" ref="J85:K85" si="170">SUM(J80:J84)+SUM(M80:M84)</f>
        <v>35</v>
      </c>
      <c r="K85" s="50">
        <f t="shared" si="170"/>
        <v>14</v>
      </c>
      <c r="L85" s="35">
        <f>K85/J85</f>
        <v>0.4</v>
      </c>
      <c r="M85" s="50">
        <f t="shared" ref="M85:N85" si="171">SUM(M80:M84)</f>
        <v>3</v>
      </c>
      <c r="N85" s="50">
        <f t="shared" si="171"/>
        <v>1</v>
      </c>
      <c r="O85" s="35">
        <f>N85/M85</f>
        <v>0.33333333333333331</v>
      </c>
      <c r="P85" s="34">
        <f t="shared" ref="P85:Q85" si="172">SUM(P80:P84)</f>
        <v>9</v>
      </c>
      <c r="Q85" s="34">
        <f t="shared" si="172"/>
        <v>6</v>
      </c>
      <c r="R85" s="35">
        <f>Q85/P85</f>
        <v>0.66666666666666663</v>
      </c>
      <c r="S85" s="1"/>
    </row>
    <row r="86" spans="1:25" ht="13" x14ac:dyDescent="0.15">
      <c r="A86" s="32"/>
      <c r="K86" s="48"/>
      <c r="L86" s="1"/>
      <c r="M86" s="48"/>
      <c r="N86" s="48"/>
      <c r="O86" s="1"/>
      <c r="R86" s="1"/>
      <c r="S86" s="1"/>
      <c r="U86" s="49"/>
      <c r="Y86" s="49"/>
    </row>
    <row r="87" spans="1:25" ht="13" x14ac:dyDescent="0.15">
      <c r="A87" s="17" t="s">
        <v>22</v>
      </c>
      <c r="B87" s="3" t="s">
        <v>71</v>
      </c>
      <c r="C87" s="3" t="s">
        <v>72</v>
      </c>
      <c r="D87" s="3" t="s">
        <v>73</v>
      </c>
      <c r="E87" s="3" t="s">
        <v>74</v>
      </c>
      <c r="F87" s="3" t="s">
        <v>75</v>
      </c>
      <c r="G87" s="3" t="s">
        <v>76</v>
      </c>
      <c r="H87" s="3" t="s">
        <v>77</v>
      </c>
      <c r="I87" s="3" t="s">
        <v>78</v>
      </c>
      <c r="J87" s="3" t="s">
        <v>79</v>
      </c>
      <c r="K87" s="3" t="s">
        <v>80</v>
      </c>
      <c r="L87" s="1" t="s">
        <v>10</v>
      </c>
      <c r="M87" s="3" t="s">
        <v>11</v>
      </c>
      <c r="N87" s="3" t="s">
        <v>12</v>
      </c>
      <c r="O87" s="1" t="s">
        <v>13</v>
      </c>
      <c r="P87" s="3" t="s">
        <v>14</v>
      </c>
      <c r="Q87" s="3" t="s">
        <v>15</v>
      </c>
      <c r="R87" s="1" t="s">
        <v>16</v>
      </c>
      <c r="S87" s="1"/>
    </row>
    <row r="88" spans="1:25" ht="13" x14ac:dyDescent="0.15">
      <c r="A88" s="32" t="s">
        <v>54</v>
      </c>
      <c r="B88" s="3">
        <v>12</v>
      </c>
      <c r="C88" s="3">
        <v>4</v>
      </c>
      <c r="D88" s="3">
        <v>0</v>
      </c>
      <c r="E88" s="3">
        <v>4</v>
      </c>
      <c r="F88" s="3">
        <v>1</v>
      </c>
      <c r="G88" s="3">
        <v>1</v>
      </c>
      <c r="H88" s="3">
        <v>0</v>
      </c>
      <c r="I88" s="3">
        <v>3</v>
      </c>
      <c r="J88" s="3">
        <v>9</v>
      </c>
      <c r="K88" s="48">
        <v>4</v>
      </c>
      <c r="L88" s="1"/>
      <c r="M88" s="48">
        <v>11</v>
      </c>
      <c r="N88" s="48">
        <v>1</v>
      </c>
      <c r="O88" s="1"/>
      <c r="P88" s="3">
        <v>2</v>
      </c>
      <c r="Q88" s="3">
        <v>1</v>
      </c>
      <c r="R88" s="1"/>
      <c r="S88" s="1"/>
    </row>
    <row r="89" spans="1:25" ht="13" x14ac:dyDescent="0.15">
      <c r="A89" s="32" t="s">
        <v>56</v>
      </c>
      <c r="B89" s="3">
        <v>9</v>
      </c>
      <c r="C89" s="3">
        <v>9</v>
      </c>
      <c r="D89" s="3">
        <v>1</v>
      </c>
      <c r="E89" s="3">
        <v>8</v>
      </c>
      <c r="F89" s="3">
        <v>5</v>
      </c>
      <c r="G89" s="3">
        <v>0</v>
      </c>
      <c r="H89" s="3">
        <v>2</v>
      </c>
      <c r="I89" s="3">
        <v>4</v>
      </c>
      <c r="J89" s="3">
        <v>8</v>
      </c>
      <c r="K89" s="3">
        <v>3</v>
      </c>
      <c r="L89" s="1"/>
      <c r="M89" s="3">
        <v>8</v>
      </c>
      <c r="N89" s="3">
        <v>1</v>
      </c>
      <c r="O89" s="1"/>
      <c r="P89" s="3">
        <v>0</v>
      </c>
      <c r="Q89" s="3">
        <v>0</v>
      </c>
      <c r="R89" s="1"/>
      <c r="S89" s="1"/>
    </row>
    <row r="90" spans="1:25" ht="13" x14ac:dyDescent="0.15">
      <c r="A90" s="32" t="s">
        <v>57</v>
      </c>
      <c r="B90" s="51">
        <v>19</v>
      </c>
      <c r="C90" s="51">
        <v>10</v>
      </c>
      <c r="D90" s="51">
        <v>0</v>
      </c>
      <c r="E90" s="51">
        <v>10</v>
      </c>
      <c r="F90" s="51">
        <v>3</v>
      </c>
      <c r="G90" s="51">
        <v>0</v>
      </c>
      <c r="H90" s="51">
        <v>1</v>
      </c>
      <c r="I90" s="51">
        <v>4</v>
      </c>
      <c r="J90" s="51">
        <v>16</v>
      </c>
      <c r="K90" s="51">
        <v>9</v>
      </c>
      <c r="L90" s="52"/>
      <c r="M90" s="51">
        <v>4</v>
      </c>
      <c r="N90" s="51">
        <v>0</v>
      </c>
      <c r="O90" s="52"/>
      <c r="P90" s="51">
        <v>5</v>
      </c>
      <c r="Q90" s="51">
        <v>1</v>
      </c>
      <c r="R90" s="1"/>
      <c r="S90" s="1"/>
    </row>
    <row r="91" spans="1:25" ht="13" x14ac:dyDescent="0.15">
      <c r="A91" s="32" t="s">
        <v>58</v>
      </c>
      <c r="B91" s="51">
        <v>19</v>
      </c>
      <c r="C91" s="51">
        <v>11</v>
      </c>
      <c r="D91" s="51">
        <v>0</v>
      </c>
      <c r="E91" s="51">
        <v>11</v>
      </c>
      <c r="F91" s="51">
        <v>4</v>
      </c>
      <c r="G91" s="51">
        <v>1</v>
      </c>
      <c r="H91" s="51">
        <v>0</v>
      </c>
      <c r="I91" s="51">
        <v>0</v>
      </c>
      <c r="J91" s="51">
        <v>10</v>
      </c>
      <c r="K91" s="51">
        <v>6</v>
      </c>
      <c r="L91" s="52"/>
      <c r="M91" s="51">
        <v>11</v>
      </c>
      <c r="N91" s="51">
        <v>2</v>
      </c>
      <c r="O91" s="52"/>
      <c r="P91" s="51">
        <v>1</v>
      </c>
      <c r="Q91" s="51">
        <v>1</v>
      </c>
      <c r="R91" s="1"/>
      <c r="S91" s="1"/>
    </row>
    <row r="92" spans="1:25" ht="13" x14ac:dyDescent="0.15">
      <c r="A92" s="32" t="s">
        <v>59</v>
      </c>
      <c r="B92" s="3">
        <v>15</v>
      </c>
      <c r="C92" s="3">
        <v>5</v>
      </c>
      <c r="D92" s="3">
        <v>0</v>
      </c>
      <c r="E92" s="3">
        <v>5</v>
      </c>
      <c r="F92" s="3">
        <v>4</v>
      </c>
      <c r="G92" s="3">
        <v>1</v>
      </c>
      <c r="H92" s="3">
        <v>0</v>
      </c>
      <c r="I92" s="3">
        <v>2</v>
      </c>
      <c r="J92" s="3">
        <v>5</v>
      </c>
      <c r="K92" s="3">
        <v>2</v>
      </c>
      <c r="L92" s="1"/>
      <c r="M92" s="3">
        <v>8</v>
      </c>
      <c r="N92" s="3">
        <v>3</v>
      </c>
      <c r="O92" s="1"/>
      <c r="P92" s="3">
        <v>2</v>
      </c>
      <c r="Q92" s="3">
        <v>2</v>
      </c>
      <c r="R92" s="1"/>
      <c r="S92" s="1"/>
    </row>
    <row r="93" spans="1:25" ht="13" x14ac:dyDescent="0.15">
      <c r="A93" s="33" t="s">
        <v>81</v>
      </c>
      <c r="B93" s="34">
        <f t="shared" ref="B93:I93" si="173">SUM(B88:B92)</f>
        <v>74</v>
      </c>
      <c r="C93" s="34">
        <f t="shared" si="173"/>
        <v>39</v>
      </c>
      <c r="D93" s="34">
        <f t="shared" si="173"/>
        <v>1</v>
      </c>
      <c r="E93" s="34">
        <f t="shared" si="173"/>
        <v>38</v>
      </c>
      <c r="F93" s="34">
        <f t="shared" si="173"/>
        <v>17</v>
      </c>
      <c r="G93" s="34">
        <f t="shared" si="173"/>
        <v>3</v>
      </c>
      <c r="H93" s="34">
        <f t="shared" si="173"/>
        <v>3</v>
      </c>
      <c r="I93" s="34">
        <f t="shared" si="173"/>
        <v>13</v>
      </c>
      <c r="J93" s="50">
        <f t="shared" ref="J93:K93" si="174">SUM(J88:J92)+SUM(M88:M92)</f>
        <v>90</v>
      </c>
      <c r="K93" s="50">
        <f t="shared" si="174"/>
        <v>31</v>
      </c>
      <c r="L93" s="35">
        <f>K93/J93</f>
        <v>0.34444444444444444</v>
      </c>
      <c r="M93" s="50">
        <f t="shared" ref="M93:N93" si="175">SUM(M88:M92)</f>
        <v>42</v>
      </c>
      <c r="N93" s="50">
        <f t="shared" si="175"/>
        <v>7</v>
      </c>
      <c r="O93" s="35">
        <f>N93/M93</f>
        <v>0.16666666666666666</v>
      </c>
      <c r="P93" s="34">
        <f t="shared" ref="P93:Q93" si="176">SUM(P88:P92)</f>
        <v>10</v>
      </c>
      <c r="Q93" s="34">
        <f t="shared" si="176"/>
        <v>5</v>
      </c>
      <c r="R93" s="35">
        <f>Q93/P93</f>
        <v>0.5</v>
      </c>
      <c r="S93" s="1"/>
    </row>
    <row r="94" spans="1:25" ht="13" x14ac:dyDescent="0.15">
      <c r="A94" s="17"/>
      <c r="B94" s="3"/>
      <c r="C94" s="3"/>
      <c r="D94" s="3"/>
      <c r="E94" s="3"/>
      <c r="F94" s="3"/>
      <c r="G94" s="3"/>
      <c r="H94" s="3"/>
      <c r="I94" s="3"/>
      <c r="J94" s="3"/>
      <c r="K94" s="3"/>
      <c r="L94" s="1"/>
      <c r="M94" s="3"/>
      <c r="N94" s="3"/>
      <c r="O94" s="1"/>
      <c r="P94" s="3"/>
      <c r="Q94" s="3"/>
      <c r="R94" s="1"/>
      <c r="S94" s="1"/>
    </row>
    <row r="95" spans="1:25" ht="13" x14ac:dyDescent="0.15">
      <c r="A95" s="17" t="s">
        <v>23</v>
      </c>
      <c r="B95" s="3" t="s">
        <v>71</v>
      </c>
      <c r="C95" s="3" t="s">
        <v>72</v>
      </c>
      <c r="D95" s="3" t="s">
        <v>73</v>
      </c>
      <c r="E95" s="3" t="s">
        <v>74</v>
      </c>
      <c r="F95" s="3" t="s">
        <v>75</v>
      </c>
      <c r="G95" s="3" t="s">
        <v>76</v>
      </c>
      <c r="H95" s="3" t="s">
        <v>77</v>
      </c>
      <c r="I95" s="3" t="s">
        <v>78</v>
      </c>
      <c r="J95" s="3" t="s">
        <v>79</v>
      </c>
      <c r="K95" s="3" t="s">
        <v>80</v>
      </c>
      <c r="L95" s="1" t="s">
        <v>10</v>
      </c>
      <c r="M95" s="3" t="s">
        <v>11</v>
      </c>
      <c r="N95" s="3" t="s">
        <v>12</v>
      </c>
      <c r="O95" s="1" t="s">
        <v>13</v>
      </c>
      <c r="P95" s="3" t="s">
        <v>14</v>
      </c>
      <c r="Q95" s="3" t="s">
        <v>15</v>
      </c>
      <c r="R95" s="1" t="s">
        <v>16</v>
      </c>
      <c r="S95" s="1"/>
    </row>
    <row r="96" spans="1:25" ht="13" x14ac:dyDescent="0.15">
      <c r="A96" s="32" t="s">
        <v>54</v>
      </c>
      <c r="B96" s="3">
        <v>13</v>
      </c>
      <c r="C96" s="3">
        <v>7</v>
      </c>
      <c r="D96" s="3">
        <v>1</v>
      </c>
      <c r="E96" s="3">
        <v>6</v>
      </c>
      <c r="F96" s="3">
        <v>0</v>
      </c>
      <c r="G96" s="3">
        <v>2</v>
      </c>
      <c r="H96" s="3">
        <v>1</v>
      </c>
      <c r="I96" s="3">
        <v>3</v>
      </c>
      <c r="J96" s="3">
        <v>7</v>
      </c>
      <c r="K96" s="48">
        <v>3</v>
      </c>
      <c r="L96" s="1"/>
      <c r="M96" s="48">
        <v>9</v>
      </c>
      <c r="N96" s="48">
        <v>1</v>
      </c>
      <c r="O96" s="1"/>
      <c r="P96" s="3">
        <v>4</v>
      </c>
      <c r="Q96" s="3">
        <v>4</v>
      </c>
      <c r="R96" s="1"/>
      <c r="S96" s="1"/>
    </row>
    <row r="97" spans="1:25" ht="13" x14ac:dyDescent="0.15">
      <c r="A97" s="32" t="s">
        <v>56</v>
      </c>
      <c r="B97" s="3">
        <v>28</v>
      </c>
      <c r="C97" s="3">
        <v>7</v>
      </c>
      <c r="D97" s="3">
        <v>3</v>
      </c>
      <c r="E97" s="3">
        <v>4</v>
      </c>
      <c r="F97" s="3">
        <v>2</v>
      </c>
      <c r="G97" s="3">
        <v>2</v>
      </c>
      <c r="H97" s="3">
        <v>0</v>
      </c>
      <c r="I97" s="3">
        <v>2</v>
      </c>
      <c r="J97" s="3">
        <v>15</v>
      </c>
      <c r="K97" s="3">
        <v>5</v>
      </c>
      <c r="L97" s="1"/>
      <c r="M97" s="3">
        <v>10</v>
      </c>
      <c r="N97" s="3">
        <v>6</v>
      </c>
      <c r="O97" s="1"/>
      <c r="P97" s="3">
        <v>3</v>
      </c>
      <c r="Q97" s="3">
        <v>0</v>
      </c>
      <c r="R97" s="1"/>
      <c r="S97" s="1"/>
    </row>
    <row r="98" spans="1:25" ht="13" x14ac:dyDescent="0.15">
      <c r="A98" s="32" t="s">
        <v>57</v>
      </c>
      <c r="B98" s="51">
        <v>17</v>
      </c>
      <c r="C98" s="51">
        <v>6</v>
      </c>
      <c r="D98" s="51">
        <v>1</v>
      </c>
      <c r="E98" s="51">
        <v>5</v>
      </c>
      <c r="F98" s="51">
        <v>2</v>
      </c>
      <c r="G98" s="51">
        <v>0</v>
      </c>
      <c r="H98" s="51">
        <v>2</v>
      </c>
      <c r="I98" s="51">
        <v>2</v>
      </c>
      <c r="J98" s="51">
        <v>10</v>
      </c>
      <c r="K98" s="51">
        <v>4</v>
      </c>
      <c r="L98" s="52"/>
      <c r="M98" s="51">
        <v>8</v>
      </c>
      <c r="N98" s="51">
        <v>1</v>
      </c>
      <c r="O98" s="52"/>
      <c r="P98" s="51">
        <v>9</v>
      </c>
      <c r="Q98" s="51">
        <v>6</v>
      </c>
      <c r="R98" s="1"/>
      <c r="S98" s="1"/>
      <c r="U98" s="49"/>
      <c r="Y98" s="49"/>
    </row>
    <row r="99" spans="1:25" ht="13" x14ac:dyDescent="0.15">
      <c r="A99" s="32" t="s">
        <v>58</v>
      </c>
      <c r="B99" s="51">
        <v>39</v>
      </c>
      <c r="C99" s="51">
        <v>8</v>
      </c>
      <c r="D99" s="51">
        <v>5</v>
      </c>
      <c r="E99" s="51">
        <v>3</v>
      </c>
      <c r="F99" s="51">
        <v>3</v>
      </c>
      <c r="G99" s="51">
        <v>1</v>
      </c>
      <c r="H99" s="51">
        <v>1</v>
      </c>
      <c r="I99" s="51">
        <v>1</v>
      </c>
      <c r="J99" s="51">
        <v>16</v>
      </c>
      <c r="K99" s="51">
        <v>7</v>
      </c>
      <c r="L99" s="52"/>
      <c r="M99" s="51">
        <v>18</v>
      </c>
      <c r="N99" s="51">
        <v>7</v>
      </c>
      <c r="O99" s="52"/>
      <c r="P99" s="51">
        <v>6</v>
      </c>
      <c r="Q99" s="51">
        <v>4</v>
      </c>
      <c r="R99" s="1"/>
      <c r="S99" s="1"/>
    </row>
    <row r="100" spans="1:25" ht="13" x14ac:dyDescent="0.15">
      <c r="A100" s="32" t="s">
        <v>59</v>
      </c>
      <c r="B100" s="3">
        <v>34</v>
      </c>
      <c r="C100" s="3">
        <v>5</v>
      </c>
      <c r="D100" s="3">
        <v>0</v>
      </c>
      <c r="E100" s="3">
        <v>5</v>
      </c>
      <c r="F100" s="3">
        <v>1</v>
      </c>
      <c r="G100" s="3">
        <v>1</v>
      </c>
      <c r="H100" s="3">
        <v>0</v>
      </c>
      <c r="I100" s="3">
        <v>0</v>
      </c>
      <c r="J100" s="3">
        <v>13</v>
      </c>
      <c r="K100" s="3">
        <v>6</v>
      </c>
      <c r="L100" s="1"/>
      <c r="M100" s="3">
        <v>15</v>
      </c>
      <c r="N100" s="3">
        <v>6</v>
      </c>
      <c r="O100" s="1"/>
      <c r="P100" s="3">
        <v>6</v>
      </c>
      <c r="Q100" s="3">
        <v>4</v>
      </c>
      <c r="R100" s="1"/>
      <c r="S100" s="1"/>
    </row>
    <row r="101" spans="1:25" ht="13" x14ac:dyDescent="0.15">
      <c r="A101" s="33" t="s">
        <v>81</v>
      </c>
      <c r="B101" s="34">
        <f t="shared" ref="B101:I101" si="177">SUM(B96:B100)</f>
        <v>131</v>
      </c>
      <c r="C101" s="34">
        <f t="shared" si="177"/>
        <v>33</v>
      </c>
      <c r="D101" s="34">
        <f t="shared" si="177"/>
        <v>10</v>
      </c>
      <c r="E101" s="34">
        <f t="shared" si="177"/>
        <v>23</v>
      </c>
      <c r="F101" s="34">
        <f t="shared" si="177"/>
        <v>8</v>
      </c>
      <c r="G101" s="34">
        <f t="shared" si="177"/>
        <v>6</v>
      </c>
      <c r="H101" s="34">
        <f t="shared" si="177"/>
        <v>4</v>
      </c>
      <c r="I101" s="34">
        <f t="shared" si="177"/>
        <v>8</v>
      </c>
      <c r="J101" s="50">
        <f t="shared" ref="J101:K101" si="178">SUM(J96:J100)+SUM(M96:M100)</f>
        <v>121</v>
      </c>
      <c r="K101" s="50">
        <f t="shared" si="178"/>
        <v>46</v>
      </c>
      <c r="L101" s="35">
        <f>K101/J101</f>
        <v>0.38016528925619836</v>
      </c>
      <c r="M101" s="50">
        <f t="shared" ref="M101:N101" si="179">SUM(M96:M100)</f>
        <v>60</v>
      </c>
      <c r="N101" s="50">
        <f t="shared" si="179"/>
        <v>21</v>
      </c>
      <c r="O101" s="35">
        <f>N101/M101</f>
        <v>0.35</v>
      </c>
      <c r="P101" s="34">
        <f t="shared" ref="P101:Q101" si="180">SUM(P96:P100)</f>
        <v>28</v>
      </c>
      <c r="Q101" s="34">
        <f t="shared" si="180"/>
        <v>18</v>
      </c>
      <c r="R101" s="35">
        <f>Q101/P101</f>
        <v>0.6428571428571429</v>
      </c>
      <c r="S101" s="1"/>
    </row>
    <row r="102" spans="1:25" ht="13" x14ac:dyDescent="0.15">
      <c r="A102" s="32"/>
      <c r="L102" s="1"/>
      <c r="O102" s="1"/>
      <c r="R102" s="1"/>
      <c r="S102" s="1"/>
    </row>
    <row r="103" spans="1:25" ht="13" x14ac:dyDescent="0.15">
      <c r="A103" s="17" t="s">
        <v>82</v>
      </c>
      <c r="B103" s="3" t="s">
        <v>71</v>
      </c>
      <c r="C103" s="3" t="s">
        <v>72</v>
      </c>
      <c r="D103" s="3" t="s">
        <v>73</v>
      </c>
      <c r="E103" s="3" t="s">
        <v>74</v>
      </c>
      <c r="F103" s="3" t="s">
        <v>75</v>
      </c>
      <c r="G103" s="3" t="s">
        <v>76</v>
      </c>
      <c r="H103" s="3" t="s">
        <v>77</v>
      </c>
      <c r="I103" s="3" t="s">
        <v>78</v>
      </c>
      <c r="J103" s="3" t="s">
        <v>79</v>
      </c>
      <c r="K103" s="3" t="s">
        <v>80</v>
      </c>
      <c r="L103" s="1" t="s">
        <v>10</v>
      </c>
      <c r="M103" s="3" t="s">
        <v>11</v>
      </c>
      <c r="N103" s="3" t="s">
        <v>12</v>
      </c>
      <c r="O103" s="1" t="s">
        <v>13</v>
      </c>
      <c r="P103" s="3" t="s">
        <v>14</v>
      </c>
      <c r="Q103" s="3" t="s">
        <v>15</v>
      </c>
      <c r="R103" s="1" t="s">
        <v>16</v>
      </c>
      <c r="S103" s="1"/>
    </row>
    <row r="104" spans="1:25" ht="13" x14ac:dyDescent="0.15">
      <c r="A104" s="32" t="s">
        <v>54</v>
      </c>
      <c r="B104" s="3">
        <v>3</v>
      </c>
      <c r="C104" s="3">
        <v>11</v>
      </c>
      <c r="D104" s="3">
        <v>6</v>
      </c>
      <c r="E104" s="3">
        <v>5</v>
      </c>
      <c r="F104" s="3">
        <v>0</v>
      </c>
      <c r="G104" s="3">
        <v>0</v>
      </c>
      <c r="H104" s="3">
        <v>0</v>
      </c>
      <c r="I104" s="3">
        <v>1</v>
      </c>
      <c r="J104" s="3">
        <v>6</v>
      </c>
      <c r="K104" s="3">
        <v>1</v>
      </c>
      <c r="L104" s="1"/>
      <c r="M104" s="3">
        <v>1</v>
      </c>
      <c r="N104" s="3">
        <v>0</v>
      </c>
      <c r="O104" s="1"/>
      <c r="P104" s="3">
        <v>2</v>
      </c>
      <c r="Q104" s="3">
        <v>1</v>
      </c>
      <c r="R104" s="1"/>
      <c r="S104" s="1"/>
    </row>
    <row r="105" spans="1:25" ht="13" x14ac:dyDescent="0.15">
      <c r="A105" s="32" t="s">
        <v>56</v>
      </c>
      <c r="B105" s="3">
        <v>4</v>
      </c>
      <c r="C105" s="3">
        <v>6</v>
      </c>
      <c r="D105" s="3">
        <v>3</v>
      </c>
      <c r="E105" s="3">
        <v>3</v>
      </c>
      <c r="F105" s="3">
        <v>1</v>
      </c>
      <c r="G105" s="3">
        <v>1</v>
      </c>
      <c r="H105" s="3">
        <v>0</v>
      </c>
      <c r="I105" s="3">
        <v>1</v>
      </c>
      <c r="J105" s="3">
        <v>7</v>
      </c>
      <c r="K105" s="48">
        <v>2</v>
      </c>
      <c r="L105" s="1"/>
      <c r="M105" s="48">
        <v>1</v>
      </c>
      <c r="N105" s="48">
        <v>0</v>
      </c>
      <c r="O105" s="1"/>
      <c r="P105" s="3">
        <v>0</v>
      </c>
      <c r="Q105" s="3">
        <v>0</v>
      </c>
      <c r="R105" s="1"/>
      <c r="S105" s="1"/>
    </row>
    <row r="106" spans="1:25" ht="13" x14ac:dyDescent="0.15">
      <c r="A106" s="32" t="s">
        <v>57</v>
      </c>
      <c r="B106" s="3">
        <v>2</v>
      </c>
      <c r="C106" s="3">
        <v>7</v>
      </c>
      <c r="D106" s="3">
        <v>2</v>
      </c>
      <c r="E106" s="3">
        <v>5</v>
      </c>
      <c r="F106" s="3">
        <v>3</v>
      </c>
      <c r="G106" s="3">
        <v>1</v>
      </c>
      <c r="H106" s="3">
        <v>1</v>
      </c>
      <c r="I106" s="3">
        <v>1</v>
      </c>
      <c r="J106" s="3">
        <v>4</v>
      </c>
      <c r="K106" s="3">
        <v>1</v>
      </c>
      <c r="L106" s="1"/>
      <c r="M106" s="3">
        <v>1</v>
      </c>
      <c r="N106" s="3">
        <v>0</v>
      </c>
      <c r="O106" s="1"/>
      <c r="P106" s="3">
        <v>0</v>
      </c>
      <c r="Q106" s="3">
        <v>0</v>
      </c>
      <c r="R106" s="1"/>
      <c r="S106" s="1"/>
    </row>
    <row r="107" spans="1:25" ht="13" x14ac:dyDescent="0.15">
      <c r="A107" s="32" t="s">
        <v>58</v>
      </c>
      <c r="B107" s="51">
        <v>4</v>
      </c>
      <c r="C107" s="51">
        <v>7</v>
      </c>
      <c r="D107" s="51">
        <v>2</v>
      </c>
      <c r="E107" s="51">
        <v>5</v>
      </c>
      <c r="F107" s="51">
        <v>2</v>
      </c>
      <c r="G107" s="51">
        <v>0</v>
      </c>
      <c r="H107" s="51">
        <v>0</v>
      </c>
      <c r="I107" s="51">
        <v>0</v>
      </c>
      <c r="J107" s="51">
        <v>7</v>
      </c>
      <c r="K107" s="51">
        <v>2</v>
      </c>
      <c r="L107" s="52"/>
      <c r="M107" s="51">
        <v>1</v>
      </c>
      <c r="N107" s="51">
        <v>0</v>
      </c>
      <c r="O107" s="52"/>
      <c r="P107" s="51">
        <v>0</v>
      </c>
      <c r="Q107" s="51">
        <v>0</v>
      </c>
      <c r="R107" s="1"/>
      <c r="S107" s="1"/>
    </row>
    <row r="108" spans="1:25" ht="13" x14ac:dyDescent="0.15">
      <c r="A108" s="32" t="s">
        <v>59</v>
      </c>
      <c r="B108" s="3">
        <v>15</v>
      </c>
      <c r="C108" s="3">
        <v>17</v>
      </c>
      <c r="D108" s="3">
        <v>9</v>
      </c>
      <c r="E108" s="3">
        <v>8</v>
      </c>
      <c r="F108" s="3">
        <v>2</v>
      </c>
      <c r="G108" s="3">
        <v>0</v>
      </c>
      <c r="H108" s="3">
        <v>0</v>
      </c>
      <c r="I108" s="3">
        <v>1</v>
      </c>
      <c r="J108" s="3">
        <v>11</v>
      </c>
      <c r="K108" s="3">
        <v>6</v>
      </c>
      <c r="L108" s="1"/>
      <c r="M108" s="3">
        <v>3</v>
      </c>
      <c r="N108" s="3">
        <v>0</v>
      </c>
      <c r="O108" s="1"/>
      <c r="P108" s="3">
        <v>6</v>
      </c>
      <c r="Q108" s="3">
        <v>3</v>
      </c>
      <c r="R108" s="1"/>
      <c r="S108" s="1"/>
    </row>
    <row r="109" spans="1:25" ht="13" x14ac:dyDescent="0.15">
      <c r="A109" s="33" t="s">
        <v>81</v>
      </c>
      <c r="B109" s="34">
        <f t="shared" ref="B109:I109" si="181">SUM(B104:B108)</f>
        <v>28</v>
      </c>
      <c r="C109" s="34">
        <f t="shared" si="181"/>
        <v>48</v>
      </c>
      <c r="D109" s="34">
        <f t="shared" si="181"/>
        <v>22</v>
      </c>
      <c r="E109" s="34">
        <f t="shared" si="181"/>
        <v>26</v>
      </c>
      <c r="F109" s="34">
        <f t="shared" si="181"/>
        <v>8</v>
      </c>
      <c r="G109" s="34">
        <f t="shared" si="181"/>
        <v>2</v>
      </c>
      <c r="H109" s="34">
        <f t="shared" si="181"/>
        <v>1</v>
      </c>
      <c r="I109" s="34">
        <f t="shared" si="181"/>
        <v>4</v>
      </c>
      <c r="J109" s="34">
        <f t="shared" ref="J109:K109" si="182">SUM(J104:J108)+SUM(M104:M108)</f>
        <v>42</v>
      </c>
      <c r="K109" s="34">
        <f t="shared" si="182"/>
        <v>12</v>
      </c>
      <c r="L109" s="35">
        <f>K109/J109</f>
        <v>0.2857142857142857</v>
      </c>
      <c r="M109" s="50">
        <f t="shared" ref="M109:N109" si="183">SUM(M105:M108)</f>
        <v>6</v>
      </c>
      <c r="N109" s="50">
        <f t="shared" si="183"/>
        <v>0</v>
      </c>
      <c r="O109" s="35">
        <f>N109/M109</f>
        <v>0</v>
      </c>
      <c r="P109" s="34">
        <f t="shared" ref="P109:Q109" si="184">SUM(P104:P108)</f>
        <v>8</v>
      </c>
      <c r="Q109" s="34">
        <f t="shared" si="184"/>
        <v>4</v>
      </c>
      <c r="R109" s="35">
        <f>Q109/P109</f>
        <v>0.5</v>
      </c>
      <c r="S109" s="1"/>
    </row>
    <row r="110" spans="1:25" ht="13" x14ac:dyDescent="0.15">
      <c r="A110" s="32"/>
      <c r="L110" s="1"/>
      <c r="O110" s="1"/>
      <c r="R110" s="1"/>
      <c r="S110" s="1"/>
    </row>
    <row r="111" spans="1:25" ht="13" x14ac:dyDescent="0.15">
      <c r="A111" s="17" t="s">
        <v>25</v>
      </c>
      <c r="B111" s="3" t="s">
        <v>71</v>
      </c>
      <c r="C111" s="3" t="s">
        <v>72</v>
      </c>
      <c r="D111" s="3" t="s">
        <v>73</v>
      </c>
      <c r="E111" s="3" t="s">
        <v>74</v>
      </c>
      <c r="F111" s="3" t="s">
        <v>75</v>
      </c>
      <c r="G111" s="3" t="s">
        <v>76</v>
      </c>
      <c r="H111" s="3" t="s">
        <v>77</v>
      </c>
      <c r="I111" s="3" t="s">
        <v>78</v>
      </c>
      <c r="J111" s="3" t="s">
        <v>79</v>
      </c>
      <c r="K111" s="3" t="s">
        <v>80</v>
      </c>
      <c r="L111" s="1" t="s">
        <v>10</v>
      </c>
      <c r="M111" s="3" t="s">
        <v>11</v>
      </c>
      <c r="N111" s="3" t="s">
        <v>12</v>
      </c>
      <c r="O111" s="1" t="s">
        <v>13</v>
      </c>
      <c r="P111" s="3" t="s">
        <v>14</v>
      </c>
      <c r="Q111" s="3" t="s">
        <v>15</v>
      </c>
      <c r="R111" s="1" t="s">
        <v>16</v>
      </c>
      <c r="S111" s="1"/>
    </row>
    <row r="112" spans="1:25" ht="13" x14ac:dyDescent="0.15">
      <c r="A112" s="32" t="s">
        <v>54</v>
      </c>
      <c r="B112" s="3">
        <v>0</v>
      </c>
      <c r="C112" s="3">
        <v>2</v>
      </c>
      <c r="D112" s="3">
        <v>1</v>
      </c>
      <c r="E112" s="3">
        <v>1</v>
      </c>
      <c r="F112" s="3">
        <v>0</v>
      </c>
      <c r="G112" s="3">
        <v>1</v>
      </c>
      <c r="H112" s="3">
        <v>0</v>
      </c>
      <c r="I112" s="3">
        <v>0</v>
      </c>
      <c r="J112" s="3">
        <v>2</v>
      </c>
      <c r="K112" s="48">
        <v>0</v>
      </c>
      <c r="L112" s="1"/>
      <c r="M112" s="48">
        <v>0</v>
      </c>
      <c r="N112" s="48">
        <v>0</v>
      </c>
      <c r="O112" s="1"/>
      <c r="P112" s="3">
        <v>2</v>
      </c>
      <c r="Q112" s="3">
        <v>0</v>
      </c>
      <c r="R112" s="1"/>
      <c r="S112" s="1"/>
    </row>
    <row r="113" spans="1:25" ht="13" x14ac:dyDescent="0.15">
      <c r="A113" s="32" t="s">
        <v>56</v>
      </c>
      <c r="B113" s="3">
        <v>0</v>
      </c>
      <c r="C113" s="3">
        <v>5</v>
      </c>
      <c r="D113" s="3">
        <v>0</v>
      </c>
      <c r="E113" s="3">
        <v>5</v>
      </c>
      <c r="F113" s="3">
        <v>0</v>
      </c>
      <c r="G113" s="3">
        <v>1</v>
      </c>
      <c r="H113" s="3">
        <v>0</v>
      </c>
      <c r="I113" s="3">
        <v>0</v>
      </c>
      <c r="J113" s="3">
        <v>4</v>
      </c>
      <c r="K113" s="3">
        <v>0</v>
      </c>
      <c r="L113" s="1"/>
      <c r="M113" s="3">
        <v>2</v>
      </c>
      <c r="N113" s="3">
        <v>0</v>
      </c>
      <c r="O113" s="1"/>
      <c r="P113" s="3">
        <v>0</v>
      </c>
      <c r="Q113" s="3">
        <v>0</v>
      </c>
      <c r="R113" s="1"/>
      <c r="S113" s="1"/>
    </row>
    <row r="114" spans="1:25" ht="13" x14ac:dyDescent="0.15">
      <c r="A114" s="32" t="s">
        <v>57</v>
      </c>
      <c r="B114" s="3">
        <v>13</v>
      </c>
      <c r="C114" s="3">
        <v>8</v>
      </c>
      <c r="D114" s="3">
        <v>7</v>
      </c>
      <c r="E114" s="3">
        <v>1</v>
      </c>
      <c r="F114" s="3">
        <v>3</v>
      </c>
      <c r="G114" s="3">
        <v>0</v>
      </c>
      <c r="H114" s="3">
        <v>2</v>
      </c>
      <c r="I114" s="3">
        <v>0</v>
      </c>
      <c r="J114" s="3">
        <v>8</v>
      </c>
      <c r="K114" s="3">
        <v>6</v>
      </c>
      <c r="L114" s="1"/>
      <c r="M114" s="3">
        <v>0</v>
      </c>
      <c r="N114" s="3">
        <v>0</v>
      </c>
      <c r="O114" s="1"/>
      <c r="P114" s="3">
        <v>3</v>
      </c>
      <c r="Q114" s="3">
        <v>1</v>
      </c>
      <c r="R114" s="1"/>
      <c r="S114" s="1"/>
    </row>
    <row r="115" spans="1:25" ht="13" x14ac:dyDescent="0.15">
      <c r="A115" s="32" t="s">
        <v>58</v>
      </c>
      <c r="B115" s="51">
        <v>1</v>
      </c>
      <c r="C115" s="51">
        <v>7</v>
      </c>
      <c r="D115" s="51">
        <v>2</v>
      </c>
      <c r="E115" s="51">
        <v>5</v>
      </c>
      <c r="F115" s="51">
        <v>2</v>
      </c>
      <c r="G115" s="51">
        <v>1</v>
      </c>
      <c r="H115" s="51">
        <v>1</v>
      </c>
      <c r="I115" s="51">
        <v>0</v>
      </c>
      <c r="J115" s="51">
        <v>1</v>
      </c>
      <c r="K115" s="51">
        <v>0</v>
      </c>
      <c r="L115" s="52"/>
      <c r="M115" s="51">
        <v>3</v>
      </c>
      <c r="N115" s="51">
        <v>0</v>
      </c>
      <c r="O115" s="52"/>
      <c r="P115" s="51">
        <v>4</v>
      </c>
      <c r="Q115" s="51">
        <v>1</v>
      </c>
      <c r="R115" s="1"/>
      <c r="S115" s="1"/>
    </row>
    <row r="116" spans="1:25" ht="13" x14ac:dyDescent="0.15">
      <c r="A116" s="32" t="s">
        <v>59</v>
      </c>
      <c r="B116" s="3">
        <v>5</v>
      </c>
      <c r="C116" s="3">
        <v>6</v>
      </c>
      <c r="D116" s="3">
        <v>1</v>
      </c>
      <c r="E116" s="3">
        <v>5</v>
      </c>
      <c r="F116" s="3">
        <v>4</v>
      </c>
      <c r="G116" s="3">
        <v>1</v>
      </c>
      <c r="H116" s="3">
        <v>1</v>
      </c>
      <c r="I116" s="3">
        <v>2</v>
      </c>
      <c r="J116" s="3">
        <v>9</v>
      </c>
      <c r="K116" s="3">
        <v>1</v>
      </c>
      <c r="L116" s="1"/>
      <c r="M116" s="3">
        <v>1</v>
      </c>
      <c r="N116" s="3">
        <v>0</v>
      </c>
      <c r="O116" s="1"/>
      <c r="P116" s="3">
        <v>3</v>
      </c>
      <c r="Q116" s="3">
        <v>2</v>
      </c>
      <c r="R116" s="1"/>
      <c r="S116" s="1"/>
    </row>
    <row r="117" spans="1:25" ht="13" x14ac:dyDescent="0.15">
      <c r="A117" s="33" t="s">
        <v>81</v>
      </c>
      <c r="B117" s="34">
        <f t="shared" ref="B117:I117" si="185">SUM(B112:B116)</f>
        <v>19</v>
      </c>
      <c r="C117" s="34">
        <f t="shared" si="185"/>
        <v>28</v>
      </c>
      <c r="D117" s="34">
        <f t="shared" si="185"/>
        <v>11</v>
      </c>
      <c r="E117" s="34">
        <f t="shared" si="185"/>
        <v>17</v>
      </c>
      <c r="F117" s="34">
        <f t="shared" si="185"/>
        <v>9</v>
      </c>
      <c r="G117" s="34">
        <f t="shared" si="185"/>
        <v>4</v>
      </c>
      <c r="H117" s="34">
        <f t="shared" si="185"/>
        <v>4</v>
      </c>
      <c r="I117" s="34">
        <f t="shared" si="185"/>
        <v>2</v>
      </c>
      <c r="J117" s="50">
        <f t="shared" ref="J117:K117" si="186">SUM(J112:J116)+SUM(M112:M116)</f>
        <v>30</v>
      </c>
      <c r="K117" s="50">
        <f t="shared" si="186"/>
        <v>7</v>
      </c>
      <c r="L117" s="35">
        <f>K117/J117</f>
        <v>0.23333333333333334</v>
      </c>
      <c r="M117" s="50">
        <f t="shared" ref="M117:N117" si="187">SUM(M112:M116)</f>
        <v>6</v>
      </c>
      <c r="N117" s="50">
        <f t="shared" si="187"/>
        <v>0</v>
      </c>
      <c r="O117" s="35">
        <f>N117/M117</f>
        <v>0</v>
      </c>
      <c r="P117" s="34">
        <f t="shared" ref="P117:Q117" si="188">SUM(P112:P116)</f>
        <v>12</v>
      </c>
      <c r="Q117" s="34">
        <f t="shared" si="188"/>
        <v>4</v>
      </c>
      <c r="R117" s="35">
        <f>Q117/P117</f>
        <v>0.33333333333333331</v>
      </c>
      <c r="S117" s="1"/>
    </row>
    <row r="118" spans="1:25" ht="13" x14ac:dyDescent="0.15">
      <c r="A118" s="2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1"/>
      <c r="M118" s="3"/>
      <c r="N118" s="3"/>
      <c r="O118" s="1"/>
      <c r="P118" s="3"/>
      <c r="Q118" s="3"/>
      <c r="R118" s="1"/>
      <c r="S118" s="1"/>
    </row>
    <row r="119" spans="1:25" ht="13" x14ac:dyDescent="0.15">
      <c r="A119" s="19" t="s">
        <v>26</v>
      </c>
      <c r="B119" s="3" t="s">
        <v>71</v>
      </c>
      <c r="C119" s="3" t="s">
        <v>72</v>
      </c>
      <c r="D119" s="3" t="s">
        <v>73</v>
      </c>
      <c r="E119" s="3" t="s">
        <v>74</v>
      </c>
      <c r="F119" s="3" t="s">
        <v>75</v>
      </c>
      <c r="G119" s="3" t="s">
        <v>76</v>
      </c>
      <c r="H119" s="3" t="s">
        <v>77</v>
      </c>
      <c r="I119" s="3" t="s">
        <v>78</v>
      </c>
      <c r="J119" s="3" t="s">
        <v>79</v>
      </c>
      <c r="K119" s="3" t="s">
        <v>80</v>
      </c>
      <c r="L119" s="1" t="s">
        <v>10</v>
      </c>
      <c r="M119" s="3" t="s">
        <v>11</v>
      </c>
      <c r="N119" s="3" t="s">
        <v>12</v>
      </c>
      <c r="O119" s="1" t="s">
        <v>13</v>
      </c>
      <c r="P119" s="3" t="s">
        <v>14</v>
      </c>
      <c r="Q119" s="3" t="s">
        <v>15</v>
      </c>
      <c r="R119" s="1" t="s">
        <v>16</v>
      </c>
      <c r="S119" s="1"/>
    </row>
    <row r="120" spans="1:25" ht="13" x14ac:dyDescent="0.15">
      <c r="A120" s="32" t="s">
        <v>54</v>
      </c>
      <c r="B120" s="3">
        <v>15</v>
      </c>
      <c r="C120" s="3">
        <v>11</v>
      </c>
      <c r="D120" s="3">
        <v>0</v>
      </c>
      <c r="E120" s="3">
        <v>11</v>
      </c>
      <c r="F120" s="3">
        <v>1</v>
      </c>
      <c r="G120" s="3">
        <v>0</v>
      </c>
      <c r="H120" s="3">
        <v>1</v>
      </c>
      <c r="I120" s="3">
        <v>1</v>
      </c>
      <c r="J120" s="3">
        <v>12</v>
      </c>
      <c r="K120" s="48">
        <v>2</v>
      </c>
      <c r="L120" s="1"/>
      <c r="M120" s="48">
        <v>17</v>
      </c>
      <c r="N120" s="48">
        <v>3</v>
      </c>
      <c r="O120" s="1"/>
      <c r="P120" s="3">
        <v>3</v>
      </c>
      <c r="Q120" s="3">
        <v>2</v>
      </c>
      <c r="R120" s="1"/>
      <c r="S120" s="1"/>
      <c r="U120" s="49"/>
      <c r="Y120" s="49"/>
    </row>
    <row r="121" spans="1:25" ht="13" x14ac:dyDescent="0.15">
      <c r="A121" s="32" t="s">
        <v>56</v>
      </c>
      <c r="B121" s="3">
        <v>28</v>
      </c>
      <c r="C121" s="3">
        <v>12</v>
      </c>
      <c r="D121" s="3">
        <v>2</v>
      </c>
      <c r="E121" s="3">
        <v>10</v>
      </c>
      <c r="F121" s="3">
        <v>1</v>
      </c>
      <c r="G121" s="3">
        <v>0</v>
      </c>
      <c r="H121" s="3">
        <v>2</v>
      </c>
      <c r="I121" s="3">
        <v>2</v>
      </c>
      <c r="J121" s="3">
        <v>15</v>
      </c>
      <c r="K121" s="3">
        <v>7</v>
      </c>
      <c r="L121" s="1"/>
      <c r="M121" s="3">
        <v>14</v>
      </c>
      <c r="N121" s="3">
        <v>3</v>
      </c>
      <c r="O121" s="1"/>
      <c r="P121" s="3">
        <v>6</v>
      </c>
      <c r="Q121" s="3">
        <v>5</v>
      </c>
      <c r="R121" s="1"/>
      <c r="S121" s="1"/>
    </row>
    <row r="122" spans="1:25" ht="13" x14ac:dyDescent="0.15">
      <c r="A122" s="32" t="s">
        <v>57</v>
      </c>
      <c r="B122" s="3">
        <v>42</v>
      </c>
      <c r="C122" s="3">
        <v>8</v>
      </c>
      <c r="D122" s="3">
        <v>2</v>
      </c>
      <c r="E122" s="3">
        <v>6</v>
      </c>
      <c r="F122" s="3">
        <v>0</v>
      </c>
      <c r="G122" s="3">
        <v>0</v>
      </c>
      <c r="H122" s="3">
        <v>0</v>
      </c>
      <c r="I122" s="3">
        <v>0</v>
      </c>
      <c r="J122" s="3">
        <v>17</v>
      </c>
      <c r="K122" s="3">
        <v>9</v>
      </c>
      <c r="L122" s="1"/>
      <c r="M122" s="3">
        <v>20</v>
      </c>
      <c r="N122" s="3">
        <v>5</v>
      </c>
      <c r="O122" s="1"/>
      <c r="P122" s="3">
        <v>12</v>
      </c>
      <c r="Q122" s="3">
        <v>9</v>
      </c>
      <c r="R122" s="1"/>
      <c r="S122" s="1"/>
    </row>
    <row r="123" spans="1:25" ht="13" x14ac:dyDescent="0.15">
      <c r="A123" s="32" t="s">
        <v>58</v>
      </c>
      <c r="B123" s="51">
        <v>18</v>
      </c>
      <c r="C123" s="51">
        <v>8</v>
      </c>
      <c r="D123" s="51">
        <v>2</v>
      </c>
      <c r="E123" s="51">
        <v>6</v>
      </c>
      <c r="F123" s="51">
        <v>1</v>
      </c>
      <c r="G123" s="51">
        <v>1</v>
      </c>
      <c r="H123" s="51">
        <v>0</v>
      </c>
      <c r="I123" s="51">
        <v>3</v>
      </c>
      <c r="J123" s="51">
        <v>10</v>
      </c>
      <c r="K123" s="51">
        <v>4</v>
      </c>
      <c r="L123" s="52"/>
      <c r="M123" s="51">
        <v>16</v>
      </c>
      <c r="N123" s="51">
        <v>3</v>
      </c>
      <c r="O123" s="52"/>
      <c r="P123" s="51">
        <v>2</v>
      </c>
      <c r="Q123" s="51">
        <v>1</v>
      </c>
      <c r="R123" s="1"/>
      <c r="S123" s="1"/>
    </row>
    <row r="124" spans="1:25" ht="13" x14ac:dyDescent="0.15">
      <c r="A124" s="32" t="s">
        <v>59</v>
      </c>
      <c r="B124" s="3">
        <v>25</v>
      </c>
      <c r="C124" s="3">
        <v>18</v>
      </c>
      <c r="D124" s="3">
        <v>3</v>
      </c>
      <c r="E124" s="3">
        <v>15</v>
      </c>
      <c r="F124" s="3">
        <v>3</v>
      </c>
      <c r="G124" s="3">
        <v>1</v>
      </c>
      <c r="H124" s="3">
        <v>0</v>
      </c>
      <c r="I124" s="3">
        <v>3</v>
      </c>
      <c r="J124" s="3">
        <v>12</v>
      </c>
      <c r="K124" s="3">
        <v>7</v>
      </c>
      <c r="L124" s="1"/>
      <c r="M124" s="3">
        <v>13</v>
      </c>
      <c r="N124" s="3">
        <v>3</v>
      </c>
      <c r="O124" s="1"/>
      <c r="P124" s="3">
        <v>4</v>
      </c>
      <c r="Q124" s="3">
        <v>2</v>
      </c>
      <c r="R124" s="1"/>
      <c r="S124" s="1"/>
    </row>
    <row r="125" spans="1:25" ht="13" x14ac:dyDescent="0.15">
      <c r="A125" s="33" t="s">
        <v>81</v>
      </c>
      <c r="B125" s="34">
        <f t="shared" ref="B125:I125" si="189">SUM(B120:B124)</f>
        <v>128</v>
      </c>
      <c r="C125" s="34">
        <f t="shared" si="189"/>
        <v>57</v>
      </c>
      <c r="D125" s="34">
        <f t="shared" si="189"/>
        <v>9</v>
      </c>
      <c r="E125" s="34">
        <f t="shared" si="189"/>
        <v>48</v>
      </c>
      <c r="F125" s="34">
        <f t="shared" si="189"/>
        <v>6</v>
      </c>
      <c r="G125" s="34">
        <f t="shared" si="189"/>
        <v>2</v>
      </c>
      <c r="H125" s="34">
        <f t="shared" si="189"/>
        <v>3</v>
      </c>
      <c r="I125" s="34">
        <f t="shared" si="189"/>
        <v>9</v>
      </c>
      <c r="J125" s="50">
        <f t="shared" ref="J125:K125" si="190">SUM(J120:J124)+SUM(M120:M124)</f>
        <v>146</v>
      </c>
      <c r="K125" s="50">
        <f t="shared" si="190"/>
        <v>46</v>
      </c>
      <c r="L125" s="35">
        <f>K125/J125</f>
        <v>0.31506849315068491</v>
      </c>
      <c r="M125" s="50">
        <f t="shared" ref="M125:N125" si="191">SUM(M120:M124)</f>
        <v>80</v>
      </c>
      <c r="N125" s="50">
        <f t="shared" si="191"/>
        <v>17</v>
      </c>
      <c r="O125" s="35">
        <f>N125/M125</f>
        <v>0.21249999999999999</v>
      </c>
      <c r="P125" s="34">
        <f t="shared" ref="P125:Q125" si="192">SUM(P120:P124)</f>
        <v>27</v>
      </c>
      <c r="Q125" s="34">
        <f t="shared" si="192"/>
        <v>19</v>
      </c>
      <c r="R125" s="35">
        <f>Q125/P125</f>
        <v>0.70370370370370372</v>
      </c>
      <c r="S125" s="1"/>
    </row>
    <row r="126" spans="1:25" ht="13" x14ac:dyDescent="0.15">
      <c r="A126" s="32"/>
      <c r="L126" s="1"/>
      <c r="O126" s="1"/>
      <c r="R126" s="1"/>
      <c r="S126" s="1"/>
    </row>
    <row r="127" spans="1:25" ht="13" x14ac:dyDescent="0.15">
      <c r="A127" s="19" t="s">
        <v>27</v>
      </c>
      <c r="B127" s="3" t="s">
        <v>71</v>
      </c>
      <c r="C127" s="3" t="s">
        <v>72</v>
      </c>
      <c r="D127" s="3" t="s">
        <v>73</v>
      </c>
      <c r="E127" s="3" t="s">
        <v>74</v>
      </c>
      <c r="F127" s="3" t="s">
        <v>75</v>
      </c>
      <c r="G127" s="3" t="s">
        <v>76</v>
      </c>
      <c r="H127" s="3" t="s">
        <v>77</v>
      </c>
      <c r="I127" s="3" t="s">
        <v>78</v>
      </c>
      <c r="J127" s="3" t="s">
        <v>79</v>
      </c>
      <c r="K127" s="3" t="s">
        <v>80</v>
      </c>
      <c r="L127" s="1" t="s">
        <v>10</v>
      </c>
      <c r="M127" s="3" t="s">
        <v>11</v>
      </c>
      <c r="N127" s="3" t="s">
        <v>12</v>
      </c>
      <c r="O127" s="1" t="s">
        <v>13</v>
      </c>
      <c r="P127" s="3" t="s">
        <v>14</v>
      </c>
      <c r="Q127" s="3" t="s">
        <v>15</v>
      </c>
      <c r="R127" s="1" t="s">
        <v>16</v>
      </c>
      <c r="S127" s="1"/>
    </row>
    <row r="128" spans="1:25" ht="13" x14ac:dyDescent="0.15">
      <c r="A128" s="32" t="s">
        <v>54</v>
      </c>
      <c r="B128" s="3">
        <v>12</v>
      </c>
      <c r="C128" s="3">
        <v>5</v>
      </c>
      <c r="D128" s="3">
        <v>2</v>
      </c>
      <c r="E128" s="3">
        <v>3</v>
      </c>
      <c r="F128" s="3">
        <v>1</v>
      </c>
      <c r="G128" s="3">
        <v>1</v>
      </c>
      <c r="H128" s="3">
        <v>0</v>
      </c>
      <c r="I128" s="3">
        <v>3</v>
      </c>
      <c r="J128" s="3">
        <v>14</v>
      </c>
      <c r="K128" s="48">
        <v>6</v>
      </c>
      <c r="L128" s="1"/>
      <c r="M128" s="48">
        <v>0</v>
      </c>
      <c r="N128" s="48">
        <v>0</v>
      </c>
      <c r="O128" s="1"/>
      <c r="P128" s="3">
        <v>0</v>
      </c>
      <c r="Q128" s="3">
        <v>0</v>
      </c>
      <c r="R128" s="1"/>
      <c r="S128" s="1"/>
    </row>
    <row r="129" spans="1:26" ht="13" x14ac:dyDescent="0.15">
      <c r="A129" s="32" t="s">
        <v>56</v>
      </c>
      <c r="B129" s="3">
        <v>19</v>
      </c>
      <c r="C129" s="3">
        <v>17</v>
      </c>
      <c r="D129" s="3">
        <v>3</v>
      </c>
      <c r="E129" s="3">
        <v>14</v>
      </c>
      <c r="F129" s="3">
        <v>5</v>
      </c>
      <c r="G129" s="3">
        <v>3</v>
      </c>
      <c r="H129" s="3">
        <v>1</v>
      </c>
      <c r="I129" s="3">
        <v>3</v>
      </c>
      <c r="J129" s="3">
        <v>13</v>
      </c>
      <c r="K129" s="3">
        <v>6</v>
      </c>
      <c r="L129" s="1"/>
      <c r="M129" s="3">
        <v>5</v>
      </c>
      <c r="N129" s="3">
        <v>2</v>
      </c>
      <c r="O129" s="1"/>
      <c r="P129" s="3">
        <v>2</v>
      </c>
      <c r="Q129" s="3">
        <v>1</v>
      </c>
      <c r="R129" s="1"/>
      <c r="S129" s="1"/>
    </row>
    <row r="130" spans="1:26" ht="13" x14ac:dyDescent="0.15">
      <c r="A130" s="32" t="s">
        <v>57</v>
      </c>
      <c r="B130" s="51">
        <v>10</v>
      </c>
      <c r="C130" s="51">
        <v>14</v>
      </c>
      <c r="D130" s="51">
        <v>4</v>
      </c>
      <c r="E130" s="51">
        <v>10</v>
      </c>
      <c r="F130" s="51">
        <v>2</v>
      </c>
      <c r="G130" s="51">
        <v>2</v>
      </c>
      <c r="H130" s="51">
        <v>0</v>
      </c>
      <c r="I130" s="51">
        <v>3</v>
      </c>
      <c r="J130" s="51">
        <v>7</v>
      </c>
      <c r="K130" s="51">
        <v>2</v>
      </c>
      <c r="L130" s="52"/>
      <c r="M130" s="51">
        <v>6</v>
      </c>
      <c r="N130" s="51">
        <v>1</v>
      </c>
      <c r="O130" s="52"/>
      <c r="P130" s="51">
        <v>4</v>
      </c>
      <c r="Q130" s="51">
        <v>3</v>
      </c>
      <c r="R130" s="1"/>
      <c r="S130" s="1"/>
      <c r="U130" s="53"/>
      <c r="W130" s="53"/>
      <c r="X130" s="53"/>
      <c r="Y130" s="53"/>
      <c r="Z130" s="53"/>
    </row>
    <row r="131" spans="1:26" ht="13" x14ac:dyDescent="0.15">
      <c r="A131" s="32" t="s">
        <v>58</v>
      </c>
      <c r="B131" s="3">
        <v>22</v>
      </c>
      <c r="C131" s="3">
        <v>12</v>
      </c>
      <c r="D131" s="3">
        <v>2</v>
      </c>
      <c r="E131" s="3">
        <v>10</v>
      </c>
      <c r="F131" s="3">
        <v>1</v>
      </c>
      <c r="G131" s="3">
        <v>1</v>
      </c>
      <c r="H131" s="3">
        <v>0</v>
      </c>
      <c r="I131" s="3">
        <v>1</v>
      </c>
      <c r="J131" s="3">
        <v>15</v>
      </c>
      <c r="K131" s="3">
        <v>7</v>
      </c>
      <c r="L131" s="1"/>
      <c r="M131" s="3">
        <v>9</v>
      </c>
      <c r="N131" s="3">
        <v>2</v>
      </c>
      <c r="O131" s="1"/>
      <c r="P131" s="3">
        <v>2</v>
      </c>
      <c r="Q131" s="3">
        <v>2</v>
      </c>
      <c r="R131" s="1"/>
      <c r="S131" s="1"/>
      <c r="U131" s="54"/>
      <c r="W131" s="51"/>
      <c r="X131" s="51"/>
      <c r="Y131" s="54"/>
      <c r="Z131" s="51"/>
    </row>
    <row r="132" spans="1:26" ht="13" x14ac:dyDescent="0.15">
      <c r="A132" s="32" t="s">
        <v>59</v>
      </c>
      <c r="B132" s="3">
        <v>25</v>
      </c>
      <c r="C132" s="3">
        <v>11</v>
      </c>
      <c r="D132" s="3">
        <v>3</v>
      </c>
      <c r="E132" s="3">
        <v>8</v>
      </c>
      <c r="F132" s="3">
        <v>4</v>
      </c>
      <c r="G132" s="3">
        <v>3</v>
      </c>
      <c r="H132" s="3">
        <v>0</v>
      </c>
      <c r="I132" s="3">
        <v>2</v>
      </c>
      <c r="J132" s="3">
        <v>12</v>
      </c>
      <c r="K132" s="3">
        <v>6</v>
      </c>
      <c r="L132" s="1"/>
      <c r="M132" s="3">
        <v>12</v>
      </c>
      <c r="N132" s="3">
        <v>4</v>
      </c>
      <c r="O132" s="1"/>
      <c r="P132" s="3">
        <v>1</v>
      </c>
      <c r="Q132" s="3">
        <v>1</v>
      </c>
      <c r="R132" s="1"/>
      <c r="S132" s="1"/>
      <c r="U132" s="53"/>
      <c r="W132" s="53"/>
      <c r="X132" s="53"/>
      <c r="Y132" s="53"/>
      <c r="Z132" s="53"/>
    </row>
    <row r="133" spans="1:26" ht="13" x14ac:dyDescent="0.15">
      <c r="A133" s="33" t="s">
        <v>81</v>
      </c>
      <c r="B133" s="34">
        <f t="shared" ref="B133:I133" si="193">SUM(B128:B132)</f>
        <v>88</v>
      </c>
      <c r="C133" s="34">
        <f t="shared" si="193"/>
        <v>59</v>
      </c>
      <c r="D133" s="34">
        <f t="shared" si="193"/>
        <v>14</v>
      </c>
      <c r="E133" s="34">
        <f t="shared" si="193"/>
        <v>45</v>
      </c>
      <c r="F133" s="34">
        <f t="shared" si="193"/>
        <v>13</v>
      </c>
      <c r="G133" s="34">
        <f t="shared" si="193"/>
        <v>10</v>
      </c>
      <c r="H133" s="34">
        <f t="shared" si="193"/>
        <v>1</v>
      </c>
      <c r="I133" s="34">
        <f t="shared" si="193"/>
        <v>12</v>
      </c>
      <c r="J133" s="50">
        <f t="shared" ref="J133:K133" si="194">SUM(J128:J132)+SUM(M128:M132)</f>
        <v>93</v>
      </c>
      <c r="K133" s="50">
        <f t="shared" si="194"/>
        <v>36</v>
      </c>
      <c r="L133" s="35">
        <f>K133/J133</f>
        <v>0.38709677419354838</v>
      </c>
      <c r="M133" s="50">
        <f t="shared" ref="M133:N133" si="195">SUM(M128:M132)</f>
        <v>32</v>
      </c>
      <c r="N133" s="50">
        <f t="shared" si="195"/>
        <v>9</v>
      </c>
      <c r="O133" s="35">
        <f>N133/M133</f>
        <v>0.28125</v>
      </c>
      <c r="P133" s="34">
        <f t="shared" ref="P133:Q133" si="196">SUM(P128:P132)</f>
        <v>9</v>
      </c>
      <c r="Q133" s="34">
        <f t="shared" si="196"/>
        <v>7</v>
      </c>
      <c r="R133" s="35">
        <f>Q133/P133</f>
        <v>0.77777777777777779</v>
      </c>
      <c r="S133" s="52"/>
      <c r="U133" s="53"/>
      <c r="W133" s="53"/>
      <c r="X133" s="53"/>
      <c r="Y133" s="53"/>
      <c r="Z133" s="53"/>
    </row>
    <row r="134" spans="1:26" ht="13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2"/>
      <c r="M134" s="53"/>
      <c r="N134" s="53"/>
      <c r="O134" s="52"/>
      <c r="P134" s="53"/>
      <c r="Q134" s="53"/>
      <c r="R134" s="52"/>
      <c r="S134" s="52"/>
      <c r="U134" s="53"/>
      <c r="W134" s="53"/>
      <c r="X134" s="53"/>
      <c r="Y134" s="53"/>
      <c r="Z134" s="53"/>
    </row>
    <row r="135" spans="1:26" ht="13" x14ac:dyDescent="0.15">
      <c r="A135" s="19" t="s">
        <v>28</v>
      </c>
      <c r="B135" s="3" t="s">
        <v>71</v>
      </c>
      <c r="C135" s="3" t="s">
        <v>72</v>
      </c>
      <c r="D135" s="3" t="s">
        <v>73</v>
      </c>
      <c r="E135" s="3" t="s">
        <v>74</v>
      </c>
      <c r="F135" s="3" t="s">
        <v>75</v>
      </c>
      <c r="G135" s="3" t="s">
        <v>76</v>
      </c>
      <c r="H135" s="3" t="s">
        <v>77</v>
      </c>
      <c r="I135" s="3" t="s">
        <v>78</v>
      </c>
      <c r="J135" s="3" t="s">
        <v>79</v>
      </c>
      <c r="K135" s="3" t="s">
        <v>80</v>
      </c>
      <c r="L135" s="1" t="s">
        <v>10</v>
      </c>
      <c r="M135" s="3" t="s">
        <v>11</v>
      </c>
      <c r="N135" s="3" t="s">
        <v>12</v>
      </c>
      <c r="O135" s="1" t="s">
        <v>13</v>
      </c>
      <c r="P135" s="3" t="s">
        <v>14</v>
      </c>
      <c r="Q135" s="3" t="s">
        <v>15</v>
      </c>
      <c r="R135" s="1" t="s">
        <v>16</v>
      </c>
      <c r="S135" s="1"/>
      <c r="U135" s="53"/>
      <c r="W135" s="53"/>
      <c r="X135" s="53"/>
      <c r="Y135" s="53"/>
      <c r="Z135" s="53"/>
    </row>
    <row r="136" spans="1:26" ht="13" x14ac:dyDescent="0.15">
      <c r="A136" s="32" t="s">
        <v>54</v>
      </c>
      <c r="B136" s="3">
        <v>8</v>
      </c>
      <c r="C136" s="3">
        <v>5</v>
      </c>
      <c r="D136" s="3">
        <v>2</v>
      </c>
      <c r="E136" s="3">
        <v>3</v>
      </c>
      <c r="F136" s="3">
        <v>0</v>
      </c>
      <c r="G136" s="3">
        <v>1</v>
      </c>
      <c r="H136" s="3">
        <v>1</v>
      </c>
      <c r="I136" s="3">
        <v>2</v>
      </c>
      <c r="J136" s="3">
        <v>2</v>
      </c>
      <c r="K136" s="48">
        <v>1</v>
      </c>
      <c r="L136" s="1"/>
      <c r="M136" s="48">
        <v>6</v>
      </c>
      <c r="N136" s="48">
        <v>2</v>
      </c>
      <c r="O136" s="1"/>
      <c r="P136" s="3">
        <v>0</v>
      </c>
      <c r="Q136" s="3">
        <v>0</v>
      </c>
      <c r="R136" s="1"/>
      <c r="S136" s="1"/>
      <c r="U136" s="53"/>
      <c r="W136" s="53"/>
      <c r="X136" s="53"/>
      <c r="Y136" s="53"/>
      <c r="Z136" s="53"/>
    </row>
    <row r="137" spans="1:26" ht="13" x14ac:dyDescent="0.15">
      <c r="A137" s="32" t="s">
        <v>56</v>
      </c>
      <c r="B137" s="3">
        <v>6</v>
      </c>
      <c r="C137" s="3">
        <v>3</v>
      </c>
      <c r="D137" s="3">
        <v>2</v>
      </c>
      <c r="E137" s="3">
        <v>1</v>
      </c>
      <c r="F137" s="3">
        <v>4</v>
      </c>
      <c r="G137" s="3">
        <v>2</v>
      </c>
      <c r="H137" s="3">
        <v>1</v>
      </c>
      <c r="I137" s="3">
        <v>0</v>
      </c>
      <c r="J137" s="3">
        <v>2</v>
      </c>
      <c r="K137" s="3">
        <v>0</v>
      </c>
      <c r="L137" s="1"/>
      <c r="M137" s="3">
        <v>10</v>
      </c>
      <c r="N137" s="3">
        <v>2</v>
      </c>
      <c r="O137" s="1"/>
      <c r="P137" s="3">
        <v>0</v>
      </c>
      <c r="Q137" s="3">
        <v>0</v>
      </c>
      <c r="R137" s="1"/>
      <c r="S137" s="1"/>
      <c r="U137" s="53"/>
      <c r="W137" s="53"/>
      <c r="X137" s="53"/>
      <c r="Y137" s="53"/>
      <c r="Z137" s="53"/>
    </row>
    <row r="138" spans="1:26" ht="13" x14ac:dyDescent="0.15">
      <c r="A138" s="32" t="s">
        <v>57</v>
      </c>
      <c r="B138" s="51">
        <v>0</v>
      </c>
      <c r="C138" s="51">
        <v>2</v>
      </c>
      <c r="D138" s="51">
        <v>1</v>
      </c>
      <c r="E138" s="51">
        <v>1</v>
      </c>
      <c r="F138" s="51">
        <v>3</v>
      </c>
      <c r="G138" s="51">
        <v>1</v>
      </c>
      <c r="H138" s="51">
        <v>1</v>
      </c>
      <c r="I138" s="51">
        <v>0</v>
      </c>
      <c r="J138" s="51">
        <v>3</v>
      </c>
      <c r="K138" s="51">
        <v>0</v>
      </c>
      <c r="L138" s="52"/>
      <c r="M138" s="51">
        <v>3</v>
      </c>
      <c r="N138" s="51">
        <v>0</v>
      </c>
      <c r="O138" s="52"/>
      <c r="P138" s="51">
        <v>0</v>
      </c>
      <c r="Q138" s="51">
        <v>0</v>
      </c>
      <c r="R138" s="1"/>
      <c r="S138" s="1"/>
      <c r="U138" s="53"/>
      <c r="W138" s="53"/>
      <c r="X138" s="53"/>
      <c r="Y138" s="53"/>
      <c r="Z138" s="53"/>
    </row>
    <row r="139" spans="1:26" ht="13" x14ac:dyDescent="0.15">
      <c r="A139" s="32" t="s">
        <v>58</v>
      </c>
      <c r="B139" s="3">
        <v>0</v>
      </c>
      <c r="C139" s="3">
        <v>6</v>
      </c>
      <c r="D139" s="3">
        <v>0</v>
      </c>
      <c r="E139" s="3">
        <v>6</v>
      </c>
      <c r="F139" s="3">
        <v>4</v>
      </c>
      <c r="G139" s="3">
        <v>1</v>
      </c>
      <c r="H139" s="3">
        <v>1</v>
      </c>
      <c r="I139" s="3">
        <v>1</v>
      </c>
      <c r="J139" s="3">
        <v>1</v>
      </c>
      <c r="K139" s="3">
        <v>0</v>
      </c>
      <c r="L139" s="1"/>
      <c r="M139" s="3">
        <v>5</v>
      </c>
      <c r="N139" s="3">
        <v>0</v>
      </c>
      <c r="O139" s="1"/>
      <c r="P139" s="3">
        <v>0</v>
      </c>
      <c r="Q139" s="3">
        <v>0</v>
      </c>
      <c r="R139" s="1"/>
      <c r="S139" s="1"/>
      <c r="U139" s="53"/>
      <c r="W139" s="53"/>
      <c r="X139" s="53"/>
      <c r="Y139" s="53"/>
      <c r="Z139" s="53"/>
    </row>
    <row r="140" spans="1:26" ht="13" x14ac:dyDescent="0.15">
      <c r="A140" s="32" t="s">
        <v>59</v>
      </c>
      <c r="B140" s="3">
        <v>2</v>
      </c>
      <c r="C140" s="3">
        <v>4</v>
      </c>
      <c r="D140" s="3">
        <v>2</v>
      </c>
      <c r="E140" s="3">
        <v>2</v>
      </c>
      <c r="F140" s="3">
        <v>4</v>
      </c>
      <c r="G140" s="3">
        <v>0</v>
      </c>
      <c r="H140" s="3">
        <v>1</v>
      </c>
      <c r="I140" s="3">
        <v>3</v>
      </c>
      <c r="J140" s="3">
        <v>3</v>
      </c>
      <c r="K140" s="3">
        <v>1</v>
      </c>
      <c r="L140" s="1"/>
      <c r="M140" s="3">
        <v>6</v>
      </c>
      <c r="N140" s="3">
        <v>0</v>
      </c>
      <c r="O140" s="1"/>
      <c r="P140" s="3">
        <v>0</v>
      </c>
      <c r="Q140" s="3">
        <v>0</v>
      </c>
      <c r="R140" s="1"/>
      <c r="S140" s="1"/>
    </row>
    <row r="141" spans="1:26" ht="13" x14ac:dyDescent="0.15">
      <c r="A141" s="33" t="s">
        <v>81</v>
      </c>
      <c r="B141" s="34">
        <f t="shared" ref="B141:I141" si="197">SUM(B136:B140)</f>
        <v>16</v>
      </c>
      <c r="C141" s="34">
        <f t="shared" si="197"/>
        <v>20</v>
      </c>
      <c r="D141" s="34">
        <f t="shared" si="197"/>
        <v>7</v>
      </c>
      <c r="E141" s="34">
        <f t="shared" si="197"/>
        <v>13</v>
      </c>
      <c r="F141" s="34">
        <f t="shared" si="197"/>
        <v>15</v>
      </c>
      <c r="G141" s="34">
        <f t="shared" si="197"/>
        <v>5</v>
      </c>
      <c r="H141" s="34">
        <f t="shared" si="197"/>
        <v>5</v>
      </c>
      <c r="I141" s="34">
        <f t="shared" si="197"/>
        <v>6</v>
      </c>
      <c r="J141" s="50">
        <f t="shared" ref="J141:K141" si="198">SUM(J136:J140)+SUM(M136:M140)</f>
        <v>41</v>
      </c>
      <c r="K141" s="50">
        <f t="shared" si="198"/>
        <v>6</v>
      </c>
      <c r="L141" s="35">
        <f>K141/J141</f>
        <v>0.14634146341463414</v>
      </c>
      <c r="M141" s="50">
        <f t="shared" ref="M141:N141" si="199">SUM(M136:M140)</f>
        <v>30</v>
      </c>
      <c r="N141" s="50">
        <f t="shared" si="199"/>
        <v>4</v>
      </c>
      <c r="O141" s="35">
        <f>N141/M141</f>
        <v>0.13333333333333333</v>
      </c>
      <c r="P141" s="34">
        <f t="shared" ref="P141:Q141" si="200">SUM(P136:P140)</f>
        <v>0</v>
      </c>
      <c r="Q141" s="34">
        <f t="shared" si="200"/>
        <v>0</v>
      </c>
      <c r="R141" s="35" t="e">
        <f>Q141/P141</f>
        <v>#DIV/0!</v>
      </c>
      <c r="S141" s="55"/>
      <c r="U141" s="54"/>
      <c r="W141" s="51"/>
      <c r="X141" s="51"/>
      <c r="Y141" s="54"/>
      <c r="Z141" s="51"/>
    </row>
    <row r="142" spans="1:26" ht="13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2"/>
      <c r="M142" s="53"/>
      <c r="N142" s="53"/>
      <c r="O142" s="52"/>
      <c r="P142" s="53"/>
      <c r="Q142" s="53"/>
      <c r="R142" s="52"/>
      <c r="S142" s="52"/>
      <c r="U142" s="53"/>
      <c r="W142" s="53"/>
      <c r="X142" s="53"/>
      <c r="Y142" s="53"/>
      <c r="Z142" s="53"/>
    </row>
    <row r="143" spans="1:26" ht="13" x14ac:dyDescent="0.15">
      <c r="A143" s="19" t="s">
        <v>29</v>
      </c>
      <c r="B143" s="3" t="s">
        <v>71</v>
      </c>
      <c r="C143" s="3" t="s">
        <v>72</v>
      </c>
      <c r="D143" s="3" t="s">
        <v>73</v>
      </c>
      <c r="E143" s="3" t="s">
        <v>74</v>
      </c>
      <c r="F143" s="3" t="s">
        <v>75</v>
      </c>
      <c r="G143" s="3" t="s">
        <v>76</v>
      </c>
      <c r="H143" s="3" t="s">
        <v>77</v>
      </c>
      <c r="I143" s="3" t="s">
        <v>78</v>
      </c>
      <c r="J143" s="3" t="s">
        <v>79</v>
      </c>
      <c r="K143" s="3" t="s">
        <v>80</v>
      </c>
      <c r="L143" s="1" t="s">
        <v>10</v>
      </c>
      <c r="M143" s="3" t="s">
        <v>11</v>
      </c>
      <c r="N143" s="3" t="s">
        <v>12</v>
      </c>
      <c r="O143" s="1" t="s">
        <v>13</v>
      </c>
      <c r="P143" s="3" t="s">
        <v>14</v>
      </c>
      <c r="Q143" s="3" t="s">
        <v>15</v>
      </c>
      <c r="R143" s="1" t="s">
        <v>16</v>
      </c>
      <c r="S143" s="1"/>
      <c r="U143" s="53"/>
      <c r="W143" s="53"/>
      <c r="X143" s="53"/>
      <c r="Y143" s="53"/>
      <c r="Z143" s="53"/>
    </row>
    <row r="144" spans="1:26" ht="13" x14ac:dyDescent="0.15">
      <c r="A144" s="32" t="s">
        <v>54</v>
      </c>
      <c r="B144" s="3">
        <v>0</v>
      </c>
      <c r="C144" s="3">
        <v>1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0</v>
      </c>
      <c r="J144" s="3">
        <v>1</v>
      </c>
      <c r="K144" s="48">
        <v>0</v>
      </c>
      <c r="L144" s="1"/>
      <c r="M144" s="48">
        <v>1</v>
      </c>
      <c r="N144" s="48">
        <v>0</v>
      </c>
      <c r="O144" s="1"/>
      <c r="P144" s="3">
        <v>2</v>
      </c>
      <c r="Q144" s="3">
        <v>0</v>
      </c>
      <c r="R144" s="1"/>
      <c r="S144" s="1"/>
      <c r="U144" s="53"/>
      <c r="W144" s="53"/>
      <c r="X144" s="53"/>
      <c r="Y144" s="53"/>
      <c r="Z144" s="53"/>
    </row>
    <row r="145" spans="1:26" ht="13" x14ac:dyDescent="0.15">
      <c r="A145" s="32" t="s">
        <v>56</v>
      </c>
      <c r="B145" s="3">
        <v>2</v>
      </c>
      <c r="C145" s="3">
        <v>12</v>
      </c>
      <c r="D145" s="3">
        <v>4</v>
      </c>
      <c r="E145" s="3">
        <v>8</v>
      </c>
      <c r="F145" s="3">
        <v>3</v>
      </c>
      <c r="G145" s="3">
        <v>0</v>
      </c>
      <c r="H145" s="3">
        <v>0</v>
      </c>
      <c r="I145" s="3">
        <v>1</v>
      </c>
      <c r="J145" s="3">
        <v>3</v>
      </c>
      <c r="K145" s="3">
        <v>1</v>
      </c>
      <c r="L145" s="1"/>
      <c r="M145" s="3">
        <v>4</v>
      </c>
      <c r="N145" s="3">
        <v>0</v>
      </c>
      <c r="O145" s="1"/>
      <c r="P145" s="3">
        <v>0</v>
      </c>
      <c r="Q145" s="3">
        <v>0</v>
      </c>
      <c r="R145" s="1"/>
      <c r="S145" s="1"/>
      <c r="U145" s="53"/>
      <c r="W145" s="53"/>
      <c r="X145" s="53"/>
      <c r="Y145" s="53"/>
      <c r="Z145" s="53"/>
    </row>
    <row r="146" spans="1:26" ht="13" x14ac:dyDescent="0.15">
      <c r="A146" s="32" t="s">
        <v>57</v>
      </c>
      <c r="B146" s="51">
        <v>4</v>
      </c>
      <c r="C146" s="51">
        <v>4</v>
      </c>
      <c r="D146" s="51">
        <v>0</v>
      </c>
      <c r="E146" s="51">
        <v>4</v>
      </c>
      <c r="F146" s="51">
        <v>1</v>
      </c>
      <c r="G146" s="51">
        <v>0</v>
      </c>
      <c r="H146" s="51">
        <v>0</v>
      </c>
      <c r="I146" s="51">
        <v>0</v>
      </c>
      <c r="J146" s="51">
        <v>3</v>
      </c>
      <c r="K146" s="51">
        <v>2</v>
      </c>
      <c r="L146" s="52"/>
      <c r="M146" s="51">
        <v>1</v>
      </c>
      <c r="N146" s="51">
        <v>0</v>
      </c>
      <c r="O146" s="52"/>
      <c r="P146" s="51">
        <v>0</v>
      </c>
      <c r="Q146" s="51">
        <v>0</v>
      </c>
      <c r="R146" s="1"/>
      <c r="S146" s="1"/>
      <c r="U146" s="53"/>
      <c r="W146" s="53"/>
      <c r="X146" s="53"/>
      <c r="Y146" s="53"/>
      <c r="Z146" s="53"/>
    </row>
    <row r="147" spans="1:26" ht="13" x14ac:dyDescent="0.15">
      <c r="A147" s="32" t="s">
        <v>58</v>
      </c>
      <c r="B147" s="3">
        <v>6</v>
      </c>
      <c r="C147" s="3">
        <v>6</v>
      </c>
      <c r="D147" s="3">
        <v>2</v>
      </c>
      <c r="E147" s="3">
        <v>4</v>
      </c>
      <c r="F147" s="3">
        <v>0</v>
      </c>
      <c r="G147" s="3">
        <v>0</v>
      </c>
      <c r="H147" s="3">
        <v>2</v>
      </c>
      <c r="I147" s="3">
        <v>1</v>
      </c>
      <c r="J147" s="3">
        <v>5</v>
      </c>
      <c r="K147" s="3">
        <v>3</v>
      </c>
      <c r="L147" s="1"/>
      <c r="M147" s="3">
        <v>1</v>
      </c>
      <c r="N147" s="3">
        <v>0</v>
      </c>
      <c r="O147" s="1"/>
      <c r="P147" s="3">
        <v>2</v>
      </c>
      <c r="Q147" s="3">
        <v>0</v>
      </c>
      <c r="R147" s="1"/>
      <c r="S147" s="1"/>
      <c r="U147" s="53"/>
      <c r="W147" s="53"/>
      <c r="X147" s="53"/>
      <c r="Y147" s="53"/>
      <c r="Z147" s="53"/>
    </row>
    <row r="148" spans="1:26" ht="13" x14ac:dyDescent="0.15">
      <c r="A148" s="32" t="s">
        <v>59</v>
      </c>
      <c r="B148" s="3">
        <v>4</v>
      </c>
      <c r="C148" s="3">
        <v>7</v>
      </c>
      <c r="D148" s="3">
        <v>4</v>
      </c>
      <c r="E148" s="3">
        <v>3</v>
      </c>
      <c r="F148" s="3">
        <v>2</v>
      </c>
      <c r="G148" s="3">
        <v>2</v>
      </c>
      <c r="H148" s="3">
        <v>0</v>
      </c>
      <c r="I148" s="3">
        <v>1</v>
      </c>
      <c r="J148" s="3">
        <v>3</v>
      </c>
      <c r="K148" s="3">
        <v>2</v>
      </c>
      <c r="L148" s="1"/>
      <c r="M148" s="3">
        <v>2</v>
      </c>
      <c r="N148" s="3">
        <v>0</v>
      </c>
      <c r="O148" s="1"/>
      <c r="P148" s="3">
        <v>4</v>
      </c>
      <c r="Q148" s="3">
        <v>1</v>
      </c>
      <c r="R148" s="1"/>
      <c r="S148" s="1"/>
      <c r="U148" s="53"/>
      <c r="W148" s="53"/>
      <c r="X148" s="53"/>
      <c r="Y148" s="53"/>
      <c r="Z148" s="53"/>
    </row>
    <row r="149" spans="1:26" ht="13" x14ac:dyDescent="0.15">
      <c r="A149" s="33" t="s">
        <v>81</v>
      </c>
      <c r="B149" s="34">
        <f t="shared" ref="B149:I149" si="201">SUM(B144:B148)</f>
        <v>16</v>
      </c>
      <c r="C149" s="34">
        <f t="shared" si="201"/>
        <v>30</v>
      </c>
      <c r="D149" s="34">
        <f t="shared" si="201"/>
        <v>10</v>
      </c>
      <c r="E149" s="34">
        <f t="shared" si="201"/>
        <v>20</v>
      </c>
      <c r="F149" s="34">
        <f t="shared" si="201"/>
        <v>7</v>
      </c>
      <c r="G149" s="34">
        <f t="shared" si="201"/>
        <v>2</v>
      </c>
      <c r="H149" s="34">
        <f t="shared" si="201"/>
        <v>2</v>
      </c>
      <c r="I149" s="34">
        <f t="shared" si="201"/>
        <v>3</v>
      </c>
      <c r="J149" s="50">
        <f t="shared" ref="J149:K149" si="202">SUM(J144:J148)+SUM(M144:M148)</f>
        <v>24</v>
      </c>
      <c r="K149" s="50">
        <f t="shared" si="202"/>
        <v>8</v>
      </c>
      <c r="L149" s="35">
        <f>K149/J149</f>
        <v>0.33333333333333331</v>
      </c>
      <c r="M149" s="50">
        <f t="shared" ref="M149:N149" si="203">SUM(M144:M148)</f>
        <v>9</v>
      </c>
      <c r="N149" s="50">
        <f t="shared" si="203"/>
        <v>0</v>
      </c>
      <c r="O149" s="35">
        <f>N149/M149</f>
        <v>0</v>
      </c>
      <c r="P149" s="34">
        <f t="shared" ref="P149:Q149" si="204">SUM(P144:P148)</f>
        <v>8</v>
      </c>
      <c r="Q149" s="34">
        <f t="shared" si="204"/>
        <v>1</v>
      </c>
      <c r="R149" s="35">
        <f>Q149/P149</f>
        <v>0.125</v>
      </c>
      <c r="S149" s="52"/>
      <c r="U149" s="53"/>
      <c r="W149" s="53"/>
      <c r="X149" s="53"/>
      <c r="Y149" s="53"/>
      <c r="Z149" s="53"/>
    </row>
    <row r="150" spans="1:26" ht="13" x14ac:dyDescent="0.15">
      <c r="A150" s="2"/>
      <c r="L150" s="1"/>
      <c r="O150" s="1"/>
      <c r="R150" s="1"/>
      <c r="S150" s="1"/>
    </row>
    <row r="151" spans="1:26" ht="13" x14ac:dyDescent="0.15">
      <c r="A151" s="40" t="s">
        <v>30</v>
      </c>
      <c r="B151" s="3" t="s">
        <v>71</v>
      </c>
      <c r="C151" s="3" t="s">
        <v>72</v>
      </c>
      <c r="D151" s="3" t="s">
        <v>73</v>
      </c>
      <c r="E151" s="3" t="s">
        <v>74</v>
      </c>
      <c r="F151" s="3" t="s">
        <v>75</v>
      </c>
      <c r="G151" s="3" t="s">
        <v>76</v>
      </c>
      <c r="H151" s="3" t="s">
        <v>77</v>
      </c>
      <c r="I151" s="3" t="s">
        <v>78</v>
      </c>
      <c r="J151" s="3" t="s">
        <v>79</v>
      </c>
      <c r="K151" s="3" t="s">
        <v>80</v>
      </c>
      <c r="L151" s="1" t="s">
        <v>10</v>
      </c>
      <c r="M151" s="3" t="s">
        <v>11</v>
      </c>
      <c r="N151" s="3" t="s">
        <v>12</v>
      </c>
      <c r="O151" s="1" t="s">
        <v>13</v>
      </c>
      <c r="P151" s="3" t="s">
        <v>14</v>
      </c>
      <c r="Q151" s="3" t="s">
        <v>15</v>
      </c>
      <c r="R151" s="1" t="s">
        <v>16</v>
      </c>
      <c r="S151" s="1"/>
      <c r="U151" s="53"/>
      <c r="W151" s="53"/>
      <c r="X151" s="53"/>
      <c r="Y151" s="53"/>
      <c r="Z151" s="53"/>
    </row>
    <row r="152" spans="1:26" ht="13" x14ac:dyDescent="0.15">
      <c r="A152" s="32" t="s">
        <v>54</v>
      </c>
      <c r="B152" s="3">
        <v>14</v>
      </c>
      <c r="C152" s="3">
        <v>11</v>
      </c>
      <c r="D152" s="3">
        <v>3</v>
      </c>
      <c r="E152" s="3">
        <v>8</v>
      </c>
      <c r="F152" s="3">
        <v>3</v>
      </c>
      <c r="G152" s="3">
        <v>0</v>
      </c>
      <c r="H152" s="3">
        <v>0</v>
      </c>
      <c r="I152" s="3">
        <v>2</v>
      </c>
      <c r="J152" s="3">
        <v>13</v>
      </c>
      <c r="K152" s="48">
        <v>4</v>
      </c>
      <c r="L152" s="1"/>
      <c r="M152" s="48">
        <v>7</v>
      </c>
      <c r="N152" s="48">
        <v>2</v>
      </c>
      <c r="O152" s="1"/>
      <c r="P152" s="3">
        <v>0</v>
      </c>
      <c r="Q152" s="3">
        <v>0</v>
      </c>
      <c r="R152" s="1"/>
      <c r="S152" s="1"/>
      <c r="U152" s="54"/>
      <c r="W152" s="51"/>
      <c r="X152" s="51"/>
      <c r="Y152" s="54"/>
      <c r="Z152" s="51"/>
    </row>
    <row r="153" spans="1:26" ht="13" x14ac:dyDescent="0.15">
      <c r="A153" s="32" t="s">
        <v>56</v>
      </c>
      <c r="B153" s="51">
        <v>15</v>
      </c>
      <c r="C153" s="51">
        <v>13</v>
      </c>
      <c r="D153" s="51">
        <v>3</v>
      </c>
      <c r="E153" s="51">
        <v>10</v>
      </c>
      <c r="F153" s="51">
        <v>5</v>
      </c>
      <c r="G153" s="51">
        <v>1</v>
      </c>
      <c r="H153" s="51">
        <v>1</v>
      </c>
      <c r="I153" s="51">
        <v>5</v>
      </c>
      <c r="J153" s="51">
        <v>10</v>
      </c>
      <c r="K153" s="51">
        <v>5</v>
      </c>
      <c r="L153" s="52"/>
      <c r="M153" s="51">
        <v>5</v>
      </c>
      <c r="N153" s="51">
        <v>0</v>
      </c>
      <c r="O153" s="52"/>
      <c r="P153" s="51">
        <v>8</v>
      </c>
      <c r="Q153" s="51">
        <v>5</v>
      </c>
      <c r="R153" s="1"/>
      <c r="S153" s="1"/>
      <c r="U153" s="53"/>
      <c r="W153" s="53"/>
      <c r="X153" s="53"/>
      <c r="Y153" s="53"/>
      <c r="Z153" s="53"/>
    </row>
    <row r="154" spans="1:26" ht="13" x14ac:dyDescent="0.15">
      <c r="A154" s="32" t="s">
        <v>57</v>
      </c>
      <c r="B154" s="51">
        <v>24</v>
      </c>
      <c r="C154" s="51">
        <v>13</v>
      </c>
      <c r="D154" s="51">
        <v>4</v>
      </c>
      <c r="E154" s="51">
        <v>9</v>
      </c>
      <c r="F154" s="51">
        <v>1</v>
      </c>
      <c r="G154" s="51">
        <v>1</v>
      </c>
      <c r="H154" s="51">
        <v>0</v>
      </c>
      <c r="I154" s="51">
        <v>2</v>
      </c>
      <c r="J154" s="51">
        <v>20</v>
      </c>
      <c r="K154" s="51">
        <v>10</v>
      </c>
      <c r="L154" s="52"/>
      <c r="M154" s="51">
        <v>7</v>
      </c>
      <c r="N154" s="51">
        <v>1</v>
      </c>
      <c r="O154" s="52"/>
      <c r="P154" s="51">
        <v>4</v>
      </c>
      <c r="Q154" s="51">
        <v>1</v>
      </c>
      <c r="R154" s="1"/>
      <c r="S154" s="1"/>
      <c r="U154" s="53"/>
      <c r="W154" s="53"/>
      <c r="X154" s="53"/>
      <c r="Y154" s="53"/>
      <c r="Z154" s="53"/>
    </row>
    <row r="155" spans="1:26" ht="13" x14ac:dyDescent="0.15">
      <c r="A155" s="32" t="s">
        <v>58</v>
      </c>
      <c r="B155" s="3">
        <v>29</v>
      </c>
      <c r="C155" s="3">
        <v>12</v>
      </c>
      <c r="D155" s="3">
        <v>1</v>
      </c>
      <c r="E155" s="3">
        <v>11</v>
      </c>
      <c r="F155" s="3">
        <v>3</v>
      </c>
      <c r="G155" s="3">
        <v>4</v>
      </c>
      <c r="H155" s="3">
        <v>0</v>
      </c>
      <c r="I155" s="3">
        <v>2</v>
      </c>
      <c r="J155" s="3">
        <v>20</v>
      </c>
      <c r="K155" s="3">
        <v>8</v>
      </c>
      <c r="L155" s="1"/>
      <c r="M155" s="3">
        <v>8</v>
      </c>
      <c r="N155" s="3">
        <v>3</v>
      </c>
      <c r="O155" s="1"/>
      <c r="P155" s="3">
        <v>4</v>
      </c>
      <c r="Q155" s="3">
        <v>4</v>
      </c>
      <c r="R155" s="1"/>
      <c r="S155" s="1"/>
      <c r="U155" s="53"/>
      <c r="W155" s="53"/>
      <c r="X155" s="53"/>
      <c r="Y155" s="53"/>
      <c r="Z155" s="53"/>
    </row>
    <row r="156" spans="1:26" ht="13" x14ac:dyDescent="0.15">
      <c r="A156" s="32" t="s">
        <v>59</v>
      </c>
      <c r="B156" s="3">
        <v>18</v>
      </c>
      <c r="C156" s="3">
        <v>12</v>
      </c>
      <c r="D156" s="3">
        <v>3</v>
      </c>
      <c r="E156" s="3">
        <v>9</v>
      </c>
      <c r="F156" s="3">
        <v>2</v>
      </c>
      <c r="G156" s="3">
        <v>0</v>
      </c>
      <c r="H156" s="3">
        <v>2</v>
      </c>
      <c r="I156" s="3">
        <v>4</v>
      </c>
      <c r="J156" s="3">
        <v>11</v>
      </c>
      <c r="K156" s="3">
        <v>5</v>
      </c>
      <c r="L156" s="1"/>
      <c r="M156" s="3">
        <v>8</v>
      </c>
      <c r="N156" s="3">
        <v>2</v>
      </c>
      <c r="O156" s="1"/>
      <c r="P156" s="3">
        <v>3</v>
      </c>
      <c r="Q156" s="3">
        <v>2</v>
      </c>
      <c r="R156" s="1"/>
      <c r="S156" s="1"/>
      <c r="U156" s="53"/>
      <c r="W156" s="53"/>
      <c r="X156" s="53"/>
      <c r="Y156" s="53"/>
      <c r="Z156" s="53"/>
    </row>
    <row r="157" spans="1:26" ht="13" x14ac:dyDescent="0.15">
      <c r="A157" s="33" t="s">
        <v>81</v>
      </c>
      <c r="B157" s="34">
        <f t="shared" ref="B157:I157" si="205">SUM(B152:B156)</f>
        <v>100</v>
      </c>
      <c r="C157" s="34">
        <f t="shared" si="205"/>
        <v>61</v>
      </c>
      <c r="D157" s="34">
        <f t="shared" si="205"/>
        <v>14</v>
      </c>
      <c r="E157" s="34">
        <f t="shared" si="205"/>
        <v>47</v>
      </c>
      <c r="F157" s="34">
        <f t="shared" si="205"/>
        <v>14</v>
      </c>
      <c r="G157" s="34">
        <f t="shared" si="205"/>
        <v>6</v>
      </c>
      <c r="H157" s="34">
        <f t="shared" si="205"/>
        <v>3</v>
      </c>
      <c r="I157" s="34">
        <f t="shared" si="205"/>
        <v>15</v>
      </c>
      <c r="J157" s="50">
        <f t="shared" ref="J157:K157" si="206">SUM(J152:J156)+SUM(M152:M156)</f>
        <v>109</v>
      </c>
      <c r="K157" s="50">
        <f t="shared" si="206"/>
        <v>40</v>
      </c>
      <c r="L157" s="35">
        <f>K157/J157</f>
        <v>0.3669724770642202</v>
      </c>
      <c r="M157" s="50">
        <f t="shared" ref="M157:N157" si="207">SUM(M152:M156)</f>
        <v>35</v>
      </c>
      <c r="N157" s="50">
        <f t="shared" si="207"/>
        <v>8</v>
      </c>
      <c r="O157" s="35">
        <f>N157/M157</f>
        <v>0.22857142857142856</v>
      </c>
      <c r="P157" s="34">
        <f t="shared" ref="P157:Q157" si="208">SUM(P152:P156)</f>
        <v>19</v>
      </c>
      <c r="Q157" s="34">
        <f t="shared" si="208"/>
        <v>12</v>
      </c>
      <c r="R157" s="35">
        <f>Q157/P157</f>
        <v>0.63157894736842102</v>
      </c>
      <c r="S157" s="52"/>
      <c r="U157" s="53"/>
      <c r="W157" s="53"/>
      <c r="X157" s="53"/>
      <c r="Y157" s="53"/>
      <c r="Z157" s="53"/>
    </row>
    <row r="158" spans="1:26" ht="13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2"/>
      <c r="M158" s="53"/>
      <c r="N158" s="53"/>
      <c r="O158" s="52"/>
      <c r="P158" s="53"/>
      <c r="Q158" s="53"/>
      <c r="R158" s="52"/>
      <c r="S158" s="52"/>
      <c r="U158" s="53"/>
      <c r="W158" s="53"/>
      <c r="X158" s="53"/>
      <c r="Y158" s="53"/>
      <c r="Z158" s="53"/>
    </row>
    <row r="159" spans="1:26" ht="13" x14ac:dyDescent="0.15">
      <c r="A159" s="40" t="s">
        <v>31</v>
      </c>
      <c r="B159" s="3" t="s">
        <v>71</v>
      </c>
      <c r="C159" s="3" t="s">
        <v>72</v>
      </c>
      <c r="D159" s="3" t="s">
        <v>73</v>
      </c>
      <c r="E159" s="3" t="s">
        <v>74</v>
      </c>
      <c r="F159" s="3" t="s">
        <v>75</v>
      </c>
      <c r="G159" s="3" t="s">
        <v>76</v>
      </c>
      <c r="H159" s="3" t="s">
        <v>77</v>
      </c>
      <c r="I159" s="3" t="s">
        <v>78</v>
      </c>
      <c r="J159" s="3" t="s">
        <v>79</v>
      </c>
      <c r="K159" s="3" t="s">
        <v>80</v>
      </c>
      <c r="L159" s="1" t="s">
        <v>10</v>
      </c>
      <c r="M159" s="3" t="s">
        <v>11</v>
      </c>
      <c r="N159" s="3" t="s">
        <v>12</v>
      </c>
      <c r="O159" s="1" t="s">
        <v>13</v>
      </c>
      <c r="P159" s="3" t="s">
        <v>14</v>
      </c>
      <c r="Q159" s="3" t="s">
        <v>15</v>
      </c>
      <c r="R159" s="1" t="s">
        <v>16</v>
      </c>
      <c r="S159" s="1"/>
      <c r="U159" s="53"/>
      <c r="W159" s="53"/>
      <c r="X159" s="53"/>
      <c r="Y159" s="53"/>
      <c r="Z159" s="53"/>
    </row>
    <row r="160" spans="1:26" ht="13" x14ac:dyDescent="0.15">
      <c r="A160" s="32" t="s">
        <v>54</v>
      </c>
      <c r="B160" s="3">
        <v>12</v>
      </c>
      <c r="C160" s="3">
        <v>11</v>
      </c>
      <c r="D160" s="3">
        <v>2</v>
      </c>
      <c r="E160" s="3">
        <v>9</v>
      </c>
      <c r="F160" s="3">
        <v>1</v>
      </c>
      <c r="G160" s="3">
        <v>2</v>
      </c>
      <c r="H160" s="3">
        <v>2</v>
      </c>
      <c r="I160" s="3">
        <v>5</v>
      </c>
      <c r="J160" s="3">
        <v>11</v>
      </c>
      <c r="K160" s="48">
        <v>4</v>
      </c>
      <c r="L160" s="1"/>
      <c r="M160" s="48">
        <v>4</v>
      </c>
      <c r="N160" s="48">
        <v>1</v>
      </c>
      <c r="O160" s="1"/>
      <c r="P160" s="3">
        <v>2</v>
      </c>
      <c r="Q160" s="3">
        <v>1</v>
      </c>
      <c r="R160" s="1"/>
      <c r="S160" s="1"/>
      <c r="U160" s="54"/>
      <c r="W160" s="51"/>
      <c r="X160" s="51"/>
      <c r="Y160" s="54"/>
      <c r="Z160" s="51"/>
    </row>
    <row r="161" spans="1:26" ht="13" x14ac:dyDescent="0.15">
      <c r="A161" s="32" t="s">
        <v>56</v>
      </c>
      <c r="B161" s="51">
        <v>16</v>
      </c>
      <c r="C161" s="51">
        <v>9</v>
      </c>
      <c r="D161" s="51">
        <v>2</v>
      </c>
      <c r="E161" s="51">
        <v>7</v>
      </c>
      <c r="F161" s="51">
        <v>2</v>
      </c>
      <c r="G161" s="51">
        <v>2</v>
      </c>
      <c r="H161" s="51">
        <v>3</v>
      </c>
      <c r="I161" s="51">
        <v>1</v>
      </c>
      <c r="J161" s="51">
        <v>11</v>
      </c>
      <c r="K161" s="51">
        <v>3</v>
      </c>
      <c r="L161" s="52"/>
      <c r="M161" s="51">
        <v>3</v>
      </c>
      <c r="N161" s="51">
        <v>2</v>
      </c>
      <c r="O161" s="52"/>
      <c r="P161" s="51">
        <v>6</v>
      </c>
      <c r="Q161" s="51">
        <v>4</v>
      </c>
      <c r="R161" s="1"/>
      <c r="S161" s="1"/>
      <c r="U161" s="53"/>
      <c r="W161" s="53"/>
      <c r="X161" s="53"/>
      <c r="Y161" s="53"/>
      <c r="Z161" s="53"/>
    </row>
    <row r="162" spans="1:26" ht="13" x14ac:dyDescent="0.15">
      <c r="A162" s="32" t="s">
        <v>57</v>
      </c>
      <c r="B162" s="51">
        <v>24</v>
      </c>
      <c r="C162" s="51">
        <v>11</v>
      </c>
      <c r="D162" s="51">
        <v>1</v>
      </c>
      <c r="E162" s="51">
        <v>10</v>
      </c>
      <c r="F162" s="51">
        <v>1</v>
      </c>
      <c r="G162" s="51">
        <v>5</v>
      </c>
      <c r="H162" s="51">
        <v>1</v>
      </c>
      <c r="I162" s="51">
        <v>5</v>
      </c>
      <c r="J162" s="51">
        <v>12</v>
      </c>
      <c r="K162" s="51">
        <v>7</v>
      </c>
      <c r="L162" s="52"/>
      <c r="M162" s="51">
        <v>6</v>
      </c>
      <c r="N162" s="51">
        <v>2</v>
      </c>
      <c r="O162" s="52"/>
      <c r="P162" s="51">
        <v>5</v>
      </c>
      <c r="Q162" s="51">
        <v>4</v>
      </c>
      <c r="R162" s="1"/>
      <c r="S162" s="1"/>
      <c r="U162" s="53"/>
      <c r="W162" s="53"/>
      <c r="X162" s="53"/>
      <c r="Y162" s="53"/>
      <c r="Z162" s="53"/>
    </row>
    <row r="163" spans="1:26" ht="13" x14ac:dyDescent="0.15">
      <c r="A163" s="32" t="s">
        <v>58</v>
      </c>
      <c r="B163" s="3">
        <v>21</v>
      </c>
      <c r="C163" s="3">
        <v>14</v>
      </c>
      <c r="D163" s="3">
        <v>1</v>
      </c>
      <c r="E163" s="3">
        <v>13</v>
      </c>
      <c r="F163" s="3">
        <v>4</v>
      </c>
      <c r="G163" s="3">
        <v>3</v>
      </c>
      <c r="H163" s="3">
        <v>4</v>
      </c>
      <c r="I163" s="3">
        <v>2</v>
      </c>
      <c r="J163" s="3">
        <v>23</v>
      </c>
      <c r="K163" s="3">
        <v>9</v>
      </c>
      <c r="L163" s="1"/>
      <c r="M163" s="3">
        <v>3</v>
      </c>
      <c r="N163" s="3">
        <v>0</v>
      </c>
      <c r="O163" s="1"/>
      <c r="P163" s="3">
        <v>4</v>
      </c>
      <c r="Q163" s="3">
        <v>3</v>
      </c>
      <c r="R163" s="1"/>
      <c r="S163" s="1"/>
      <c r="U163" s="53"/>
      <c r="W163" s="53"/>
      <c r="X163" s="53"/>
      <c r="Y163" s="53"/>
      <c r="Z163" s="53"/>
    </row>
    <row r="164" spans="1:26" ht="13" x14ac:dyDescent="0.15">
      <c r="A164" s="32" t="s">
        <v>59</v>
      </c>
      <c r="B164" s="3">
        <v>24</v>
      </c>
      <c r="C164" s="3">
        <v>10</v>
      </c>
      <c r="D164" s="3">
        <v>4</v>
      </c>
      <c r="E164" s="3">
        <v>6</v>
      </c>
      <c r="F164" s="3">
        <v>3</v>
      </c>
      <c r="G164" s="3">
        <v>3</v>
      </c>
      <c r="H164" s="3">
        <v>2</v>
      </c>
      <c r="I164" s="3">
        <v>5</v>
      </c>
      <c r="J164" s="3">
        <v>14</v>
      </c>
      <c r="K164" s="3">
        <v>8</v>
      </c>
      <c r="L164" s="1"/>
      <c r="M164" s="3">
        <v>6</v>
      </c>
      <c r="N164" s="3">
        <v>1</v>
      </c>
      <c r="O164" s="1"/>
      <c r="P164" s="3">
        <v>5</v>
      </c>
      <c r="Q164" s="3">
        <v>5</v>
      </c>
      <c r="R164" s="1"/>
      <c r="S164" s="1"/>
      <c r="U164" s="53"/>
      <c r="W164" s="53"/>
      <c r="X164" s="53"/>
      <c r="Y164" s="53"/>
      <c r="Z164" s="53"/>
    </row>
    <row r="165" spans="1:26" ht="13" x14ac:dyDescent="0.15">
      <c r="A165" s="33" t="s">
        <v>81</v>
      </c>
      <c r="B165" s="34">
        <f t="shared" ref="B165:I165" si="209">SUM(B160:B164)</f>
        <v>97</v>
      </c>
      <c r="C165" s="34">
        <f t="shared" si="209"/>
        <v>55</v>
      </c>
      <c r="D165" s="34">
        <f t="shared" si="209"/>
        <v>10</v>
      </c>
      <c r="E165" s="34">
        <f t="shared" si="209"/>
        <v>45</v>
      </c>
      <c r="F165" s="34">
        <f t="shared" si="209"/>
        <v>11</v>
      </c>
      <c r="G165" s="34">
        <f t="shared" si="209"/>
        <v>15</v>
      </c>
      <c r="H165" s="34">
        <f t="shared" si="209"/>
        <v>12</v>
      </c>
      <c r="I165" s="34">
        <f t="shared" si="209"/>
        <v>18</v>
      </c>
      <c r="J165" s="50">
        <f t="shared" ref="J165:K165" si="210">SUM(J160:J164)+SUM(M160:M164)</f>
        <v>93</v>
      </c>
      <c r="K165" s="50">
        <f t="shared" si="210"/>
        <v>37</v>
      </c>
      <c r="L165" s="35">
        <f>K165/J165</f>
        <v>0.39784946236559138</v>
      </c>
      <c r="M165" s="50">
        <f t="shared" ref="M165:N165" si="211">SUM(M160:M164)</f>
        <v>22</v>
      </c>
      <c r="N165" s="50">
        <f t="shared" si="211"/>
        <v>6</v>
      </c>
      <c r="O165" s="35">
        <f>N165/M165</f>
        <v>0.27272727272727271</v>
      </c>
      <c r="P165" s="34">
        <f t="shared" ref="P165:Q165" si="212">SUM(P160:P164)</f>
        <v>22</v>
      </c>
      <c r="Q165" s="34">
        <f t="shared" si="212"/>
        <v>17</v>
      </c>
      <c r="R165" s="35">
        <f>Q165/P165</f>
        <v>0.77272727272727271</v>
      </c>
      <c r="S165" s="52"/>
      <c r="U165" s="53"/>
      <c r="W165" s="53"/>
      <c r="X165" s="53"/>
      <c r="Y165" s="53"/>
      <c r="Z165" s="53"/>
    </row>
    <row r="166" spans="1:26" ht="13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2"/>
      <c r="M166" s="53"/>
      <c r="N166" s="53"/>
      <c r="O166" s="52"/>
      <c r="P166" s="53"/>
      <c r="Q166" s="53"/>
      <c r="R166" s="52"/>
      <c r="S166" s="52"/>
      <c r="U166" s="53"/>
      <c r="W166" s="53"/>
      <c r="X166" s="53"/>
      <c r="Y166" s="53"/>
      <c r="Z166" s="53"/>
    </row>
    <row r="167" spans="1:26" ht="13" x14ac:dyDescent="0.15">
      <c r="A167" s="40" t="s">
        <v>32</v>
      </c>
      <c r="B167" s="3" t="s">
        <v>71</v>
      </c>
      <c r="C167" s="3" t="s">
        <v>72</v>
      </c>
      <c r="D167" s="3" t="s">
        <v>73</v>
      </c>
      <c r="E167" s="3" t="s">
        <v>74</v>
      </c>
      <c r="F167" s="3" t="s">
        <v>75</v>
      </c>
      <c r="G167" s="3" t="s">
        <v>76</v>
      </c>
      <c r="H167" s="3" t="s">
        <v>77</v>
      </c>
      <c r="I167" s="3" t="s">
        <v>78</v>
      </c>
      <c r="J167" s="3" t="s">
        <v>79</v>
      </c>
      <c r="K167" s="3" t="s">
        <v>80</v>
      </c>
      <c r="L167" s="1" t="s">
        <v>10</v>
      </c>
      <c r="M167" s="3" t="s">
        <v>11</v>
      </c>
      <c r="N167" s="3" t="s">
        <v>12</v>
      </c>
      <c r="O167" s="1" t="s">
        <v>13</v>
      </c>
      <c r="P167" s="3" t="s">
        <v>14</v>
      </c>
      <c r="Q167" s="3" t="s">
        <v>15</v>
      </c>
      <c r="R167" s="1" t="s">
        <v>16</v>
      </c>
      <c r="S167" s="1"/>
      <c r="U167" s="53"/>
      <c r="W167" s="53"/>
      <c r="X167" s="53"/>
      <c r="Y167" s="53"/>
      <c r="Z167" s="53"/>
    </row>
    <row r="168" spans="1:26" ht="13" x14ac:dyDescent="0.15">
      <c r="A168" s="32" t="s">
        <v>54</v>
      </c>
      <c r="B168" s="3">
        <v>2</v>
      </c>
      <c r="C168" s="3">
        <v>7</v>
      </c>
      <c r="D168" s="3">
        <v>2</v>
      </c>
      <c r="E168" s="3">
        <v>5</v>
      </c>
      <c r="F168" s="3">
        <v>3</v>
      </c>
      <c r="G168" s="3">
        <v>2</v>
      </c>
      <c r="H168" s="3">
        <v>1</v>
      </c>
      <c r="I168" s="3">
        <v>4</v>
      </c>
      <c r="J168" s="3">
        <v>8</v>
      </c>
      <c r="K168" s="48">
        <v>1</v>
      </c>
      <c r="L168" s="1"/>
      <c r="M168" s="48">
        <v>1</v>
      </c>
      <c r="N168" s="48">
        <v>0</v>
      </c>
      <c r="O168" s="1"/>
      <c r="P168" s="3">
        <v>0</v>
      </c>
      <c r="Q168" s="3">
        <v>0</v>
      </c>
      <c r="R168" s="1"/>
      <c r="S168" s="1"/>
      <c r="U168" s="54"/>
      <c r="W168" s="51"/>
      <c r="X168" s="51"/>
      <c r="Y168" s="54"/>
      <c r="Z168" s="51"/>
    </row>
    <row r="169" spans="1:26" ht="13" x14ac:dyDescent="0.15">
      <c r="A169" s="32" t="s">
        <v>56</v>
      </c>
      <c r="B169" s="51">
        <v>8</v>
      </c>
      <c r="C169" s="51">
        <v>10</v>
      </c>
      <c r="D169" s="51">
        <v>2</v>
      </c>
      <c r="E169" s="51">
        <v>8</v>
      </c>
      <c r="F169" s="51">
        <v>2</v>
      </c>
      <c r="G169" s="51">
        <v>0</v>
      </c>
      <c r="H169" s="51">
        <v>0</v>
      </c>
      <c r="I169" s="51">
        <v>4</v>
      </c>
      <c r="J169" s="51">
        <v>10</v>
      </c>
      <c r="K169" s="51">
        <v>4</v>
      </c>
      <c r="L169" s="52"/>
      <c r="M169" s="51">
        <v>0</v>
      </c>
      <c r="N169" s="51">
        <v>0</v>
      </c>
      <c r="O169" s="52"/>
      <c r="P169" s="51">
        <v>0</v>
      </c>
      <c r="Q169" s="51">
        <v>0</v>
      </c>
      <c r="R169" s="1"/>
      <c r="S169" s="1"/>
      <c r="U169" s="53"/>
      <c r="W169" s="53"/>
      <c r="X169" s="53"/>
      <c r="Y169" s="53"/>
      <c r="Z169" s="53"/>
    </row>
    <row r="170" spans="1:26" ht="13" x14ac:dyDescent="0.15">
      <c r="A170" s="32" t="s">
        <v>57</v>
      </c>
      <c r="B170" s="51">
        <v>6</v>
      </c>
      <c r="C170" s="51">
        <v>7</v>
      </c>
      <c r="D170" s="51">
        <v>1</v>
      </c>
      <c r="E170" s="51">
        <v>6</v>
      </c>
      <c r="F170" s="51">
        <v>5</v>
      </c>
      <c r="G170" s="51">
        <v>2</v>
      </c>
      <c r="H170" s="51">
        <v>0</v>
      </c>
      <c r="I170" s="51">
        <v>2</v>
      </c>
      <c r="J170" s="51">
        <v>10</v>
      </c>
      <c r="K170" s="51">
        <v>3</v>
      </c>
      <c r="L170" s="52"/>
      <c r="M170" s="51">
        <v>4</v>
      </c>
      <c r="N170" s="51">
        <v>0</v>
      </c>
      <c r="O170" s="52"/>
      <c r="P170" s="51">
        <v>0</v>
      </c>
      <c r="Q170" s="51">
        <v>0</v>
      </c>
      <c r="R170" s="1"/>
      <c r="S170" s="1"/>
      <c r="U170" s="53"/>
      <c r="W170" s="53"/>
      <c r="X170" s="53"/>
      <c r="Y170" s="53"/>
      <c r="Z170" s="53"/>
    </row>
    <row r="171" spans="1:26" ht="13" x14ac:dyDescent="0.15">
      <c r="A171" s="32" t="s">
        <v>58</v>
      </c>
      <c r="B171" s="3">
        <v>0</v>
      </c>
      <c r="C171" s="3">
        <v>7</v>
      </c>
      <c r="D171" s="3">
        <v>2</v>
      </c>
      <c r="E171" s="3">
        <v>5</v>
      </c>
      <c r="F171" s="3">
        <v>3</v>
      </c>
      <c r="G171" s="3">
        <v>0</v>
      </c>
      <c r="H171" s="3">
        <v>1</v>
      </c>
      <c r="I171" s="3">
        <v>2</v>
      </c>
      <c r="J171" s="3">
        <v>5</v>
      </c>
      <c r="K171" s="3">
        <v>0</v>
      </c>
      <c r="L171" s="1"/>
      <c r="M171" s="3">
        <v>3</v>
      </c>
      <c r="N171" s="3">
        <v>0</v>
      </c>
      <c r="O171" s="1"/>
      <c r="P171" s="3">
        <v>0</v>
      </c>
      <c r="Q171" s="3">
        <v>0</v>
      </c>
      <c r="R171" s="1"/>
      <c r="S171" s="1"/>
      <c r="U171" s="53"/>
      <c r="W171" s="53"/>
      <c r="X171" s="53"/>
      <c r="Y171" s="53"/>
      <c r="Z171" s="53"/>
    </row>
    <row r="172" spans="1:26" ht="13" x14ac:dyDescent="0.15">
      <c r="A172" s="32" t="s">
        <v>84</v>
      </c>
      <c r="B172" s="3">
        <v>8</v>
      </c>
      <c r="C172" s="3">
        <v>4</v>
      </c>
      <c r="D172" s="3">
        <v>1</v>
      </c>
      <c r="E172" s="3">
        <v>3</v>
      </c>
      <c r="F172" s="3">
        <v>1</v>
      </c>
      <c r="G172" s="3">
        <v>0</v>
      </c>
      <c r="H172" s="3">
        <v>1</v>
      </c>
      <c r="I172" s="3">
        <v>3</v>
      </c>
      <c r="J172" s="3">
        <v>12</v>
      </c>
      <c r="K172" s="3">
        <v>4</v>
      </c>
      <c r="L172" s="1"/>
      <c r="M172" s="3">
        <v>0</v>
      </c>
      <c r="N172" s="3">
        <v>0</v>
      </c>
      <c r="O172" s="1"/>
      <c r="P172" s="3">
        <v>0</v>
      </c>
      <c r="Q172" s="3">
        <v>0</v>
      </c>
      <c r="R172" s="1"/>
      <c r="S172" s="1"/>
      <c r="U172" s="53"/>
      <c r="W172" s="53"/>
      <c r="X172" s="53"/>
      <c r="Y172" s="53"/>
      <c r="Z172" s="53"/>
    </row>
    <row r="173" spans="1:26" ht="13" x14ac:dyDescent="0.15">
      <c r="A173" s="33" t="s">
        <v>81</v>
      </c>
      <c r="B173" s="34">
        <f t="shared" ref="B173:I173" si="213">SUM(B168:B172)</f>
        <v>24</v>
      </c>
      <c r="C173" s="34">
        <f t="shared" si="213"/>
        <v>35</v>
      </c>
      <c r="D173" s="34">
        <f t="shared" si="213"/>
        <v>8</v>
      </c>
      <c r="E173" s="34">
        <f t="shared" si="213"/>
        <v>27</v>
      </c>
      <c r="F173" s="34">
        <f t="shared" si="213"/>
        <v>14</v>
      </c>
      <c r="G173" s="34">
        <f t="shared" si="213"/>
        <v>4</v>
      </c>
      <c r="H173" s="34">
        <f t="shared" si="213"/>
        <v>3</v>
      </c>
      <c r="I173" s="34">
        <f t="shared" si="213"/>
        <v>15</v>
      </c>
      <c r="J173" s="50">
        <f t="shared" ref="J173:K173" si="214">SUM(J168:J172)+SUM(M168:M172)</f>
        <v>53</v>
      </c>
      <c r="K173" s="50">
        <f t="shared" si="214"/>
        <v>12</v>
      </c>
      <c r="L173" s="35">
        <f>K173/J173</f>
        <v>0.22641509433962265</v>
      </c>
      <c r="M173" s="50">
        <f t="shared" ref="M173:N173" si="215">SUM(M168:M172)</f>
        <v>8</v>
      </c>
      <c r="N173" s="50">
        <f t="shared" si="215"/>
        <v>0</v>
      </c>
      <c r="O173" s="56">
        <f>N173/M173</f>
        <v>0</v>
      </c>
      <c r="P173" s="34">
        <f t="shared" ref="P173:Q173" si="216">SUM(P168:P172)</f>
        <v>0</v>
      </c>
      <c r="Q173" s="34">
        <f t="shared" si="216"/>
        <v>0</v>
      </c>
      <c r="R173" s="35" t="e">
        <f>Q173/P173</f>
        <v>#DIV/0!</v>
      </c>
      <c r="S173" s="55"/>
      <c r="U173" s="54"/>
      <c r="W173" s="51"/>
      <c r="X173" s="51"/>
      <c r="Y173" s="54"/>
      <c r="Z173" s="51"/>
    </row>
    <row r="174" spans="1:26" ht="13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2"/>
      <c r="M174" s="53"/>
      <c r="N174" s="53"/>
      <c r="O174" s="1"/>
      <c r="P174" s="53"/>
      <c r="Q174" s="53"/>
      <c r="R174" s="52"/>
      <c r="S174" s="52"/>
      <c r="U174" s="53"/>
      <c r="W174" s="53"/>
      <c r="X174" s="53"/>
      <c r="Y174" s="53"/>
      <c r="Z174" s="53"/>
    </row>
    <row r="175" spans="1:26" ht="13" x14ac:dyDescent="0.15">
      <c r="A175" s="40" t="s">
        <v>33</v>
      </c>
      <c r="B175" s="3" t="s">
        <v>71</v>
      </c>
      <c r="C175" s="3" t="s">
        <v>72</v>
      </c>
      <c r="D175" s="3" t="s">
        <v>73</v>
      </c>
      <c r="E175" s="3" t="s">
        <v>74</v>
      </c>
      <c r="F175" s="3" t="s">
        <v>75</v>
      </c>
      <c r="G175" s="3" t="s">
        <v>76</v>
      </c>
      <c r="H175" s="3" t="s">
        <v>77</v>
      </c>
      <c r="I175" s="3" t="s">
        <v>78</v>
      </c>
      <c r="J175" s="3" t="s">
        <v>79</v>
      </c>
      <c r="K175" s="3" t="s">
        <v>80</v>
      </c>
      <c r="L175" s="1" t="s">
        <v>10</v>
      </c>
      <c r="M175" s="3" t="s">
        <v>11</v>
      </c>
      <c r="N175" s="3" t="s">
        <v>12</v>
      </c>
      <c r="O175" s="1" t="s">
        <v>13</v>
      </c>
      <c r="P175" s="3" t="s">
        <v>14</v>
      </c>
      <c r="Q175" s="3" t="s">
        <v>15</v>
      </c>
      <c r="R175" s="1" t="s">
        <v>16</v>
      </c>
      <c r="S175" s="1"/>
      <c r="U175" s="53"/>
      <c r="W175" s="53"/>
      <c r="X175" s="53"/>
      <c r="Y175" s="53"/>
      <c r="Z175" s="53"/>
    </row>
    <row r="176" spans="1:26" ht="13" x14ac:dyDescent="0.15">
      <c r="A176" s="32" t="s">
        <v>54</v>
      </c>
      <c r="B176" s="3">
        <v>8</v>
      </c>
      <c r="C176" s="3">
        <v>7</v>
      </c>
      <c r="D176" s="3">
        <v>2</v>
      </c>
      <c r="E176" s="3">
        <v>5</v>
      </c>
      <c r="F176" s="3">
        <v>1</v>
      </c>
      <c r="G176" s="3">
        <v>1</v>
      </c>
      <c r="H176" s="3">
        <v>0</v>
      </c>
      <c r="I176" s="3">
        <v>0</v>
      </c>
      <c r="J176" s="3">
        <v>9</v>
      </c>
      <c r="K176" s="48">
        <v>3</v>
      </c>
      <c r="L176" s="1"/>
      <c r="M176" s="48">
        <v>4</v>
      </c>
      <c r="N176" s="48">
        <v>1</v>
      </c>
      <c r="O176" s="1"/>
      <c r="P176" s="3">
        <v>2</v>
      </c>
      <c r="Q176" s="3">
        <v>0</v>
      </c>
      <c r="R176" s="1"/>
      <c r="S176" s="1"/>
      <c r="U176" s="54"/>
      <c r="W176" s="51"/>
      <c r="X176" s="51"/>
      <c r="Y176" s="54"/>
      <c r="Z176" s="51"/>
    </row>
    <row r="177" spans="1:26" ht="13" x14ac:dyDescent="0.15">
      <c r="A177" s="32" t="s">
        <v>56</v>
      </c>
      <c r="B177" s="3">
        <v>5</v>
      </c>
      <c r="C177" s="3">
        <v>3</v>
      </c>
      <c r="D177" s="3">
        <v>0</v>
      </c>
      <c r="E177" s="3">
        <v>3</v>
      </c>
      <c r="F177" s="3">
        <v>0</v>
      </c>
      <c r="G177" s="3">
        <v>0</v>
      </c>
      <c r="H177" s="3">
        <v>1</v>
      </c>
      <c r="I177" s="3">
        <v>3</v>
      </c>
      <c r="J177" s="3">
        <v>4</v>
      </c>
      <c r="K177" s="3">
        <v>1</v>
      </c>
      <c r="L177" s="1"/>
      <c r="M177" s="3">
        <v>5</v>
      </c>
      <c r="N177" s="3">
        <v>1</v>
      </c>
      <c r="O177" s="1"/>
      <c r="P177" s="3">
        <v>0</v>
      </c>
      <c r="Q177" s="3">
        <v>0</v>
      </c>
      <c r="R177" s="1"/>
      <c r="S177" s="1"/>
      <c r="U177" s="53"/>
      <c r="W177" s="53"/>
      <c r="X177" s="53"/>
      <c r="Y177" s="53"/>
      <c r="Z177" s="53"/>
    </row>
    <row r="178" spans="1:26" ht="13" x14ac:dyDescent="0.15">
      <c r="A178" s="32" t="s">
        <v>57</v>
      </c>
      <c r="B178" s="3">
        <v>2</v>
      </c>
      <c r="C178" s="3">
        <v>7</v>
      </c>
      <c r="D178" s="3">
        <v>2</v>
      </c>
      <c r="E178" s="3">
        <v>5</v>
      </c>
      <c r="F178" s="3">
        <v>1</v>
      </c>
      <c r="G178" s="3">
        <v>1</v>
      </c>
      <c r="H178" s="3">
        <v>2</v>
      </c>
      <c r="I178" s="3">
        <v>0</v>
      </c>
      <c r="J178" s="3">
        <v>4</v>
      </c>
      <c r="K178" s="3">
        <v>1</v>
      </c>
      <c r="L178" s="1"/>
      <c r="M178" s="3">
        <v>3</v>
      </c>
      <c r="N178" s="3">
        <v>0</v>
      </c>
      <c r="O178" s="1"/>
      <c r="P178" s="3">
        <v>0</v>
      </c>
      <c r="Q178" s="3">
        <v>0</v>
      </c>
      <c r="R178" s="1"/>
      <c r="S178" s="1"/>
      <c r="U178" s="53"/>
      <c r="W178" s="53"/>
      <c r="X178" s="53"/>
      <c r="Y178" s="53"/>
      <c r="Z178" s="53"/>
    </row>
    <row r="179" spans="1:26" ht="13" x14ac:dyDescent="0.15">
      <c r="A179" s="32" t="s">
        <v>58</v>
      </c>
      <c r="B179" s="3">
        <v>3</v>
      </c>
      <c r="C179" s="3">
        <v>5</v>
      </c>
      <c r="D179" s="3">
        <v>3</v>
      </c>
      <c r="E179" s="3">
        <v>2</v>
      </c>
      <c r="F179" s="3">
        <v>1</v>
      </c>
      <c r="G179" s="3">
        <v>1</v>
      </c>
      <c r="H179" s="3">
        <v>0</v>
      </c>
      <c r="I179" s="3">
        <v>0</v>
      </c>
      <c r="J179" s="3">
        <v>5</v>
      </c>
      <c r="K179" s="3">
        <v>0</v>
      </c>
      <c r="L179" s="1"/>
      <c r="M179" s="3">
        <v>3</v>
      </c>
      <c r="N179" s="3">
        <v>1</v>
      </c>
      <c r="O179" s="1"/>
      <c r="P179" s="3">
        <v>0</v>
      </c>
      <c r="Q179" s="3">
        <v>0</v>
      </c>
      <c r="R179" s="1"/>
      <c r="S179" s="1"/>
      <c r="U179" s="53"/>
      <c r="W179" s="53"/>
      <c r="X179" s="53"/>
      <c r="Y179" s="53"/>
      <c r="Z179" s="53"/>
    </row>
    <row r="180" spans="1:26" ht="13" x14ac:dyDescent="0.15">
      <c r="A180" s="32" t="s">
        <v>85</v>
      </c>
      <c r="B180" s="3">
        <v>2</v>
      </c>
      <c r="C180" s="3">
        <v>1</v>
      </c>
      <c r="D180" s="3">
        <v>0</v>
      </c>
      <c r="E180" s="3">
        <v>1</v>
      </c>
      <c r="F180" s="3">
        <v>2</v>
      </c>
      <c r="G180" s="3">
        <v>0</v>
      </c>
      <c r="H180" s="3">
        <v>0</v>
      </c>
      <c r="I180" s="3">
        <v>0</v>
      </c>
      <c r="J180" s="3">
        <v>2</v>
      </c>
      <c r="K180" s="3">
        <v>1</v>
      </c>
      <c r="L180" s="1"/>
      <c r="M180" s="3">
        <v>2</v>
      </c>
      <c r="N180" s="3">
        <v>0</v>
      </c>
      <c r="O180" s="1"/>
      <c r="P180" s="3">
        <v>0</v>
      </c>
      <c r="Q180" s="3">
        <v>0</v>
      </c>
      <c r="R180" s="1"/>
      <c r="S180" s="1"/>
      <c r="U180" s="53"/>
      <c r="W180" s="53"/>
      <c r="X180" s="53"/>
      <c r="Y180" s="53"/>
      <c r="Z180" s="53"/>
    </row>
    <row r="181" spans="1:26" ht="13" x14ac:dyDescent="0.15">
      <c r="A181" s="33" t="s">
        <v>81</v>
      </c>
      <c r="B181" s="34">
        <f t="shared" ref="B181:I181" si="217">SUM(B176:B180)</f>
        <v>20</v>
      </c>
      <c r="C181" s="34">
        <f t="shared" si="217"/>
        <v>23</v>
      </c>
      <c r="D181" s="34">
        <f t="shared" si="217"/>
        <v>7</v>
      </c>
      <c r="E181" s="34">
        <f t="shared" si="217"/>
        <v>16</v>
      </c>
      <c r="F181" s="34">
        <f t="shared" si="217"/>
        <v>5</v>
      </c>
      <c r="G181" s="34">
        <f t="shared" si="217"/>
        <v>3</v>
      </c>
      <c r="H181" s="34">
        <f t="shared" si="217"/>
        <v>3</v>
      </c>
      <c r="I181" s="34">
        <f t="shared" si="217"/>
        <v>3</v>
      </c>
      <c r="J181" s="50">
        <f t="shared" ref="J181:K181" si="218">SUM(J176:J180)+SUM(M176:M180)</f>
        <v>41</v>
      </c>
      <c r="K181" s="50">
        <f t="shared" si="218"/>
        <v>9</v>
      </c>
      <c r="L181" s="35">
        <f>K181/J181</f>
        <v>0.21951219512195122</v>
      </c>
      <c r="M181" s="50">
        <f t="shared" ref="M181:N181" si="219">SUM(M176:M180)</f>
        <v>17</v>
      </c>
      <c r="N181" s="50">
        <f t="shared" si="219"/>
        <v>3</v>
      </c>
      <c r="O181" s="35">
        <f>N181/M181</f>
        <v>0.17647058823529413</v>
      </c>
      <c r="P181" s="34">
        <f t="shared" ref="P181:Q181" si="220">SUM(P176:P180)</f>
        <v>2</v>
      </c>
      <c r="Q181" s="34">
        <f t="shared" si="220"/>
        <v>0</v>
      </c>
      <c r="R181" s="35">
        <f>Q181/P181</f>
        <v>0</v>
      </c>
      <c r="S181" s="52"/>
      <c r="U181" s="53"/>
      <c r="W181" s="53"/>
      <c r="X181" s="53"/>
      <c r="Y181" s="53"/>
      <c r="Z181" s="53"/>
    </row>
    <row r="182" spans="1:26" ht="13" x14ac:dyDescent="0.15">
      <c r="A182" s="2"/>
      <c r="L182" s="1"/>
      <c r="O182" s="1"/>
      <c r="R182" s="1"/>
      <c r="S182" s="1"/>
    </row>
    <row r="183" spans="1:26" ht="13" x14ac:dyDescent="0.15">
      <c r="A183" s="24" t="s">
        <v>34</v>
      </c>
      <c r="B183" s="3" t="s">
        <v>71</v>
      </c>
      <c r="C183" s="3" t="s">
        <v>72</v>
      </c>
      <c r="D183" s="3" t="s">
        <v>73</v>
      </c>
      <c r="E183" s="3" t="s">
        <v>74</v>
      </c>
      <c r="F183" s="3" t="s">
        <v>75</v>
      </c>
      <c r="G183" s="3" t="s">
        <v>76</v>
      </c>
      <c r="H183" s="3" t="s">
        <v>77</v>
      </c>
      <c r="I183" s="3" t="s">
        <v>78</v>
      </c>
      <c r="J183" s="3" t="s">
        <v>79</v>
      </c>
      <c r="K183" s="3" t="s">
        <v>80</v>
      </c>
      <c r="L183" s="1" t="s">
        <v>10</v>
      </c>
      <c r="M183" s="3" t="s">
        <v>11</v>
      </c>
      <c r="N183" s="3" t="s">
        <v>12</v>
      </c>
      <c r="O183" s="1" t="s">
        <v>13</v>
      </c>
      <c r="P183" s="3" t="s">
        <v>14</v>
      </c>
      <c r="Q183" s="3" t="s">
        <v>15</v>
      </c>
      <c r="R183" s="1" t="s">
        <v>16</v>
      </c>
      <c r="S183" s="1"/>
      <c r="U183" s="53"/>
      <c r="W183" s="53"/>
      <c r="X183" s="53"/>
      <c r="Y183" s="53"/>
      <c r="Z183" s="53"/>
    </row>
    <row r="184" spans="1:26" ht="13" x14ac:dyDescent="0.15">
      <c r="A184" s="32" t="s">
        <v>54</v>
      </c>
      <c r="B184" s="3">
        <v>23</v>
      </c>
      <c r="C184" s="3">
        <v>16</v>
      </c>
      <c r="D184" s="3">
        <v>3</v>
      </c>
      <c r="E184" s="3">
        <v>13</v>
      </c>
      <c r="F184" s="3">
        <v>1</v>
      </c>
      <c r="G184" s="3">
        <v>1</v>
      </c>
      <c r="H184" s="3">
        <v>3</v>
      </c>
      <c r="I184" s="3">
        <v>1</v>
      </c>
      <c r="J184" s="3">
        <v>16</v>
      </c>
      <c r="K184" s="48">
        <v>5</v>
      </c>
      <c r="L184" s="1"/>
      <c r="M184" s="48">
        <v>21</v>
      </c>
      <c r="N184" s="48">
        <v>4</v>
      </c>
      <c r="O184" s="1"/>
      <c r="P184" s="3">
        <v>5</v>
      </c>
      <c r="Q184" s="3">
        <v>1</v>
      </c>
      <c r="R184" s="1"/>
      <c r="S184" s="1"/>
      <c r="U184" s="54"/>
      <c r="W184" s="51"/>
      <c r="X184" s="51"/>
      <c r="Y184" s="54"/>
      <c r="Z184" s="51"/>
    </row>
    <row r="185" spans="1:26" ht="13" x14ac:dyDescent="0.15">
      <c r="A185" s="32" t="s">
        <v>56</v>
      </c>
      <c r="B185" s="3">
        <v>25</v>
      </c>
      <c r="C185" s="3">
        <v>12</v>
      </c>
      <c r="D185" s="3">
        <v>2</v>
      </c>
      <c r="E185" s="3">
        <v>10</v>
      </c>
      <c r="F185" s="3">
        <v>3</v>
      </c>
      <c r="G185" s="3">
        <v>1</v>
      </c>
      <c r="H185" s="3">
        <v>1</v>
      </c>
      <c r="I185" s="3">
        <v>1</v>
      </c>
      <c r="J185" s="3">
        <v>9</v>
      </c>
      <c r="K185" s="3">
        <v>3</v>
      </c>
      <c r="L185" s="1"/>
      <c r="M185" s="3">
        <v>19</v>
      </c>
      <c r="N185" s="3">
        <v>5</v>
      </c>
      <c r="O185" s="1"/>
      <c r="P185" s="3">
        <v>6</v>
      </c>
      <c r="Q185" s="3">
        <v>4</v>
      </c>
      <c r="R185" s="1"/>
      <c r="S185" s="1"/>
      <c r="U185" s="53"/>
      <c r="W185" s="53"/>
      <c r="X185" s="53"/>
      <c r="Y185" s="53"/>
      <c r="Z185" s="53"/>
    </row>
    <row r="186" spans="1:26" ht="13" x14ac:dyDescent="0.15">
      <c r="A186" s="32" t="s">
        <v>57</v>
      </c>
      <c r="B186" s="3">
        <v>25</v>
      </c>
      <c r="C186" s="3">
        <v>10</v>
      </c>
      <c r="D186" s="3">
        <v>3</v>
      </c>
      <c r="E186" s="3">
        <v>7</v>
      </c>
      <c r="F186" s="3">
        <v>1</v>
      </c>
      <c r="G186" s="3">
        <v>1</v>
      </c>
      <c r="H186" s="3">
        <v>4</v>
      </c>
      <c r="I186" s="3">
        <v>5</v>
      </c>
      <c r="J186" s="3">
        <v>10</v>
      </c>
      <c r="K186" s="3">
        <v>4</v>
      </c>
      <c r="L186" s="1"/>
      <c r="M186" s="3">
        <v>18</v>
      </c>
      <c r="N186" s="3">
        <v>5</v>
      </c>
      <c r="O186" s="1"/>
      <c r="P186" s="3">
        <v>7</v>
      </c>
      <c r="Q186" s="3">
        <v>2</v>
      </c>
      <c r="R186" s="1"/>
      <c r="S186" s="1"/>
      <c r="U186" s="53"/>
      <c r="W186" s="53"/>
      <c r="X186" s="53"/>
      <c r="Y186" s="53"/>
      <c r="Z186" s="53"/>
    </row>
    <row r="187" spans="1:26" ht="13" x14ac:dyDescent="0.15">
      <c r="A187" s="32" t="s">
        <v>58</v>
      </c>
      <c r="B187" s="3">
        <v>30</v>
      </c>
      <c r="C187" s="3">
        <v>17</v>
      </c>
      <c r="D187" s="3">
        <v>6</v>
      </c>
      <c r="E187" s="3">
        <v>11</v>
      </c>
      <c r="F187" s="3">
        <v>2</v>
      </c>
      <c r="G187" s="3">
        <v>0</v>
      </c>
      <c r="H187" s="3">
        <v>2</v>
      </c>
      <c r="I187" s="3">
        <v>3</v>
      </c>
      <c r="J187" s="3">
        <v>31</v>
      </c>
      <c r="K187" s="3">
        <v>13</v>
      </c>
      <c r="L187" s="1"/>
      <c r="M187" s="3">
        <v>10</v>
      </c>
      <c r="N187" s="3">
        <v>1</v>
      </c>
      <c r="O187" s="1"/>
      <c r="P187" s="3">
        <v>2</v>
      </c>
      <c r="Q187" s="3">
        <v>1</v>
      </c>
      <c r="R187" s="1"/>
      <c r="S187" s="1"/>
      <c r="U187" s="53"/>
      <c r="W187" s="53"/>
      <c r="X187" s="53"/>
      <c r="Y187" s="53"/>
      <c r="Z187" s="53"/>
    </row>
    <row r="188" spans="1:26" ht="13" x14ac:dyDescent="0.15">
      <c r="A188" s="32" t="s">
        <v>59</v>
      </c>
      <c r="B188" s="3">
        <v>51</v>
      </c>
      <c r="C188" s="3">
        <v>18</v>
      </c>
      <c r="D188" s="3">
        <v>6</v>
      </c>
      <c r="E188" s="3">
        <v>12</v>
      </c>
      <c r="F188" s="3">
        <v>2</v>
      </c>
      <c r="G188" s="3">
        <v>0</v>
      </c>
      <c r="H188" s="3">
        <v>2</v>
      </c>
      <c r="I188" s="3">
        <v>0</v>
      </c>
      <c r="J188" s="3">
        <v>29</v>
      </c>
      <c r="K188" s="3">
        <v>17</v>
      </c>
      <c r="L188" s="1"/>
      <c r="M188" s="3">
        <v>13</v>
      </c>
      <c r="N188" s="3">
        <v>5</v>
      </c>
      <c r="O188" s="1"/>
      <c r="P188" s="3">
        <v>2</v>
      </c>
      <c r="Q188" s="3">
        <v>2</v>
      </c>
      <c r="R188" s="1"/>
      <c r="S188" s="1"/>
      <c r="U188" s="53"/>
      <c r="W188" s="53"/>
      <c r="X188" s="53"/>
      <c r="Y188" s="53"/>
      <c r="Z188" s="53"/>
    </row>
    <row r="189" spans="1:26" ht="13" x14ac:dyDescent="0.15">
      <c r="A189" s="33" t="s">
        <v>81</v>
      </c>
      <c r="B189" s="34">
        <f t="shared" ref="B189:I189" si="221">SUM(B184:B188)</f>
        <v>154</v>
      </c>
      <c r="C189" s="34">
        <f t="shared" si="221"/>
        <v>73</v>
      </c>
      <c r="D189" s="34">
        <f t="shared" si="221"/>
        <v>20</v>
      </c>
      <c r="E189" s="34">
        <f t="shared" si="221"/>
        <v>53</v>
      </c>
      <c r="F189" s="34">
        <f t="shared" si="221"/>
        <v>9</v>
      </c>
      <c r="G189" s="34">
        <f t="shared" si="221"/>
        <v>3</v>
      </c>
      <c r="H189" s="34">
        <f t="shared" si="221"/>
        <v>12</v>
      </c>
      <c r="I189" s="34">
        <f t="shared" si="221"/>
        <v>10</v>
      </c>
      <c r="J189" s="50">
        <f t="shared" ref="J189:K189" si="222">SUM(J184:J188)+SUM(M184:M188)</f>
        <v>176</v>
      </c>
      <c r="K189" s="50">
        <f t="shared" si="222"/>
        <v>62</v>
      </c>
      <c r="L189" s="35">
        <f>K189/J189</f>
        <v>0.35227272727272729</v>
      </c>
      <c r="M189" s="50">
        <f t="shared" ref="M189:N189" si="223">SUM(M184:M188)</f>
        <v>81</v>
      </c>
      <c r="N189" s="50">
        <f t="shared" si="223"/>
        <v>20</v>
      </c>
      <c r="O189" s="35">
        <f>N189/M189</f>
        <v>0.24691358024691357</v>
      </c>
      <c r="P189" s="34">
        <f t="shared" ref="P189:Q189" si="224">SUM(P184:P188)</f>
        <v>22</v>
      </c>
      <c r="Q189" s="34">
        <f t="shared" si="224"/>
        <v>10</v>
      </c>
      <c r="R189" s="35">
        <f>Q189/P189</f>
        <v>0.45454545454545453</v>
      </c>
      <c r="S189" s="52"/>
      <c r="U189" s="53"/>
      <c r="W189" s="53"/>
      <c r="X189" s="53"/>
      <c r="Y189" s="53"/>
      <c r="Z189" s="53"/>
    </row>
    <row r="190" spans="1:26" ht="13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2"/>
      <c r="M190" s="53"/>
      <c r="N190" s="53"/>
      <c r="O190" s="52"/>
      <c r="P190" s="53"/>
      <c r="Q190" s="53"/>
      <c r="R190" s="52"/>
      <c r="S190" s="52"/>
      <c r="U190" s="53"/>
      <c r="W190" s="53"/>
      <c r="X190" s="53"/>
      <c r="Y190" s="53"/>
      <c r="Z190" s="53"/>
    </row>
    <row r="191" spans="1:26" ht="13" x14ac:dyDescent="0.15">
      <c r="A191" s="24" t="s">
        <v>35</v>
      </c>
      <c r="B191" s="3" t="s">
        <v>71</v>
      </c>
      <c r="C191" s="3" t="s">
        <v>72</v>
      </c>
      <c r="D191" s="3" t="s">
        <v>73</v>
      </c>
      <c r="E191" s="3" t="s">
        <v>74</v>
      </c>
      <c r="F191" s="3" t="s">
        <v>75</v>
      </c>
      <c r="G191" s="3" t="s">
        <v>76</v>
      </c>
      <c r="H191" s="3" t="s">
        <v>77</v>
      </c>
      <c r="I191" s="3" t="s">
        <v>78</v>
      </c>
      <c r="J191" s="3" t="s">
        <v>79</v>
      </c>
      <c r="K191" s="3" t="s">
        <v>80</v>
      </c>
      <c r="L191" s="1" t="s">
        <v>83</v>
      </c>
      <c r="M191" s="3" t="s">
        <v>11</v>
      </c>
      <c r="N191" s="3" t="s">
        <v>12</v>
      </c>
      <c r="O191" s="1" t="s">
        <v>13</v>
      </c>
      <c r="P191" s="3" t="s">
        <v>14</v>
      </c>
      <c r="Q191" s="3" t="s">
        <v>15</v>
      </c>
      <c r="R191" s="1" t="s">
        <v>16</v>
      </c>
      <c r="S191" s="1"/>
      <c r="U191" s="53"/>
      <c r="W191" s="53"/>
      <c r="X191" s="53"/>
      <c r="Y191" s="53"/>
      <c r="Z191" s="53"/>
    </row>
    <row r="192" spans="1:26" ht="13" x14ac:dyDescent="0.15">
      <c r="A192" s="32" t="s">
        <v>54</v>
      </c>
      <c r="B192" s="3">
        <v>5</v>
      </c>
      <c r="C192" s="3">
        <v>11</v>
      </c>
      <c r="D192" s="3">
        <v>2</v>
      </c>
      <c r="E192" s="3">
        <v>9</v>
      </c>
      <c r="F192" s="3">
        <v>1</v>
      </c>
      <c r="G192" s="3">
        <v>1</v>
      </c>
      <c r="H192" s="3">
        <v>0</v>
      </c>
      <c r="I192" s="3">
        <v>1</v>
      </c>
      <c r="J192" s="3">
        <v>13</v>
      </c>
      <c r="K192" s="48">
        <v>1</v>
      </c>
      <c r="L192" s="1"/>
      <c r="M192" s="48">
        <v>1</v>
      </c>
      <c r="N192" s="48">
        <v>0</v>
      </c>
      <c r="O192" s="1"/>
      <c r="P192" s="3">
        <v>4</v>
      </c>
      <c r="Q192" s="3">
        <v>3</v>
      </c>
      <c r="R192" s="1"/>
      <c r="S192" s="1"/>
      <c r="U192" s="54"/>
      <c r="W192" s="51"/>
      <c r="X192" s="51"/>
      <c r="Y192" s="54"/>
      <c r="Z192" s="51"/>
    </row>
    <row r="193" spans="1:26" ht="13" x14ac:dyDescent="0.15">
      <c r="A193" s="32" t="s">
        <v>56</v>
      </c>
      <c r="B193" s="3">
        <v>8</v>
      </c>
      <c r="C193" s="3">
        <v>6</v>
      </c>
      <c r="D193" s="3">
        <v>4</v>
      </c>
      <c r="E193" s="3">
        <v>2</v>
      </c>
      <c r="F193" s="3">
        <v>1</v>
      </c>
      <c r="G193" s="3">
        <v>1</v>
      </c>
      <c r="H193" s="3">
        <v>0</v>
      </c>
      <c r="I193" s="3">
        <v>1</v>
      </c>
      <c r="J193" s="3">
        <v>7</v>
      </c>
      <c r="K193" s="3">
        <v>3</v>
      </c>
      <c r="L193" s="1"/>
      <c r="M193" s="3">
        <v>5</v>
      </c>
      <c r="N193" s="3">
        <v>0</v>
      </c>
      <c r="O193" s="1"/>
      <c r="P193" s="3">
        <v>6</v>
      </c>
      <c r="Q193" s="3">
        <v>2</v>
      </c>
      <c r="R193" s="1"/>
      <c r="S193" s="1"/>
      <c r="U193" s="53"/>
      <c r="W193" s="53"/>
      <c r="X193" s="53"/>
      <c r="Y193" s="53"/>
      <c r="Z193" s="53"/>
    </row>
    <row r="194" spans="1:26" ht="13" x14ac:dyDescent="0.15">
      <c r="A194" s="32" t="s">
        <v>57</v>
      </c>
      <c r="B194" s="3">
        <v>10</v>
      </c>
      <c r="C194" s="3">
        <v>7</v>
      </c>
      <c r="D194" s="3">
        <v>2</v>
      </c>
      <c r="E194" s="3">
        <v>5</v>
      </c>
      <c r="F194" s="3">
        <v>0</v>
      </c>
      <c r="G194" s="3">
        <v>1</v>
      </c>
      <c r="H194" s="3">
        <v>0</v>
      </c>
      <c r="I194" s="3">
        <v>1</v>
      </c>
      <c r="J194" s="3">
        <v>13</v>
      </c>
      <c r="K194" s="3">
        <v>5</v>
      </c>
      <c r="L194" s="1"/>
      <c r="M194" s="3">
        <v>2</v>
      </c>
      <c r="N194" s="3">
        <v>0</v>
      </c>
      <c r="O194" s="1"/>
      <c r="P194" s="3">
        <v>2</v>
      </c>
      <c r="Q194" s="3">
        <v>1</v>
      </c>
      <c r="R194" s="1"/>
      <c r="S194" s="1"/>
      <c r="U194" s="53"/>
      <c r="W194" s="53"/>
      <c r="X194" s="53"/>
      <c r="Y194" s="53"/>
      <c r="Z194" s="53"/>
    </row>
    <row r="195" spans="1:26" ht="13" x14ac:dyDescent="0.15">
      <c r="A195" s="32" t="s">
        <v>58</v>
      </c>
      <c r="B195" s="3">
        <v>16</v>
      </c>
      <c r="C195" s="3">
        <v>17</v>
      </c>
      <c r="D195" s="3">
        <v>4</v>
      </c>
      <c r="E195" s="3">
        <v>13</v>
      </c>
      <c r="F195" s="3">
        <v>3</v>
      </c>
      <c r="G195" s="3">
        <v>1</v>
      </c>
      <c r="H195" s="3">
        <v>0</v>
      </c>
      <c r="I195" s="3">
        <v>3</v>
      </c>
      <c r="J195" s="3">
        <v>15</v>
      </c>
      <c r="K195" s="3">
        <v>7</v>
      </c>
      <c r="L195" s="1"/>
      <c r="M195" s="3">
        <v>5</v>
      </c>
      <c r="N195" s="3">
        <v>0</v>
      </c>
      <c r="O195" s="1"/>
      <c r="P195" s="3">
        <v>2</v>
      </c>
      <c r="Q195" s="3">
        <v>2</v>
      </c>
      <c r="R195" s="1"/>
      <c r="S195" s="1"/>
      <c r="U195" s="53"/>
      <c r="W195" s="53"/>
      <c r="X195" s="53"/>
      <c r="Y195" s="53"/>
      <c r="Z195" s="53"/>
    </row>
    <row r="196" spans="1:26" ht="13" x14ac:dyDescent="0.15">
      <c r="A196" s="32" t="s">
        <v>59</v>
      </c>
      <c r="B196" s="3">
        <v>15</v>
      </c>
      <c r="C196" s="3">
        <v>8</v>
      </c>
      <c r="D196" s="3">
        <v>2</v>
      </c>
      <c r="E196" s="3">
        <v>6</v>
      </c>
      <c r="F196" s="3">
        <v>1</v>
      </c>
      <c r="G196" s="3">
        <v>2</v>
      </c>
      <c r="H196" s="3">
        <v>0</v>
      </c>
      <c r="I196" s="3">
        <v>1</v>
      </c>
      <c r="J196" s="3">
        <v>13</v>
      </c>
      <c r="K196" s="3">
        <v>7</v>
      </c>
      <c r="L196" s="1"/>
      <c r="M196" s="3">
        <v>1</v>
      </c>
      <c r="N196" s="3">
        <v>0</v>
      </c>
      <c r="O196" s="1"/>
      <c r="P196" s="3">
        <v>2</v>
      </c>
      <c r="Q196" s="3">
        <v>1</v>
      </c>
      <c r="R196" s="1"/>
      <c r="S196" s="1"/>
      <c r="U196" s="53"/>
      <c r="W196" s="53"/>
      <c r="X196" s="53"/>
      <c r="Y196" s="53"/>
      <c r="Z196" s="53"/>
    </row>
    <row r="197" spans="1:26" ht="13" x14ac:dyDescent="0.15">
      <c r="A197" s="33" t="s">
        <v>81</v>
      </c>
      <c r="B197" s="34">
        <f t="shared" ref="B197:I197" si="225">SUM(B192:B196)</f>
        <v>54</v>
      </c>
      <c r="C197" s="34">
        <f t="shared" si="225"/>
        <v>49</v>
      </c>
      <c r="D197" s="34">
        <f t="shared" si="225"/>
        <v>14</v>
      </c>
      <c r="E197" s="34">
        <f t="shared" si="225"/>
        <v>35</v>
      </c>
      <c r="F197" s="34">
        <f t="shared" si="225"/>
        <v>6</v>
      </c>
      <c r="G197" s="34">
        <f t="shared" si="225"/>
        <v>6</v>
      </c>
      <c r="H197" s="34">
        <f t="shared" si="225"/>
        <v>0</v>
      </c>
      <c r="I197" s="34">
        <f t="shared" si="225"/>
        <v>7</v>
      </c>
      <c r="J197" s="50">
        <f t="shared" ref="J197:K197" si="226">SUM(J192:J196)+SUM(M192:M196)</f>
        <v>75</v>
      </c>
      <c r="K197" s="50">
        <f t="shared" si="226"/>
        <v>23</v>
      </c>
      <c r="L197" s="35">
        <f>K197/J197</f>
        <v>0.30666666666666664</v>
      </c>
      <c r="M197" s="50">
        <f t="shared" ref="M197:N197" si="227">SUM(M192:M196)</f>
        <v>14</v>
      </c>
      <c r="N197" s="50">
        <f t="shared" si="227"/>
        <v>0</v>
      </c>
      <c r="O197" s="35">
        <f>N197/M197</f>
        <v>0</v>
      </c>
      <c r="P197" s="34">
        <f t="shared" ref="P197:Q197" si="228">SUM(P192:P196)</f>
        <v>16</v>
      </c>
      <c r="Q197" s="34">
        <f t="shared" si="228"/>
        <v>9</v>
      </c>
      <c r="R197" s="35">
        <f>Q197/P197</f>
        <v>0.5625</v>
      </c>
      <c r="S197" s="52"/>
      <c r="U197" s="53"/>
      <c r="W197" s="53"/>
      <c r="X197" s="53"/>
      <c r="Y197" s="53"/>
      <c r="Z197" s="53"/>
    </row>
    <row r="198" spans="1:26" ht="13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2"/>
      <c r="M198" s="53"/>
      <c r="N198" s="53"/>
      <c r="O198" s="52"/>
      <c r="P198" s="53"/>
      <c r="Q198" s="53"/>
      <c r="R198" s="52"/>
      <c r="S198" s="52"/>
      <c r="U198" s="53"/>
      <c r="W198" s="53"/>
      <c r="X198" s="53"/>
      <c r="Y198" s="53"/>
      <c r="Z198" s="53"/>
    </row>
    <row r="199" spans="1:26" ht="13" x14ac:dyDescent="0.15">
      <c r="A199" s="24" t="s">
        <v>36</v>
      </c>
      <c r="B199" s="3" t="s">
        <v>71</v>
      </c>
      <c r="C199" s="3" t="s">
        <v>72</v>
      </c>
      <c r="D199" s="3" t="s">
        <v>73</v>
      </c>
      <c r="E199" s="3" t="s">
        <v>74</v>
      </c>
      <c r="F199" s="3" t="s">
        <v>75</v>
      </c>
      <c r="G199" s="3" t="s">
        <v>76</v>
      </c>
      <c r="H199" s="3" t="s">
        <v>77</v>
      </c>
      <c r="I199" s="3" t="s">
        <v>78</v>
      </c>
      <c r="J199" s="3" t="s">
        <v>79</v>
      </c>
      <c r="K199" s="3" t="s">
        <v>80</v>
      </c>
      <c r="L199" s="1" t="s">
        <v>83</v>
      </c>
      <c r="M199" s="3" t="s">
        <v>11</v>
      </c>
      <c r="N199" s="3" t="s">
        <v>12</v>
      </c>
      <c r="O199" s="1" t="s">
        <v>13</v>
      </c>
      <c r="P199" s="3" t="s">
        <v>14</v>
      </c>
      <c r="Q199" s="3" t="s">
        <v>15</v>
      </c>
      <c r="R199" s="1" t="s">
        <v>16</v>
      </c>
      <c r="S199" s="1"/>
      <c r="U199" s="53"/>
      <c r="W199" s="53"/>
      <c r="X199" s="53"/>
      <c r="Y199" s="53"/>
      <c r="Z199" s="53"/>
    </row>
    <row r="200" spans="1:26" ht="13" x14ac:dyDescent="0.15">
      <c r="A200" s="32" t="s">
        <v>54</v>
      </c>
      <c r="B200" s="3">
        <v>5</v>
      </c>
      <c r="C200" s="3">
        <v>10</v>
      </c>
      <c r="D200" s="3">
        <v>4</v>
      </c>
      <c r="E200" s="3">
        <v>6</v>
      </c>
      <c r="F200" s="3">
        <v>0</v>
      </c>
      <c r="G200" s="3">
        <v>1</v>
      </c>
      <c r="H200" s="3">
        <v>0</v>
      </c>
      <c r="I200" s="3">
        <v>2</v>
      </c>
      <c r="J200" s="3">
        <v>3</v>
      </c>
      <c r="K200" s="48">
        <v>2</v>
      </c>
      <c r="L200" s="1"/>
      <c r="M200" s="48">
        <v>4</v>
      </c>
      <c r="N200" s="48">
        <v>0</v>
      </c>
      <c r="O200" s="1"/>
      <c r="P200" s="3">
        <v>1</v>
      </c>
      <c r="Q200" s="3">
        <v>1</v>
      </c>
      <c r="R200" s="1"/>
      <c r="S200" s="1"/>
      <c r="U200" s="54"/>
      <c r="W200" s="51"/>
      <c r="X200" s="51"/>
      <c r="Y200" s="54"/>
      <c r="Z200" s="51"/>
    </row>
    <row r="201" spans="1:26" ht="13" x14ac:dyDescent="0.15">
      <c r="A201" s="32" t="s">
        <v>56</v>
      </c>
      <c r="B201" s="3">
        <v>10</v>
      </c>
      <c r="C201" s="3">
        <v>11</v>
      </c>
      <c r="D201" s="3">
        <v>5</v>
      </c>
      <c r="E201" s="3">
        <v>6</v>
      </c>
      <c r="F201" s="3">
        <v>4</v>
      </c>
      <c r="G201" s="3">
        <v>0</v>
      </c>
      <c r="H201" s="3">
        <v>0</v>
      </c>
      <c r="I201" s="3">
        <v>2</v>
      </c>
      <c r="J201" s="3">
        <v>3</v>
      </c>
      <c r="K201" s="3">
        <v>2</v>
      </c>
      <c r="L201" s="1"/>
      <c r="M201" s="3">
        <v>3</v>
      </c>
      <c r="N201" s="3">
        <v>0</v>
      </c>
      <c r="O201" s="1"/>
      <c r="P201" s="3">
        <v>9</v>
      </c>
      <c r="Q201" s="3">
        <v>6</v>
      </c>
      <c r="R201" s="1"/>
      <c r="S201" s="1"/>
      <c r="U201" s="53"/>
      <c r="W201" s="53"/>
      <c r="X201" s="53"/>
      <c r="Y201" s="53"/>
      <c r="Z201" s="53"/>
    </row>
    <row r="202" spans="1:26" ht="13" x14ac:dyDescent="0.15">
      <c r="A202" s="32" t="s">
        <v>57</v>
      </c>
      <c r="B202" s="51">
        <v>2</v>
      </c>
      <c r="C202" s="51">
        <v>12</v>
      </c>
      <c r="D202" s="51">
        <v>2</v>
      </c>
      <c r="E202" s="51">
        <v>10</v>
      </c>
      <c r="F202" s="51">
        <v>4</v>
      </c>
      <c r="G202" s="51">
        <v>0</v>
      </c>
      <c r="H202" s="51">
        <v>0</v>
      </c>
      <c r="I202" s="51">
        <v>2</v>
      </c>
      <c r="J202" s="51">
        <v>3</v>
      </c>
      <c r="K202" s="51">
        <v>1</v>
      </c>
      <c r="L202" s="52"/>
      <c r="M202" s="51">
        <v>2</v>
      </c>
      <c r="N202" s="51">
        <v>0</v>
      </c>
      <c r="O202" s="52"/>
      <c r="P202" s="51">
        <v>2</v>
      </c>
      <c r="Q202" s="51">
        <v>1</v>
      </c>
      <c r="R202" s="1"/>
      <c r="S202" s="1"/>
      <c r="U202" s="53"/>
      <c r="W202" s="53"/>
      <c r="X202" s="53"/>
      <c r="Y202" s="53"/>
      <c r="Z202" s="53"/>
    </row>
    <row r="203" spans="1:26" ht="13" x14ac:dyDescent="0.15">
      <c r="A203" s="32" t="s">
        <v>58</v>
      </c>
      <c r="B203" s="3">
        <v>9</v>
      </c>
      <c r="C203" s="3">
        <v>11</v>
      </c>
      <c r="D203" s="3">
        <v>6</v>
      </c>
      <c r="E203" s="3">
        <v>5</v>
      </c>
      <c r="F203" s="3">
        <v>1</v>
      </c>
      <c r="G203" s="3">
        <v>2</v>
      </c>
      <c r="H203" s="3">
        <v>2</v>
      </c>
      <c r="I203" s="3">
        <v>3</v>
      </c>
      <c r="J203" s="3">
        <v>7</v>
      </c>
      <c r="K203" s="3">
        <v>3</v>
      </c>
      <c r="L203" s="1"/>
      <c r="M203" s="3">
        <v>4</v>
      </c>
      <c r="N203" s="3">
        <v>1</v>
      </c>
      <c r="O203" s="1"/>
      <c r="P203" s="3">
        <v>1</v>
      </c>
      <c r="Q203" s="3">
        <v>0</v>
      </c>
      <c r="R203" s="1"/>
      <c r="S203" s="1"/>
      <c r="U203" s="53"/>
      <c r="W203" s="53"/>
      <c r="X203" s="53"/>
      <c r="Y203" s="53"/>
      <c r="Z203" s="53"/>
    </row>
    <row r="204" spans="1:26" ht="13" x14ac:dyDescent="0.15">
      <c r="A204" s="32" t="s">
        <v>59</v>
      </c>
      <c r="B204" s="3">
        <v>4</v>
      </c>
      <c r="C204" s="3">
        <v>3</v>
      </c>
      <c r="D204" s="3">
        <v>1</v>
      </c>
      <c r="E204" s="3">
        <v>2</v>
      </c>
      <c r="F204" s="3">
        <v>5</v>
      </c>
      <c r="G204" s="3">
        <v>0</v>
      </c>
      <c r="H204" s="3">
        <v>0</v>
      </c>
      <c r="I204" s="3">
        <v>1</v>
      </c>
      <c r="J204" s="3">
        <v>4</v>
      </c>
      <c r="K204" s="3">
        <v>2</v>
      </c>
      <c r="L204" s="1"/>
      <c r="M204" s="3">
        <v>2</v>
      </c>
      <c r="N204" s="3">
        <v>0</v>
      </c>
      <c r="O204" s="1"/>
      <c r="P204" s="3">
        <v>4</v>
      </c>
      <c r="Q204" s="3">
        <v>0</v>
      </c>
      <c r="R204" s="1"/>
      <c r="S204" s="1"/>
      <c r="U204" s="53"/>
      <c r="W204" s="53"/>
      <c r="X204" s="53"/>
      <c r="Y204" s="53"/>
      <c r="Z204" s="53"/>
    </row>
    <row r="205" spans="1:26" ht="13" x14ac:dyDescent="0.15">
      <c r="A205" s="33" t="s">
        <v>81</v>
      </c>
      <c r="B205" s="34">
        <f t="shared" ref="B205:I205" si="229">SUM(B200:B204)</f>
        <v>30</v>
      </c>
      <c r="C205" s="34">
        <f t="shared" si="229"/>
        <v>47</v>
      </c>
      <c r="D205" s="34">
        <f t="shared" si="229"/>
        <v>18</v>
      </c>
      <c r="E205" s="34">
        <f t="shared" si="229"/>
        <v>29</v>
      </c>
      <c r="F205" s="34">
        <f t="shared" si="229"/>
        <v>14</v>
      </c>
      <c r="G205" s="34">
        <f t="shared" si="229"/>
        <v>3</v>
      </c>
      <c r="H205" s="34">
        <f t="shared" si="229"/>
        <v>2</v>
      </c>
      <c r="I205" s="34">
        <f t="shared" si="229"/>
        <v>10</v>
      </c>
      <c r="J205" s="50">
        <f t="shared" ref="J205:K205" si="230">SUM(J200:J204)+SUM(M200:M204)</f>
        <v>35</v>
      </c>
      <c r="K205" s="50">
        <f t="shared" si="230"/>
        <v>11</v>
      </c>
      <c r="L205" s="35">
        <f>K205/J205</f>
        <v>0.31428571428571428</v>
      </c>
      <c r="M205" s="50">
        <f t="shared" ref="M205:N205" si="231">SUM(M200:M204)</f>
        <v>15</v>
      </c>
      <c r="N205" s="50">
        <f t="shared" si="231"/>
        <v>1</v>
      </c>
      <c r="O205" s="35">
        <f>N205/M205</f>
        <v>6.6666666666666666E-2</v>
      </c>
      <c r="P205" s="34">
        <f t="shared" ref="P205:Q205" si="232">SUM(P200:P204)</f>
        <v>17</v>
      </c>
      <c r="Q205" s="34">
        <f t="shared" si="232"/>
        <v>8</v>
      </c>
      <c r="R205" s="35">
        <f>Q205/P205</f>
        <v>0.47058823529411764</v>
      </c>
      <c r="S205" s="55"/>
      <c r="U205" s="54"/>
      <c r="W205" s="51"/>
      <c r="X205" s="51"/>
      <c r="Y205" s="54"/>
      <c r="Z205" s="51"/>
    </row>
    <row r="206" spans="1:26" ht="13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2"/>
      <c r="M206" s="53"/>
      <c r="N206" s="53"/>
      <c r="O206" s="52"/>
      <c r="P206" s="53"/>
      <c r="Q206" s="53"/>
      <c r="R206" s="52"/>
      <c r="S206" s="52"/>
      <c r="U206" s="53"/>
      <c r="W206" s="53"/>
      <c r="X206" s="53"/>
      <c r="Y206" s="53"/>
      <c r="Z206" s="53"/>
    </row>
    <row r="207" spans="1:26" ht="13" x14ac:dyDescent="0.15">
      <c r="A207" s="24" t="s">
        <v>37</v>
      </c>
      <c r="B207" s="3" t="s">
        <v>71</v>
      </c>
      <c r="C207" s="3" t="s">
        <v>72</v>
      </c>
      <c r="D207" s="3" t="s">
        <v>73</v>
      </c>
      <c r="E207" s="3" t="s">
        <v>74</v>
      </c>
      <c r="F207" s="3" t="s">
        <v>75</v>
      </c>
      <c r="G207" s="3" t="s">
        <v>76</v>
      </c>
      <c r="H207" s="3" t="s">
        <v>77</v>
      </c>
      <c r="I207" s="3" t="s">
        <v>78</v>
      </c>
      <c r="J207" s="3" t="s">
        <v>79</v>
      </c>
      <c r="K207" s="3" t="s">
        <v>80</v>
      </c>
      <c r="L207" s="1" t="s">
        <v>83</v>
      </c>
      <c r="M207" s="3" t="s">
        <v>11</v>
      </c>
      <c r="N207" s="3" t="s">
        <v>12</v>
      </c>
      <c r="O207" s="1" t="s">
        <v>13</v>
      </c>
      <c r="P207" s="3" t="s">
        <v>14</v>
      </c>
      <c r="Q207" s="3" t="s">
        <v>15</v>
      </c>
      <c r="R207" s="1" t="s">
        <v>16</v>
      </c>
      <c r="S207" s="1"/>
      <c r="U207" s="53"/>
      <c r="W207" s="53"/>
      <c r="X207" s="53"/>
      <c r="Y207" s="53"/>
      <c r="Z207" s="53"/>
    </row>
    <row r="208" spans="1:26" ht="13" x14ac:dyDescent="0.15">
      <c r="A208" s="32" t="s">
        <v>54</v>
      </c>
      <c r="B208" s="3">
        <v>2</v>
      </c>
      <c r="C208" s="3">
        <v>9</v>
      </c>
      <c r="D208" s="3">
        <v>2</v>
      </c>
      <c r="E208" s="3">
        <v>7</v>
      </c>
      <c r="F208" s="3">
        <v>3</v>
      </c>
      <c r="G208" s="3">
        <v>4</v>
      </c>
      <c r="H208" s="3">
        <v>0</v>
      </c>
      <c r="I208" s="3">
        <v>1</v>
      </c>
      <c r="J208" s="3">
        <v>6</v>
      </c>
      <c r="K208" s="48">
        <v>1</v>
      </c>
      <c r="L208" s="1"/>
      <c r="M208" s="48">
        <v>0</v>
      </c>
      <c r="N208" s="48">
        <v>0</v>
      </c>
      <c r="O208" s="1"/>
      <c r="P208" s="3">
        <v>0</v>
      </c>
      <c r="Q208" s="3">
        <v>0</v>
      </c>
      <c r="R208" s="1"/>
      <c r="S208" s="1"/>
      <c r="U208" s="54"/>
      <c r="W208" s="51"/>
      <c r="X208" s="51"/>
      <c r="Y208" s="54"/>
      <c r="Z208" s="51"/>
    </row>
    <row r="209" spans="1:26" ht="13" x14ac:dyDescent="0.15">
      <c r="A209" s="32" t="s">
        <v>56</v>
      </c>
      <c r="B209" s="3">
        <v>2</v>
      </c>
      <c r="C209" s="3">
        <v>4</v>
      </c>
      <c r="D209" s="3">
        <v>1</v>
      </c>
      <c r="E209" s="3">
        <v>3</v>
      </c>
      <c r="F209" s="3">
        <v>1</v>
      </c>
      <c r="G209" s="3">
        <v>0</v>
      </c>
      <c r="H209" s="3">
        <v>0</v>
      </c>
      <c r="I209" s="3">
        <v>2</v>
      </c>
      <c r="J209" s="3">
        <v>1</v>
      </c>
      <c r="K209" s="3">
        <v>1</v>
      </c>
      <c r="L209" s="1"/>
      <c r="M209" s="3">
        <v>2</v>
      </c>
      <c r="N209" s="3">
        <v>0</v>
      </c>
      <c r="O209" s="1"/>
      <c r="P209" s="3">
        <v>0</v>
      </c>
      <c r="Q209" s="3">
        <v>0</v>
      </c>
      <c r="R209" s="1"/>
      <c r="S209" s="1"/>
      <c r="U209" s="53"/>
      <c r="W209" s="53"/>
      <c r="X209" s="53"/>
      <c r="Y209" s="53"/>
      <c r="Z209" s="53"/>
    </row>
    <row r="210" spans="1:26" ht="13" x14ac:dyDescent="0.15">
      <c r="A210" s="32" t="s">
        <v>57</v>
      </c>
      <c r="B210" s="51">
        <v>0</v>
      </c>
      <c r="C210" s="51">
        <v>5</v>
      </c>
      <c r="D210" s="51">
        <v>1</v>
      </c>
      <c r="E210" s="51">
        <v>4</v>
      </c>
      <c r="F210" s="51">
        <v>2</v>
      </c>
      <c r="G210" s="51">
        <v>1</v>
      </c>
      <c r="H210" s="51">
        <v>0</v>
      </c>
      <c r="I210" s="51">
        <v>3</v>
      </c>
      <c r="J210" s="51">
        <v>2</v>
      </c>
      <c r="K210" s="51">
        <v>0</v>
      </c>
      <c r="L210" s="52"/>
      <c r="M210" s="51">
        <v>2</v>
      </c>
      <c r="N210" s="51">
        <v>0</v>
      </c>
      <c r="O210" s="52"/>
      <c r="P210" s="51">
        <v>2</v>
      </c>
      <c r="Q210" s="51">
        <v>1</v>
      </c>
      <c r="R210" s="1"/>
      <c r="S210" s="1"/>
      <c r="U210" s="53"/>
      <c r="W210" s="53"/>
      <c r="X210" s="53"/>
      <c r="Y210" s="53"/>
      <c r="Z210" s="53"/>
    </row>
    <row r="211" spans="1:26" ht="13" x14ac:dyDescent="0.15">
      <c r="A211" s="32" t="s">
        <v>58</v>
      </c>
      <c r="B211" s="3">
        <v>1</v>
      </c>
      <c r="C211" s="3">
        <v>7</v>
      </c>
      <c r="D211" s="3">
        <v>1</v>
      </c>
      <c r="E211" s="3">
        <v>6</v>
      </c>
      <c r="F211" s="3">
        <v>1</v>
      </c>
      <c r="G211" s="3">
        <v>0</v>
      </c>
      <c r="H211" s="3">
        <v>0</v>
      </c>
      <c r="I211" s="3">
        <v>0</v>
      </c>
      <c r="J211" s="3">
        <v>1</v>
      </c>
      <c r="K211" s="3">
        <v>0</v>
      </c>
      <c r="L211" s="1"/>
      <c r="M211" s="3">
        <v>0</v>
      </c>
      <c r="N211" s="3">
        <v>0</v>
      </c>
      <c r="O211" s="1"/>
      <c r="P211" s="3">
        <v>3</v>
      </c>
      <c r="Q211" s="3">
        <v>1</v>
      </c>
      <c r="R211" s="1"/>
      <c r="S211" s="1"/>
      <c r="U211" s="53"/>
      <c r="W211" s="53"/>
      <c r="X211" s="53"/>
      <c r="Y211" s="53"/>
      <c r="Z211" s="53"/>
    </row>
    <row r="212" spans="1:26" ht="13" x14ac:dyDescent="0.15">
      <c r="A212" s="32" t="s">
        <v>59</v>
      </c>
      <c r="B212" s="3">
        <v>5</v>
      </c>
      <c r="C212" s="3">
        <v>4</v>
      </c>
      <c r="D212" s="3">
        <v>1</v>
      </c>
      <c r="E212" s="3">
        <v>3</v>
      </c>
      <c r="F212" s="3">
        <v>1</v>
      </c>
      <c r="G212" s="3">
        <v>1</v>
      </c>
      <c r="H212" s="3">
        <v>1</v>
      </c>
      <c r="I212" s="3">
        <v>1</v>
      </c>
      <c r="J212" s="3">
        <v>5</v>
      </c>
      <c r="K212" s="3">
        <v>2</v>
      </c>
      <c r="L212" s="1"/>
      <c r="M212" s="3">
        <v>0</v>
      </c>
      <c r="N212" s="3">
        <v>0</v>
      </c>
      <c r="O212" s="1"/>
      <c r="P212" s="3">
        <v>2</v>
      </c>
      <c r="Q212" s="3">
        <v>1</v>
      </c>
      <c r="R212" s="1"/>
      <c r="S212" s="1"/>
      <c r="U212" s="53"/>
      <c r="W212" s="53"/>
      <c r="X212" s="53"/>
      <c r="Y212" s="53"/>
      <c r="Z212" s="53"/>
    </row>
    <row r="213" spans="1:26" ht="13" x14ac:dyDescent="0.15">
      <c r="A213" s="33" t="s">
        <v>81</v>
      </c>
      <c r="B213" s="34">
        <f t="shared" ref="B213:I213" si="233">SUM(B208:B212)</f>
        <v>10</v>
      </c>
      <c r="C213" s="34">
        <f t="shared" si="233"/>
        <v>29</v>
      </c>
      <c r="D213" s="34">
        <f t="shared" si="233"/>
        <v>6</v>
      </c>
      <c r="E213" s="34">
        <f t="shared" si="233"/>
        <v>23</v>
      </c>
      <c r="F213" s="34">
        <f t="shared" si="233"/>
        <v>8</v>
      </c>
      <c r="G213" s="34">
        <f t="shared" si="233"/>
        <v>6</v>
      </c>
      <c r="H213" s="34">
        <f t="shared" si="233"/>
        <v>1</v>
      </c>
      <c r="I213" s="34">
        <f t="shared" si="233"/>
        <v>7</v>
      </c>
      <c r="J213" s="50">
        <f t="shared" ref="J213:K213" si="234">SUM(J208:J212)+SUM(M208:M212)</f>
        <v>19</v>
      </c>
      <c r="K213" s="50">
        <f t="shared" si="234"/>
        <v>4</v>
      </c>
      <c r="L213" s="35">
        <f>K213/J213</f>
        <v>0.21052631578947367</v>
      </c>
      <c r="M213" s="50">
        <f t="shared" ref="M213:N213" si="235">SUM(M208:M212)</f>
        <v>4</v>
      </c>
      <c r="N213" s="50">
        <f t="shared" si="235"/>
        <v>0</v>
      </c>
      <c r="O213" s="35">
        <f>N213/M213</f>
        <v>0</v>
      </c>
      <c r="P213" s="34">
        <f t="shared" ref="P213:Q213" si="236">SUM(P208:P212)</f>
        <v>7</v>
      </c>
      <c r="Q213" s="34">
        <f t="shared" si="236"/>
        <v>3</v>
      </c>
      <c r="R213" s="35">
        <f>Q213/P213</f>
        <v>0.42857142857142855</v>
      </c>
      <c r="S213" s="52"/>
      <c r="U213" s="53"/>
      <c r="W213" s="53"/>
      <c r="X213" s="53"/>
      <c r="Y213" s="53"/>
      <c r="Z213" s="53"/>
    </row>
    <row r="214" spans="1:26" ht="13" x14ac:dyDescent="0.15">
      <c r="A214" s="2"/>
      <c r="L214" s="1"/>
      <c r="O214" s="1"/>
      <c r="R214" s="1"/>
      <c r="S214" s="1"/>
    </row>
    <row r="215" spans="1:26" ht="13" x14ac:dyDescent="0.15">
      <c r="A215" s="26" t="s">
        <v>38</v>
      </c>
      <c r="B215" s="3" t="s">
        <v>71</v>
      </c>
      <c r="C215" s="3" t="s">
        <v>72</v>
      </c>
      <c r="D215" s="3" t="s">
        <v>73</v>
      </c>
      <c r="E215" s="3" t="s">
        <v>74</v>
      </c>
      <c r="F215" s="3" t="s">
        <v>75</v>
      </c>
      <c r="G215" s="3" t="s">
        <v>76</v>
      </c>
      <c r="H215" s="3" t="s">
        <v>77</v>
      </c>
      <c r="I215" s="3" t="s">
        <v>78</v>
      </c>
      <c r="J215" s="3" t="s">
        <v>79</v>
      </c>
      <c r="K215" s="3" t="s">
        <v>80</v>
      </c>
      <c r="L215" s="1" t="s">
        <v>83</v>
      </c>
      <c r="M215" s="3" t="s">
        <v>11</v>
      </c>
      <c r="N215" s="3" t="s">
        <v>12</v>
      </c>
      <c r="O215" s="1" t="s">
        <v>13</v>
      </c>
      <c r="P215" s="3" t="s">
        <v>14</v>
      </c>
      <c r="Q215" s="3" t="s">
        <v>15</v>
      </c>
      <c r="R215" s="1" t="s">
        <v>16</v>
      </c>
      <c r="S215" s="1"/>
      <c r="U215" s="53"/>
      <c r="W215" s="53"/>
      <c r="X215" s="53"/>
      <c r="Y215" s="53"/>
      <c r="Z215" s="53"/>
    </row>
    <row r="216" spans="1:26" ht="13" x14ac:dyDescent="0.15">
      <c r="A216" s="32" t="s">
        <v>54</v>
      </c>
      <c r="B216" s="3">
        <v>5</v>
      </c>
      <c r="C216" s="3">
        <v>10</v>
      </c>
      <c r="D216" s="3">
        <v>2</v>
      </c>
      <c r="E216" s="3">
        <v>8</v>
      </c>
      <c r="F216" s="3">
        <v>3</v>
      </c>
      <c r="G216" s="3">
        <v>4</v>
      </c>
      <c r="H216" s="3">
        <v>0</v>
      </c>
      <c r="I216" s="3">
        <v>3</v>
      </c>
      <c r="J216" s="3">
        <v>7</v>
      </c>
      <c r="K216" s="48">
        <v>2</v>
      </c>
      <c r="L216" s="1"/>
      <c r="M216" s="48">
        <v>9</v>
      </c>
      <c r="N216" s="48">
        <v>0</v>
      </c>
      <c r="O216" s="1"/>
      <c r="P216" s="3">
        <v>2</v>
      </c>
      <c r="Q216" s="3">
        <v>1</v>
      </c>
      <c r="R216" s="1"/>
      <c r="S216" s="1"/>
      <c r="U216" s="54"/>
      <c r="W216" s="51"/>
      <c r="X216" s="51"/>
      <c r="Y216" s="54"/>
      <c r="Z216" s="51"/>
    </row>
    <row r="217" spans="1:26" ht="13" x14ac:dyDescent="0.15">
      <c r="A217" s="32" t="s">
        <v>56</v>
      </c>
      <c r="B217" s="3">
        <v>14</v>
      </c>
      <c r="C217" s="3">
        <v>10</v>
      </c>
      <c r="D217" s="3">
        <v>1</v>
      </c>
      <c r="E217" s="3">
        <v>9</v>
      </c>
      <c r="F217" s="3">
        <v>1</v>
      </c>
      <c r="G217" s="3">
        <v>1</v>
      </c>
      <c r="H217" s="3">
        <v>0</v>
      </c>
      <c r="I217" s="3">
        <v>5</v>
      </c>
      <c r="J217" s="3">
        <v>7</v>
      </c>
      <c r="K217" s="3">
        <v>2</v>
      </c>
      <c r="L217" s="1"/>
      <c r="M217" s="3">
        <v>7</v>
      </c>
      <c r="N217" s="3">
        <v>2</v>
      </c>
      <c r="O217" s="1"/>
      <c r="P217" s="3">
        <v>8</v>
      </c>
      <c r="Q217" s="3">
        <v>4</v>
      </c>
      <c r="R217" s="1"/>
      <c r="S217" s="1"/>
      <c r="U217" s="53"/>
      <c r="W217" s="53"/>
      <c r="X217" s="53"/>
      <c r="Y217" s="53"/>
      <c r="Z217" s="53"/>
    </row>
    <row r="218" spans="1:26" ht="13" x14ac:dyDescent="0.15">
      <c r="A218" s="32" t="s">
        <v>57</v>
      </c>
      <c r="B218" s="51">
        <v>25</v>
      </c>
      <c r="C218" s="51">
        <v>16</v>
      </c>
      <c r="D218" s="51">
        <v>5</v>
      </c>
      <c r="E218" s="51">
        <v>11</v>
      </c>
      <c r="F218" s="51">
        <v>4</v>
      </c>
      <c r="G218" s="51">
        <v>4</v>
      </c>
      <c r="H218" s="51">
        <v>1</v>
      </c>
      <c r="I218" s="51">
        <v>3</v>
      </c>
      <c r="J218" s="51">
        <v>14</v>
      </c>
      <c r="K218" s="51">
        <v>5</v>
      </c>
      <c r="L218" s="52"/>
      <c r="M218" s="51">
        <v>12</v>
      </c>
      <c r="N218" s="51">
        <v>4</v>
      </c>
      <c r="O218" s="52"/>
      <c r="P218" s="51">
        <v>8</v>
      </c>
      <c r="Q218" s="51">
        <v>3</v>
      </c>
      <c r="R218" s="1"/>
      <c r="S218" s="1"/>
      <c r="U218" s="53"/>
      <c r="W218" s="53"/>
      <c r="X218" s="53"/>
      <c r="Y218" s="53"/>
      <c r="Z218" s="53"/>
    </row>
    <row r="219" spans="1:26" ht="13" x14ac:dyDescent="0.15">
      <c r="A219" s="32" t="s">
        <v>58</v>
      </c>
      <c r="B219" s="3">
        <v>19</v>
      </c>
      <c r="C219" s="3">
        <v>4</v>
      </c>
      <c r="D219" s="3">
        <v>0</v>
      </c>
      <c r="E219" s="3">
        <v>4</v>
      </c>
      <c r="F219" s="3">
        <v>1</v>
      </c>
      <c r="G219" s="3">
        <v>0</v>
      </c>
      <c r="H219" s="3">
        <v>0</v>
      </c>
      <c r="I219" s="3">
        <v>0</v>
      </c>
      <c r="J219" s="3">
        <v>7</v>
      </c>
      <c r="K219" s="3">
        <v>5</v>
      </c>
      <c r="L219" s="1"/>
      <c r="M219" s="3">
        <v>4</v>
      </c>
      <c r="N219" s="3">
        <v>2</v>
      </c>
      <c r="O219" s="1"/>
      <c r="P219" s="3">
        <v>5</v>
      </c>
      <c r="Q219" s="3">
        <v>3</v>
      </c>
      <c r="R219" s="1"/>
      <c r="S219" s="1"/>
      <c r="U219" s="53"/>
      <c r="W219" s="53"/>
      <c r="X219" s="53"/>
      <c r="Y219" s="53"/>
      <c r="Z219" s="53"/>
    </row>
    <row r="220" spans="1:26" ht="13" x14ac:dyDescent="0.15">
      <c r="A220" s="32" t="s">
        <v>59</v>
      </c>
      <c r="B220" s="3">
        <v>15</v>
      </c>
      <c r="C220" s="3">
        <v>10</v>
      </c>
      <c r="D220" s="3">
        <v>1</v>
      </c>
      <c r="E220" s="3">
        <v>9</v>
      </c>
      <c r="F220" s="3">
        <v>5</v>
      </c>
      <c r="G220" s="3">
        <v>0</v>
      </c>
      <c r="H220" s="3">
        <v>1</v>
      </c>
      <c r="I220" s="3">
        <v>2</v>
      </c>
      <c r="J220" s="3">
        <v>8</v>
      </c>
      <c r="K220" s="3">
        <v>4</v>
      </c>
      <c r="L220" s="1"/>
      <c r="M220" s="3">
        <v>10</v>
      </c>
      <c r="N220" s="3">
        <v>2</v>
      </c>
      <c r="O220" s="1"/>
      <c r="P220" s="3">
        <v>6</v>
      </c>
      <c r="Q220" s="3">
        <v>1</v>
      </c>
      <c r="R220" s="1"/>
      <c r="S220" s="1"/>
      <c r="U220" s="53"/>
      <c r="W220" s="53"/>
      <c r="X220" s="53"/>
      <c r="Y220" s="53"/>
      <c r="Z220" s="53"/>
    </row>
    <row r="221" spans="1:26" ht="13" x14ac:dyDescent="0.15">
      <c r="A221" s="33" t="s">
        <v>81</v>
      </c>
      <c r="B221" s="34">
        <f t="shared" ref="B221:I221" si="237">SUM(B216:B220)</f>
        <v>78</v>
      </c>
      <c r="C221" s="34">
        <f t="shared" si="237"/>
        <v>50</v>
      </c>
      <c r="D221" s="34">
        <f t="shared" si="237"/>
        <v>9</v>
      </c>
      <c r="E221" s="34">
        <f t="shared" si="237"/>
        <v>41</v>
      </c>
      <c r="F221" s="34">
        <f t="shared" si="237"/>
        <v>14</v>
      </c>
      <c r="G221" s="34">
        <f t="shared" si="237"/>
        <v>9</v>
      </c>
      <c r="H221" s="34">
        <f t="shared" si="237"/>
        <v>2</v>
      </c>
      <c r="I221" s="34">
        <f t="shared" si="237"/>
        <v>13</v>
      </c>
      <c r="J221" s="50">
        <f t="shared" ref="J221:K221" si="238">SUM(J216:J220)+SUM(M216:M220)</f>
        <v>85</v>
      </c>
      <c r="K221" s="50">
        <f t="shared" si="238"/>
        <v>28</v>
      </c>
      <c r="L221" s="35">
        <f>K221/J221</f>
        <v>0.32941176470588235</v>
      </c>
      <c r="M221" s="50">
        <f t="shared" ref="M221:N221" si="239">SUM(M216:M220)</f>
        <v>42</v>
      </c>
      <c r="N221" s="50">
        <f t="shared" si="239"/>
        <v>10</v>
      </c>
      <c r="O221" s="35">
        <f>N221/M221</f>
        <v>0.23809523809523808</v>
      </c>
      <c r="P221" s="34">
        <f t="shared" ref="P221:Q221" si="240">SUM(P216:P220)</f>
        <v>29</v>
      </c>
      <c r="Q221" s="34">
        <f t="shared" si="240"/>
        <v>12</v>
      </c>
      <c r="R221" s="35">
        <f>Q221/P221</f>
        <v>0.41379310344827586</v>
      </c>
      <c r="S221" s="52"/>
      <c r="U221" s="53"/>
      <c r="W221" s="53"/>
      <c r="X221" s="53"/>
      <c r="Y221" s="53"/>
      <c r="Z221" s="53"/>
    </row>
    <row r="222" spans="1:26" ht="13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2"/>
      <c r="M222" s="53"/>
      <c r="N222" s="53"/>
      <c r="O222" s="52"/>
      <c r="P222" s="53"/>
      <c r="Q222" s="53"/>
      <c r="R222" s="52"/>
      <c r="S222" s="52"/>
      <c r="U222" s="53"/>
      <c r="W222" s="53"/>
      <c r="X222" s="53"/>
      <c r="Y222" s="53"/>
      <c r="Z222" s="53"/>
    </row>
    <row r="223" spans="1:26" ht="13" x14ac:dyDescent="0.15">
      <c r="A223" s="26" t="s">
        <v>39</v>
      </c>
      <c r="B223" s="3" t="s">
        <v>71</v>
      </c>
      <c r="C223" s="3" t="s">
        <v>72</v>
      </c>
      <c r="D223" s="3" t="s">
        <v>73</v>
      </c>
      <c r="E223" s="3" t="s">
        <v>74</v>
      </c>
      <c r="F223" s="3" t="s">
        <v>75</v>
      </c>
      <c r="G223" s="3" t="s">
        <v>76</v>
      </c>
      <c r="H223" s="3" t="s">
        <v>77</v>
      </c>
      <c r="I223" s="3" t="s">
        <v>78</v>
      </c>
      <c r="J223" s="3" t="s">
        <v>79</v>
      </c>
      <c r="K223" s="3" t="s">
        <v>80</v>
      </c>
      <c r="L223" s="1" t="s">
        <v>83</v>
      </c>
      <c r="M223" s="3" t="s">
        <v>11</v>
      </c>
      <c r="N223" s="3" t="s">
        <v>12</v>
      </c>
      <c r="O223" s="1" t="s">
        <v>13</v>
      </c>
      <c r="P223" s="3" t="s">
        <v>14</v>
      </c>
      <c r="Q223" s="3" t="s">
        <v>15</v>
      </c>
      <c r="R223" s="1" t="s">
        <v>16</v>
      </c>
      <c r="S223" s="1"/>
      <c r="U223" s="53"/>
      <c r="W223" s="53"/>
      <c r="X223" s="53"/>
      <c r="Y223" s="53"/>
      <c r="Z223" s="53"/>
    </row>
    <row r="224" spans="1:26" ht="13" x14ac:dyDescent="0.15">
      <c r="A224" s="32" t="s">
        <v>54</v>
      </c>
      <c r="B224" s="3">
        <v>20</v>
      </c>
      <c r="C224" s="3">
        <v>16</v>
      </c>
      <c r="D224" s="3">
        <v>7</v>
      </c>
      <c r="E224" s="3">
        <v>9</v>
      </c>
      <c r="F224" s="3">
        <v>1</v>
      </c>
      <c r="G224" s="3">
        <v>1</v>
      </c>
      <c r="H224" s="3">
        <v>1</v>
      </c>
      <c r="I224" s="3">
        <v>3</v>
      </c>
      <c r="J224" s="3">
        <v>21</v>
      </c>
      <c r="K224" s="48">
        <v>8</v>
      </c>
      <c r="L224" s="1"/>
      <c r="M224" s="48">
        <v>5</v>
      </c>
      <c r="N224" s="48">
        <v>1</v>
      </c>
      <c r="O224" s="1"/>
      <c r="P224" s="3">
        <v>2</v>
      </c>
      <c r="Q224" s="3">
        <v>1</v>
      </c>
      <c r="R224" s="1"/>
      <c r="S224" s="1"/>
      <c r="U224" s="54"/>
      <c r="W224" s="51"/>
      <c r="X224" s="51"/>
      <c r="Y224" s="54"/>
      <c r="Z224" s="51"/>
    </row>
    <row r="225" spans="1:26" ht="13" x14ac:dyDescent="0.15">
      <c r="A225" s="32" t="s">
        <v>56</v>
      </c>
      <c r="B225" s="3">
        <v>8</v>
      </c>
      <c r="C225" s="3">
        <v>10</v>
      </c>
      <c r="D225" s="3">
        <v>4</v>
      </c>
      <c r="E225" s="3">
        <v>6</v>
      </c>
      <c r="F225" s="3">
        <v>3</v>
      </c>
      <c r="G225" s="3">
        <v>1</v>
      </c>
      <c r="H225" s="3">
        <v>0</v>
      </c>
      <c r="I225" s="3">
        <v>3</v>
      </c>
      <c r="J225" s="3">
        <v>11</v>
      </c>
      <c r="K225" s="3">
        <v>1</v>
      </c>
      <c r="L225" s="1"/>
      <c r="M225" s="3">
        <v>3</v>
      </c>
      <c r="N225" s="3">
        <v>0</v>
      </c>
      <c r="O225" s="1"/>
      <c r="P225" s="3">
        <v>10</v>
      </c>
      <c r="Q225" s="3">
        <v>6</v>
      </c>
      <c r="R225" s="1"/>
      <c r="S225" s="1"/>
      <c r="U225" s="53"/>
      <c r="W225" s="53"/>
      <c r="X225" s="53"/>
      <c r="Y225" s="53"/>
      <c r="Z225" s="53"/>
    </row>
    <row r="226" spans="1:26" ht="13" x14ac:dyDescent="0.15">
      <c r="A226" s="32" t="s">
        <v>57</v>
      </c>
      <c r="B226" s="51">
        <v>17</v>
      </c>
      <c r="C226" s="51">
        <v>18</v>
      </c>
      <c r="D226" s="51">
        <v>5</v>
      </c>
      <c r="E226" s="51">
        <v>13</v>
      </c>
      <c r="F226" s="51">
        <v>4</v>
      </c>
      <c r="G226" s="51">
        <v>2</v>
      </c>
      <c r="H226" s="51">
        <v>0</v>
      </c>
      <c r="I226" s="51">
        <v>3</v>
      </c>
      <c r="J226" s="51">
        <v>17</v>
      </c>
      <c r="K226" s="51">
        <v>7</v>
      </c>
      <c r="L226" s="52"/>
      <c r="M226" s="51">
        <v>6</v>
      </c>
      <c r="N226" s="51">
        <v>1</v>
      </c>
      <c r="O226" s="52"/>
      <c r="P226" s="51">
        <v>4</v>
      </c>
      <c r="Q226" s="51">
        <v>0</v>
      </c>
      <c r="R226" s="1"/>
      <c r="S226" s="1"/>
      <c r="U226" s="53"/>
      <c r="W226" s="53"/>
      <c r="X226" s="53"/>
      <c r="Y226" s="53"/>
      <c r="Z226" s="53"/>
    </row>
    <row r="227" spans="1:26" ht="13" x14ac:dyDescent="0.15">
      <c r="A227" s="32" t="s">
        <v>58</v>
      </c>
      <c r="B227" s="3">
        <v>22</v>
      </c>
      <c r="C227" s="3">
        <v>10</v>
      </c>
      <c r="D227" s="3">
        <v>1</v>
      </c>
      <c r="E227" s="3">
        <v>9</v>
      </c>
      <c r="F227" s="3">
        <v>1</v>
      </c>
      <c r="G227" s="3">
        <v>3</v>
      </c>
      <c r="H227" s="3">
        <v>1</v>
      </c>
      <c r="I227" s="3">
        <v>2</v>
      </c>
      <c r="J227" s="3">
        <v>13</v>
      </c>
      <c r="K227" s="3">
        <v>9</v>
      </c>
      <c r="L227" s="1"/>
      <c r="M227" s="3">
        <v>6</v>
      </c>
      <c r="N227" s="3">
        <v>1</v>
      </c>
      <c r="O227" s="1"/>
      <c r="P227" s="3">
        <v>5</v>
      </c>
      <c r="Q227" s="3">
        <v>1</v>
      </c>
      <c r="R227" s="1"/>
      <c r="S227" s="1"/>
      <c r="U227" s="53"/>
      <c r="W227" s="53"/>
      <c r="X227" s="53"/>
      <c r="Y227" s="53"/>
      <c r="Z227" s="53"/>
    </row>
    <row r="228" spans="1:26" ht="13" x14ac:dyDescent="0.15">
      <c r="A228" s="32" t="s">
        <v>59</v>
      </c>
      <c r="B228" s="3">
        <v>19</v>
      </c>
      <c r="C228" s="3">
        <v>8</v>
      </c>
      <c r="D228" s="3">
        <v>1</v>
      </c>
      <c r="E228" s="3">
        <v>7</v>
      </c>
      <c r="F228" s="3">
        <v>1</v>
      </c>
      <c r="G228" s="3">
        <v>3</v>
      </c>
      <c r="H228" s="3">
        <v>0</v>
      </c>
      <c r="I228" s="3">
        <v>4</v>
      </c>
      <c r="J228" s="3">
        <v>17</v>
      </c>
      <c r="K228" s="3">
        <v>9</v>
      </c>
      <c r="L228" s="1"/>
      <c r="M228" s="3">
        <v>4</v>
      </c>
      <c r="N228" s="3">
        <v>0</v>
      </c>
      <c r="O228" s="1"/>
      <c r="P228" s="3">
        <v>2</v>
      </c>
      <c r="Q228" s="3">
        <v>1</v>
      </c>
      <c r="R228" s="1"/>
      <c r="S228" s="1"/>
      <c r="U228" s="53"/>
      <c r="W228" s="53"/>
      <c r="X228" s="53"/>
      <c r="Y228" s="53"/>
      <c r="Z228" s="53"/>
    </row>
    <row r="229" spans="1:26" ht="13" x14ac:dyDescent="0.15">
      <c r="A229" s="33" t="s">
        <v>81</v>
      </c>
      <c r="B229" s="34">
        <f t="shared" ref="B229:I229" si="241">SUM(B224:B228)</f>
        <v>86</v>
      </c>
      <c r="C229" s="34">
        <f t="shared" si="241"/>
        <v>62</v>
      </c>
      <c r="D229" s="34">
        <f t="shared" si="241"/>
        <v>18</v>
      </c>
      <c r="E229" s="34">
        <f t="shared" si="241"/>
        <v>44</v>
      </c>
      <c r="F229" s="34">
        <f t="shared" si="241"/>
        <v>10</v>
      </c>
      <c r="G229" s="34">
        <f t="shared" si="241"/>
        <v>10</v>
      </c>
      <c r="H229" s="34">
        <f t="shared" si="241"/>
        <v>2</v>
      </c>
      <c r="I229" s="34">
        <f t="shared" si="241"/>
        <v>15</v>
      </c>
      <c r="J229" s="50">
        <f t="shared" ref="J229:K229" si="242">SUM(J224:J228)+SUM(M224:M228)</f>
        <v>103</v>
      </c>
      <c r="K229" s="50">
        <f t="shared" si="242"/>
        <v>37</v>
      </c>
      <c r="L229" s="35">
        <f>K229/J229</f>
        <v>0.35922330097087379</v>
      </c>
      <c r="M229" s="50">
        <f t="shared" ref="M229:N229" si="243">SUM(M224:M228)</f>
        <v>24</v>
      </c>
      <c r="N229" s="50">
        <f t="shared" si="243"/>
        <v>3</v>
      </c>
      <c r="O229" s="35">
        <f>N229/M229</f>
        <v>0.125</v>
      </c>
      <c r="P229" s="34">
        <f t="shared" ref="P229:Q229" si="244">SUM(P224:P228)</f>
        <v>23</v>
      </c>
      <c r="Q229" s="34">
        <f t="shared" si="244"/>
        <v>9</v>
      </c>
      <c r="R229" s="35">
        <f>Q229/P229</f>
        <v>0.39130434782608697</v>
      </c>
      <c r="S229" s="52"/>
      <c r="U229" s="53"/>
      <c r="W229" s="53"/>
      <c r="X229" s="53"/>
      <c r="Y229" s="53"/>
      <c r="Z229" s="53"/>
    </row>
    <row r="230" spans="1:26" ht="13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2"/>
      <c r="M230" s="53"/>
      <c r="N230" s="53"/>
      <c r="O230" s="52"/>
      <c r="P230" s="53"/>
      <c r="Q230" s="53"/>
      <c r="R230" s="52"/>
      <c r="S230" s="52"/>
      <c r="U230" s="53"/>
      <c r="W230" s="53"/>
      <c r="X230" s="53"/>
      <c r="Y230" s="53"/>
      <c r="Z230" s="53"/>
    </row>
    <row r="231" spans="1:26" ht="13" x14ac:dyDescent="0.15">
      <c r="A231" s="26" t="s">
        <v>40</v>
      </c>
      <c r="B231" s="3" t="s">
        <v>71</v>
      </c>
      <c r="C231" s="3" t="s">
        <v>72</v>
      </c>
      <c r="D231" s="3" t="s">
        <v>73</v>
      </c>
      <c r="E231" s="3" t="s">
        <v>74</v>
      </c>
      <c r="F231" s="3" t="s">
        <v>75</v>
      </c>
      <c r="G231" s="3" t="s">
        <v>76</v>
      </c>
      <c r="H231" s="3" t="s">
        <v>77</v>
      </c>
      <c r="I231" s="3" t="s">
        <v>78</v>
      </c>
      <c r="J231" s="3" t="s">
        <v>79</v>
      </c>
      <c r="K231" s="3" t="s">
        <v>80</v>
      </c>
      <c r="L231" s="1" t="s">
        <v>83</v>
      </c>
      <c r="M231" s="3" t="s">
        <v>11</v>
      </c>
      <c r="N231" s="3" t="s">
        <v>12</v>
      </c>
      <c r="O231" s="1" t="s">
        <v>13</v>
      </c>
      <c r="P231" s="3" t="s">
        <v>14</v>
      </c>
      <c r="Q231" s="3" t="s">
        <v>15</v>
      </c>
      <c r="R231" s="1" t="s">
        <v>16</v>
      </c>
      <c r="S231" s="1"/>
      <c r="U231" s="53"/>
      <c r="W231" s="53"/>
      <c r="X231" s="53"/>
      <c r="Y231" s="53"/>
      <c r="Z231" s="53"/>
    </row>
    <row r="232" spans="1:26" ht="13" x14ac:dyDescent="0.15">
      <c r="A232" s="32" t="s">
        <v>54</v>
      </c>
      <c r="B232" s="3">
        <v>12</v>
      </c>
      <c r="C232" s="3">
        <v>9</v>
      </c>
      <c r="D232" s="3">
        <v>1</v>
      </c>
      <c r="E232" s="3">
        <v>8</v>
      </c>
      <c r="F232" s="3">
        <v>1</v>
      </c>
      <c r="G232" s="3">
        <v>1</v>
      </c>
      <c r="H232" s="3">
        <v>1</v>
      </c>
      <c r="I232" s="3">
        <v>0</v>
      </c>
      <c r="J232" s="3">
        <v>5</v>
      </c>
      <c r="K232" s="48">
        <v>3</v>
      </c>
      <c r="L232" s="1"/>
      <c r="M232" s="48">
        <v>5</v>
      </c>
      <c r="N232" s="48">
        <v>2</v>
      </c>
      <c r="O232" s="1"/>
      <c r="P232" s="3">
        <v>2</v>
      </c>
      <c r="Q232" s="3">
        <v>0</v>
      </c>
      <c r="R232" s="1"/>
      <c r="S232" s="1"/>
      <c r="U232" s="54"/>
      <c r="W232" s="51"/>
      <c r="X232" s="51"/>
      <c r="Y232" s="54"/>
      <c r="Z232" s="51"/>
    </row>
    <row r="233" spans="1:26" ht="13" x14ac:dyDescent="0.15">
      <c r="A233" s="32" t="s">
        <v>56</v>
      </c>
      <c r="B233" s="3">
        <v>10</v>
      </c>
      <c r="C233" s="3">
        <v>6</v>
      </c>
      <c r="D233" s="3">
        <v>1</v>
      </c>
      <c r="E233" s="3">
        <v>5</v>
      </c>
      <c r="F233" s="3">
        <v>0</v>
      </c>
      <c r="G233" s="3">
        <v>0</v>
      </c>
      <c r="H233" s="3">
        <v>1</v>
      </c>
      <c r="I233" s="3">
        <v>1</v>
      </c>
      <c r="J233" s="3">
        <v>9</v>
      </c>
      <c r="K233" s="3">
        <v>4</v>
      </c>
      <c r="L233" s="1"/>
      <c r="M233" s="3">
        <v>2</v>
      </c>
      <c r="N233" s="3">
        <v>0</v>
      </c>
      <c r="O233" s="1"/>
      <c r="P233" s="3">
        <v>6</v>
      </c>
      <c r="Q233" s="3">
        <v>2</v>
      </c>
      <c r="R233" s="1"/>
      <c r="S233" s="1"/>
      <c r="U233" s="53"/>
      <c r="W233" s="53"/>
      <c r="X233" s="53"/>
      <c r="Y233" s="53"/>
      <c r="Z233" s="53"/>
    </row>
    <row r="234" spans="1:26" ht="13" x14ac:dyDescent="0.15">
      <c r="A234" s="32" t="s">
        <v>57</v>
      </c>
      <c r="B234" s="51">
        <v>8</v>
      </c>
      <c r="C234" s="51">
        <v>7</v>
      </c>
      <c r="D234" s="51">
        <v>6</v>
      </c>
      <c r="E234" s="51">
        <v>1</v>
      </c>
      <c r="F234" s="51">
        <v>1</v>
      </c>
      <c r="G234" s="51">
        <v>3</v>
      </c>
      <c r="H234" s="51">
        <v>1</v>
      </c>
      <c r="I234" s="51">
        <v>2</v>
      </c>
      <c r="J234" s="51">
        <v>11</v>
      </c>
      <c r="K234" s="51">
        <v>4</v>
      </c>
      <c r="L234" s="52"/>
      <c r="M234" s="51">
        <v>1</v>
      </c>
      <c r="N234" s="51">
        <v>0</v>
      </c>
      <c r="O234" s="52"/>
      <c r="P234" s="51">
        <v>2</v>
      </c>
      <c r="Q234" s="51">
        <v>0</v>
      </c>
      <c r="R234" s="1"/>
      <c r="S234" s="1"/>
      <c r="U234" s="53"/>
      <c r="W234" s="53"/>
      <c r="X234" s="53"/>
      <c r="Y234" s="53"/>
      <c r="Z234" s="53"/>
    </row>
    <row r="235" spans="1:26" ht="13" x14ac:dyDescent="0.15">
      <c r="A235" s="32" t="s">
        <v>58</v>
      </c>
      <c r="B235" s="3">
        <v>8</v>
      </c>
      <c r="C235" s="3">
        <v>10</v>
      </c>
      <c r="D235" s="3">
        <v>2</v>
      </c>
      <c r="E235" s="3">
        <v>8</v>
      </c>
      <c r="F235" s="3">
        <v>0</v>
      </c>
      <c r="G235" s="3">
        <v>1</v>
      </c>
      <c r="H235" s="3">
        <v>1</v>
      </c>
      <c r="I235" s="3">
        <v>2</v>
      </c>
      <c r="J235" s="3">
        <v>9</v>
      </c>
      <c r="K235" s="3">
        <v>2</v>
      </c>
      <c r="L235" s="1"/>
      <c r="M235" s="3">
        <v>3</v>
      </c>
      <c r="N235" s="3">
        <v>0</v>
      </c>
      <c r="O235" s="1"/>
      <c r="P235" s="3">
        <v>5</v>
      </c>
      <c r="Q235" s="3">
        <v>4</v>
      </c>
      <c r="R235" s="1"/>
      <c r="S235" s="1"/>
      <c r="U235" s="53"/>
      <c r="W235" s="53"/>
      <c r="X235" s="53"/>
      <c r="Y235" s="53"/>
      <c r="Z235" s="53"/>
    </row>
    <row r="236" spans="1:26" ht="13" x14ac:dyDescent="0.15">
      <c r="A236" s="32" t="s">
        <v>59</v>
      </c>
      <c r="B236" s="3">
        <v>5</v>
      </c>
      <c r="C236" s="3">
        <v>13</v>
      </c>
      <c r="D236" s="3">
        <v>5</v>
      </c>
      <c r="E236" s="3">
        <v>8</v>
      </c>
      <c r="F236" s="3">
        <v>3</v>
      </c>
      <c r="G236" s="3">
        <v>1</v>
      </c>
      <c r="H236" s="3">
        <v>1</v>
      </c>
      <c r="I236" s="3">
        <v>1</v>
      </c>
      <c r="J236" s="3">
        <v>8</v>
      </c>
      <c r="K236" s="3">
        <v>2</v>
      </c>
      <c r="L236" s="1"/>
      <c r="M236" s="3">
        <v>1</v>
      </c>
      <c r="N236" s="3">
        <v>0</v>
      </c>
      <c r="O236" s="1"/>
      <c r="P236" s="3">
        <v>2</v>
      </c>
      <c r="Q236" s="3">
        <v>1</v>
      </c>
      <c r="R236" s="1"/>
      <c r="S236" s="1"/>
      <c r="U236" s="53"/>
      <c r="W236" s="53"/>
      <c r="X236" s="53"/>
      <c r="Y236" s="53"/>
      <c r="Z236" s="53"/>
    </row>
    <row r="237" spans="1:26" ht="13" x14ac:dyDescent="0.15">
      <c r="A237" s="33" t="s">
        <v>81</v>
      </c>
      <c r="B237" s="34">
        <f t="shared" ref="B237:I237" si="245">SUM(B232:B236)</f>
        <v>43</v>
      </c>
      <c r="C237" s="34">
        <f t="shared" si="245"/>
        <v>45</v>
      </c>
      <c r="D237" s="34">
        <f t="shared" si="245"/>
        <v>15</v>
      </c>
      <c r="E237" s="34">
        <f t="shared" si="245"/>
        <v>30</v>
      </c>
      <c r="F237" s="34">
        <f t="shared" si="245"/>
        <v>5</v>
      </c>
      <c r="G237" s="34">
        <f t="shared" si="245"/>
        <v>6</v>
      </c>
      <c r="H237" s="34">
        <f t="shared" si="245"/>
        <v>5</v>
      </c>
      <c r="I237" s="34">
        <f t="shared" si="245"/>
        <v>6</v>
      </c>
      <c r="J237" s="50">
        <f t="shared" ref="J237:K237" si="246">SUM(J232:J236)+SUM(M232:M236)</f>
        <v>54</v>
      </c>
      <c r="K237" s="50">
        <f t="shared" si="246"/>
        <v>17</v>
      </c>
      <c r="L237" s="35">
        <f>K237/J237</f>
        <v>0.31481481481481483</v>
      </c>
      <c r="M237" s="50">
        <f t="shared" ref="M237:N237" si="247">SUM(M232:M236)</f>
        <v>12</v>
      </c>
      <c r="N237" s="50">
        <f t="shared" si="247"/>
        <v>2</v>
      </c>
      <c r="O237" s="56">
        <f>N237/M237</f>
        <v>0.16666666666666666</v>
      </c>
      <c r="P237" s="34">
        <f t="shared" ref="P237:Q237" si="248">SUM(P232:P236)</f>
        <v>17</v>
      </c>
      <c r="Q237" s="34">
        <f t="shared" si="248"/>
        <v>7</v>
      </c>
      <c r="R237" s="35">
        <f>Q237/P237</f>
        <v>0.41176470588235292</v>
      </c>
      <c r="S237" s="55"/>
      <c r="U237" s="54"/>
      <c r="W237" s="51"/>
      <c r="X237" s="51"/>
      <c r="Y237" s="54"/>
      <c r="Z237" s="51"/>
    </row>
    <row r="238" spans="1:26" ht="13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2"/>
      <c r="M238" s="53"/>
      <c r="N238" s="53"/>
      <c r="O238" s="1"/>
      <c r="P238" s="53"/>
      <c r="Q238" s="53"/>
      <c r="R238" s="52"/>
      <c r="S238" s="52"/>
      <c r="U238" s="53"/>
      <c r="W238" s="53"/>
      <c r="X238" s="53"/>
      <c r="Y238" s="53"/>
      <c r="Z238" s="53"/>
    </row>
    <row r="239" spans="1:26" ht="13" x14ac:dyDescent="0.15">
      <c r="A239" s="26" t="s">
        <v>41</v>
      </c>
      <c r="B239" s="3" t="s">
        <v>71</v>
      </c>
      <c r="C239" s="3" t="s">
        <v>72</v>
      </c>
      <c r="D239" s="3" t="s">
        <v>73</v>
      </c>
      <c r="E239" s="3" t="s">
        <v>74</v>
      </c>
      <c r="F239" s="3" t="s">
        <v>75</v>
      </c>
      <c r="G239" s="3" t="s">
        <v>76</v>
      </c>
      <c r="H239" s="3" t="s">
        <v>77</v>
      </c>
      <c r="I239" s="3" t="s">
        <v>78</v>
      </c>
      <c r="J239" s="3" t="s">
        <v>79</v>
      </c>
      <c r="K239" s="3" t="s">
        <v>80</v>
      </c>
      <c r="L239" s="1" t="s">
        <v>83</v>
      </c>
      <c r="M239" s="3" t="s">
        <v>11</v>
      </c>
      <c r="N239" s="3" t="s">
        <v>12</v>
      </c>
      <c r="O239" s="1" t="s">
        <v>13</v>
      </c>
      <c r="P239" s="3" t="s">
        <v>14</v>
      </c>
      <c r="Q239" s="3" t="s">
        <v>15</v>
      </c>
      <c r="R239" s="1" t="s">
        <v>16</v>
      </c>
      <c r="S239" s="1"/>
      <c r="U239" s="53"/>
      <c r="W239" s="53"/>
      <c r="X239" s="53"/>
      <c r="Y239" s="53"/>
      <c r="Z239" s="53"/>
    </row>
    <row r="240" spans="1:26" ht="13" x14ac:dyDescent="0.15">
      <c r="A240" s="32" t="s">
        <v>54</v>
      </c>
      <c r="B240" s="3">
        <v>2</v>
      </c>
      <c r="C240" s="3">
        <v>3</v>
      </c>
      <c r="D240" s="3">
        <v>1</v>
      </c>
      <c r="E240" s="3">
        <v>2</v>
      </c>
      <c r="F240" s="3">
        <v>0</v>
      </c>
      <c r="G240" s="3">
        <v>0</v>
      </c>
      <c r="H240" s="3">
        <v>0</v>
      </c>
      <c r="I240" s="3">
        <v>0</v>
      </c>
      <c r="J240" s="3">
        <v>4</v>
      </c>
      <c r="K240" s="48">
        <v>1</v>
      </c>
      <c r="L240" s="1"/>
      <c r="M240" s="48">
        <v>3</v>
      </c>
      <c r="N240" s="48">
        <v>0</v>
      </c>
      <c r="O240" s="1"/>
      <c r="P240" s="3">
        <v>0</v>
      </c>
      <c r="Q240" s="3">
        <v>0</v>
      </c>
      <c r="R240" s="1"/>
      <c r="S240" s="1"/>
      <c r="U240" s="54"/>
      <c r="W240" s="51"/>
      <c r="X240" s="51"/>
      <c r="Y240" s="54"/>
      <c r="Z240" s="51"/>
    </row>
    <row r="241" spans="1:26" ht="13" x14ac:dyDescent="0.15">
      <c r="A241" s="32" t="s">
        <v>56</v>
      </c>
      <c r="B241" s="3">
        <v>6</v>
      </c>
      <c r="C241" s="3">
        <v>1</v>
      </c>
      <c r="D241" s="3">
        <v>1</v>
      </c>
      <c r="E241" s="3">
        <v>0</v>
      </c>
      <c r="F241" s="3">
        <v>0</v>
      </c>
      <c r="G241" s="3">
        <v>2</v>
      </c>
      <c r="H241" s="3">
        <v>1</v>
      </c>
      <c r="I241" s="3">
        <v>1</v>
      </c>
      <c r="J241" s="3">
        <v>3</v>
      </c>
      <c r="K241" s="3">
        <v>0</v>
      </c>
      <c r="L241" s="1"/>
      <c r="M241" s="3">
        <v>3</v>
      </c>
      <c r="N241" s="3">
        <v>2</v>
      </c>
      <c r="O241" s="1"/>
      <c r="P241" s="3">
        <v>2</v>
      </c>
      <c r="Q241" s="3">
        <v>0</v>
      </c>
      <c r="R241" s="1"/>
      <c r="S241" s="1"/>
      <c r="U241" s="53"/>
      <c r="W241" s="53"/>
      <c r="X241" s="53"/>
      <c r="Y241" s="53"/>
      <c r="Z241" s="53"/>
    </row>
    <row r="242" spans="1:26" ht="13" x14ac:dyDescent="0.15">
      <c r="A242" s="32" t="s">
        <v>57</v>
      </c>
      <c r="B242" s="51">
        <v>1</v>
      </c>
      <c r="C242" s="51">
        <v>4</v>
      </c>
      <c r="D242" s="51">
        <v>3</v>
      </c>
      <c r="E242" s="51">
        <v>1</v>
      </c>
      <c r="F242" s="51">
        <v>1</v>
      </c>
      <c r="G242" s="51">
        <v>0</v>
      </c>
      <c r="H242" s="51">
        <v>0</v>
      </c>
      <c r="I242" s="51">
        <v>0</v>
      </c>
      <c r="J242" s="51">
        <v>3</v>
      </c>
      <c r="K242" s="51">
        <v>0</v>
      </c>
      <c r="L242" s="52"/>
      <c r="M242" s="51">
        <v>1</v>
      </c>
      <c r="N242" s="51">
        <v>0</v>
      </c>
      <c r="O242" s="52"/>
      <c r="P242" s="51">
        <v>2</v>
      </c>
      <c r="Q242" s="51">
        <v>1</v>
      </c>
      <c r="R242" s="1"/>
      <c r="S242" s="1"/>
      <c r="U242" s="53"/>
      <c r="W242" s="53"/>
      <c r="X242" s="53"/>
      <c r="Y242" s="53"/>
      <c r="Z242" s="53"/>
    </row>
    <row r="243" spans="1:26" ht="13" x14ac:dyDescent="0.15">
      <c r="A243" s="32" t="s">
        <v>58</v>
      </c>
      <c r="B243" s="3">
        <v>2</v>
      </c>
      <c r="C243" s="3">
        <v>0</v>
      </c>
      <c r="D243" s="3">
        <v>0</v>
      </c>
      <c r="E243" s="3">
        <v>0</v>
      </c>
      <c r="F243" s="3">
        <v>2</v>
      </c>
      <c r="G243" s="3">
        <v>0</v>
      </c>
      <c r="H243" s="3">
        <v>0</v>
      </c>
      <c r="I243" s="3">
        <v>0</v>
      </c>
      <c r="J243" s="3">
        <v>1</v>
      </c>
      <c r="K243" s="3">
        <v>1</v>
      </c>
      <c r="L243" s="1"/>
      <c r="O243" s="1"/>
      <c r="P243" s="3">
        <v>0</v>
      </c>
      <c r="Q243" s="3">
        <v>0</v>
      </c>
      <c r="R243" s="1"/>
      <c r="S243" s="1"/>
      <c r="U243" s="53"/>
      <c r="W243" s="53"/>
      <c r="X243" s="53"/>
      <c r="Y243" s="53"/>
      <c r="Z243" s="53"/>
    </row>
    <row r="244" spans="1:26" ht="13" x14ac:dyDescent="0.15">
      <c r="A244" s="32" t="s">
        <v>59</v>
      </c>
      <c r="B244" s="3">
        <v>2</v>
      </c>
      <c r="C244" s="3">
        <v>3</v>
      </c>
      <c r="D244" s="3">
        <v>0</v>
      </c>
      <c r="E244" s="3">
        <v>3</v>
      </c>
      <c r="F244" s="3">
        <v>3</v>
      </c>
      <c r="G244" s="3">
        <v>0</v>
      </c>
      <c r="H244" s="3">
        <v>0</v>
      </c>
      <c r="I244" s="3">
        <v>0</v>
      </c>
      <c r="J244" s="3">
        <v>3</v>
      </c>
      <c r="K244" s="3">
        <v>1</v>
      </c>
      <c r="L244" s="1"/>
      <c r="M244" s="3">
        <v>2</v>
      </c>
      <c r="N244" s="3">
        <v>0</v>
      </c>
      <c r="O244" s="1"/>
      <c r="P244" s="3">
        <v>4</v>
      </c>
      <c r="Q244" s="3">
        <v>1</v>
      </c>
      <c r="R244" s="1"/>
      <c r="S244" s="1"/>
      <c r="U244" s="53"/>
      <c r="W244" s="53"/>
      <c r="X244" s="53"/>
      <c r="Y244" s="53"/>
      <c r="Z244" s="53"/>
    </row>
    <row r="245" spans="1:26" ht="13" x14ac:dyDescent="0.15">
      <c r="A245" s="33" t="s">
        <v>81</v>
      </c>
      <c r="B245" s="34">
        <f t="shared" ref="B245:I245" si="249">SUM(B240:B244)</f>
        <v>13</v>
      </c>
      <c r="C245" s="34">
        <f t="shared" si="249"/>
        <v>11</v>
      </c>
      <c r="D245" s="34">
        <f t="shared" si="249"/>
        <v>5</v>
      </c>
      <c r="E245" s="34">
        <f t="shared" si="249"/>
        <v>6</v>
      </c>
      <c r="F245" s="34">
        <f t="shared" si="249"/>
        <v>6</v>
      </c>
      <c r="G245" s="34">
        <f t="shared" si="249"/>
        <v>2</v>
      </c>
      <c r="H245" s="34">
        <f t="shared" si="249"/>
        <v>1</v>
      </c>
      <c r="I245" s="34">
        <f t="shared" si="249"/>
        <v>1</v>
      </c>
      <c r="J245" s="50">
        <f t="shared" ref="J245:K245" si="250">SUM(J240:J244)+SUM(M240:M244)</f>
        <v>23</v>
      </c>
      <c r="K245" s="50">
        <f t="shared" si="250"/>
        <v>5</v>
      </c>
      <c r="L245" s="35">
        <f>K245/J245</f>
        <v>0.21739130434782608</v>
      </c>
      <c r="M245" s="50">
        <f t="shared" ref="M245:N245" si="251">SUM(M240:M244)</f>
        <v>9</v>
      </c>
      <c r="N245" s="50">
        <f t="shared" si="251"/>
        <v>2</v>
      </c>
      <c r="O245" s="35">
        <f>N245/M245</f>
        <v>0.22222222222222221</v>
      </c>
      <c r="P245" s="34">
        <f t="shared" ref="P245:Q245" si="252">SUM(P240:P244)</f>
        <v>8</v>
      </c>
      <c r="Q245" s="34">
        <f t="shared" si="252"/>
        <v>2</v>
      </c>
      <c r="R245" s="35">
        <f>Q245/P245</f>
        <v>0.25</v>
      </c>
      <c r="S245" s="52"/>
      <c r="U245" s="53"/>
      <c r="W245" s="53"/>
      <c r="X245" s="53"/>
      <c r="Y245" s="53"/>
      <c r="Z245" s="53"/>
    </row>
    <row r="246" spans="1:26" ht="13" x14ac:dyDescent="0.15">
      <c r="A246" s="2"/>
      <c r="L246" s="1"/>
      <c r="O246" s="1"/>
      <c r="R246" s="1"/>
      <c r="S246" s="1"/>
    </row>
    <row r="247" spans="1:26" ht="13" x14ac:dyDescent="0.15">
      <c r="A247" s="28" t="s">
        <v>42</v>
      </c>
      <c r="B247" s="3" t="s">
        <v>71</v>
      </c>
      <c r="C247" s="3" t="s">
        <v>72</v>
      </c>
      <c r="D247" s="3" t="s">
        <v>73</v>
      </c>
      <c r="E247" s="3" t="s">
        <v>74</v>
      </c>
      <c r="F247" s="3" t="s">
        <v>75</v>
      </c>
      <c r="G247" s="3" t="s">
        <v>76</v>
      </c>
      <c r="H247" s="3" t="s">
        <v>77</v>
      </c>
      <c r="I247" s="3" t="s">
        <v>78</v>
      </c>
      <c r="J247" s="3" t="s">
        <v>79</v>
      </c>
      <c r="K247" s="3" t="s">
        <v>80</v>
      </c>
      <c r="L247" s="1" t="s">
        <v>83</v>
      </c>
      <c r="M247" s="3" t="s">
        <v>11</v>
      </c>
      <c r="N247" s="3" t="s">
        <v>12</v>
      </c>
      <c r="O247" s="1" t="s">
        <v>13</v>
      </c>
      <c r="P247" s="3" t="s">
        <v>14</v>
      </c>
      <c r="Q247" s="3" t="s">
        <v>15</v>
      </c>
      <c r="R247" s="1" t="s">
        <v>16</v>
      </c>
      <c r="S247" s="1"/>
      <c r="U247" s="53"/>
      <c r="W247" s="53"/>
      <c r="X247" s="53"/>
      <c r="Y247" s="53"/>
      <c r="Z247" s="53"/>
    </row>
    <row r="248" spans="1:26" ht="13" x14ac:dyDescent="0.15">
      <c r="A248" s="32" t="s">
        <v>54</v>
      </c>
      <c r="B248" s="3">
        <v>26</v>
      </c>
      <c r="C248" s="3">
        <v>17</v>
      </c>
      <c r="D248" s="3">
        <v>7</v>
      </c>
      <c r="E248" s="3">
        <v>10</v>
      </c>
      <c r="F248" s="3">
        <v>5</v>
      </c>
      <c r="G248" s="3">
        <v>3</v>
      </c>
      <c r="H248" s="3">
        <v>0</v>
      </c>
      <c r="I248" s="3">
        <v>5</v>
      </c>
      <c r="J248" s="3">
        <v>20</v>
      </c>
      <c r="K248" s="48">
        <v>10</v>
      </c>
      <c r="L248" s="1"/>
      <c r="M248" s="48">
        <v>12</v>
      </c>
      <c r="N248" s="48">
        <v>1</v>
      </c>
      <c r="O248" s="1"/>
      <c r="P248" s="3">
        <v>5</v>
      </c>
      <c r="Q248" s="3">
        <v>3</v>
      </c>
      <c r="R248" s="1"/>
      <c r="S248" s="1"/>
      <c r="U248" s="54"/>
      <c r="W248" s="51"/>
      <c r="X248" s="51"/>
      <c r="Y248" s="54"/>
      <c r="Z248" s="51"/>
    </row>
    <row r="249" spans="1:26" ht="13" x14ac:dyDescent="0.15">
      <c r="A249" s="32" t="s">
        <v>56</v>
      </c>
      <c r="B249" s="3">
        <v>19</v>
      </c>
      <c r="C249" s="3">
        <v>21</v>
      </c>
      <c r="D249" s="3">
        <v>8</v>
      </c>
      <c r="E249" s="3">
        <v>13</v>
      </c>
      <c r="F249" s="3">
        <v>5</v>
      </c>
      <c r="G249" s="3">
        <v>3</v>
      </c>
      <c r="H249" s="3">
        <v>0</v>
      </c>
      <c r="I249" s="3">
        <v>2</v>
      </c>
      <c r="J249" s="3">
        <v>19</v>
      </c>
      <c r="K249" s="3">
        <v>8</v>
      </c>
      <c r="L249" s="1"/>
      <c r="M249" s="3">
        <v>11</v>
      </c>
      <c r="N249" s="3">
        <v>1</v>
      </c>
      <c r="O249" s="1"/>
      <c r="P249" s="3">
        <v>7</v>
      </c>
      <c r="Q249" s="3">
        <v>0</v>
      </c>
      <c r="R249" s="1"/>
      <c r="S249" s="1"/>
      <c r="U249" s="53"/>
      <c r="W249" s="53"/>
      <c r="X249" s="53"/>
      <c r="Y249" s="53"/>
      <c r="Z249" s="53"/>
    </row>
    <row r="250" spans="1:26" ht="13" x14ac:dyDescent="0.15">
      <c r="A250" s="32" t="s">
        <v>57</v>
      </c>
      <c r="B250" s="51">
        <v>20</v>
      </c>
      <c r="C250" s="51">
        <v>14</v>
      </c>
      <c r="D250" s="51">
        <v>4</v>
      </c>
      <c r="E250" s="51">
        <v>10</v>
      </c>
      <c r="F250" s="51">
        <v>4</v>
      </c>
      <c r="G250" s="51">
        <v>2</v>
      </c>
      <c r="H250" s="51">
        <v>0</v>
      </c>
      <c r="I250" s="51">
        <v>1</v>
      </c>
      <c r="J250" s="51">
        <v>11</v>
      </c>
      <c r="K250" s="51">
        <v>4</v>
      </c>
      <c r="L250" s="52"/>
      <c r="M250" s="51">
        <v>13</v>
      </c>
      <c r="N250" s="51">
        <v>2</v>
      </c>
      <c r="O250" s="52"/>
      <c r="P250" s="51">
        <v>5</v>
      </c>
      <c r="Q250" s="51">
        <v>2</v>
      </c>
      <c r="R250" s="1"/>
      <c r="S250" s="1"/>
      <c r="U250" s="53"/>
      <c r="W250" s="53"/>
      <c r="X250" s="53"/>
      <c r="Y250" s="53"/>
      <c r="Z250" s="53"/>
    </row>
    <row r="251" spans="1:26" ht="13" x14ac:dyDescent="0.15">
      <c r="A251" s="32" t="s">
        <v>58</v>
      </c>
      <c r="B251" s="3">
        <v>41</v>
      </c>
      <c r="C251" s="3">
        <v>24</v>
      </c>
      <c r="D251" s="3">
        <v>10</v>
      </c>
      <c r="E251" s="3">
        <v>14</v>
      </c>
      <c r="F251" s="3">
        <v>2</v>
      </c>
      <c r="G251" s="3">
        <v>1</v>
      </c>
      <c r="H251" s="3">
        <v>0</v>
      </c>
      <c r="I251" s="3">
        <v>1</v>
      </c>
      <c r="J251" s="3">
        <v>23</v>
      </c>
      <c r="K251" s="3">
        <v>13</v>
      </c>
      <c r="L251" s="1"/>
      <c r="M251" s="3">
        <v>16</v>
      </c>
      <c r="N251" s="3">
        <v>4</v>
      </c>
      <c r="O251" s="1"/>
      <c r="P251" s="3">
        <v>6</v>
      </c>
      <c r="Q251" s="3">
        <v>3</v>
      </c>
      <c r="R251" s="1"/>
      <c r="S251" s="1"/>
      <c r="U251" s="53"/>
      <c r="W251" s="53"/>
      <c r="X251" s="53"/>
      <c r="Y251" s="53"/>
      <c r="Z251" s="53"/>
    </row>
    <row r="252" spans="1:26" ht="13" x14ac:dyDescent="0.15">
      <c r="A252" s="32" t="s">
        <v>59</v>
      </c>
      <c r="B252" s="3">
        <v>42</v>
      </c>
      <c r="C252" s="3">
        <v>19</v>
      </c>
      <c r="D252" s="3">
        <v>10</v>
      </c>
      <c r="E252" s="3">
        <v>9</v>
      </c>
      <c r="F252" s="3">
        <v>0</v>
      </c>
      <c r="G252" s="3">
        <v>3</v>
      </c>
      <c r="H252" s="3">
        <v>2</v>
      </c>
      <c r="I252" s="3">
        <v>3</v>
      </c>
      <c r="J252" s="3">
        <v>16</v>
      </c>
      <c r="K252" s="3">
        <v>11</v>
      </c>
      <c r="L252" s="1"/>
      <c r="M252" s="3">
        <v>14</v>
      </c>
      <c r="N252" s="3">
        <v>5</v>
      </c>
      <c r="O252" s="1"/>
      <c r="P252" s="3">
        <v>13</v>
      </c>
      <c r="Q252" s="3">
        <v>5</v>
      </c>
      <c r="R252" s="1"/>
      <c r="S252" s="1"/>
      <c r="U252" s="53"/>
      <c r="W252" s="53"/>
      <c r="X252" s="53"/>
      <c r="Y252" s="53"/>
      <c r="Z252" s="53"/>
    </row>
    <row r="253" spans="1:26" ht="13" x14ac:dyDescent="0.15">
      <c r="A253" s="33" t="s">
        <v>81</v>
      </c>
      <c r="B253" s="34">
        <f t="shared" ref="B253:I253" si="253">SUM(B248:B252)</f>
        <v>148</v>
      </c>
      <c r="C253" s="34">
        <f t="shared" si="253"/>
        <v>95</v>
      </c>
      <c r="D253" s="34">
        <f t="shared" si="253"/>
        <v>39</v>
      </c>
      <c r="E253" s="34">
        <f t="shared" si="253"/>
        <v>56</v>
      </c>
      <c r="F253" s="34">
        <f t="shared" si="253"/>
        <v>16</v>
      </c>
      <c r="G253" s="34">
        <f t="shared" si="253"/>
        <v>12</v>
      </c>
      <c r="H253" s="34">
        <f t="shared" si="253"/>
        <v>2</v>
      </c>
      <c r="I253" s="34">
        <f t="shared" si="253"/>
        <v>12</v>
      </c>
      <c r="J253" s="50">
        <f t="shared" ref="J253:K253" si="254">SUM(J248:J252)+SUM(M248:M252)</f>
        <v>155</v>
      </c>
      <c r="K253" s="50">
        <f t="shared" si="254"/>
        <v>59</v>
      </c>
      <c r="L253" s="35">
        <f>K253/J253</f>
        <v>0.38064516129032255</v>
      </c>
      <c r="M253" s="50">
        <f t="shared" ref="M253:N253" si="255">SUM(M248:M252)</f>
        <v>66</v>
      </c>
      <c r="N253" s="50">
        <f t="shared" si="255"/>
        <v>13</v>
      </c>
      <c r="O253" s="35">
        <f>N253/M253</f>
        <v>0.19696969696969696</v>
      </c>
      <c r="P253" s="34">
        <f t="shared" ref="P253:Q253" si="256">SUM(P248:P252)</f>
        <v>36</v>
      </c>
      <c r="Q253" s="34">
        <f t="shared" si="256"/>
        <v>13</v>
      </c>
      <c r="R253" s="35">
        <f>Q253/P253</f>
        <v>0.3611111111111111</v>
      </c>
      <c r="S253" s="52"/>
      <c r="U253" s="53"/>
      <c r="W253" s="53"/>
      <c r="X253" s="53"/>
      <c r="Y253" s="53"/>
      <c r="Z253" s="53"/>
    </row>
    <row r="254" spans="1:26" ht="13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2"/>
      <c r="M254" s="53"/>
      <c r="N254" s="53"/>
      <c r="O254" s="52"/>
      <c r="P254" s="53"/>
      <c r="Q254" s="53"/>
      <c r="R254" s="52"/>
      <c r="S254" s="52"/>
      <c r="U254" s="53"/>
      <c r="W254" s="53"/>
      <c r="X254" s="53"/>
      <c r="Y254" s="53"/>
      <c r="Z254" s="53"/>
    </row>
    <row r="255" spans="1:26" ht="13" x14ac:dyDescent="0.15">
      <c r="A255" s="28" t="s">
        <v>43</v>
      </c>
      <c r="B255" s="3" t="s">
        <v>71</v>
      </c>
      <c r="C255" s="3" t="s">
        <v>72</v>
      </c>
      <c r="D255" s="3" t="s">
        <v>73</v>
      </c>
      <c r="E255" s="3" t="s">
        <v>74</v>
      </c>
      <c r="F255" s="3" t="s">
        <v>75</v>
      </c>
      <c r="G255" s="3" t="s">
        <v>76</v>
      </c>
      <c r="H255" s="3" t="s">
        <v>77</v>
      </c>
      <c r="I255" s="3" t="s">
        <v>78</v>
      </c>
      <c r="J255" s="3" t="s">
        <v>79</v>
      </c>
      <c r="K255" s="3" t="s">
        <v>80</v>
      </c>
      <c r="L255" s="1" t="s">
        <v>83</v>
      </c>
      <c r="M255" s="3" t="s">
        <v>11</v>
      </c>
      <c r="N255" s="3" t="s">
        <v>12</v>
      </c>
      <c r="O255" s="1" t="s">
        <v>13</v>
      </c>
      <c r="P255" s="3" t="s">
        <v>14</v>
      </c>
      <c r="Q255" s="3" t="s">
        <v>15</v>
      </c>
      <c r="R255" s="1" t="s">
        <v>16</v>
      </c>
      <c r="S255" s="1"/>
      <c r="U255" s="53"/>
      <c r="W255" s="53"/>
      <c r="X255" s="53"/>
      <c r="Y255" s="53"/>
      <c r="Z255" s="53"/>
    </row>
    <row r="256" spans="1:26" ht="13" x14ac:dyDescent="0.15">
      <c r="A256" s="32" t="s">
        <v>54</v>
      </c>
      <c r="B256" s="3">
        <v>10</v>
      </c>
      <c r="C256" s="3">
        <v>18</v>
      </c>
      <c r="D256" s="3">
        <v>7</v>
      </c>
      <c r="E256" s="3">
        <v>11</v>
      </c>
      <c r="F256" s="3">
        <v>3</v>
      </c>
      <c r="G256" s="3">
        <v>2</v>
      </c>
      <c r="H256" s="3">
        <v>0</v>
      </c>
      <c r="I256" s="3">
        <v>4</v>
      </c>
      <c r="J256" s="3">
        <v>11</v>
      </c>
      <c r="K256" s="48">
        <v>3</v>
      </c>
      <c r="L256" s="1"/>
      <c r="M256" s="48">
        <v>6</v>
      </c>
      <c r="N256" s="48">
        <v>1</v>
      </c>
      <c r="O256" s="1"/>
      <c r="P256" s="3">
        <v>2</v>
      </c>
      <c r="Q256" s="3">
        <v>1</v>
      </c>
      <c r="R256" s="1"/>
      <c r="S256" s="1"/>
      <c r="U256" s="54"/>
      <c r="W256" s="51"/>
      <c r="X256" s="51"/>
      <c r="Y256" s="54"/>
      <c r="Z256" s="51"/>
    </row>
    <row r="257" spans="1:26" ht="13" x14ac:dyDescent="0.15">
      <c r="A257" s="32" t="s">
        <v>56</v>
      </c>
      <c r="B257" s="3">
        <v>24</v>
      </c>
      <c r="C257" s="3">
        <v>9</v>
      </c>
      <c r="D257" s="3">
        <v>5</v>
      </c>
      <c r="E257" s="3">
        <v>4</v>
      </c>
      <c r="F257" s="3">
        <v>4</v>
      </c>
      <c r="G257" s="3">
        <v>1</v>
      </c>
      <c r="H257" s="3">
        <v>1</v>
      </c>
      <c r="I257" s="3">
        <v>0</v>
      </c>
      <c r="J257" s="3">
        <v>10</v>
      </c>
      <c r="K257" s="3">
        <v>6</v>
      </c>
      <c r="L257" s="1"/>
      <c r="M257" s="3">
        <v>10</v>
      </c>
      <c r="N257" s="3">
        <v>4</v>
      </c>
      <c r="O257" s="1"/>
      <c r="P257" s="3">
        <v>0</v>
      </c>
      <c r="Q257" s="3">
        <v>0</v>
      </c>
      <c r="R257" s="1"/>
      <c r="S257" s="1"/>
      <c r="U257" s="53"/>
      <c r="W257" s="53"/>
      <c r="X257" s="53"/>
      <c r="Y257" s="53"/>
      <c r="Z257" s="53"/>
    </row>
    <row r="258" spans="1:26" ht="13" x14ac:dyDescent="0.15">
      <c r="A258" s="32" t="s">
        <v>57</v>
      </c>
      <c r="B258" s="51">
        <v>17</v>
      </c>
      <c r="C258" s="51">
        <v>11</v>
      </c>
      <c r="D258" s="51">
        <v>3</v>
      </c>
      <c r="E258" s="51">
        <v>8</v>
      </c>
      <c r="F258" s="51">
        <v>1</v>
      </c>
      <c r="G258" s="51">
        <v>5</v>
      </c>
      <c r="H258" s="51">
        <v>2</v>
      </c>
      <c r="I258" s="51">
        <v>4</v>
      </c>
      <c r="J258" s="51">
        <v>7</v>
      </c>
      <c r="K258" s="51">
        <v>2</v>
      </c>
      <c r="L258" s="52"/>
      <c r="M258" s="51">
        <v>18</v>
      </c>
      <c r="N258" s="51">
        <v>4</v>
      </c>
      <c r="O258" s="52"/>
      <c r="P258" s="51">
        <v>4</v>
      </c>
      <c r="Q258" s="51">
        <v>1</v>
      </c>
      <c r="R258" s="1"/>
      <c r="S258" s="1"/>
      <c r="U258" s="53"/>
      <c r="W258" s="53"/>
      <c r="X258" s="53"/>
      <c r="Y258" s="53"/>
      <c r="Z258" s="53"/>
    </row>
    <row r="259" spans="1:26" ht="13" x14ac:dyDescent="0.15">
      <c r="A259" s="32" t="s">
        <v>58</v>
      </c>
      <c r="B259" s="3">
        <v>16</v>
      </c>
      <c r="C259" s="3">
        <v>12</v>
      </c>
      <c r="D259" s="3">
        <v>4</v>
      </c>
      <c r="E259" s="3">
        <v>8</v>
      </c>
      <c r="F259" s="3">
        <v>0</v>
      </c>
      <c r="G259" s="3">
        <v>2</v>
      </c>
      <c r="H259" s="3">
        <v>1</v>
      </c>
      <c r="I259" s="3">
        <v>2</v>
      </c>
      <c r="J259" s="3">
        <v>10</v>
      </c>
      <c r="K259" s="3">
        <v>5</v>
      </c>
      <c r="L259" s="1"/>
      <c r="M259" s="3">
        <v>5</v>
      </c>
      <c r="N259" s="3">
        <v>2</v>
      </c>
      <c r="O259" s="1"/>
      <c r="P259" s="3">
        <v>0</v>
      </c>
      <c r="Q259" s="3">
        <v>0</v>
      </c>
      <c r="R259" s="1"/>
      <c r="S259" s="1"/>
      <c r="U259" s="53"/>
      <c r="W259" s="53"/>
      <c r="X259" s="53"/>
      <c r="Y259" s="53"/>
      <c r="Z259" s="53"/>
    </row>
    <row r="260" spans="1:26" ht="13" x14ac:dyDescent="0.15">
      <c r="A260" s="32" t="s">
        <v>59</v>
      </c>
      <c r="B260" s="3">
        <v>13</v>
      </c>
      <c r="C260" s="3">
        <v>11</v>
      </c>
      <c r="D260" s="3">
        <v>2</v>
      </c>
      <c r="E260" s="3">
        <v>9</v>
      </c>
      <c r="F260" s="3">
        <v>0</v>
      </c>
      <c r="G260" s="3">
        <v>1</v>
      </c>
      <c r="H260" s="3">
        <v>1</v>
      </c>
      <c r="I260" s="3">
        <v>1</v>
      </c>
      <c r="J260" s="3">
        <v>10</v>
      </c>
      <c r="K260" s="3">
        <v>4</v>
      </c>
      <c r="L260" s="1"/>
      <c r="M260" s="3">
        <v>9</v>
      </c>
      <c r="N260" s="3">
        <v>1</v>
      </c>
      <c r="O260" s="1"/>
      <c r="P260" s="3">
        <v>5</v>
      </c>
      <c r="Q260" s="3">
        <v>2</v>
      </c>
      <c r="R260" s="1"/>
      <c r="S260" s="1"/>
      <c r="U260" s="53"/>
      <c r="W260" s="53"/>
      <c r="X260" s="53"/>
      <c r="Y260" s="53"/>
      <c r="Z260" s="53"/>
    </row>
    <row r="261" spans="1:26" ht="13" x14ac:dyDescent="0.15">
      <c r="A261" s="33" t="s">
        <v>81</v>
      </c>
      <c r="B261" s="34">
        <f t="shared" ref="B261:I261" si="257">SUM(B256:B260)</f>
        <v>80</v>
      </c>
      <c r="C261" s="34">
        <f t="shared" si="257"/>
        <v>61</v>
      </c>
      <c r="D261" s="34">
        <f t="shared" si="257"/>
        <v>21</v>
      </c>
      <c r="E261" s="34">
        <f t="shared" si="257"/>
        <v>40</v>
      </c>
      <c r="F261" s="34">
        <f t="shared" si="257"/>
        <v>8</v>
      </c>
      <c r="G261" s="34">
        <f t="shared" si="257"/>
        <v>11</v>
      </c>
      <c r="H261" s="34">
        <f t="shared" si="257"/>
        <v>5</v>
      </c>
      <c r="I261" s="34">
        <f t="shared" si="257"/>
        <v>11</v>
      </c>
      <c r="J261" s="50">
        <f t="shared" ref="J261:K261" si="258">SUM(J256:J260)+SUM(M256:M260)</f>
        <v>96</v>
      </c>
      <c r="K261" s="50">
        <f t="shared" si="258"/>
        <v>32</v>
      </c>
      <c r="L261" s="35">
        <f>K261/J261</f>
        <v>0.33333333333333331</v>
      </c>
      <c r="M261" s="50">
        <f t="shared" ref="M261:N261" si="259">SUM(M256:M260)</f>
        <v>48</v>
      </c>
      <c r="N261" s="50">
        <f t="shared" si="259"/>
        <v>12</v>
      </c>
      <c r="O261" s="35">
        <f>N261/M261</f>
        <v>0.25</v>
      </c>
      <c r="P261" s="34">
        <f t="shared" ref="P261:Q261" si="260">SUM(P256:P260)</f>
        <v>11</v>
      </c>
      <c r="Q261" s="34">
        <f t="shared" si="260"/>
        <v>4</v>
      </c>
      <c r="R261" s="35">
        <f>Q261/P261</f>
        <v>0.36363636363636365</v>
      </c>
      <c r="S261" s="52"/>
      <c r="U261" s="53"/>
      <c r="W261" s="53"/>
      <c r="X261" s="53"/>
      <c r="Y261" s="53"/>
      <c r="Z261" s="53"/>
    </row>
    <row r="262" spans="1:26" ht="13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2"/>
      <c r="M262" s="53"/>
      <c r="N262" s="53"/>
      <c r="O262" s="52"/>
      <c r="P262" s="53"/>
      <c r="Q262" s="53"/>
      <c r="R262" s="52"/>
      <c r="S262" s="52"/>
      <c r="U262" s="53"/>
      <c r="W262" s="53"/>
      <c r="X262" s="53"/>
      <c r="Y262" s="53"/>
      <c r="Z262" s="53"/>
    </row>
    <row r="263" spans="1:26" ht="13" x14ac:dyDescent="0.15">
      <c r="A263" s="28" t="s">
        <v>44</v>
      </c>
      <c r="B263" s="3" t="s">
        <v>71</v>
      </c>
      <c r="C263" s="3" t="s">
        <v>72</v>
      </c>
      <c r="D263" s="3" t="s">
        <v>73</v>
      </c>
      <c r="E263" s="3" t="s">
        <v>74</v>
      </c>
      <c r="F263" s="3" t="s">
        <v>75</v>
      </c>
      <c r="G263" s="3" t="s">
        <v>76</v>
      </c>
      <c r="H263" s="3" t="s">
        <v>77</v>
      </c>
      <c r="I263" s="3" t="s">
        <v>78</v>
      </c>
      <c r="J263" s="3" t="s">
        <v>79</v>
      </c>
      <c r="K263" s="3" t="s">
        <v>80</v>
      </c>
      <c r="L263" s="1" t="s">
        <v>83</v>
      </c>
      <c r="M263" s="3" t="s">
        <v>11</v>
      </c>
      <c r="N263" s="3" t="s">
        <v>12</v>
      </c>
      <c r="O263" s="1" t="s">
        <v>13</v>
      </c>
      <c r="P263" s="3" t="s">
        <v>14</v>
      </c>
      <c r="Q263" s="3" t="s">
        <v>15</v>
      </c>
      <c r="R263" s="1" t="s">
        <v>16</v>
      </c>
      <c r="S263" s="1"/>
      <c r="U263" s="53"/>
      <c r="W263" s="53"/>
      <c r="X263" s="53"/>
      <c r="Y263" s="53"/>
      <c r="Z263" s="53"/>
    </row>
    <row r="264" spans="1:26" ht="13" x14ac:dyDescent="0.15">
      <c r="A264" s="32" t="s">
        <v>54</v>
      </c>
      <c r="B264" s="3">
        <v>2</v>
      </c>
      <c r="C264" s="3">
        <v>6</v>
      </c>
      <c r="D264" s="3">
        <v>3</v>
      </c>
      <c r="E264" s="3">
        <v>3</v>
      </c>
      <c r="F264" s="3">
        <v>1</v>
      </c>
      <c r="G264" s="3">
        <v>1</v>
      </c>
      <c r="H264" s="3">
        <v>0</v>
      </c>
      <c r="I264" s="3">
        <v>1</v>
      </c>
      <c r="J264" s="3">
        <v>7</v>
      </c>
      <c r="K264" s="48">
        <v>1</v>
      </c>
      <c r="L264" s="1"/>
      <c r="M264" s="48">
        <v>2</v>
      </c>
      <c r="N264" s="48">
        <v>0</v>
      </c>
      <c r="O264" s="1"/>
      <c r="P264" s="3">
        <v>0</v>
      </c>
      <c r="Q264" s="3">
        <v>0</v>
      </c>
      <c r="R264" s="1"/>
      <c r="S264" s="1"/>
      <c r="U264" s="54"/>
      <c r="W264" s="51"/>
      <c r="X264" s="51"/>
      <c r="Y264" s="54"/>
      <c r="Z264" s="51"/>
    </row>
    <row r="265" spans="1:26" ht="13" x14ac:dyDescent="0.15">
      <c r="A265" s="32" t="s">
        <v>56</v>
      </c>
      <c r="B265" s="3">
        <v>10</v>
      </c>
      <c r="C265" s="3">
        <v>10</v>
      </c>
      <c r="D265" s="3">
        <v>4</v>
      </c>
      <c r="E265" s="3">
        <v>6</v>
      </c>
      <c r="F265" s="3">
        <v>2</v>
      </c>
      <c r="G265" s="3">
        <v>1</v>
      </c>
      <c r="H265" s="3">
        <v>0</v>
      </c>
      <c r="I265" s="3">
        <v>4</v>
      </c>
      <c r="J265" s="3">
        <v>4</v>
      </c>
      <c r="K265" s="3">
        <v>1</v>
      </c>
      <c r="L265" s="1"/>
      <c r="M265" s="3">
        <v>5</v>
      </c>
      <c r="N265" s="3">
        <v>2</v>
      </c>
      <c r="O265" s="1"/>
      <c r="P265" s="3">
        <v>2</v>
      </c>
      <c r="Q265" s="3">
        <v>2</v>
      </c>
      <c r="R265" s="1"/>
      <c r="S265" s="1"/>
      <c r="U265" s="53"/>
      <c r="W265" s="53"/>
      <c r="X265" s="53"/>
      <c r="Y265" s="53"/>
      <c r="Z265" s="53"/>
    </row>
    <row r="266" spans="1:26" ht="13" x14ac:dyDescent="0.15">
      <c r="A266" s="32" t="s">
        <v>57</v>
      </c>
      <c r="B266" s="51">
        <v>5</v>
      </c>
      <c r="C266" s="51">
        <v>5</v>
      </c>
      <c r="D266" s="51">
        <v>2</v>
      </c>
      <c r="E266" s="51">
        <v>3</v>
      </c>
      <c r="F266" s="51">
        <v>3</v>
      </c>
      <c r="G266" s="51">
        <v>0</v>
      </c>
      <c r="H266" s="51">
        <v>0</v>
      </c>
      <c r="I266" s="51">
        <v>0</v>
      </c>
      <c r="J266" s="51">
        <v>4</v>
      </c>
      <c r="K266" s="51">
        <v>2</v>
      </c>
      <c r="L266" s="52"/>
      <c r="M266" s="51">
        <v>5</v>
      </c>
      <c r="N266" s="51">
        <v>0</v>
      </c>
      <c r="O266" s="52"/>
      <c r="P266" s="51">
        <v>2</v>
      </c>
      <c r="Q266" s="51">
        <v>1</v>
      </c>
      <c r="R266" s="1"/>
      <c r="S266" s="1"/>
      <c r="U266" s="53"/>
      <c r="W266" s="53"/>
      <c r="X266" s="53"/>
      <c r="Y266" s="53"/>
      <c r="Z266" s="53"/>
    </row>
    <row r="267" spans="1:26" ht="13" x14ac:dyDescent="0.15">
      <c r="A267" s="32" t="s">
        <v>58</v>
      </c>
      <c r="B267" s="3">
        <v>5</v>
      </c>
      <c r="C267" s="3">
        <v>6</v>
      </c>
      <c r="D267" s="3">
        <v>3</v>
      </c>
      <c r="E267" s="3">
        <v>3</v>
      </c>
      <c r="F267" s="3">
        <v>2</v>
      </c>
      <c r="G267" s="3">
        <v>0</v>
      </c>
      <c r="H267" s="3">
        <v>0</v>
      </c>
      <c r="I267" s="3">
        <v>1</v>
      </c>
      <c r="J267" s="3">
        <v>6</v>
      </c>
      <c r="K267" s="3">
        <v>1</v>
      </c>
      <c r="L267" s="1"/>
      <c r="M267" s="3">
        <v>2</v>
      </c>
      <c r="N267" s="3">
        <v>1</v>
      </c>
      <c r="O267" s="1"/>
      <c r="P267" s="3">
        <v>1</v>
      </c>
      <c r="Q267" s="3">
        <v>0</v>
      </c>
      <c r="R267" s="1"/>
      <c r="S267" s="1"/>
      <c r="U267" s="53"/>
      <c r="W267" s="53"/>
      <c r="X267" s="53"/>
      <c r="Y267" s="53"/>
      <c r="Z267" s="53"/>
    </row>
    <row r="268" spans="1:26" ht="13" x14ac:dyDescent="0.15">
      <c r="A268" s="32" t="s">
        <v>59</v>
      </c>
      <c r="B268" s="3">
        <v>7</v>
      </c>
      <c r="C268" s="3">
        <v>8</v>
      </c>
      <c r="D268" s="3">
        <v>3</v>
      </c>
      <c r="E268" s="3">
        <v>5</v>
      </c>
      <c r="F268" s="3">
        <v>2</v>
      </c>
      <c r="G268" s="3">
        <v>1</v>
      </c>
      <c r="H268" s="3">
        <v>1</v>
      </c>
      <c r="I268" s="3">
        <v>2</v>
      </c>
      <c r="J268" s="3">
        <v>5</v>
      </c>
      <c r="K268" s="3">
        <v>2</v>
      </c>
      <c r="L268" s="1"/>
      <c r="M268" s="3">
        <v>2</v>
      </c>
      <c r="N268" s="3">
        <v>1</v>
      </c>
      <c r="O268" s="1"/>
      <c r="P268" s="3">
        <v>0</v>
      </c>
      <c r="Q268" s="3">
        <v>0</v>
      </c>
      <c r="R268" s="1"/>
      <c r="S268" s="1"/>
      <c r="U268" s="53"/>
      <c r="W268" s="53"/>
      <c r="X268" s="53"/>
      <c r="Y268" s="53"/>
      <c r="Z268" s="53"/>
    </row>
    <row r="269" spans="1:26" ht="13" x14ac:dyDescent="0.15">
      <c r="A269" s="33" t="s">
        <v>81</v>
      </c>
      <c r="B269" s="34">
        <f t="shared" ref="B269:I269" si="261">SUM(B264:B268)</f>
        <v>29</v>
      </c>
      <c r="C269" s="34">
        <f t="shared" si="261"/>
        <v>35</v>
      </c>
      <c r="D269" s="34">
        <f t="shared" si="261"/>
        <v>15</v>
      </c>
      <c r="E269" s="34">
        <f t="shared" si="261"/>
        <v>20</v>
      </c>
      <c r="F269" s="34">
        <f t="shared" si="261"/>
        <v>10</v>
      </c>
      <c r="G269" s="34">
        <f t="shared" si="261"/>
        <v>3</v>
      </c>
      <c r="H269" s="34">
        <f t="shared" si="261"/>
        <v>1</v>
      </c>
      <c r="I269" s="34">
        <f t="shared" si="261"/>
        <v>8</v>
      </c>
      <c r="J269" s="50">
        <f t="shared" ref="J269:K269" si="262">SUM(J264:J268)+SUM(M264:M268)</f>
        <v>42</v>
      </c>
      <c r="K269" s="50">
        <f t="shared" si="262"/>
        <v>11</v>
      </c>
      <c r="L269" s="35">
        <f>K269/J269</f>
        <v>0.26190476190476192</v>
      </c>
      <c r="M269" s="50">
        <f t="shared" ref="M269:N269" si="263">SUM(M264:M268)</f>
        <v>16</v>
      </c>
      <c r="N269" s="50">
        <f t="shared" si="263"/>
        <v>4</v>
      </c>
      <c r="O269" s="35">
        <f>N269/M269</f>
        <v>0.25</v>
      </c>
      <c r="P269" s="34">
        <f t="shared" ref="P269:Q269" si="264">SUM(P264:P268)</f>
        <v>5</v>
      </c>
      <c r="Q269" s="34">
        <f t="shared" si="264"/>
        <v>3</v>
      </c>
      <c r="R269" s="35">
        <f>Q269/P269</f>
        <v>0.6</v>
      </c>
      <c r="S269" s="55"/>
      <c r="U269" s="54"/>
      <c r="W269" s="51"/>
      <c r="X269" s="51"/>
      <c r="Y269" s="54"/>
      <c r="Z269" s="51"/>
    </row>
    <row r="270" spans="1:26" ht="13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2"/>
      <c r="M270" s="53"/>
      <c r="N270" s="53"/>
      <c r="O270" s="52"/>
      <c r="P270" s="53"/>
      <c r="Q270" s="53"/>
      <c r="R270" s="52"/>
      <c r="S270" s="52"/>
      <c r="U270" s="53"/>
      <c r="W270" s="53"/>
      <c r="X270" s="53"/>
      <c r="Y270" s="53"/>
      <c r="Z270" s="53"/>
    </row>
    <row r="271" spans="1:26" ht="13" x14ac:dyDescent="0.15">
      <c r="A271" s="28" t="s">
        <v>45</v>
      </c>
      <c r="B271" s="3" t="s">
        <v>71</v>
      </c>
      <c r="C271" s="3" t="s">
        <v>72</v>
      </c>
      <c r="D271" s="3" t="s">
        <v>73</v>
      </c>
      <c r="E271" s="3" t="s">
        <v>74</v>
      </c>
      <c r="F271" s="3" t="s">
        <v>75</v>
      </c>
      <c r="G271" s="3" t="s">
        <v>76</v>
      </c>
      <c r="H271" s="3" t="s">
        <v>77</v>
      </c>
      <c r="I271" s="3" t="s">
        <v>78</v>
      </c>
      <c r="J271" s="3" t="s">
        <v>79</v>
      </c>
      <c r="K271" s="3" t="s">
        <v>80</v>
      </c>
      <c r="L271" s="1" t="s">
        <v>83</v>
      </c>
      <c r="M271" s="3" t="s">
        <v>11</v>
      </c>
      <c r="N271" s="3" t="s">
        <v>12</v>
      </c>
      <c r="O271" s="1" t="s">
        <v>13</v>
      </c>
      <c r="P271" s="3" t="s">
        <v>14</v>
      </c>
      <c r="Q271" s="3" t="s">
        <v>15</v>
      </c>
      <c r="R271" s="1" t="s">
        <v>16</v>
      </c>
      <c r="S271" s="52"/>
      <c r="U271" s="53"/>
      <c r="W271" s="53"/>
      <c r="X271" s="53"/>
      <c r="Y271" s="53"/>
      <c r="Z271" s="53"/>
    </row>
    <row r="272" spans="1:26" ht="13" x14ac:dyDescent="0.15">
      <c r="A272" s="32" t="s">
        <v>54</v>
      </c>
      <c r="B272" s="3">
        <v>8</v>
      </c>
      <c r="C272" s="3">
        <v>5</v>
      </c>
      <c r="D272" s="3">
        <v>2</v>
      </c>
      <c r="E272" s="3">
        <v>3</v>
      </c>
      <c r="F272" s="3">
        <v>1</v>
      </c>
      <c r="G272" s="3">
        <v>0</v>
      </c>
      <c r="H272" s="3">
        <v>0</v>
      </c>
      <c r="I272" s="3">
        <v>1</v>
      </c>
      <c r="J272" s="3">
        <v>3</v>
      </c>
      <c r="K272" s="48">
        <v>1</v>
      </c>
      <c r="L272" s="1"/>
      <c r="M272" s="48">
        <v>3</v>
      </c>
      <c r="N272" s="48">
        <v>2</v>
      </c>
      <c r="O272" s="1"/>
      <c r="P272" s="3">
        <v>0</v>
      </c>
      <c r="Q272" s="3">
        <v>0</v>
      </c>
      <c r="R272" s="1"/>
      <c r="S272" s="52"/>
      <c r="U272" s="53"/>
      <c r="W272" s="53"/>
      <c r="X272" s="53"/>
      <c r="Y272" s="53"/>
      <c r="Z272" s="53"/>
    </row>
    <row r="273" spans="1:26" ht="13" x14ac:dyDescent="0.15">
      <c r="A273" s="32" t="s">
        <v>56</v>
      </c>
      <c r="B273" s="3">
        <v>3</v>
      </c>
      <c r="C273" s="3">
        <v>5</v>
      </c>
      <c r="D273" s="3">
        <v>1</v>
      </c>
      <c r="E273" s="3">
        <v>4</v>
      </c>
      <c r="F273" s="3">
        <v>2</v>
      </c>
      <c r="G273" s="3">
        <v>1</v>
      </c>
      <c r="H273" s="3">
        <v>0</v>
      </c>
      <c r="I273" s="3">
        <v>1</v>
      </c>
      <c r="J273" s="3">
        <v>5</v>
      </c>
      <c r="K273" s="3">
        <v>0</v>
      </c>
      <c r="L273" s="1"/>
      <c r="M273" s="3">
        <v>6</v>
      </c>
      <c r="N273" s="3">
        <v>1</v>
      </c>
      <c r="O273" s="1"/>
      <c r="P273" s="3">
        <v>0</v>
      </c>
      <c r="Q273" s="3">
        <v>0</v>
      </c>
      <c r="R273" s="1"/>
      <c r="S273" s="52"/>
      <c r="U273" s="53"/>
      <c r="W273" s="53"/>
      <c r="X273" s="53"/>
      <c r="Y273" s="53"/>
      <c r="Z273" s="53"/>
    </row>
    <row r="274" spans="1:26" ht="13" x14ac:dyDescent="0.15">
      <c r="A274" s="32" t="s">
        <v>57</v>
      </c>
      <c r="B274" s="51">
        <v>9</v>
      </c>
      <c r="C274" s="51">
        <v>3</v>
      </c>
      <c r="D274" s="51">
        <v>1</v>
      </c>
      <c r="E274" s="51">
        <v>2</v>
      </c>
      <c r="F274" s="51">
        <v>1</v>
      </c>
      <c r="G274" s="51">
        <v>1</v>
      </c>
      <c r="H274" s="51">
        <v>0</v>
      </c>
      <c r="I274" s="51">
        <v>0</v>
      </c>
      <c r="J274" s="51">
        <v>1</v>
      </c>
      <c r="K274" s="51">
        <v>0</v>
      </c>
      <c r="L274" s="52"/>
      <c r="M274" s="51">
        <v>6</v>
      </c>
      <c r="N274" s="51">
        <v>3</v>
      </c>
      <c r="O274" s="52"/>
      <c r="P274" s="51">
        <v>0</v>
      </c>
      <c r="Q274" s="51">
        <v>0</v>
      </c>
      <c r="R274" s="1"/>
      <c r="S274" s="52"/>
      <c r="U274" s="53"/>
      <c r="W274" s="53"/>
      <c r="X274" s="53"/>
      <c r="Y274" s="53"/>
      <c r="Z274" s="53"/>
    </row>
    <row r="275" spans="1:26" ht="13" x14ac:dyDescent="0.15">
      <c r="A275" s="32" t="s">
        <v>58</v>
      </c>
      <c r="B275" s="3">
        <v>3</v>
      </c>
      <c r="C275" s="3">
        <v>4</v>
      </c>
      <c r="D275" s="3">
        <v>1</v>
      </c>
      <c r="E275" s="3">
        <v>3</v>
      </c>
      <c r="F275" s="3">
        <v>2</v>
      </c>
      <c r="G275" s="3">
        <v>0</v>
      </c>
      <c r="H275" s="3">
        <v>0</v>
      </c>
      <c r="I275" s="3">
        <v>1</v>
      </c>
      <c r="J275" s="3">
        <v>3</v>
      </c>
      <c r="K275" s="3">
        <v>0</v>
      </c>
      <c r="L275" s="1"/>
      <c r="M275" s="3">
        <v>3</v>
      </c>
      <c r="N275" s="3">
        <v>1</v>
      </c>
      <c r="O275" s="1"/>
      <c r="P275" s="3">
        <v>0</v>
      </c>
      <c r="Q275" s="3">
        <v>0</v>
      </c>
      <c r="R275" s="1"/>
      <c r="S275" s="52"/>
      <c r="U275" s="53"/>
      <c r="W275" s="53"/>
      <c r="X275" s="53"/>
      <c r="Y275" s="53"/>
      <c r="Z275" s="53"/>
    </row>
    <row r="276" spans="1:26" ht="13" x14ac:dyDescent="0.15">
      <c r="A276" s="32" t="s">
        <v>59</v>
      </c>
      <c r="B276" s="3">
        <v>0</v>
      </c>
      <c r="C276" s="3">
        <v>3</v>
      </c>
      <c r="D276" s="3">
        <v>1</v>
      </c>
      <c r="E276" s="3">
        <v>2</v>
      </c>
      <c r="F276" s="3">
        <v>1</v>
      </c>
      <c r="G276" s="3">
        <v>1</v>
      </c>
      <c r="H276" s="3">
        <v>0</v>
      </c>
      <c r="I276" s="3">
        <v>0</v>
      </c>
      <c r="J276" s="3">
        <v>1</v>
      </c>
      <c r="K276" s="3">
        <v>0</v>
      </c>
      <c r="L276" s="1"/>
      <c r="M276" s="3">
        <v>3</v>
      </c>
      <c r="N276" s="3">
        <v>0</v>
      </c>
      <c r="O276" s="1"/>
      <c r="P276" s="3">
        <v>0</v>
      </c>
      <c r="Q276" s="3">
        <v>0</v>
      </c>
      <c r="R276" s="1"/>
      <c r="S276" s="52"/>
      <c r="U276" s="53"/>
      <c r="W276" s="53"/>
      <c r="X276" s="53"/>
      <c r="Y276" s="53"/>
      <c r="Z276" s="53"/>
    </row>
    <row r="277" spans="1:26" ht="13" x14ac:dyDescent="0.15">
      <c r="A277" s="33" t="s">
        <v>81</v>
      </c>
      <c r="B277" s="34">
        <f t="shared" ref="B277:I277" si="265">SUM(B272:B276)</f>
        <v>23</v>
      </c>
      <c r="C277" s="34">
        <f t="shared" si="265"/>
        <v>20</v>
      </c>
      <c r="D277" s="34">
        <f t="shared" si="265"/>
        <v>6</v>
      </c>
      <c r="E277" s="34">
        <f t="shared" si="265"/>
        <v>14</v>
      </c>
      <c r="F277" s="34">
        <f t="shared" si="265"/>
        <v>7</v>
      </c>
      <c r="G277" s="34">
        <f t="shared" si="265"/>
        <v>3</v>
      </c>
      <c r="H277" s="34">
        <f t="shared" si="265"/>
        <v>0</v>
      </c>
      <c r="I277" s="34">
        <f t="shared" si="265"/>
        <v>3</v>
      </c>
      <c r="J277" s="50">
        <f t="shared" ref="J277:K277" si="266">SUM(J272:J276)+SUM(M272:M276)</f>
        <v>34</v>
      </c>
      <c r="K277" s="50">
        <f t="shared" si="266"/>
        <v>8</v>
      </c>
      <c r="L277" s="35">
        <f>K277/J277</f>
        <v>0.23529411764705882</v>
      </c>
      <c r="M277" s="50">
        <f t="shared" ref="M277:N277" si="267">SUM(M272:M276)</f>
        <v>21</v>
      </c>
      <c r="N277" s="50">
        <f t="shared" si="267"/>
        <v>7</v>
      </c>
      <c r="O277" s="35">
        <f>N277/M277</f>
        <v>0.33333333333333331</v>
      </c>
      <c r="P277" s="34">
        <f t="shared" ref="P277:Q277" si="268">SUM(P272:P276)</f>
        <v>0</v>
      </c>
      <c r="Q277" s="34">
        <f t="shared" si="268"/>
        <v>0</v>
      </c>
      <c r="R277" s="35" t="e">
        <f>Q277/P277</f>
        <v>#DIV/0!</v>
      </c>
      <c r="S277" s="52"/>
      <c r="U277" s="53"/>
      <c r="W277" s="53"/>
      <c r="X277" s="53"/>
      <c r="Y277" s="53"/>
      <c r="Z277" s="53"/>
    </row>
    <row r="278" spans="1:26" ht="13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2"/>
      <c r="M278" s="53"/>
      <c r="N278" s="53"/>
      <c r="O278" s="52"/>
      <c r="P278" s="53"/>
      <c r="Q278" s="53"/>
      <c r="R278" s="52"/>
      <c r="S278" s="52"/>
      <c r="U278" s="53"/>
      <c r="W278" s="53"/>
      <c r="X278" s="53"/>
      <c r="Y278" s="53"/>
      <c r="Z278" s="53"/>
    </row>
    <row r="279" spans="1:26" ht="13" x14ac:dyDescent="0.15">
      <c r="A279" s="30" t="s">
        <v>46</v>
      </c>
      <c r="B279" s="3" t="s">
        <v>71</v>
      </c>
      <c r="C279" s="3" t="s">
        <v>72</v>
      </c>
      <c r="D279" s="3" t="s">
        <v>73</v>
      </c>
      <c r="E279" s="3" t="s">
        <v>74</v>
      </c>
      <c r="F279" s="3" t="s">
        <v>75</v>
      </c>
      <c r="G279" s="3" t="s">
        <v>76</v>
      </c>
      <c r="H279" s="3" t="s">
        <v>77</v>
      </c>
      <c r="I279" s="3" t="s">
        <v>78</v>
      </c>
      <c r="J279" s="3" t="s">
        <v>79</v>
      </c>
      <c r="K279" s="3" t="s">
        <v>80</v>
      </c>
      <c r="L279" s="1" t="s">
        <v>83</v>
      </c>
      <c r="M279" s="3" t="s">
        <v>11</v>
      </c>
      <c r="N279" s="3" t="s">
        <v>12</v>
      </c>
      <c r="O279" s="1" t="s">
        <v>13</v>
      </c>
      <c r="P279" s="3" t="s">
        <v>14</v>
      </c>
      <c r="Q279" s="3" t="s">
        <v>15</v>
      </c>
      <c r="R279" s="1" t="s">
        <v>16</v>
      </c>
      <c r="S279" s="1"/>
    </row>
    <row r="280" spans="1:26" ht="13" x14ac:dyDescent="0.15">
      <c r="A280" s="32" t="s">
        <v>54</v>
      </c>
      <c r="B280" s="3">
        <v>23</v>
      </c>
      <c r="C280" s="3">
        <v>18</v>
      </c>
      <c r="D280" s="3">
        <v>6</v>
      </c>
      <c r="E280" s="3">
        <v>12</v>
      </c>
      <c r="F280" s="3">
        <v>5</v>
      </c>
      <c r="G280" s="3">
        <v>1</v>
      </c>
      <c r="H280" s="3">
        <v>0</v>
      </c>
      <c r="I280" s="3">
        <v>1</v>
      </c>
      <c r="J280" s="3">
        <v>11</v>
      </c>
      <c r="K280" s="48">
        <v>7</v>
      </c>
      <c r="L280" s="1"/>
      <c r="M280" s="48">
        <v>11</v>
      </c>
      <c r="N280" s="48">
        <v>2</v>
      </c>
      <c r="O280" s="1"/>
      <c r="P280" s="3">
        <v>3</v>
      </c>
      <c r="Q280" s="3">
        <v>3</v>
      </c>
      <c r="R280" s="1"/>
      <c r="S280" s="52"/>
      <c r="U280" s="53"/>
      <c r="W280" s="53"/>
      <c r="X280" s="53"/>
      <c r="Y280" s="53"/>
      <c r="Z280" s="53"/>
    </row>
    <row r="281" spans="1:26" ht="13" x14ac:dyDescent="0.15">
      <c r="A281" s="32" t="s">
        <v>56</v>
      </c>
      <c r="B281" s="3">
        <v>35</v>
      </c>
      <c r="C281" s="3">
        <v>16</v>
      </c>
      <c r="D281" s="3">
        <v>3</v>
      </c>
      <c r="E281" s="3">
        <v>13</v>
      </c>
      <c r="F281" s="3">
        <v>2</v>
      </c>
      <c r="G281" s="3">
        <v>3</v>
      </c>
      <c r="H281" s="3">
        <v>3</v>
      </c>
      <c r="I281" s="3">
        <v>1</v>
      </c>
      <c r="J281" s="3">
        <v>19</v>
      </c>
      <c r="K281" s="3">
        <v>12</v>
      </c>
      <c r="L281" s="1"/>
      <c r="M281" s="3">
        <v>13</v>
      </c>
      <c r="N281" s="3">
        <v>3</v>
      </c>
      <c r="O281" s="1"/>
      <c r="P281" s="3">
        <v>3</v>
      </c>
      <c r="Q281" s="3">
        <v>2</v>
      </c>
      <c r="R281" s="1"/>
      <c r="S281" s="55"/>
      <c r="U281" s="54"/>
      <c r="W281" s="51"/>
      <c r="X281" s="51"/>
      <c r="Y281" s="54"/>
      <c r="Z281" s="51"/>
    </row>
    <row r="282" spans="1:26" ht="13" x14ac:dyDescent="0.15">
      <c r="A282" s="32" t="s">
        <v>57</v>
      </c>
      <c r="B282" s="51">
        <v>27</v>
      </c>
      <c r="C282" s="51">
        <v>13</v>
      </c>
      <c r="D282" s="51">
        <v>2</v>
      </c>
      <c r="E282" s="51">
        <v>11</v>
      </c>
      <c r="F282" s="51">
        <v>1</v>
      </c>
      <c r="G282" s="51">
        <v>3</v>
      </c>
      <c r="H282" s="51">
        <v>2</v>
      </c>
      <c r="I282" s="51">
        <v>3</v>
      </c>
      <c r="J282" s="51">
        <v>13</v>
      </c>
      <c r="K282" s="51">
        <v>7</v>
      </c>
      <c r="L282" s="52"/>
      <c r="M282" s="51">
        <v>13</v>
      </c>
      <c r="N282" s="51">
        <v>2</v>
      </c>
      <c r="O282" s="52"/>
      <c r="P282" s="51">
        <v>13</v>
      </c>
      <c r="Q282" s="51">
        <v>7</v>
      </c>
      <c r="R282" s="1"/>
      <c r="S282" s="52"/>
      <c r="U282" s="53"/>
      <c r="W282" s="53"/>
      <c r="X282" s="53"/>
      <c r="Y282" s="53"/>
      <c r="Z282" s="53"/>
    </row>
    <row r="283" spans="1:26" ht="13" x14ac:dyDescent="0.15">
      <c r="A283" s="32" t="s">
        <v>58</v>
      </c>
      <c r="B283" s="3">
        <v>25</v>
      </c>
      <c r="C283" s="3">
        <v>18</v>
      </c>
      <c r="D283" s="3">
        <v>6</v>
      </c>
      <c r="E283" s="3">
        <v>12</v>
      </c>
      <c r="F283" s="3">
        <v>4</v>
      </c>
      <c r="G283" s="3">
        <v>1</v>
      </c>
      <c r="H283" s="3">
        <v>1</v>
      </c>
      <c r="I283" s="3">
        <v>0</v>
      </c>
      <c r="J283" s="3">
        <v>11</v>
      </c>
      <c r="K283" s="3">
        <v>7</v>
      </c>
      <c r="L283" s="1"/>
      <c r="M283" s="3">
        <v>7</v>
      </c>
      <c r="N283" s="3">
        <v>2</v>
      </c>
      <c r="O283" s="1"/>
      <c r="P283" s="3">
        <v>6</v>
      </c>
      <c r="Q283" s="3">
        <v>5</v>
      </c>
      <c r="R283" s="1"/>
      <c r="S283" s="52"/>
      <c r="U283" s="53"/>
      <c r="W283" s="53"/>
      <c r="X283" s="53"/>
      <c r="Y283" s="53"/>
      <c r="Z283" s="53"/>
    </row>
    <row r="284" spans="1:26" ht="13" x14ac:dyDescent="0.15">
      <c r="A284" s="32" t="s">
        <v>86</v>
      </c>
      <c r="B284" s="3">
        <v>24</v>
      </c>
      <c r="C284" s="3">
        <v>13</v>
      </c>
      <c r="D284" s="3">
        <v>3</v>
      </c>
      <c r="E284" s="3">
        <v>10</v>
      </c>
      <c r="F284" s="3">
        <v>0</v>
      </c>
      <c r="G284" s="3">
        <v>4</v>
      </c>
      <c r="H284" s="3">
        <v>0</v>
      </c>
      <c r="I284" s="3">
        <v>3</v>
      </c>
      <c r="J284" s="3">
        <v>15</v>
      </c>
      <c r="K284" s="3">
        <v>8</v>
      </c>
      <c r="L284" s="1"/>
      <c r="M284" s="3">
        <v>2</v>
      </c>
      <c r="N284" s="3">
        <v>0</v>
      </c>
      <c r="O284" s="1"/>
      <c r="P284" s="3">
        <v>9</v>
      </c>
      <c r="Q284" s="3">
        <v>8</v>
      </c>
      <c r="R284" s="1"/>
      <c r="S284" s="52"/>
      <c r="U284" s="53"/>
      <c r="W284" s="53"/>
      <c r="X284" s="53"/>
      <c r="Y284" s="53"/>
      <c r="Z284" s="53"/>
    </row>
    <row r="285" spans="1:26" ht="13" x14ac:dyDescent="0.15">
      <c r="A285" s="33" t="s">
        <v>81</v>
      </c>
      <c r="B285" s="34">
        <f t="shared" ref="B285:I285" si="269">SUM(B280:B284)</f>
        <v>134</v>
      </c>
      <c r="C285" s="34">
        <f t="shared" si="269"/>
        <v>78</v>
      </c>
      <c r="D285" s="34">
        <f t="shared" si="269"/>
        <v>20</v>
      </c>
      <c r="E285" s="34">
        <f t="shared" si="269"/>
        <v>58</v>
      </c>
      <c r="F285" s="34">
        <f t="shared" si="269"/>
        <v>12</v>
      </c>
      <c r="G285" s="34">
        <f t="shared" si="269"/>
        <v>12</v>
      </c>
      <c r="H285" s="34">
        <f t="shared" si="269"/>
        <v>6</v>
      </c>
      <c r="I285" s="34">
        <f t="shared" si="269"/>
        <v>8</v>
      </c>
      <c r="J285" s="50">
        <f t="shared" ref="J285:K285" si="270">SUM(J280:J284)+SUM(M280:M284)</f>
        <v>115</v>
      </c>
      <c r="K285" s="50">
        <f t="shared" si="270"/>
        <v>50</v>
      </c>
      <c r="L285" s="35">
        <f>K285/J285</f>
        <v>0.43478260869565216</v>
      </c>
      <c r="M285" s="50">
        <f t="shared" ref="M285:N285" si="271">SUM(M280:M284)</f>
        <v>46</v>
      </c>
      <c r="N285" s="50">
        <f t="shared" si="271"/>
        <v>9</v>
      </c>
      <c r="O285" s="35">
        <f>N285/M285</f>
        <v>0.19565217391304349</v>
      </c>
      <c r="P285" s="34">
        <f t="shared" ref="P285:Q285" si="272">SUM(P280:P284)</f>
        <v>34</v>
      </c>
      <c r="Q285" s="34">
        <f t="shared" si="272"/>
        <v>25</v>
      </c>
      <c r="R285" s="35">
        <f>Q285/P285</f>
        <v>0.73529411764705888</v>
      </c>
      <c r="S285" s="52"/>
      <c r="U285" s="53"/>
      <c r="W285" s="53"/>
      <c r="X285" s="53"/>
      <c r="Y285" s="53"/>
      <c r="Z285" s="53"/>
    </row>
    <row r="286" spans="1:26" ht="13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2"/>
      <c r="M286" s="53"/>
      <c r="N286" s="53"/>
      <c r="O286" s="52"/>
      <c r="P286" s="53"/>
      <c r="Q286" s="53"/>
      <c r="R286" s="52"/>
      <c r="S286" s="52"/>
      <c r="U286" s="53"/>
      <c r="W286" s="53"/>
      <c r="X286" s="53"/>
      <c r="Y286" s="53"/>
      <c r="Z286" s="53"/>
    </row>
    <row r="287" spans="1:26" ht="13" x14ac:dyDescent="0.15">
      <c r="A287" s="30" t="s">
        <v>47</v>
      </c>
      <c r="B287" s="3" t="s">
        <v>71</v>
      </c>
      <c r="C287" s="3" t="s">
        <v>72</v>
      </c>
      <c r="D287" s="3" t="s">
        <v>73</v>
      </c>
      <c r="E287" s="3" t="s">
        <v>74</v>
      </c>
      <c r="F287" s="3" t="s">
        <v>75</v>
      </c>
      <c r="G287" s="3" t="s">
        <v>76</v>
      </c>
      <c r="H287" s="3" t="s">
        <v>77</v>
      </c>
      <c r="I287" s="3" t="s">
        <v>78</v>
      </c>
      <c r="J287" s="3" t="s">
        <v>79</v>
      </c>
      <c r="K287" s="3" t="s">
        <v>80</v>
      </c>
      <c r="L287" s="1" t="s">
        <v>83</v>
      </c>
      <c r="M287" s="3" t="s">
        <v>11</v>
      </c>
      <c r="N287" s="3" t="s">
        <v>12</v>
      </c>
      <c r="O287" s="1" t="s">
        <v>13</v>
      </c>
      <c r="P287" s="3" t="s">
        <v>14</v>
      </c>
      <c r="Q287" s="3" t="s">
        <v>15</v>
      </c>
      <c r="R287" s="1" t="s">
        <v>16</v>
      </c>
      <c r="S287" s="52"/>
      <c r="U287" s="53"/>
      <c r="W287" s="53"/>
      <c r="X287" s="53"/>
      <c r="Y287" s="53"/>
      <c r="Z287" s="53"/>
    </row>
    <row r="288" spans="1:26" ht="13" x14ac:dyDescent="0.15">
      <c r="A288" s="32" t="s">
        <v>54</v>
      </c>
      <c r="B288" s="3">
        <v>10</v>
      </c>
      <c r="C288" s="3">
        <v>9</v>
      </c>
      <c r="D288" s="3">
        <v>4</v>
      </c>
      <c r="E288" s="3">
        <v>5</v>
      </c>
      <c r="F288" s="3">
        <v>3</v>
      </c>
      <c r="G288" s="3">
        <v>0</v>
      </c>
      <c r="H288" s="3">
        <v>0</v>
      </c>
      <c r="I288" s="3">
        <v>2</v>
      </c>
      <c r="J288" s="3">
        <v>11</v>
      </c>
      <c r="K288" s="48">
        <v>4</v>
      </c>
      <c r="L288" s="1"/>
      <c r="M288" s="48">
        <v>1</v>
      </c>
      <c r="N288" s="48">
        <v>0</v>
      </c>
      <c r="O288" s="1"/>
      <c r="P288" s="3">
        <v>3</v>
      </c>
      <c r="Q288" s="3">
        <v>2</v>
      </c>
      <c r="R288" s="1"/>
      <c r="S288" s="52"/>
      <c r="U288" s="53"/>
      <c r="W288" s="53"/>
      <c r="X288" s="53"/>
      <c r="Y288" s="53"/>
      <c r="Z288" s="53"/>
    </row>
    <row r="289" spans="1:26" ht="13" x14ac:dyDescent="0.15">
      <c r="A289" s="32" t="s">
        <v>56</v>
      </c>
      <c r="B289" s="3">
        <v>4</v>
      </c>
      <c r="C289" s="3">
        <v>9</v>
      </c>
      <c r="D289" s="3">
        <v>2</v>
      </c>
      <c r="E289" s="3">
        <v>7</v>
      </c>
      <c r="F289" s="3">
        <v>7</v>
      </c>
      <c r="G289" s="3">
        <v>1</v>
      </c>
      <c r="H289" s="3">
        <v>1</v>
      </c>
      <c r="I289" s="3">
        <v>3</v>
      </c>
      <c r="J289" s="3">
        <v>9</v>
      </c>
      <c r="K289" s="3">
        <v>2</v>
      </c>
      <c r="L289" s="1"/>
      <c r="M289" s="3">
        <v>0</v>
      </c>
      <c r="N289" s="3">
        <v>0</v>
      </c>
      <c r="O289" s="1"/>
      <c r="P289" s="3">
        <v>0</v>
      </c>
      <c r="Q289" s="3">
        <v>0</v>
      </c>
      <c r="R289" s="1"/>
      <c r="S289" s="52"/>
      <c r="U289" s="53"/>
      <c r="W289" s="53"/>
      <c r="X289" s="53"/>
      <c r="Y289" s="53"/>
      <c r="Z289" s="53"/>
    </row>
    <row r="290" spans="1:26" ht="13" x14ac:dyDescent="0.15">
      <c r="A290" s="32" t="s">
        <v>57</v>
      </c>
      <c r="B290" s="51">
        <v>19</v>
      </c>
      <c r="C290" s="51">
        <v>9</v>
      </c>
      <c r="D290" s="51">
        <v>2</v>
      </c>
      <c r="E290" s="51">
        <v>7</v>
      </c>
      <c r="F290" s="51">
        <v>3</v>
      </c>
      <c r="G290" s="51">
        <v>2</v>
      </c>
      <c r="H290" s="51">
        <v>0</v>
      </c>
      <c r="I290" s="51">
        <v>3</v>
      </c>
      <c r="J290" s="51">
        <v>14</v>
      </c>
      <c r="K290" s="51">
        <v>7</v>
      </c>
      <c r="L290" s="52"/>
      <c r="M290" s="51">
        <v>0</v>
      </c>
      <c r="N290" s="51">
        <v>0</v>
      </c>
      <c r="O290" s="52"/>
      <c r="P290" s="51">
        <v>12</v>
      </c>
      <c r="Q290" s="51">
        <v>5</v>
      </c>
      <c r="R290" s="1"/>
      <c r="S290" s="1"/>
      <c r="U290" s="53"/>
      <c r="W290" s="53"/>
      <c r="X290" s="53"/>
      <c r="Y290" s="53"/>
      <c r="Z290" s="53"/>
    </row>
    <row r="291" spans="1:26" ht="13" x14ac:dyDescent="0.15">
      <c r="A291" s="32" t="s">
        <v>58</v>
      </c>
      <c r="B291" s="3">
        <v>10</v>
      </c>
      <c r="C291" s="3">
        <v>14</v>
      </c>
      <c r="D291" s="3">
        <v>3</v>
      </c>
      <c r="E291" s="3">
        <v>11</v>
      </c>
      <c r="F291" s="3">
        <v>5</v>
      </c>
      <c r="G291" s="3">
        <v>0</v>
      </c>
      <c r="H291" s="3">
        <v>1</v>
      </c>
      <c r="I291" s="3">
        <v>6</v>
      </c>
      <c r="J291" s="3">
        <v>11</v>
      </c>
      <c r="K291" s="3">
        <v>4</v>
      </c>
      <c r="L291" s="1"/>
      <c r="M291" s="3">
        <v>0</v>
      </c>
      <c r="N291" s="3">
        <v>0</v>
      </c>
      <c r="O291" s="1"/>
      <c r="P291" s="3">
        <v>4</v>
      </c>
      <c r="Q291" s="3">
        <v>2</v>
      </c>
      <c r="R291" s="1"/>
      <c r="S291" s="1"/>
    </row>
    <row r="292" spans="1:26" ht="13" x14ac:dyDescent="0.15">
      <c r="A292" s="32" t="s">
        <v>59</v>
      </c>
      <c r="B292" s="3">
        <v>21</v>
      </c>
      <c r="C292" s="3">
        <v>11</v>
      </c>
      <c r="D292" s="3">
        <v>5</v>
      </c>
      <c r="E292" s="3">
        <v>6</v>
      </c>
      <c r="F292" s="3">
        <v>5</v>
      </c>
      <c r="G292" s="3">
        <v>1</v>
      </c>
      <c r="H292" s="3">
        <v>0</v>
      </c>
      <c r="I292" s="3">
        <v>5</v>
      </c>
      <c r="J292" s="3">
        <v>21</v>
      </c>
      <c r="K292" s="3">
        <v>9</v>
      </c>
      <c r="L292" s="1"/>
      <c r="M292" s="3">
        <v>0</v>
      </c>
      <c r="N292" s="3">
        <v>0</v>
      </c>
      <c r="O292" s="1"/>
      <c r="P292" s="3">
        <v>5</v>
      </c>
      <c r="Q292" s="3">
        <v>3</v>
      </c>
      <c r="R292" s="1"/>
      <c r="S292" s="52"/>
      <c r="U292" s="53"/>
      <c r="W292" s="53"/>
      <c r="X292" s="53"/>
      <c r="Y292" s="53"/>
      <c r="Z292" s="53"/>
    </row>
    <row r="293" spans="1:26" ht="13" x14ac:dyDescent="0.15">
      <c r="A293" s="33" t="s">
        <v>81</v>
      </c>
      <c r="B293" s="34">
        <f t="shared" ref="B293:I293" si="273">SUM(B288:B292)</f>
        <v>64</v>
      </c>
      <c r="C293" s="34">
        <f t="shared" si="273"/>
        <v>52</v>
      </c>
      <c r="D293" s="34">
        <f t="shared" si="273"/>
        <v>16</v>
      </c>
      <c r="E293" s="34">
        <f t="shared" si="273"/>
        <v>36</v>
      </c>
      <c r="F293" s="34">
        <f t="shared" si="273"/>
        <v>23</v>
      </c>
      <c r="G293" s="34">
        <f t="shared" si="273"/>
        <v>4</v>
      </c>
      <c r="H293" s="34">
        <f t="shared" si="273"/>
        <v>2</v>
      </c>
      <c r="I293" s="34">
        <f t="shared" si="273"/>
        <v>19</v>
      </c>
      <c r="J293" s="50">
        <f t="shared" ref="J293:K293" si="274">SUM(J288:J292)+SUM(M288:M292)</f>
        <v>67</v>
      </c>
      <c r="K293" s="50">
        <f t="shared" si="274"/>
        <v>26</v>
      </c>
      <c r="L293" s="35">
        <f>K293/J293</f>
        <v>0.38805970149253732</v>
      </c>
      <c r="M293" s="50">
        <f t="shared" ref="M293:N293" si="275">SUM(M288:M292)</f>
        <v>1</v>
      </c>
      <c r="N293" s="50">
        <f t="shared" si="275"/>
        <v>0</v>
      </c>
      <c r="O293" s="35">
        <f>N293/M293</f>
        <v>0</v>
      </c>
      <c r="P293" s="34">
        <f t="shared" ref="P293:Q293" si="276">SUM(P288:P292)</f>
        <v>24</v>
      </c>
      <c r="Q293" s="34">
        <f t="shared" si="276"/>
        <v>12</v>
      </c>
      <c r="R293" s="35">
        <f>Q293/P293</f>
        <v>0.5</v>
      </c>
      <c r="S293" s="55"/>
      <c r="U293" s="54"/>
      <c r="W293" s="51"/>
      <c r="X293" s="51"/>
      <c r="Y293" s="54"/>
      <c r="Z293" s="51"/>
    </row>
    <row r="294" spans="1:26" ht="13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2"/>
      <c r="M294" s="53"/>
      <c r="N294" s="53"/>
      <c r="O294" s="52"/>
      <c r="P294" s="53"/>
      <c r="Q294" s="53"/>
      <c r="R294" s="52"/>
      <c r="S294" s="52"/>
      <c r="U294" s="53"/>
      <c r="W294" s="53"/>
      <c r="X294" s="53"/>
      <c r="Y294" s="53"/>
      <c r="Z294" s="53"/>
    </row>
    <row r="295" spans="1:26" ht="13" x14ac:dyDescent="0.15">
      <c r="A295" s="30" t="s">
        <v>48</v>
      </c>
      <c r="B295" s="3" t="s">
        <v>71</v>
      </c>
      <c r="C295" s="3" t="s">
        <v>72</v>
      </c>
      <c r="D295" s="3" t="s">
        <v>73</v>
      </c>
      <c r="E295" s="3" t="s">
        <v>74</v>
      </c>
      <c r="F295" s="3" t="s">
        <v>75</v>
      </c>
      <c r="G295" s="3" t="s">
        <v>76</v>
      </c>
      <c r="H295" s="3" t="s">
        <v>77</v>
      </c>
      <c r="I295" s="3" t="s">
        <v>78</v>
      </c>
      <c r="J295" s="3" t="s">
        <v>79</v>
      </c>
      <c r="K295" s="3" t="s">
        <v>80</v>
      </c>
      <c r="L295" s="1" t="s">
        <v>83</v>
      </c>
      <c r="M295" s="3" t="s">
        <v>11</v>
      </c>
      <c r="N295" s="3" t="s">
        <v>12</v>
      </c>
      <c r="O295" s="1" t="s">
        <v>13</v>
      </c>
      <c r="P295" s="3" t="s">
        <v>14</v>
      </c>
      <c r="Q295" s="3" t="s">
        <v>15</v>
      </c>
      <c r="R295" s="1" t="s">
        <v>16</v>
      </c>
      <c r="S295" s="52"/>
      <c r="U295" s="53"/>
      <c r="W295" s="53"/>
      <c r="X295" s="53"/>
      <c r="Y295" s="53"/>
      <c r="Z295" s="53"/>
    </row>
    <row r="296" spans="1:26" ht="13" x14ac:dyDescent="0.15">
      <c r="A296" s="32" t="s">
        <v>54</v>
      </c>
      <c r="B296" s="3">
        <v>15</v>
      </c>
      <c r="C296" s="3">
        <v>7</v>
      </c>
      <c r="D296" s="3">
        <v>2</v>
      </c>
      <c r="E296" s="3">
        <v>5</v>
      </c>
      <c r="F296" s="3">
        <v>0</v>
      </c>
      <c r="G296" s="3">
        <v>2</v>
      </c>
      <c r="H296" s="3">
        <v>2</v>
      </c>
      <c r="I296" s="3">
        <v>1</v>
      </c>
      <c r="J296" s="3">
        <v>13</v>
      </c>
      <c r="K296" s="48">
        <v>7</v>
      </c>
      <c r="L296" s="1"/>
      <c r="M296" s="48">
        <v>5</v>
      </c>
      <c r="N296" s="48">
        <v>0</v>
      </c>
      <c r="O296" s="1"/>
      <c r="P296" s="3">
        <v>2</v>
      </c>
      <c r="Q296" s="3">
        <v>1</v>
      </c>
      <c r="R296" s="1"/>
      <c r="S296" s="52"/>
      <c r="U296" s="53"/>
      <c r="W296" s="53"/>
      <c r="X296" s="53"/>
      <c r="Y296" s="53"/>
      <c r="Z296" s="53"/>
    </row>
    <row r="297" spans="1:26" ht="13" x14ac:dyDescent="0.15">
      <c r="A297" s="32" t="s">
        <v>56</v>
      </c>
      <c r="B297" s="3">
        <v>15</v>
      </c>
      <c r="C297" s="3">
        <v>6</v>
      </c>
      <c r="D297" s="3">
        <v>1</v>
      </c>
      <c r="E297" s="3">
        <v>5</v>
      </c>
      <c r="F297" s="3">
        <v>4</v>
      </c>
      <c r="G297" s="3">
        <v>1</v>
      </c>
      <c r="H297" s="3">
        <v>0</v>
      </c>
      <c r="I297" s="3">
        <v>2</v>
      </c>
      <c r="J297" s="3">
        <v>11</v>
      </c>
      <c r="K297" s="3">
        <v>6</v>
      </c>
      <c r="L297" s="1"/>
      <c r="M297" s="3">
        <v>5</v>
      </c>
      <c r="N297" s="3">
        <v>1</v>
      </c>
      <c r="O297" s="1"/>
      <c r="P297" s="3">
        <v>2</v>
      </c>
      <c r="Q297" s="3">
        <v>1</v>
      </c>
      <c r="R297" s="1"/>
      <c r="S297" s="52"/>
      <c r="U297" s="53"/>
      <c r="W297" s="53"/>
      <c r="X297" s="53"/>
      <c r="Y297" s="53"/>
      <c r="Z297" s="53"/>
    </row>
    <row r="298" spans="1:26" ht="13" x14ac:dyDescent="0.15">
      <c r="A298" s="32" t="s">
        <v>57</v>
      </c>
      <c r="B298" s="51">
        <v>7</v>
      </c>
      <c r="C298" s="51">
        <v>12</v>
      </c>
      <c r="D298" s="51">
        <v>3</v>
      </c>
      <c r="E298" s="51">
        <v>9</v>
      </c>
      <c r="F298" s="51">
        <v>1</v>
      </c>
      <c r="G298" s="51">
        <v>0</v>
      </c>
      <c r="H298" s="51">
        <v>0</v>
      </c>
      <c r="I298" s="51">
        <v>3</v>
      </c>
      <c r="J298" s="51">
        <v>9</v>
      </c>
      <c r="K298" s="51">
        <v>3</v>
      </c>
      <c r="L298" s="52"/>
      <c r="M298" s="51">
        <v>0</v>
      </c>
      <c r="N298" s="51">
        <v>0</v>
      </c>
      <c r="O298" s="52"/>
      <c r="P298" s="51">
        <v>3</v>
      </c>
      <c r="Q298" s="51">
        <v>1</v>
      </c>
      <c r="R298" s="1"/>
      <c r="S298" s="52"/>
      <c r="U298" s="53"/>
      <c r="W298" s="53"/>
      <c r="X298" s="53"/>
      <c r="Y298" s="53"/>
      <c r="Z298" s="53"/>
    </row>
    <row r="299" spans="1:26" ht="13" x14ac:dyDescent="0.15">
      <c r="A299" s="32" t="s">
        <v>58</v>
      </c>
      <c r="B299" s="3">
        <v>19</v>
      </c>
      <c r="C299" s="3">
        <v>2</v>
      </c>
      <c r="D299" s="3">
        <v>0</v>
      </c>
      <c r="E299" s="3">
        <v>2</v>
      </c>
      <c r="F299" s="3">
        <v>3</v>
      </c>
      <c r="G299" s="3">
        <v>0</v>
      </c>
      <c r="H299" s="3">
        <v>0</v>
      </c>
      <c r="I299" s="3">
        <v>2</v>
      </c>
      <c r="J299" s="3">
        <v>20</v>
      </c>
      <c r="K299" s="3">
        <v>8</v>
      </c>
      <c r="L299" s="1"/>
      <c r="M299" s="3">
        <v>2</v>
      </c>
      <c r="N299" s="3">
        <v>1</v>
      </c>
      <c r="O299" s="1"/>
      <c r="P299" s="3">
        <v>0</v>
      </c>
      <c r="Q299" s="3">
        <v>0</v>
      </c>
      <c r="R299" s="1"/>
      <c r="S299" s="52"/>
      <c r="U299" s="53"/>
      <c r="W299" s="53"/>
      <c r="X299" s="53"/>
      <c r="Y299" s="53"/>
      <c r="Z299" s="53"/>
    </row>
    <row r="300" spans="1:26" ht="13" x14ac:dyDescent="0.15">
      <c r="A300" s="32" t="s">
        <v>59</v>
      </c>
      <c r="B300" s="3">
        <v>15</v>
      </c>
      <c r="C300" s="3">
        <v>2</v>
      </c>
      <c r="D300" s="3">
        <v>1</v>
      </c>
      <c r="E300" s="3">
        <v>1</v>
      </c>
      <c r="F300" s="3">
        <v>1</v>
      </c>
      <c r="G300" s="3">
        <v>2</v>
      </c>
      <c r="H300" s="3">
        <v>0</v>
      </c>
      <c r="I300" s="3">
        <v>1</v>
      </c>
      <c r="J300" s="3">
        <v>16</v>
      </c>
      <c r="K300" s="3">
        <v>6</v>
      </c>
      <c r="L300" s="1"/>
      <c r="M300" s="3">
        <v>0</v>
      </c>
      <c r="N300" s="3">
        <v>0</v>
      </c>
      <c r="O300" s="1"/>
      <c r="P300" s="3">
        <v>3</v>
      </c>
      <c r="Q300" s="3">
        <v>3</v>
      </c>
      <c r="R300" s="1"/>
      <c r="S300" s="52"/>
      <c r="U300" s="53"/>
      <c r="W300" s="53"/>
      <c r="X300" s="53"/>
      <c r="Y300" s="53"/>
      <c r="Z300" s="53"/>
    </row>
    <row r="301" spans="1:26" ht="13" x14ac:dyDescent="0.15">
      <c r="A301" s="33" t="s">
        <v>81</v>
      </c>
      <c r="B301" s="34">
        <f t="shared" ref="B301:I301" si="277">SUM(B296:B300)</f>
        <v>71</v>
      </c>
      <c r="C301" s="34">
        <f t="shared" si="277"/>
        <v>29</v>
      </c>
      <c r="D301" s="34">
        <f t="shared" si="277"/>
        <v>7</v>
      </c>
      <c r="E301" s="34">
        <f t="shared" si="277"/>
        <v>22</v>
      </c>
      <c r="F301" s="34">
        <f t="shared" si="277"/>
        <v>9</v>
      </c>
      <c r="G301" s="34">
        <f t="shared" si="277"/>
        <v>5</v>
      </c>
      <c r="H301" s="34">
        <f t="shared" si="277"/>
        <v>2</v>
      </c>
      <c r="I301" s="34">
        <f t="shared" si="277"/>
        <v>9</v>
      </c>
      <c r="J301" s="50">
        <f t="shared" ref="J301:K301" si="278">SUM(J296:J300)+SUM(M296:M300)</f>
        <v>81</v>
      </c>
      <c r="K301" s="50">
        <f t="shared" si="278"/>
        <v>32</v>
      </c>
      <c r="L301" s="35">
        <f>K301/J301</f>
        <v>0.39506172839506171</v>
      </c>
      <c r="M301" s="50">
        <f t="shared" ref="M301:N301" si="279">SUM(M296:M300)</f>
        <v>12</v>
      </c>
      <c r="N301" s="50">
        <f t="shared" si="279"/>
        <v>2</v>
      </c>
      <c r="O301" s="35">
        <f>N301/M301</f>
        <v>0.16666666666666666</v>
      </c>
      <c r="P301" s="34">
        <f t="shared" ref="P301:Q301" si="280">SUM(P296:P300)</f>
        <v>10</v>
      </c>
      <c r="Q301" s="34">
        <f t="shared" si="280"/>
        <v>6</v>
      </c>
      <c r="R301" s="35">
        <f>Q301/P301</f>
        <v>0.6</v>
      </c>
      <c r="S301" s="52"/>
      <c r="U301" s="53"/>
      <c r="W301" s="53"/>
      <c r="X301" s="53"/>
      <c r="Y301" s="53"/>
      <c r="Z301" s="53"/>
    </row>
    <row r="302" spans="1:26" ht="13" x14ac:dyDescent="0.15">
      <c r="A302" s="53"/>
      <c r="L302" s="1"/>
      <c r="O302" s="1"/>
      <c r="R302" s="1"/>
      <c r="S302" s="1"/>
      <c r="U302" s="53"/>
      <c r="W302" s="53"/>
      <c r="X302" s="53"/>
      <c r="Y302" s="53"/>
      <c r="Z302" s="53"/>
    </row>
    <row r="303" spans="1:26" ht="13" x14ac:dyDescent="0.15">
      <c r="A303" s="30" t="s">
        <v>49</v>
      </c>
      <c r="B303" s="3" t="s">
        <v>71</v>
      </c>
      <c r="C303" s="3" t="s">
        <v>72</v>
      </c>
      <c r="D303" s="3" t="s">
        <v>73</v>
      </c>
      <c r="E303" s="3" t="s">
        <v>74</v>
      </c>
      <c r="F303" s="3" t="s">
        <v>75</v>
      </c>
      <c r="G303" s="3" t="s">
        <v>76</v>
      </c>
      <c r="H303" s="3" t="s">
        <v>77</v>
      </c>
      <c r="I303" s="3" t="s">
        <v>78</v>
      </c>
      <c r="J303" s="3" t="s">
        <v>79</v>
      </c>
      <c r="K303" s="3" t="s">
        <v>80</v>
      </c>
      <c r="L303" s="1" t="s">
        <v>83</v>
      </c>
      <c r="M303" s="3" t="s">
        <v>11</v>
      </c>
      <c r="N303" s="3" t="s">
        <v>12</v>
      </c>
      <c r="O303" s="1" t="s">
        <v>13</v>
      </c>
      <c r="P303" s="3" t="s">
        <v>14</v>
      </c>
      <c r="Q303" s="3" t="s">
        <v>15</v>
      </c>
      <c r="R303" s="1" t="s">
        <v>16</v>
      </c>
      <c r="S303" s="1"/>
    </row>
    <row r="304" spans="1:26" ht="13" x14ac:dyDescent="0.15">
      <c r="A304" s="32" t="s">
        <v>54</v>
      </c>
      <c r="B304" s="3">
        <v>2</v>
      </c>
      <c r="C304" s="3">
        <v>7</v>
      </c>
      <c r="D304" s="3">
        <v>3</v>
      </c>
      <c r="E304" s="3">
        <v>4</v>
      </c>
      <c r="F304" s="3">
        <v>1</v>
      </c>
      <c r="G304" s="3">
        <v>0</v>
      </c>
      <c r="H304" s="3">
        <v>0</v>
      </c>
      <c r="I304" s="3">
        <v>0</v>
      </c>
      <c r="J304" s="3">
        <v>3</v>
      </c>
      <c r="K304" s="48">
        <v>1</v>
      </c>
      <c r="L304" s="1"/>
      <c r="M304" s="48">
        <v>1</v>
      </c>
      <c r="N304" s="48">
        <v>0</v>
      </c>
      <c r="O304" s="1"/>
      <c r="P304" s="3">
        <v>0</v>
      </c>
      <c r="Q304" s="3">
        <v>0</v>
      </c>
      <c r="R304" s="1"/>
      <c r="S304" s="52"/>
      <c r="U304" s="53"/>
      <c r="W304" s="53"/>
      <c r="X304" s="53"/>
      <c r="Y304" s="53"/>
      <c r="Z304" s="53"/>
    </row>
    <row r="305" spans="1:26" ht="13" x14ac:dyDescent="0.15">
      <c r="A305" s="32" t="s">
        <v>56</v>
      </c>
      <c r="B305" s="3">
        <v>2</v>
      </c>
      <c r="C305" s="3">
        <v>1</v>
      </c>
      <c r="D305" s="3">
        <v>0</v>
      </c>
      <c r="E305" s="3">
        <v>1</v>
      </c>
      <c r="F305" s="3">
        <v>4</v>
      </c>
      <c r="G305" s="3">
        <v>0</v>
      </c>
      <c r="H305" s="3">
        <v>0</v>
      </c>
      <c r="I305" s="3">
        <v>1</v>
      </c>
      <c r="J305" s="3">
        <v>1</v>
      </c>
      <c r="K305" s="3">
        <v>1</v>
      </c>
      <c r="L305" s="1"/>
      <c r="M305" s="3">
        <v>0</v>
      </c>
      <c r="N305" s="3">
        <v>0</v>
      </c>
      <c r="O305" s="1"/>
      <c r="P305" s="3">
        <v>0</v>
      </c>
      <c r="Q305" s="3">
        <v>0</v>
      </c>
      <c r="R305" s="1"/>
      <c r="S305" s="55"/>
      <c r="U305" s="54"/>
      <c r="W305" s="51"/>
      <c r="X305" s="51"/>
      <c r="Y305" s="54"/>
      <c r="Z305" s="51"/>
    </row>
    <row r="306" spans="1:26" ht="13" x14ac:dyDescent="0.15">
      <c r="A306" s="32" t="s">
        <v>57</v>
      </c>
      <c r="B306" s="51">
        <v>4</v>
      </c>
      <c r="C306" s="51">
        <v>2</v>
      </c>
      <c r="D306" s="51">
        <v>1</v>
      </c>
      <c r="E306" s="51">
        <v>1</v>
      </c>
      <c r="F306" s="51">
        <v>0</v>
      </c>
      <c r="G306" s="51">
        <v>0</v>
      </c>
      <c r="H306" s="51">
        <v>0</v>
      </c>
      <c r="I306" s="51">
        <v>0</v>
      </c>
      <c r="J306" s="51">
        <v>2</v>
      </c>
      <c r="K306" s="51">
        <v>2</v>
      </c>
      <c r="L306" s="52"/>
      <c r="M306" s="51">
        <v>0</v>
      </c>
      <c r="N306" s="51">
        <v>0</v>
      </c>
      <c r="O306" s="52"/>
      <c r="P306" s="51">
        <v>0</v>
      </c>
      <c r="Q306" s="51">
        <v>0</v>
      </c>
      <c r="R306" s="1"/>
      <c r="S306" s="52"/>
      <c r="U306" s="53"/>
      <c r="W306" s="53"/>
      <c r="X306" s="53"/>
      <c r="Y306" s="53"/>
      <c r="Z306" s="53"/>
    </row>
    <row r="307" spans="1:26" ht="13" x14ac:dyDescent="0.15">
      <c r="A307" s="32" t="s">
        <v>58</v>
      </c>
      <c r="B307" s="3">
        <v>7</v>
      </c>
      <c r="C307" s="3">
        <v>4</v>
      </c>
      <c r="D307" s="3">
        <v>1</v>
      </c>
      <c r="E307" s="3">
        <v>3</v>
      </c>
      <c r="F307" s="3">
        <v>3</v>
      </c>
      <c r="G307" s="3">
        <v>0</v>
      </c>
      <c r="H307" s="3">
        <v>0</v>
      </c>
      <c r="I307" s="3">
        <v>1</v>
      </c>
      <c r="J307" s="3">
        <v>4</v>
      </c>
      <c r="K307" s="3">
        <v>3</v>
      </c>
      <c r="L307" s="1"/>
      <c r="M307" s="3">
        <v>0</v>
      </c>
      <c r="N307" s="3">
        <v>0</v>
      </c>
      <c r="O307" s="1"/>
      <c r="P307" s="3">
        <v>1</v>
      </c>
      <c r="Q307" s="3">
        <v>1</v>
      </c>
      <c r="R307" s="1"/>
      <c r="S307" s="52"/>
      <c r="U307" s="53"/>
      <c r="W307" s="53"/>
      <c r="X307" s="53"/>
      <c r="Y307" s="53"/>
      <c r="Z307" s="53"/>
    </row>
    <row r="308" spans="1:26" ht="13" x14ac:dyDescent="0.15">
      <c r="A308" s="32" t="s">
        <v>59</v>
      </c>
      <c r="B308" s="3">
        <v>2</v>
      </c>
      <c r="C308" s="3">
        <v>1</v>
      </c>
      <c r="D308" s="3">
        <v>0</v>
      </c>
      <c r="E308" s="3">
        <v>1</v>
      </c>
      <c r="F308" s="3">
        <v>1</v>
      </c>
      <c r="G308" s="3">
        <v>3</v>
      </c>
      <c r="H308" s="3">
        <v>0</v>
      </c>
      <c r="I308" s="3">
        <v>1</v>
      </c>
      <c r="J308" s="3">
        <v>2</v>
      </c>
      <c r="K308" s="3">
        <v>1</v>
      </c>
      <c r="L308" s="1"/>
      <c r="M308" s="3">
        <v>0</v>
      </c>
      <c r="N308" s="3">
        <v>0</v>
      </c>
      <c r="O308" s="1"/>
      <c r="P308" s="3">
        <v>0</v>
      </c>
      <c r="Q308" s="3">
        <v>0</v>
      </c>
      <c r="R308" s="1"/>
      <c r="S308" s="52"/>
      <c r="U308" s="53"/>
      <c r="W308" s="53"/>
      <c r="X308" s="53"/>
      <c r="Y308" s="53"/>
      <c r="Z308" s="53"/>
    </row>
    <row r="309" spans="1:26" ht="13" x14ac:dyDescent="0.15">
      <c r="A309" s="33" t="s">
        <v>81</v>
      </c>
      <c r="B309" s="34">
        <f t="shared" ref="B309:I309" si="281">SUM(B304:B308)</f>
        <v>17</v>
      </c>
      <c r="C309" s="34">
        <f t="shared" si="281"/>
        <v>15</v>
      </c>
      <c r="D309" s="34">
        <f t="shared" si="281"/>
        <v>5</v>
      </c>
      <c r="E309" s="34">
        <f t="shared" si="281"/>
        <v>10</v>
      </c>
      <c r="F309" s="34">
        <f t="shared" si="281"/>
        <v>9</v>
      </c>
      <c r="G309" s="34">
        <f t="shared" si="281"/>
        <v>3</v>
      </c>
      <c r="H309" s="34">
        <f t="shared" si="281"/>
        <v>0</v>
      </c>
      <c r="I309" s="34">
        <f t="shared" si="281"/>
        <v>3</v>
      </c>
      <c r="J309" s="50">
        <f t="shared" ref="J309:K309" si="282">SUM(J304:J308)+SUM(M304:M308)</f>
        <v>13</v>
      </c>
      <c r="K309" s="50">
        <f t="shared" si="282"/>
        <v>8</v>
      </c>
      <c r="L309" s="35">
        <f>K309/J309</f>
        <v>0.61538461538461542</v>
      </c>
      <c r="M309" s="50">
        <f t="shared" ref="M309:N309" si="283">SUM(M304:M308)</f>
        <v>1</v>
      </c>
      <c r="N309" s="50">
        <f t="shared" si="283"/>
        <v>0</v>
      </c>
      <c r="O309" s="35">
        <f>N309/M309</f>
        <v>0</v>
      </c>
      <c r="P309" s="34">
        <f t="shared" ref="P309:Q309" si="284">SUM(P304:P308)</f>
        <v>1</v>
      </c>
      <c r="Q309" s="34">
        <f t="shared" si="284"/>
        <v>1</v>
      </c>
      <c r="R309" s="35">
        <f>Q309/P309</f>
        <v>1</v>
      </c>
      <c r="S309" s="52"/>
      <c r="U309" s="53"/>
      <c r="W309" s="53"/>
      <c r="X309" s="53"/>
      <c r="Y309" s="53"/>
      <c r="Z309" s="53"/>
    </row>
    <row r="310" spans="1:26" ht="13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2"/>
      <c r="M310" s="53"/>
      <c r="N310" s="53"/>
      <c r="O310" s="52"/>
      <c r="P310" s="53"/>
      <c r="Q310" s="53"/>
      <c r="R310" s="52"/>
      <c r="S310" s="52"/>
      <c r="U310" s="53"/>
      <c r="W310" s="53"/>
      <c r="X310" s="53"/>
      <c r="Y310" s="53"/>
      <c r="Z310" s="53"/>
    </row>
    <row r="311" spans="1:26" ht="13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2"/>
      <c r="M311" s="53"/>
      <c r="N311" s="53"/>
      <c r="O311" s="52"/>
      <c r="P311" s="53"/>
      <c r="Q311" s="53"/>
      <c r="R311" s="52"/>
      <c r="S311" s="52"/>
      <c r="U311" s="53"/>
      <c r="W311" s="53"/>
      <c r="X311" s="53"/>
      <c r="Y311" s="53"/>
      <c r="Z311" s="53"/>
    </row>
    <row r="312" spans="1:26" ht="13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2"/>
      <c r="M312" s="53"/>
      <c r="N312" s="53"/>
      <c r="O312" s="52"/>
      <c r="P312" s="53"/>
      <c r="Q312" s="53"/>
      <c r="R312" s="52"/>
      <c r="S312" s="52"/>
      <c r="U312" s="53"/>
      <c r="W312" s="53"/>
      <c r="X312" s="53"/>
      <c r="Y312" s="53"/>
      <c r="Z312" s="53"/>
    </row>
    <row r="313" spans="1:26" ht="13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2"/>
      <c r="M313" s="53"/>
      <c r="N313" s="53"/>
      <c r="O313" s="52"/>
      <c r="P313" s="53"/>
      <c r="Q313" s="53"/>
      <c r="R313" s="52"/>
      <c r="S313" s="52"/>
      <c r="U313" s="53"/>
      <c r="W313" s="53"/>
      <c r="X313" s="53"/>
      <c r="Y313" s="53"/>
      <c r="Z313" s="53"/>
    </row>
    <row r="314" spans="1:26" ht="13" x14ac:dyDescent="0.15">
      <c r="A314" s="53"/>
      <c r="L314" s="1"/>
      <c r="O314" s="1"/>
      <c r="R314" s="1"/>
      <c r="S314" s="1"/>
      <c r="U314" s="53"/>
      <c r="W314" s="53"/>
      <c r="X314" s="53"/>
      <c r="Y314" s="53"/>
      <c r="Z314" s="53"/>
    </row>
    <row r="315" spans="1:26" ht="13" x14ac:dyDescent="0.15">
      <c r="A315" s="2"/>
      <c r="L315" s="1"/>
      <c r="O315" s="1"/>
      <c r="R315" s="1"/>
      <c r="S315" s="1"/>
    </row>
    <row r="316" spans="1:26" ht="13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2"/>
      <c r="M316" s="53"/>
      <c r="N316" s="53"/>
      <c r="O316" s="52"/>
      <c r="P316" s="53"/>
      <c r="Q316" s="53"/>
      <c r="R316" s="52"/>
      <c r="S316" s="52"/>
      <c r="U316" s="53"/>
      <c r="W316" s="53"/>
      <c r="X316" s="53"/>
      <c r="Y316" s="53"/>
      <c r="Z316" s="53"/>
    </row>
    <row r="317" spans="1:26" ht="13" x14ac:dyDescent="0.15">
      <c r="A317" s="53"/>
      <c r="B317" s="51"/>
      <c r="C317" s="51"/>
      <c r="D317" s="51"/>
      <c r="E317" s="51"/>
      <c r="F317" s="51"/>
      <c r="G317" s="51"/>
      <c r="H317" s="51"/>
      <c r="I317" s="51"/>
      <c r="J317" s="51"/>
      <c r="K317" s="57"/>
      <c r="L317" s="55"/>
      <c r="M317" s="57"/>
      <c r="N317" s="57"/>
      <c r="O317" s="55"/>
      <c r="P317" s="51"/>
      <c r="Q317" s="51"/>
      <c r="R317" s="55"/>
      <c r="S317" s="55"/>
      <c r="U317" s="54"/>
      <c r="W317" s="51"/>
      <c r="X317" s="51"/>
      <c r="Y317" s="54"/>
      <c r="Z317" s="51"/>
    </row>
    <row r="318" spans="1:26" ht="13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2"/>
      <c r="M318" s="53"/>
      <c r="N318" s="53"/>
      <c r="O318" s="52"/>
      <c r="P318" s="53"/>
      <c r="Q318" s="53"/>
      <c r="R318" s="52"/>
      <c r="S318" s="52"/>
      <c r="U318" s="53"/>
      <c r="W318" s="53"/>
      <c r="X318" s="53"/>
      <c r="Y318" s="53"/>
      <c r="Z318" s="53"/>
    </row>
    <row r="319" spans="1:26" ht="13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2"/>
      <c r="M319" s="53"/>
      <c r="N319" s="53"/>
      <c r="O319" s="52"/>
      <c r="P319" s="53"/>
      <c r="Q319" s="53"/>
      <c r="R319" s="52"/>
      <c r="S319" s="52"/>
      <c r="U319" s="53"/>
      <c r="W319" s="53"/>
      <c r="X319" s="53"/>
      <c r="Y319" s="53"/>
      <c r="Z319" s="53"/>
    </row>
    <row r="320" spans="1:26" ht="13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2"/>
      <c r="M320" s="53"/>
      <c r="N320" s="53"/>
      <c r="O320" s="52"/>
      <c r="P320" s="53"/>
      <c r="Q320" s="53"/>
      <c r="R320" s="52"/>
      <c r="S320" s="52"/>
      <c r="U320" s="53"/>
      <c r="W320" s="53"/>
      <c r="X320" s="53"/>
      <c r="Y320" s="53"/>
      <c r="Z320" s="53"/>
    </row>
    <row r="321" spans="1:26" ht="13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2"/>
      <c r="M321" s="53"/>
      <c r="N321" s="53"/>
      <c r="O321" s="52"/>
      <c r="P321" s="53"/>
      <c r="Q321" s="53"/>
      <c r="R321" s="52"/>
      <c r="S321" s="52"/>
      <c r="U321" s="53"/>
      <c r="W321" s="53"/>
      <c r="X321" s="53"/>
      <c r="Y321" s="53"/>
      <c r="Z321" s="53"/>
    </row>
    <row r="322" spans="1:26" ht="13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2"/>
      <c r="M322" s="53"/>
      <c r="N322" s="53"/>
      <c r="O322" s="52"/>
      <c r="P322" s="53"/>
      <c r="Q322" s="53"/>
      <c r="R322" s="52"/>
      <c r="S322" s="52"/>
      <c r="U322" s="53"/>
      <c r="W322" s="53"/>
      <c r="X322" s="53"/>
      <c r="Y322" s="53"/>
      <c r="Z322" s="53"/>
    </row>
    <row r="323" spans="1:26" ht="13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2"/>
      <c r="M323" s="53"/>
      <c r="N323" s="53"/>
      <c r="O323" s="52"/>
      <c r="P323" s="53"/>
      <c r="Q323" s="53"/>
      <c r="R323" s="52"/>
      <c r="S323" s="52"/>
      <c r="U323" s="53"/>
      <c r="W323" s="53"/>
      <c r="X323" s="53"/>
      <c r="Y323" s="53"/>
      <c r="Z323" s="53"/>
    </row>
    <row r="324" spans="1:26" ht="13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2"/>
      <c r="M324" s="53"/>
      <c r="N324" s="53"/>
      <c r="O324" s="52"/>
      <c r="P324" s="53"/>
      <c r="Q324" s="53"/>
      <c r="R324" s="52"/>
      <c r="S324" s="52"/>
      <c r="U324" s="53"/>
      <c r="W324" s="53"/>
      <c r="X324" s="53"/>
      <c r="Y324" s="53"/>
      <c r="Z324" s="53"/>
    </row>
    <row r="325" spans="1:26" ht="13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2"/>
      <c r="M325" s="53"/>
      <c r="N325" s="53"/>
      <c r="O325" s="52"/>
      <c r="P325" s="53"/>
      <c r="Q325" s="53"/>
      <c r="R325" s="52"/>
      <c r="S325" s="52"/>
      <c r="U325" s="53"/>
      <c r="W325" s="53"/>
      <c r="X325" s="53"/>
      <c r="Y325" s="53"/>
      <c r="Z325" s="53"/>
    </row>
    <row r="326" spans="1:26" ht="13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2"/>
      <c r="M326" s="53"/>
      <c r="N326" s="53"/>
      <c r="O326" s="52"/>
      <c r="P326" s="53"/>
      <c r="Q326" s="53"/>
      <c r="R326" s="52"/>
      <c r="S326" s="52"/>
      <c r="U326" s="53"/>
      <c r="W326" s="53"/>
      <c r="X326" s="53"/>
      <c r="Y326" s="53"/>
      <c r="Z326" s="53"/>
    </row>
    <row r="327" spans="1:26" ht="13" x14ac:dyDescent="0.15">
      <c r="A327" s="2"/>
      <c r="L327" s="1"/>
      <c r="O327" s="1"/>
      <c r="R327" s="1"/>
      <c r="S327" s="1"/>
    </row>
    <row r="328" spans="1:26" ht="13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2"/>
      <c r="M328" s="53"/>
      <c r="N328" s="53"/>
      <c r="O328" s="52"/>
      <c r="P328" s="53"/>
      <c r="Q328" s="53"/>
      <c r="R328" s="52"/>
      <c r="S328" s="52"/>
      <c r="U328" s="53"/>
      <c r="W328" s="53"/>
      <c r="X328" s="53"/>
      <c r="Y328" s="53"/>
      <c r="Z328" s="53"/>
    </row>
    <row r="329" spans="1:26" ht="13" x14ac:dyDescent="0.15">
      <c r="A329" s="53"/>
      <c r="B329" s="51"/>
      <c r="C329" s="51"/>
      <c r="D329" s="51"/>
      <c r="E329" s="51"/>
      <c r="F329" s="51"/>
      <c r="G329" s="51"/>
      <c r="H329" s="51"/>
      <c r="I329" s="51"/>
      <c r="J329" s="51"/>
      <c r="K329" s="57"/>
      <c r="L329" s="55"/>
      <c r="M329" s="57"/>
      <c r="N329" s="57"/>
      <c r="O329" s="55"/>
      <c r="P329" s="51"/>
      <c r="Q329" s="51"/>
      <c r="R329" s="55"/>
      <c r="S329" s="55"/>
      <c r="U329" s="54"/>
      <c r="W329" s="51"/>
      <c r="X329" s="51"/>
      <c r="Y329" s="54"/>
      <c r="Z329" s="51"/>
    </row>
    <row r="330" spans="1:26" ht="13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2"/>
      <c r="M330" s="53"/>
      <c r="N330" s="53"/>
      <c r="O330" s="52"/>
      <c r="P330" s="53"/>
      <c r="Q330" s="53"/>
      <c r="R330" s="52"/>
      <c r="S330" s="52"/>
      <c r="U330" s="53"/>
      <c r="W330" s="53"/>
      <c r="X330" s="53"/>
      <c r="Y330" s="53"/>
      <c r="Z330" s="53"/>
    </row>
    <row r="331" spans="1:26" ht="13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2"/>
      <c r="M331" s="53"/>
      <c r="N331" s="53"/>
      <c r="O331" s="52"/>
      <c r="P331" s="53"/>
      <c r="Q331" s="53"/>
      <c r="R331" s="52"/>
      <c r="S331" s="52"/>
      <c r="U331" s="53"/>
      <c r="W331" s="53"/>
      <c r="X331" s="53"/>
      <c r="Y331" s="53"/>
      <c r="Z331" s="53"/>
    </row>
    <row r="332" spans="1:26" ht="13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2"/>
      <c r="M332" s="53"/>
      <c r="N332" s="53"/>
      <c r="O332" s="52"/>
      <c r="P332" s="53"/>
      <c r="Q332" s="53"/>
      <c r="R332" s="52"/>
      <c r="S332" s="52"/>
      <c r="U332" s="53"/>
      <c r="W332" s="53"/>
      <c r="X332" s="53"/>
      <c r="Y332" s="53"/>
      <c r="Z332" s="53"/>
    </row>
    <row r="333" spans="1:26" ht="13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2"/>
      <c r="M333" s="53"/>
      <c r="N333" s="53"/>
      <c r="O333" s="52"/>
      <c r="P333" s="53"/>
      <c r="Q333" s="53"/>
      <c r="R333" s="52"/>
      <c r="S333" s="52"/>
      <c r="U333" s="53"/>
      <c r="W333" s="53"/>
      <c r="X333" s="53"/>
      <c r="Y333" s="53"/>
      <c r="Z333" s="53"/>
    </row>
    <row r="334" spans="1:26" ht="13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2"/>
      <c r="M334" s="53"/>
      <c r="N334" s="53"/>
      <c r="O334" s="52"/>
      <c r="P334" s="53"/>
      <c r="Q334" s="53"/>
      <c r="R334" s="52"/>
      <c r="S334" s="52"/>
      <c r="U334" s="53"/>
      <c r="W334" s="53"/>
      <c r="X334" s="53"/>
      <c r="Y334" s="53"/>
      <c r="Z334" s="53"/>
    </row>
    <row r="335" spans="1:26" ht="13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2"/>
      <c r="M335" s="53"/>
      <c r="N335" s="53"/>
      <c r="O335" s="52"/>
      <c r="P335" s="53"/>
      <c r="Q335" s="53"/>
      <c r="R335" s="52"/>
      <c r="S335" s="52"/>
      <c r="U335" s="53"/>
      <c r="W335" s="53"/>
      <c r="X335" s="53"/>
      <c r="Y335" s="53"/>
      <c r="Z335" s="53"/>
    </row>
    <row r="336" spans="1:26" ht="13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2"/>
      <c r="M336" s="53"/>
      <c r="N336" s="53"/>
      <c r="O336" s="52"/>
      <c r="P336" s="53"/>
      <c r="Q336" s="53"/>
      <c r="R336" s="52"/>
      <c r="S336" s="52"/>
      <c r="U336" s="53"/>
      <c r="W336" s="53"/>
      <c r="X336" s="53"/>
      <c r="Y336" s="53"/>
      <c r="Z336" s="53"/>
    </row>
    <row r="337" spans="1:26" ht="13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2"/>
      <c r="M337" s="53"/>
      <c r="N337" s="53"/>
      <c r="O337" s="52"/>
      <c r="P337" s="53"/>
      <c r="Q337" s="53"/>
      <c r="R337" s="52"/>
      <c r="S337" s="52"/>
      <c r="U337" s="53"/>
      <c r="W337" s="53"/>
      <c r="X337" s="53"/>
      <c r="Y337" s="53"/>
      <c r="Z337" s="53"/>
    </row>
    <row r="338" spans="1:26" ht="13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2"/>
      <c r="M338" s="53"/>
      <c r="N338" s="53"/>
      <c r="O338" s="52"/>
      <c r="P338" s="53"/>
      <c r="Q338" s="53"/>
      <c r="R338" s="52"/>
      <c r="S338" s="52"/>
      <c r="U338" s="53"/>
      <c r="W338" s="53"/>
      <c r="X338" s="53"/>
      <c r="Y338" s="53"/>
      <c r="Z338" s="53"/>
    </row>
    <row r="339" spans="1:26" ht="13" x14ac:dyDescent="0.15">
      <c r="A339" s="2"/>
      <c r="L339" s="1"/>
      <c r="O339" s="1"/>
      <c r="R339" s="1"/>
      <c r="S339" s="1"/>
    </row>
    <row r="340" spans="1:26" ht="13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2"/>
      <c r="M340" s="53"/>
      <c r="N340" s="53"/>
      <c r="O340" s="52"/>
      <c r="P340" s="53"/>
      <c r="Q340" s="53"/>
      <c r="R340" s="52"/>
      <c r="S340" s="52"/>
      <c r="U340" s="53"/>
      <c r="W340" s="53"/>
      <c r="X340" s="53"/>
      <c r="Y340" s="53"/>
      <c r="Z340" s="53"/>
    </row>
    <row r="341" spans="1:26" ht="13" x14ac:dyDescent="0.15">
      <c r="A341" s="53"/>
      <c r="B341" s="51"/>
      <c r="C341" s="51"/>
      <c r="D341" s="51"/>
      <c r="E341" s="51"/>
      <c r="F341" s="51"/>
      <c r="G341" s="51"/>
      <c r="H341" s="51"/>
      <c r="I341" s="51"/>
      <c r="J341" s="51"/>
      <c r="K341" s="57"/>
      <c r="L341" s="55"/>
      <c r="M341" s="57"/>
      <c r="N341" s="57"/>
      <c r="O341" s="55"/>
      <c r="P341" s="51"/>
      <c r="Q341" s="51"/>
      <c r="R341" s="55"/>
      <c r="S341" s="55"/>
      <c r="U341" s="54"/>
      <c r="W341" s="51"/>
      <c r="X341" s="51"/>
      <c r="Y341" s="54"/>
      <c r="Z341" s="51"/>
    </row>
    <row r="342" spans="1:26" ht="13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2"/>
      <c r="M342" s="53"/>
      <c r="N342" s="53"/>
      <c r="O342" s="52"/>
      <c r="P342" s="53"/>
      <c r="Q342" s="53"/>
      <c r="R342" s="52"/>
      <c r="S342" s="52"/>
      <c r="U342" s="53"/>
      <c r="W342" s="53"/>
      <c r="X342" s="53"/>
      <c r="Y342" s="53"/>
      <c r="Z342" s="53"/>
    </row>
    <row r="343" spans="1:26" ht="13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2"/>
      <c r="M343" s="53"/>
      <c r="N343" s="53"/>
      <c r="O343" s="52"/>
      <c r="P343" s="53"/>
      <c r="Q343" s="53"/>
      <c r="R343" s="52"/>
      <c r="S343" s="52"/>
      <c r="U343" s="53"/>
      <c r="W343" s="53"/>
      <c r="X343" s="53"/>
      <c r="Y343" s="53"/>
      <c r="Z343" s="53"/>
    </row>
    <row r="344" spans="1:26" ht="13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2"/>
      <c r="M344" s="53"/>
      <c r="N344" s="53"/>
      <c r="O344" s="52"/>
      <c r="P344" s="53"/>
      <c r="Q344" s="53"/>
      <c r="R344" s="52"/>
      <c r="S344" s="52"/>
      <c r="U344" s="53"/>
      <c r="W344" s="53"/>
      <c r="X344" s="53"/>
      <c r="Y344" s="53"/>
      <c r="Z344" s="53"/>
    </row>
    <row r="345" spans="1:26" ht="13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2"/>
      <c r="M345" s="53"/>
      <c r="N345" s="53"/>
      <c r="O345" s="52"/>
      <c r="P345" s="53"/>
      <c r="Q345" s="53"/>
      <c r="R345" s="52"/>
      <c r="S345" s="52"/>
      <c r="U345" s="53"/>
      <c r="W345" s="53"/>
      <c r="X345" s="53"/>
      <c r="Y345" s="53"/>
      <c r="Z345" s="53"/>
    </row>
    <row r="346" spans="1:26" ht="13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2"/>
      <c r="M346" s="53"/>
      <c r="N346" s="53"/>
      <c r="O346" s="52"/>
      <c r="P346" s="53"/>
      <c r="Q346" s="53"/>
      <c r="R346" s="52"/>
      <c r="S346" s="52"/>
      <c r="U346" s="53"/>
      <c r="W346" s="53"/>
      <c r="X346" s="53"/>
      <c r="Y346" s="53"/>
      <c r="Z346" s="53"/>
    </row>
    <row r="347" spans="1:26" ht="13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2"/>
      <c r="M347" s="53"/>
      <c r="N347" s="53"/>
      <c r="O347" s="52"/>
      <c r="P347" s="53"/>
      <c r="Q347" s="53"/>
      <c r="R347" s="52"/>
      <c r="S347" s="52"/>
      <c r="U347" s="53"/>
      <c r="W347" s="53"/>
      <c r="X347" s="53"/>
      <c r="Y347" s="53"/>
      <c r="Z347" s="53"/>
    </row>
    <row r="348" spans="1:26" ht="13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2"/>
      <c r="M348" s="53"/>
      <c r="N348" s="53"/>
      <c r="O348" s="52"/>
      <c r="P348" s="53"/>
      <c r="Q348" s="53"/>
      <c r="R348" s="52"/>
      <c r="S348" s="52"/>
      <c r="U348" s="53"/>
      <c r="W348" s="53"/>
      <c r="X348" s="53"/>
      <c r="Y348" s="53"/>
      <c r="Z348" s="53"/>
    </row>
    <row r="349" spans="1:26" ht="13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2"/>
      <c r="M349" s="53"/>
      <c r="N349" s="53"/>
      <c r="O349" s="52"/>
      <c r="P349" s="53"/>
      <c r="Q349" s="53"/>
      <c r="R349" s="52"/>
      <c r="S349" s="52"/>
      <c r="U349" s="53"/>
      <c r="W349" s="53"/>
      <c r="X349" s="53"/>
      <c r="Y349" s="53"/>
      <c r="Z349" s="53"/>
    </row>
    <row r="350" spans="1:26" ht="13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2"/>
      <c r="M350" s="53"/>
      <c r="N350" s="53"/>
      <c r="O350" s="52"/>
      <c r="P350" s="53"/>
      <c r="Q350" s="53"/>
      <c r="R350" s="52"/>
      <c r="S350" s="52"/>
      <c r="U350" s="53"/>
      <c r="W350" s="53"/>
      <c r="X350" s="53"/>
      <c r="Y350" s="53"/>
      <c r="Z350" s="53"/>
    </row>
    <row r="351" spans="1:26" ht="13" x14ac:dyDescent="0.15">
      <c r="A351" s="2"/>
      <c r="L351" s="1"/>
      <c r="O351" s="1"/>
      <c r="R351" s="1"/>
      <c r="S351" s="1"/>
    </row>
    <row r="352" spans="1:26" ht="13" x14ac:dyDescent="0.15">
      <c r="A352" s="2"/>
      <c r="L352" s="1"/>
      <c r="O352" s="1"/>
      <c r="R352" s="1"/>
      <c r="S352" s="1"/>
    </row>
    <row r="353" spans="1:19" ht="13" x14ac:dyDescent="0.15">
      <c r="A353" s="2"/>
      <c r="L353" s="1"/>
      <c r="O353" s="1"/>
      <c r="R353" s="1"/>
      <c r="S353" s="1"/>
    </row>
    <row r="354" spans="1:19" ht="13" x14ac:dyDescent="0.15">
      <c r="A354" s="2"/>
      <c r="L354" s="1"/>
      <c r="O354" s="1"/>
      <c r="R354" s="1"/>
      <c r="S354" s="1"/>
    </row>
    <row r="355" spans="1:19" ht="13" x14ac:dyDescent="0.15">
      <c r="A355" s="2"/>
      <c r="L355" s="1"/>
      <c r="O355" s="1"/>
      <c r="R355" s="1"/>
      <c r="S355" s="1"/>
    </row>
    <row r="356" spans="1:19" ht="13" x14ac:dyDescent="0.15">
      <c r="A356" s="2"/>
      <c r="L356" s="1"/>
      <c r="O356" s="1"/>
      <c r="R356" s="1"/>
      <c r="S356" s="1"/>
    </row>
    <row r="357" spans="1:19" ht="13" x14ac:dyDescent="0.15">
      <c r="A357" s="2"/>
      <c r="L357" s="1"/>
      <c r="O357" s="1"/>
      <c r="R357" s="1"/>
      <c r="S357" s="1"/>
    </row>
    <row r="358" spans="1:19" ht="13" x14ac:dyDescent="0.15">
      <c r="A358" s="2"/>
      <c r="L358" s="1"/>
      <c r="O358" s="1"/>
      <c r="R358" s="1"/>
      <c r="S358" s="1"/>
    </row>
    <row r="359" spans="1:19" ht="13" x14ac:dyDescent="0.15">
      <c r="A359" s="2"/>
      <c r="L359" s="1"/>
      <c r="O359" s="1"/>
      <c r="R359" s="1"/>
      <c r="S359" s="1"/>
    </row>
    <row r="360" spans="1:19" ht="13" x14ac:dyDescent="0.15">
      <c r="A360" s="2"/>
      <c r="L360" s="1"/>
      <c r="O360" s="1"/>
      <c r="R360" s="1"/>
      <c r="S360" s="1"/>
    </row>
    <row r="361" spans="1:19" ht="13" x14ac:dyDescent="0.15">
      <c r="A361" s="2"/>
      <c r="L361" s="1"/>
      <c r="O361" s="1"/>
      <c r="R361" s="1"/>
      <c r="S361" s="1"/>
    </row>
    <row r="362" spans="1:19" ht="13" x14ac:dyDescent="0.15">
      <c r="A362" s="2"/>
      <c r="L362" s="1"/>
      <c r="O362" s="1"/>
      <c r="R362" s="1"/>
      <c r="S362" s="1"/>
    </row>
    <row r="363" spans="1:19" ht="13" x14ac:dyDescent="0.15">
      <c r="A363" s="2"/>
      <c r="L363" s="1"/>
      <c r="O363" s="1"/>
      <c r="R363" s="1"/>
      <c r="S363" s="1"/>
    </row>
    <row r="364" spans="1:19" ht="13" x14ac:dyDescent="0.15">
      <c r="A364" s="2"/>
      <c r="L364" s="1"/>
      <c r="O364" s="1"/>
      <c r="R364" s="1"/>
      <c r="S364" s="1"/>
    </row>
    <row r="365" spans="1:19" ht="13" x14ac:dyDescent="0.15">
      <c r="A365" s="2"/>
      <c r="L365" s="1"/>
      <c r="O365" s="1"/>
      <c r="R365" s="1"/>
      <c r="S365" s="1"/>
    </row>
    <row r="366" spans="1:19" ht="13" x14ac:dyDescent="0.15">
      <c r="A366" s="2"/>
      <c r="L366" s="1"/>
      <c r="O366" s="1"/>
      <c r="R366" s="1"/>
      <c r="S366" s="1"/>
    </row>
    <row r="367" spans="1:19" ht="13" x14ac:dyDescent="0.15">
      <c r="A367" s="2"/>
      <c r="L367" s="1"/>
      <c r="O367" s="1"/>
      <c r="R367" s="1"/>
      <c r="S367" s="1"/>
    </row>
    <row r="368" spans="1:19" ht="13" x14ac:dyDescent="0.15">
      <c r="A368" s="2"/>
      <c r="L368" s="1"/>
      <c r="O368" s="1"/>
      <c r="R368" s="1"/>
      <c r="S368" s="1"/>
    </row>
    <row r="369" spans="1:19" ht="13" x14ac:dyDescent="0.15">
      <c r="A369" s="2"/>
      <c r="L369" s="1"/>
      <c r="O369" s="1"/>
      <c r="R369" s="1"/>
      <c r="S369" s="1"/>
    </row>
    <row r="370" spans="1:19" ht="13" x14ac:dyDescent="0.15">
      <c r="A370" s="2"/>
      <c r="L370" s="1"/>
      <c r="O370" s="1"/>
      <c r="R370" s="1"/>
      <c r="S370" s="1"/>
    </row>
    <row r="371" spans="1:19" ht="13" x14ac:dyDescent="0.15">
      <c r="A371" s="2"/>
      <c r="L371" s="1"/>
      <c r="O371" s="1"/>
      <c r="R371" s="1"/>
      <c r="S371" s="1"/>
    </row>
    <row r="372" spans="1:19" ht="13" x14ac:dyDescent="0.15">
      <c r="A372" s="2"/>
      <c r="L372" s="1"/>
      <c r="O372" s="1"/>
      <c r="R372" s="1"/>
      <c r="S372" s="1"/>
    </row>
    <row r="373" spans="1:19" ht="13" x14ac:dyDescent="0.15">
      <c r="A373" s="2"/>
      <c r="L373" s="1"/>
      <c r="O373" s="1"/>
      <c r="R373" s="1"/>
      <c r="S373" s="1"/>
    </row>
    <row r="374" spans="1:19" ht="13" x14ac:dyDescent="0.15">
      <c r="A374" s="2"/>
      <c r="L374" s="1"/>
      <c r="O374" s="1"/>
      <c r="R374" s="1"/>
      <c r="S374" s="1"/>
    </row>
    <row r="375" spans="1:19" ht="13" x14ac:dyDescent="0.15">
      <c r="A375" s="2"/>
      <c r="L375" s="1"/>
      <c r="O375" s="1"/>
      <c r="R375" s="1"/>
      <c r="S375" s="1"/>
    </row>
    <row r="376" spans="1:19" ht="13" x14ac:dyDescent="0.15">
      <c r="A376" s="2"/>
      <c r="L376" s="1"/>
      <c r="O376" s="1"/>
      <c r="R376" s="1"/>
      <c r="S376" s="1"/>
    </row>
    <row r="377" spans="1:19" ht="13" x14ac:dyDescent="0.15">
      <c r="A377" s="2"/>
      <c r="L377" s="1"/>
      <c r="O377" s="1"/>
      <c r="R377" s="1"/>
      <c r="S377" s="1"/>
    </row>
    <row r="378" spans="1:19" ht="13" x14ac:dyDescent="0.15">
      <c r="A378" s="2"/>
      <c r="L378" s="1"/>
      <c r="O378" s="1"/>
      <c r="R378" s="1"/>
      <c r="S378" s="1"/>
    </row>
    <row r="379" spans="1:19" ht="13" x14ac:dyDescent="0.15">
      <c r="A379" s="2"/>
      <c r="L379" s="1"/>
      <c r="O379" s="1"/>
      <c r="R379" s="1"/>
      <c r="S379" s="1"/>
    </row>
    <row r="380" spans="1:19" ht="13" x14ac:dyDescent="0.15">
      <c r="A380" s="2"/>
      <c r="L380" s="1"/>
      <c r="O380" s="1"/>
      <c r="R380" s="1"/>
      <c r="S380" s="1"/>
    </row>
    <row r="381" spans="1:19" ht="13" x14ac:dyDescent="0.15">
      <c r="A381" s="2"/>
      <c r="L381" s="1"/>
      <c r="O381" s="1"/>
      <c r="R381" s="1"/>
      <c r="S381" s="1"/>
    </row>
    <row r="382" spans="1:19" ht="13" x14ac:dyDescent="0.15">
      <c r="A382" s="2"/>
      <c r="L382" s="1"/>
      <c r="O382" s="1"/>
      <c r="R382" s="1"/>
      <c r="S382" s="1"/>
    </row>
    <row r="383" spans="1:19" ht="13" x14ac:dyDescent="0.15">
      <c r="A383" s="2"/>
      <c r="L383" s="1"/>
      <c r="O383" s="1"/>
      <c r="R383" s="1"/>
      <c r="S383" s="1"/>
    </row>
    <row r="384" spans="1:19" ht="13" x14ac:dyDescent="0.15">
      <c r="A384" s="2"/>
      <c r="L384" s="1"/>
      <c r="O384" s="1"/>
      <c r="R384" s="1"/>
      <c r="S384" s="1"/>
    </row>
    <row r="385" spans="1:19" ht="13" x14ac:dyDescent="0.15">
      <c r="A385" s="2"/>
      <c r="L385" s="1"/>
      <c r="O385" s="1"/>
      <c r="R385" s="1"/>
      <c r="S385" s="1"/>
    </row>
    <row r="386" spans="1:19" ht="13" x14ac:dyDescent="0.15">
      <c r="A386" s="2"/>
      <c r="L386" s="1"/>
      <c r="O386" s="1"/>
      <c r="R386" s="1"/>
      <c r="S386" s="1"/>
    </row>
    <row r="387" spans="1:19" ht="13" x14ac:dyDescent="0.15">
      <c r="A387" s="2"/>
      <c r="L387" s="1"/>
      <c r="O387" s="1"/>
      <c r="R387" s="1"/>
      <c r="S387" s="1"/>
    </row>
    <row r="388" spans="1:19" ht="13" x14ac:dyDescent="0.15">
      <c r="A388" s="2"/>
      <c r="L388" s="1"/>
      <c r="O388" s="1"/>
      <c r="R388" s="1"/>
      <c r="S388" s="1"/>
    </row>
    <row r="389" spans="1:19" ht="13" x14ac:dyDescent="0.15">
      <c r="A389" s="2"/>
      <c r="L389" s="1"/>
      <c r="O389" s="1"/>
      <c r="R389" s="1"/>
      <c r="S389" s="1"/>
    </row>
    <row r="390" spans="1:19" ht="13" x14ac:dyDescent="0.15">
      <c r="A390" s="2"/>
      <c r="L390" s="1"/>
      <c r="O390" s="1"/>
      <c r="R390" s="1"/>
      <c r="S390" s="1"/>
    </row>
    <row r="391" spans="1:19" ht="13" x14ac:dyDescent="0.15">
      <c r="A391" s="2"/>
      <c r="L391" s="1"/>
      <c r="O391" s="1"/>
      <c r="R391" s="1"/>
      <c r="S391" s="1"/>
    </row>
    <row r="392" spans="1:19" ht="13" x14ac:dyDescent="0.15">
      <c r="A392" s="2"/>
      <c r="L392" s="1"/>
      <c r="O392" s="1"/>
      <c r="R392" s="1"/>
      <c r="S392" s="1"/>
    </row>
    <row r="393" spans="1:19" ht="13" x14ac:dyDescent="0.15">
      <c r="A393" s="2"/>
      <c r="L393" s="1"/>
      <c r="O393" s="1"/>
      <c r="R393" s="1"/>
      <c r="S393" s="1"/>
    </row>
    <row r="394" spans="1:19" ht="13" x14ac:dyDescent="0.15">
      <c r="A394" s="2"/>
      <c r="L394" s="1"/>
      <c r="O394" s="1"/>
      <c r="R394" s="1"/>
      <c r="S394" s="1"/>
    </row>
    <row r="395" spans="1:19" ht="13" x14ac:dyDescent="0.15">
      <c r="A395" s="2"/>
      <c r="L395" s="1"/>
      <c r="O395" s="1"/>
      <c r="R395" s="1"/>
      <c r="S395" s="1"/>
    </row>
    <row r="396" spans="1:19" ht="13" x14ac:dyDescent="0.15">
      <c r="A396" s="2"/>
      <c r="L396" s="1"/>
      <c r="O396" s="1"/>
      <c r="R396" s="1"/>
      <c r="S396" s="1"/>
    </row>
    <row r="397" spans="1:19" ht="13" x14ac:dyDescent="0.15">
      <c r="A397" s="2"/>
      <c r="L397" s="1"/>
      <c r="O397" s="1"/>
      <c r="R397" s="1"/>
      <c r="S397" s="1"/>
    </row>
    <row r="398" spans="1:19" ht="13" x14ac:dyDescent="0.15">
      <c r="A398" s="2"/>
      <c r="L398" s="1"/>
      <c r="O398" s="1"/>
      <c r="R398" s="1"/>
      <c r="S398" s="1"/>
    </row>
    <row r="399" spans="1:19" ht="13" x14ac:dyDescent="0.15">
      <c r="A399" s="2"/>
      <c r="L399" s="1"/>
      <c r="O399" s="1"/>
      <c r="R399" s="1"/>
      <c r="S399" s="1"/>
    </row>
    <row r="400" spans="1:19" ht="13" x14ac:dyDescent="0.15">
      <c r="A400" s="2"/>
      <c r="L400" s="1"/>
      <c r="O400" s="1"/>
      <c r="R400" s="1"/>
      <c r="S400" s="1"/>
    </row>
    <row r="401" spans="1:19" ht="13" x14ac:dyDescent="0.15">
      <c r="A401" s="2"/>
      <c r="L401" s="1"/>
      <c r="O401" s="1"/>
      <c r="R401" s="1"/>
      <c r="S401" s="1"/>
    </row>
    <row r="402" spans="1:19" ht="13" x14ac:dyDescent="0.15">
      <c r="A402" s="2"/>
      <c r="L402" s="1"/>
      <c r="O402" s="1"/>
      <c r="R402" s="1"/>
      <c r="S402" s="1"/>
    </row>
    <row r="403" spans="1:19" ht="13" x14ac:dyDescent="0.15">
      <c r="A403" s="2"/>
      <c r="L403" s="1"/>
      <c r="O403" s="1"/>
      <c r="R403" s="1"/>
      <c r="S403" s="1"/>
    </row>
    <row r="404" spans="1:19" ht="13" x14ac:dyDescent="0.15">
      <c r="A404" s="2"/>
      <c r="L404" s="1"/>
      <c r="O404" s="1"/>
      <c r="R404" s="1"/>
      <c r="S404" s="1"/>
    </row>
    <row r="405" spans="1:19" ht="13" x14ac:dyDescent="0.15">
      <c r="A405" s="2"/>
      <c r="L405" s="1"/>
      <c r="O405" s="1"/>
      <c r="R405" s="1"/>
      <c r="S405" s="1"/>
    </row>
    <row r="406" spans="1:19" ht="13" x14ac:dyDescent="0.15">
      <c r="A406" s="2"/>
      <c r="L406" s="1"/>
      <c r="O406" s="1"/>
      <c r="R406" s="1"/>
      <c r="S406" s="1"/>
    </row>
    <row r="407" spans="1:19" ht="13" x14ac:dyDescent="0.15">
      <c r="A407" s="2"/>
      <c r="L407" s="1"/>
      <c r="O407" s="1"/>
      <c r="R407" s="1"/>
      <c r="S407" s="1"/>
    </row>
    <row r="408" spans="1:19" ht="13" x14ac:dyDescent="0.15">
      <c r="A408" s="2"/>
      <c r="L408" s="1"/>
      <c r="O408" s="1"/>
      <c r="R408" s="1"/>
      <c r="S408" s="1"/>
    </row>
    <row r="409" spans="1:19" ht="13" x14ac:dyDescent="0.15">
      <c r="A409" s="2"/>
      <c r="L409" s="1"/>
      <c r="O409" s="1"/>
      <c r="R409" s="1"/>
      <c r="S409" s="1"/>
    </row>
    <row r="410" spans="1:19" ht="13" x14ac:dyDescent="0.15">
      <c r="A410" s="2"/>
      <c r="L410" s="1"/>
      <c r="O410" s="1"/>
      <c r="R410" s="1"/>
      <c r="S410" s="1"/>
    </row>
    <row r="411" spans="1:19" ht="13" x14ac:dyDescent="0.15">
      <c r="A411" s="2"/>
      <c r="L411" s="1"/>
      <c r="O411" s="1"/>
      <c r="R411" s="1"/>
      <c r="S411" s="1"/>
    </row>
    <row r="412" spans="1:19" ht="13" x14ac:dyDescent="0.15">
      <c r="A412" s="2"/>
      <c r="L412" s="1"/>
      <c r="O412" s="1"/>
      <c r="R412" s="1"/>
      <c r="S412" s="1"/>
    </row>
    <row r="413" spans="1:19" ht="13" x14ac:dyDescent="0.15">
      <c r="A413" s="2"/>
      <c r="L413" s="1"/>
      <c r="O413" s="1"/>
      <c r="R413" s="1"/>
      <c r="S413" s="1"/>
    </row>
    <row r="414" spans="1:19" ht="13" x14ac:dyDescent="0.15">
      <c r="A414" s="2"/>
      <c r="L414" s="1"/>
      <c r="O414" s="1"/>
      <c r="R414" s="1"/>
      <c r="S414" s="1"/>
    </row>
    <row r="415" spans="1:19" ht="13" x14ac:dyDescent="0.15">
      <c r="A415" s="2"/>
      <c r="L415" s="1"/>
      <c r="O415" s="1"/>
      <c r="R415" s="1"/>
      <c r="S415" s="1"/>
    </row>
    <row r="416" spans="1:19" ht="13" x14ac:dyDescent="0.15">
      <c r="A416" s="2"/>
      <c r="L416" s="1"/>
      <c r="O416" s="1"/>
      <c r="R416" s="1"/>
      <c r="S416" s="1"/>
    </row>
    <row r="417" spans="1:19" ht="13" x14ac:dyDescent="0.15">
      <c r="A417" s="2"/>
      <c r="L417" s="1"/>
      <c r="O417" s="1"/>
      <c r="R417" s="1"/>
      <c r="S417" s="1"/>
    </row>
    <row r="418" spans="1:19" ht="13" x14ac:dyDescent="0.15">
      <c r="A418" s="2"/>
      <c r="L418" s="1"/>
      <c r="O418" s="1"/>
      <c r="R418" s="1"/>
      <c r="S418" s="1"/>
    </row>
    <row r="419" spans="1:19" ht="13" x14ac:dyDescent="0.15">
      <c r="A419" s="2"/>
      <c r="L419" s="1"/>
      <c r="O419" s="1"/>
      <c r="R419" s="1"/>
      <c r="S419" s="1"/>
    </row>
    <row r="420" spans="1:19" ht="13" x14ac:dyDescent="0.15">
      <c r="A420" s="2"/>
      <c r="L420" s="1"/>
      <c r="O420" s="1"/>
      <c r="R420" s="1"/>
      <c r="S420" s="1"/>
    </row>
    <row r="421" spans="1:19" ht="13" x14ac:dyDescent="0.15">
      <c r="A421" s="2"/>
      <c r="L421" s="1"/>
      <c r="O421" s="1"/>
      <c r="R421" s="1"/>
      <c r="S421" s="1"/>
    </row>
    <row r="422" spans="1:19" ht="13" x14ac:dyDescent="0.15">
      <c r="A422" s="2"/>
      <c r="L422" s="1"/>
      <c r="O422" s="1"/>
      <c r="R422" s="1"/>
      <c r="S422" s="1"/>
    </row>
    <row r="423" spans="1:19" ht="13" x14ac:dyDescent="0.15">
      <c r="A423" s="2"/>
      <c r="L423" s="1"/>
      <c r="O423" s="1"/>
      <c r="R423" s="1"/>
      <c r="S423" s="1"/>
    </row>
    <row r="424" spans="1:19" ht="13" x14ac:dyDescent="0.15">
      <c r="A424" s="2"/>
      <c r="L424" s="1"/>
      <c r="O424" s="1"/>
      <c r="R424" s="1"/>
      <c r="S424" s="1"/>
    </row>
    <row r="425" spans="1:19" ht="13" x14ac:dyDescent="0.15">
      <c r="A425" s="2"/>
      <c r="L425" s="1"/>
      <c r="O425" s="1"/>
      <c r="R425" s="1"/>
      <c r="S425" s="1"/>
    </row>
    <row r="426" spans="1:19" ht="13" x14ac:dyDescent="0.15">
      <c r="A426" s="2"/>
      <c r="L426" s="1"/>
      <c r="O426" s="1"/>
      <c r="R426" s="1"/>
      <c r="S426" s="1"/>
    </row>
    <row r="427" spans="1:19" ht="13" x14ac:dyDescent="0.15">
      <c r="A427" s="2"/>
      <c r="L427" s="1"/>
      <c r="O427" s="1"/>
      <c r="R427" s="1"/>
      <c r="S427" s="1"/>
    </row>
    <row r="428" spans="1:19" ht="13" x14ac:dyDescent="0.15">
      <c r="A428" s="2"/>
      <c r="L428" s="1"/>
      <c r="O428" s="1"/>
      <c r="R428" s="1"/>
      <c r="S428" s="1"/>
    </row>
    <row r="429" spans="1:19" ht="13" x14ac:dyDescent="0.15">
      <c r="A429" s="2"/>
      <c r="L429" s="1"/>
      <c r="O429" s="1"/>
      <c r="R429" s="1"/>
      <c r="S429" s="1"/>
    </row>
    <row r="430" spans="1:19" ht="13" x14ac:dyDescent="0.15">
      <c r="A430" s="2"/>
      <c r="L430" s="1"/>
      <c r="O430" s="1"/>
      <c r="R430" s="1"/>
      <c r="S430" s="1"/>
    </row>
    <row r="431" spans="1:19" ht="13" x14ac:dyDescent="0.15">
      <c r="A431" s="2"/>
      <c r="L431" s="1"/>
      <c r="O431" s="1"/>
      <c r="R431" s="1"/>
      <c r="S431" s="1"/>
    </row>
    <row r="432" spans="1:19" ht="13" x14ac:dyDescent="0.15">
      <c r="A432" s="2"/>
      <c r="L432" s="1"/>
      <c r="O432" s="1"/>
      <c r="R432" s="1"/>
      <c r="S432" s="1"/>
    </row>
    <row r="433" spans="1:19" ht="13" x14ac:dyDescent="0.15">
      <c r="A433" s="2"/>
      <c r="L433" s="1"/>
      <c r="O433" s="1"/>
      <c r="R433" s="1"/>
      <c r="S433" s="1"/>
    </row>
    <row r="434" spans="1:19" ht="13" x14ac:dyDescent="0.15">
      <c r="A434" s="2"/>
      <c r="L434" s="1"/>
      <c r="O434" s="1"/>
      <c r="R434" s="1"/>
      <c r="S434" s="1"/>
    </row>
    <row r="435" spans="1:19" ht="13" x14ac:dyDescent="0.15">
      <c r="A435" s="2"/>
      <c r="L435" s="1"/>
      <c r="O435" s="1"/>
      <c r="R435" s="1"/>
      <c r="S435" s="1"/>
    </row>
    <row r="436" spans="1:19" ht="13" x14ac:dyDescent="0.15">
      <c r="A436" s="2"/>
      <c r="L436" s="1"/>
      <c r="O436" s="1"/>
      <c r="R436" s="1"/>
      <c r="S436" s="1"/>
    </row>
    <row r="437" spans="1:19" ht="13" x14ac:dyDescent="0.15">
      <c r="A437" s="2"/>
      <c r="L437" s="1"/>
      <c r="O437" s="1"/>
      <c r="R437" s="1"/>
      <c r="S437" s="1"/>
    </row>
    <row r="438" spans="1:19" ht="13" x14ac:dyDescent="0.15">
      <c r="A438" s="2"/>
      <c r="L438" s="1"/>
      <c r="O438" s="1"/>
      <c r="R438" s="1"/>
      <c r="S438" s="1"/>
    </row>
    <row r="439" spans="1:19" ht="13" x14ac:dyDescent="0.15">
      <c r="A439" s="2"/>
      <c r="L439" s="1"/>
      <c r="O439" s="1"/>
      <c r="R439" s="1"/>
      <c r="S439" s="1"/>
    </row>
    <row r="440" spans="1:19" ht="13" x14ac:dyDescent="0.15">
      <c r="A440" s="2"/>
      <c r="L440" s="1"/>
      <c r="O440" s="1"/>
      <c r="R440" s="1"/>
      <c r="S440" s="1"/>
    </row>
    <row r="441" spans="1:19" ht="13" x14ac:dyDescent="0.15">
      <c r="A441" s="2"/>
      <c r="L441" s="1"/>
      <c r="O441" s="1"/>
      <c r="R441" s="1"/>
      <c r="S441" s="1"/>
    </row>
    <row r="442" spans="1:19" ht="13" x14ac:dyDescent="0.15">
      <c r="A442" s="2"/>
      <c r="L442" s="1"/>
      <c r="O442" s="1"/>
      <c r="R442" s="1"/>
      <c r="S442" s="1"/>
    </row>
    <row r="443" spans="1:19" ht="13" x14ac:dyDescent="0.15">
      <c r="A443" s="2"/>
      <c r="L443" s="1"/>
      <c r="O443" s="1"/>
      <c r="R443" s="1"/>
      <c r="S443" s="1"/>
    </row>
    <row r="444" spans="1:19" ht="13" x14ac:dyDescent="0.15">
      <c r="A444" s="2"/>
      <c r="L444" s="1"/>
      <c r="O444" s="1"/>
      <c r="R444" s="1"/>
      <c r="S444" s="1"/>
    </row>
    <row r="445" spans="1:19" ht="13" x14ac:dyDescent="0.15">
      <c r="A445" s="2"/>
      <c r="L445" s="1"/>
      <c r="O445" s="1"/>
      <c r="R445" s="1"/>
      <c r="S445" s="1"/>
    </row>
    <row r="446" spans="1:19" ht="13" x14ac:dyDescent="0.15">
      <c r="A446" s="2"/>
      <c r="L446" s="1"/>
      <c r="O446" s="1"/>
      <c r="R446" s="1"/>
      <c r="S446" s="1"/>
    </row>
    <row r="447" spans="1:19" ht="13" x14ac:dyDescent="0.15">
      <c r="A447" s="2"/>
      <c r="L447" s="1"/>
      <c r="O447" s="1"/>
      <c r="R447" s="1"/>
      <c r="S447" s="1"/>
    </row>
    <row r="448" spans="1:19" ht="13" x14ac:dyDescent="0.15">
      <c r="A448" s="2"/>
      <c r="L448" s="1"/>
      <c r="O448" s="1"/>
      <c r="R448" s="1"/>
      <c r="S448" s="1"/>
    </row>
    <row r="449" spans="1:19" ht="13" x14ac:dyDescent="0.15">
      <c r="A449" s="2"/>
      <c r="L449" s="1"/>
      <c r="O449" s="1"/>
      <c r="R449" s="1"/>
      <c r="S449" s="1"/>
    </row>
    <row r="450" spans="1:19" ht="13" x14ac:dyDescent="0.15">
      <c r="A450" s="2"/>
      <c r="L450" s="1"/>
      <c r="O450" s="1"/>
      <c r="R450" s="1"/>
      <c r="S450" s="1"/>
    </row>
    <row r="451" spans="1:19" ht="13" x14ac:dyDescent="0.15">
      <c r="A451" s="2"/>
      <c r="L451" s="1"/>
      <c r="O451" s="1"/>
      <c r="R451" s="1"/>
      <c r="S451" s="1"/>
    </row>
    <row r="452" spans="1:19" ht="13" x14ac:dyDescent="0.15">
      <c r="A452" s="2"/>
      <c r="L452" s="1"/>
      <c r="O452" s="1"/>
      <c r="R452" s="1"/>
      <c r="S452" s="1"/>
    </row>
    <row r="453" spans="1:19" ht="13" x14ac:dyDescent="0.15">
      <c r="A453" s="2"/>
      <c r="L453" s="1"/>
      <c r="O453" s="1"/>
      <c r="R453" s="1"/>
      <c r="S453" s="1"/>
    </row>
    <row r="454" spans="1:19" ht="13" x14ac:dyDescent="0.15">
      <c r="A454" s="2"/>
      <c r="L454" s="1"/>
      <c r="O454" s="1"/>
      <c r="R454" s="1"/>
      <c r="S454" s="1"/>
    </row>
    <row r="455" spans="1:19" ht="13" x14ac:dyDescent="0.15">
      <c r="A455" s="2"/>
      <c r="L455" s="1"/>
      <c r="O455" s="1"/>
      <c r="R455" s="1"/>
      <c r="S455" s="1"/>
    </row>
    <row r="456" spans="1:19" ht="13" x14ac:dyDescent="0.15">
      <c r="A456" s="2"/>
      <c r="L456" s="1"/>
      <c r="O456" s="1"/>
      <c r="R456" s="1"/>
      <c r="S456" s="1"/>
    </row>
    <row r="457" spans="1:19" ht="13" x14ac:dyDescent="0.15">
      <c r="A457" s="2"/>
      <c r="L457" s="1"/>
      <c r="O457" s="1"/>
      <c r="R457" s="1"/>
      <c r="S457" s="1"/>
    </row>
    <row r="458" spans="1:19" ht="13" x14ac:dyDescent="0.15">
      <c r="A458" s="2"/>
      <c r="L458" s="1"/>
      <c r="O458" s="1"/>
      <c r="R458" s="1"/>
      <c r="S458" s="1"/>
    </row>
    <row r="459" spans="1:19" ht="13" x14ac:dyDescent="0.15">
      <c r="A459" s="2"/>
      <c r="L459" s="1"/>
      <c r="O459" s="1"/>
      <c r="R459" s="1"/>
      <c r="S459" s="1"/>
    </row>
    <row r="460" spans="1:19" ht="13" x14ac:dyDescent="0.15">
      <c r="A460" s="2"/>
      <c r="L460" s="1"/>
      <c r="O460" s="1"/>
      <c r="R460" s="1"/>
      <c r="S460" s="1"/>
    </row>
    <row r="461" spans="1:19" ht="13" x14ac:dyDescent="0.15">
      <c r="A461" s="2"/>
      <c r="L461" s="1"/>
      <c r="O461" s="1"/>
      <c r="R461" s="1"/>
      <c r="S461" s="1"/>
    </row>
    <row r="462" spans="1:19" ht="13" x14ac:dyDescent="0.15">
      <c r="A462" s="2"/>
      <c r="L462" s="1"/>
      <c r="O462" s="1"/>
      <c r="R462" s="1"/>
      <c r="S462" s="1"/>
    </row>
    <row r="463" spans="1:19" ht="13" x14ac:dyDescent="0.15">
      <c r="A463" s="2"/>
      <c r="L463" s="1"/>
      <c r="O463" s="1"/>
      <c r="R463" s="1"/>
      <c r="S463" s="1"/>
    </row>
    <row r="464" spans="1:19" ht="13" x14ac:dyDescent="0.15">
      <c r="A464" s="2"/>
      <c r="L464" s="1"/>
      <c r="O464" s="1"/>
      <c r="R464" s="1"/>
      <c r="S464" s="1"/>
    </row>
    <row r="465" spans="1:19" ht="13" x14ac:dyDescent="0.15">
      <c r="A465" s="2"/>
      <c r="L465" s="1"/>
      <c r="O465" s="1"/>
      <c r="R465" s="1"/>
      <c r="S465" s="1"/>
    </row>
    <row r="466" spans="1:19" ht="13" x14ac:dyDescent="0.15">
      <c r="A466" s="2"/>
      <c r="L466" s="1"/>
      <c r="O466" s="1"/>
      <c r="R466" s="1"/>
      <c r="S466" s="1"/>
    </row>
    <row r="467" spans="1:19" ht="13" x14ac:dyDescent="0.15">
      <c r="A467" s="2"/>
      <c r="L467" s="1"/>
      <c r="O467" s="1"/>
      <c r="R467" s="1"/>
      <c r="S467" s="1"/>
    </row>
    <row r="468" spans="1:19" ht="13" x14ac:dyDescent="0.15">
      <c r="A468" s="2"/>
      <c r="L468" s="1"/>
      <c r="O468" s="1"/>
      <c r="R468" s="1"/>
      <c r="S468" s="1"/>
    </row>
    <row r="469" spans="1:19" ht="13" x14ac:dyDescent="0.15">
      <c r="A469" s="2"/>
      <c r="L469" s="1"/>
      <c r="O469" s="1"/>
      <c r="R469" s="1"/>
      <c r="S469" s="1"/>
    </row>
    <row r="470" spans="1:19" ht="13" x14ac:dyDescent="0.15">
      <c r="A470" s="2"/>
      <c r="L470" s="1"/>
      <c r="O470" s="1"/>
      <c r="R470" s="1"/>
      <c r="S470" s="1"/>
    </row>
    <row r="471" spans="1:19" ht="13" x14ac:dyDescent="0.15">
      <c r="A471" s="2"/>
      <c r="L471" s="1"/>
      <c r="O471" s="1"/>
      <c r="R471" s="1"/>
      <c r="S471" s="1"/>
    </row>
    <row r="472" spans="1:19" ht="13" x14ac:dyDescent="0.15">
      <c r="A472" s="2"/>
      <c r="L472" s="1"/>
      <c r="O472" s="1"/>
      <c r="R472" s="1"/>
      <c r="S472" s="1"/>
    </row>
    <row r="473" spans="1:19" ht="13" x14ac:dyDescent="0.15">
      <c r="A473" s="2"/>
      <c r="L473" s="1"/>
      <c r="O473" s="1"/>
      <c r="R473" s="1"/>
      <c r="S473" s="1"/>
    </row>
    <row r="474" spans="1:19" ht="13" x14ac:dyDescent="0.15">
      <c r="A474" s="2"/>
      <c r="L474" s="1"/>
      <c r="O474" s="1"/>
      <c r="R474" s="1"/>
      <c r="S474" s="1"/>
    </row>
    <row r="475" spans="1:19" ht="13" x14ac:dyDescent="0.15">
      <c r="A475" s="2"/>
      <c r="L475" s="1"/>
      <c r="O475" s="1"/>
      <c r="R475" s="1"/>
      <c r="S475" s="1"/>
    </row>
    <row r="476" spans="1:19" ht="13" x14ac:dyDescent="0.15">
      <c r="A476" s="2"/>
      <c r="L476" s="1"/>
      <c r="O476" s="1"/>
      <c r="R476" s="1"/>
      <c r="S476" s="1"/>
    </row>
    <row r="477" spans="1:19" ht="13" x14ac:dyDescent="0.15">
      <c r="A477" s="2"/>
      <c r="L477" s="1"/>
      <c r="O477" s="1"/>
      <c r="R477" s="1"/>
      <c r="S477" s="1"/>
    </row>
    <row r="478" spans="1:19" ht="13" x14ac:dyDescent="0.15">
      <c r="A478" s="2"/>
      <c r="L478" s="1"/>
      <c r="O478" s="1"/>
      <c r="R478" s="1"/>
      <c r="S478" s="1"/>
    </row>
    <row r="479" spans="1:19" ht="13" x14ac:dyDescent="0.15">
      <c r="A479" s="2"/>
      <c r="L479" s="1"/>
      <c r="O479" s="1"/>
      <c r="R479" s="1"/>
      <c r="S479" s="1"/>
    </row>
    <row r="480" spans="1:19" ht="13" x14ac:dyDescent="0.15">
      <c r="A480" s="2"/>
      <c r="L480" s="1"/>
      <c r="O480" s="1"/>
      <c r="R480" s="1"/>
      <c r="S480" s="1"/>
    </row>
    <row r="481" spans="1:19" ht="13" x14ac:dyDescent="0.15">
      <c r="A481" s="2"/>
      <c r="L481" s="1"/>
      <c r="O481" s="1"/>
      <c r="R481" s="1"/>
      <c r="S481" s="1"/>
    </row>
    <row r="482" spans="1:19" ht="13" x14ac:dyDescent="0.15">
      <c r="A482" s="2"/>
      <c r="L482" s="1"/>
      <c r="O482" s="1"/>
      <c r="R482" s="1"/>
      <c r="S482" s="1"/>
    </row>
    <row r="483" spans="1:19" ht="13" x14ac:dyDescent="0.15">
      <c r="A483" s="2"/>
      <c r="L483" s="1"/>
      <c r="O483" s="1"/>
      <c r="R483" s="1"/>
      <c r="S483" s="1"/>
    </row>
    <row r="484" spans="1:19" ht="13" x14ac:dyDescent="0.15">
      <c r="A484" s="2"/>
      <c r="L484" s="1"/>
      <c r="O484" s="1"/>
      <c r="R484" s="1"/>
      <c r="S484" s="1"/>
    </row>
    <row r="485" spans="1:19" ht="13" x14ac:dyDescent="0.15">
      <c r="A485" s="2"/>
      <c r="L485" s="1"/>
      <c r="O485" s="1"/>
      <c r="R485" s="1"/>
      <c r="S485" s="1"/>
    </row>
    <row r="486" spans="1:19" ht="13" x14ac:dyDescent="0.15">
      <c r="A486" s="2"/>
      <c r="L486" s="1"/>
      <c r="O486" s="1"/>
      <c r="R486" s="1"/>
      <c r="S486" s="1"/>
    </row>
    <row r="487" spans="1:19" ht="13" x14ac:dyDescent="0.15">
      <c r="A487" s="2"/>
      <c r="L487" s="1"/>
      <c r="O487" s="1"/>
      <c r="R487" s="1"/>
      <c r="S487" s="1"/>
    </row>
    <row r="488" spans="1:19" ht="13" x14ac:dyDescent="0.15">
      <c r="A488" s="2"/>
      <c r="L488" s="1"/>
      <c r="O488" s="1"/>
      <c r="R488" s="1"/>
      <c r="S488" s="1"/>
    </row>
    <row r="489" spans="1:19" ht="13" x14ac:dyDescent="0.15">
      <c r="A489" s="2"/>
      <c r="L489" s="1"/>
      <c r="O489" s="1"/>
      <c r="R489" s="1"/>
      <c r="S489" s="1"/>
    </row>
    <row r="490" spans="1:19" ht="13" x14ac:dyDescent="0.15">
      <c r="A490" s="2"/>
      <c r="L490" s="1"/>
      <c r="O490" s="1"/>
      <c r="R490" s="1"/>
      <c r="S490" s="1"/>
    </row>
    <row r="491" spans="1:19" ht="13" x14ac:dyDescent="0.15">
      <c r="A491" s="2"/>
      <c r="L491" s="1"/>
      <c r="O491" s="1"/>
      <c r="R491" s="1"/>
      <c r="S491" s="1"/>
    </row>
    <row r="492" spans="1:19" ht="13" x14ac:dyDescent="0.15">
      <c r="A492" s="2"/>
      <c r="L492" s="1"/>
      <c r="O492" s="1"/>
      <c r="R492" s="1"/>
      <c r="S492" s="1"/>
    </row>
    <row r="493" spans="1:19" ht="13" x14ac:dyDescent="0.15">
      <c r="A493" s="2"/>
      <c r="L493" s="1"/>
      <c r="O493" s="1"/>
      <c r="R493" s="1"/>
      <c r="S493" s="1"/>
    </row>
    <row r="494" spans="1:19" ht="13" x14ac:dyDescent="0.15">
      <c r="A494" s="2"/>
      <c r="L494" s="1"/>
      <c r="O494" s="1"/>
      <c r="R494" s="1"/>
      <c r="S494" s="1"/>
    </row>
    <row r="495" spans="1:19" ht="13" x14ac:dyDescent="0.15">
      <c r="A495" s="2"/>
      <c r="L495" s="1"/>
      <c r="O495" s="1"/>
      <c r="R495" s="1"/>
      <c r="S495" s="1"/>
    </row>
    <row r="496" spans="1:19" ht="13" x14ac:dyDescent="0.15">
      <c r="A496" s="2"/>
      <c r="L496" s="1"/>
      <c r="O496" s="1"/>
      <c r="R496" s="1"/>
      <c r="S496" s="1"/>
    </row>
    <row r="497" spans="1:19" ht="13" x14ac:dyDescent="0.15">
      <c r="A497" s="2"/>
      <c r="L497" s="1"/>
      <c r="O497" s="1"/>
      <c r="R497" s="1"/>
      <c r="S497" s="1"/>
    </row>
    <row r="498" spans="1:19" ht="13" x14ac:dyDescent="0.15">
      <c r="A498" s="2"/>
      <c r="L498" s="1"/>
      <c r="O498" s="1"/>
      <c r="R498" s="1"/>
      <c r="S498" s="1"/>
    </row>
    <row r="499" spans="1:19" ht="13" x14ac:dyDescent="0.15">
      <c r="A499" s="2"/>
      <c r="L499" s="1"/>
      <c r="O499" s="1"/>
      <c r="R499" s="1"/>
      <c r="S499" s="1"/>
    </row>
    <row r="500" spans="1:19" ht="13" x14ac:dyDescent="0.15">
      <c r="A500" s="2"/>
      <c r="L500" s="1"/>
      <c r="O500" s="1"/>
      <c r="R500" s="1"/>
      <c r="S500" s="1"/>
    </row>
    <row r="501" spans="1:19" ht="13" x14ac:dyDescent="0.15">
      <c r="A501" s="2"/>
      <c r="L501" s="1"/>
      <c r="O501" s="1"/>
      <c r="R501" s="1"/>
      <c r="S501" s="1"/>
    </row>
    <row r="502" spans="1:19" ht="13" x14ac:dyDescent="0.15">
      <c r="A502" s="2"/>
      <c r="L502" s="1"/>
      <c r="O502" s="1"/>
      <c r="R502" s="1"/>
      <c r="S502" s="1"/>
    </row>
    <row r="503" spans="1:19" ht="13" x14ac:dyDescent="0.15">
      <c r="A503" s="2"/>
      <c r="L503" s="1"/>
      <c r="O503" s="1"/>
      <c r="R503" s="1"/>
      <c r="S503" s="1"/>
    </row>
    <row r="504" spans="1:19" ht="13" x14ac:dyDescent="0.15">
      <c r="A504" s="2"/>
      <c r="L504" s="1"/>
      <c r="O504" s="1"/>
      <c r="R504" s="1"/>
      <c r="S504" s="1"/>
    </row>
    <row r="505" spans="1:19" ht="13" x14ac:dyDescent="0.15">
      <c r="A505" s="2"/>
      <c r="L505" s="1"/>
      <c r="O505" s="1"/>
      <c r="R505" s="1"/>
      <c r="S505" s="1"/>
    </row>
    <row r="506" spans="1:19" ht="13" x14ac:dyDescent="0.15">
      <c r="A506" s="2"/>
      <c r="L506" s="1"/>
      <c r="O506" s="1"/>
      <c r="R506" s="1"/>
      <c r="S506" s="1"/>
    </row>
    <row r="507" spans="1:19" ht="13" x14ac:dyDescent="0.15">
      <c r="A507" s="2"/>
      <c r="L507" s="1"/>
      <c r="O507" s="1"/>
      <c r="R507" s="1"/>
      <c r="S507" s="1"/>
    </row>
    <row r="508" spans="1:19" ht="13" x14ac:dyDescent="0.15">
      <c r="A508" s="2"/>
      <c r="L508" s="1"/>
      <c r="O508" s="1"/>
      <c r="R508" s="1"/>
      <c r="S508" s="1"/>
    </row>
    <row r="509" spans="1:19" ht="13" x14ac:dyDescent="0.15">
      <c r="A509" s="2"/>
      <c r="L509" s="1"/>
      <c r="O509" s="1"/>
      <c r="R509" s="1"/>
      <c r="S509" s="1"/>
    </row>
    <row r="510" spans="1:19" ht="13" x14ac:dyDescent="0.15">
      <c r="A510" s="2"/>
      <c r="L510" s="1"/>
      <c r="O510" s="1"/>
      <c r="R510" s="1"/>
      <c r="S510" s="1"/>
    </row>
    <row r="511" spans="1:19" ht="13" x14ac:dyDescent="0.15">
      <c r="A511" s="2"/>
      <c r="L511" s="1"/>
      <c r="O511" s="1"/>
      <c r="R511" s="1"/>
      <c r="S511" s="1"/>
    </row>
    <row r="512" spans="1:19" ht="13" x14ac:dyDescent="0.15">
      <c r="A512" s="2"/>
      <c r="L512" s="1"/>
      <c r="O512" s="1"/>
      <c r="R512" s="1"/>
      <c r="S512" s="1"/>
    </row>
    <row r="513" spans="1:19" ht="13" x14ac:dyDescent="0.15">
      <c r="A513" s="2"/>
      <c r="L513" s="1"/>
      <c r="O513" s="1"/>
      <c r="R513" s="1"/>
      <c r="S513" s="1"/>
    </row>
    <row r="514" spans="1:19" ht="13" x14ac:dyDescent="0.15">
      <c r="A514" s="2"/>
      <c r="L514" s="1"/>
      <c r="O514" s="1"/>
      <c r="R514" s="1"/>
      <c r="S514" s="1"/>
    </row>
    <row r="515" spans="1:19" ht="13" x14ac:dyDescent="0.15">
      <c r="A515" s="2"/>
      <c r="L515" s="1"/>
      <c r="O515" s="1"/>
      <c r="R515" s="1"/>
      <c r="S515" s="1"/>
    </row>
    <row r="516" spans="1:19" ht="13" x14ac:dyDescent="0.15">
      <c r="A516" s="2"/>
      <c r="L516" s="1"/>
      <c r="O516" s="1"/>
      <c r="R516" s="1"/>
      <c r="S516" s="1"/>
    </row>
    <row r="517" spans="1:19" ht="13" x14ac:dyDescent="0.15">
      <c r="A517" s="2"/>
      <c r="L517" s="1"/>
      <c r="O517" s="1"/>
      <c r="R517" s="1"/>
      <c r="S517" s="1"/>
    </row>
    <row r="518" spans="1:19" ht="13" x14ac:dyDescent="0.15">
      <c r="A518" s="2"/>
      <c r="L518" s="1"/>
      <c r="O518" s="1"/>
      <c r="R518" s="1"/>
      <c r="S518" s="1"/>
    </row>
    <row r="519" spans="1:19" ht="13" x14ac:dyDescent="0.15">
      <c r="A519" s="2"/>
      <c r="L519" s="1"/>
      <c r="O519" s="1"/>
      <c r="R519" s="1"/>
      <c r="S519" s="1"/>
    </row>
    <row r="520" spans="1:19" ht="13" x14ac:dyDescent="0.15">
      <c r="A520" s="2"/>
      <c r="L520" s="1"/>
      <c r="O520" s="1"/>
      <c r="R520" s="1"/>
      <c r="S520" s="1"/>
    </row>
    <row r="521" spans="1:19" ht="13" x14ac:dyDescent="0.15">
      <c r="A521" s="2"/>
      <c r="L521" s="1"/>
      <c r="O521" s="1"/>
      <c r="R521" s="1"/>
      <c r="S521" s="1"/>
    </row>
    <row r="522" spans="1:19" ht="13" x14ac:dyDescent="0.15">
      <c r="A522" s="2"/>
      <c r="L522" s="1"/>
      <c r="O522" s="1"/>
      <c r="R522" s="1"/>
      <c r="S522" s="1"/>
    </row>
    <row r="523" spans="1:19" ht="13" x14ac:dyDescent="0.15">
      <c r="A523" s="2"/>
      <c r="L523" s="1"/>
      <c r="O523" s="1"/>
      <c r="R523" s="1"/>
      <c r="S523" s="1"/>
    </row>
    <row r="524" spans="1:19" ht="13" x14ac:dyDescent="0.15">
      <c r="A524" s="2"/>
      <c r="L524" s="1"/>
      <c r="O524" s="1"/>
      <c r="R524" s="1"/>
      <c r="S524" s="1"/>
    </row>
    <row r="525" spans="1:19" ht="13" x14ac:dyDescent="0.15">
      <c r="A525" s="2"/>
      <c r="L525" s="1"/>
      <c r="O525" s="1"/>
      <c r="R525" s="1"/>
      <c r="S525" s="1"/>
    </row>
    <row r="526" spans="1:19" ht="13" x14ac:dyDescent="0.15">
      <c r="A526" s="2"/>
      <c r="L526" s="1"/>
      <c r="O526" s="1"/>
      <c r="R526" s="1"/>
      <c r="S526" s="1"/>
    </row>
    <row r="527" spans="1:19" ht="13" x14ac:dyDescent="0.15">
      <c r="A527" s="2"/>
      <c r="L527" s="1"/>
      <c r="O527" s="1"/>
      <c r="R527" s="1"/>
      <c r="S527" s="1"/>
    </row>
    <row r="528" spans="1:19" ht="13" x14ac:dyDescent="0.15">
      <c r="A528" s="2"/>
      <c r="L528" s="1"/>
      <c r="O528" s="1"/>
      <c r="R528" s="1"/>
      <c r="S528" s="1"/>
    </row>
    <row r="529" spans="1:19" ht="13" x14ac:dyDescent="0.15">
      <c r="A529" s="2"/>
      <c r="L529" s="1"/>
      <c r="O529" s="1"/>
      <c r="R529" s="1"/>
      <c r="S529" s="1"/>
    </row>
    <row r="530" spans="1:19" ht="13" x14ac:dyDescent="0.15">
      <c r="A530" s="2"/>
      <c r="L530" s="1"/>
      <c r="O530" s="1"/>
      <c r="R530" s="1"/>
      <c r="S530" s="1"/>
    </row>
    <row r="531" spans="1:19" ht="13" x14ac:dyDescent="0.15">
      <c r="A531" s="2"/>
      <c r="L531" s="1"/>
      <c r="O531" s="1"/>
      <c r="R531" s="1"/>
      <c r="S531" s="1"/>
    </row>
    <row r="532" spans="1:19" ht="13" x14ac:dyDescent="0.15">
      <c r="A532" s="2"/>
      <c r="L532" s="1"/>
      <c r="O532" s="1"/>
      <c r="R532" s="1"/>
      <c r="S532" s="1"/>
    </row>
    <row r="533" spans="1:19" ht="13" x14ac:dyDescent="0.15">
      <c r="A533" s="2"/>
      <c r="L533" s="1"/>
      <c r="O533" s="1"/>
      <c r="R533" s="1"/>
      <c r="S533" s="1"/>
    </row>
    <row r="534" spans="1:19" ht="13" x14ac:dyDescent="0.15">
      <c r="A534" s="2"/>
      <c r="L534" s="1"/>
      <c r="O534" s="1"/>
      <c r="R534" s="1"/>
      <c r="S534" s="1"/>
    </row>
    <row r="535" spans="1:19" ht="13" x14ac:dyDescent="0.15">
      <c r="A535" s="2"/>
      <c r="L535" s="1"/>
      <c r="O535" s="1"/>
      <c r="R535" s="1"/>
      <c r="S535" s="1"/>
    </row>
    <row r="536" spans="1:19" ht="13" x14ac:dyDescent="0.15">
      <c r="A536" s="2"/>
      <c r="L536" s="1"/>
      <c r="O536" s="1"/>
      <c r="R536" s="1"/>
      <c r="S536" s="1"/>
    </row>
    <row r="537" spans="1:19" ht="13" x14ac:dyDescent="0.15">
      <c r="A537" s="2"/>
      <c r="L537" s="1"/>
      <c r="O537" s="1"/>
      <c r="R537" s="1"/>
      <c r="S537" s="1"/>
    </row>
    <row r="538" spans="1:19" ht="13" x14ac:dyDescent="0.15">
      <c r="A538" s="2"/>
      <c r="L538" s="1"/>
      <c r="O538" s="1"/>
      <c r="R538" s="1"/>
      <c r="S538" s="1"/>
    </row>
    <row r="539" spans="1:19" ht="13" x14ac:dyDescent="0.15">
      <c r="A539" s="2"/>
      <c r="L539" s="1"/>
      <c r="O539" s="1"/>
      <c r="R539" s="1"/>
      <c r="S539" s="1"/>
    </row>
    <row r="540" spans="1:19" ht="13" x14ac:dyDescent="0.15">
      <c r="A540" s="2"/>
      <c r="L540" s="1"/>
      <c r="O540" s="1"/>
      <c r="R540" s="1"/>
      <c r="S540" s="1"/>
    </row>
    <row r="541" spans="1:19" ht="13" x14ac:dyDescent="0.15">
      <c r="A541" s="2"/>
      <c r="L541" s="1"/>
      <c r="O541" s="1"/>
      <c r="R541" s="1"/>
      <c r="S541" s="1"/>
    </row>
    <row r="542" spans="1:19" ht="13" x14ac:dyDescent="0.15">
      <c r="A542" s="2"/>
      <c r="L542" s="1"/>
      <c r="O542" s="1"/>
      <c r="R542" s="1"/>
      <c r="S542" s="1"/>
    </row>
    <row r="543" spans="1:19" ht="13" x14ac:dyDescent="0.15">
      <c r="A543" s="2"/>
      <c r="L543" s="1"/>
      <c r="O543" s="1"/>
      <c r="R543" s="1"/>
      <c r="S543" s="1"/>
    </row>
    <row r="544" spans="1:19" ht="13" x14ac:dyDescent="0.15">
      <c r="A544" s="2"/>
      <c r="L544" s="1"/>
      <c r="O544" s="1"/>
      <c r="R544" s="1"/>
      <c r="S544" s="1"/>
    </row>
    <row r="545" spans="1:19" ht="13" x14ac:dyDescent="0.15">
      <c r="A545" s="2"/>
      <c r="L545" s="1"/>
      <c r="O545" s="1"/>
      <c r="R545" s="1"/>
      <c r="S545" s="1"/>
    </row>
    <row r="546" spans="1:19" ht="13" x14ac:dyDescent="0.15">
      <c r="A546" s="2"/>
      <c r="L546" s="1"/>
      <c r="O546" s="1"/>
      <c r="R546" s="1"/>
      <c r="S546" s="1"/>
    </row>
    <row r="547" spans="1:19" ht="13" x14ac:dyDescent="0.15">
      <c r="A547" s="2"/>
      <c r="L547" s="1"/>
      <c r="O547" s="1"/>
      <c r="R547" s="1"/>
      <c r="S547" s="1"/>
    </row>
    <row r="548" spans="1:19" ht="13" x14ac:dyDescent="0.15">
      <c r="A548" s="2"/>
      <c r="L548" s="1"/>
      <c r="O548" s="1"/>
      <c r="R548" s="1"/>
      <c r="S548" s="1"/>
    </row>
    <row r="549" spans="1:19" ht="13" x14ac:dyDescent="0.15">
      <c r="A549" s="2"/>
      <c r="L549" s="1"/>
      <c r="O549" s="1"/>
      <c r="R549" s="1"/>
      <c r="S549" s="1"/>
    </row>
    <row r="550" spans="1:19" ht="13" x14ac:dyDescent="0.15">
      <c r="A550" s="2"/>
      <c r="L550" s="1"/>
      <c r="O550" s="1"/>
      <c r="R550" s="1"/>
      <c r="S550" s="1"/>
    </row>
    <row r="551" spans="1:19" ht="13" x14ac:dyDescent="0.15">
      <c r="A551" s="2"/>
      <c r="L551" s="1"/>
      <c r="O551" s="1"/>
      <c r="R551" s="1"/>
      <c r="S551" s="1"/>
    </row>
    <row r="552" spans="1:19" ht="13" x14ac:dyDescent="0.15">
      <c r="A552" s="2"/>
      <c r="L552" s="1"/>
      <c r="O552" s="1"/>
      <c r="R552" s="1"/>
      <c r="S552" s="1"/>
    </row>
    <row r="553" spans="1:19" ht="13" x14ac:dyDescent="0.15">
      <c r="A553" s="2"/>
      <c r="L553" s="1"/>
      <c r="O553" s="1"/>
      <c r="R553" s="1"/>
      <c r="S553" s="1"/>
    </row>
    <row r="554" spans="1:19" ht="13" x14ac:dyDescent="0.15">
      <c r="A554" s="2"/>
      <c r="L554" s="1"/>
      <c r="O554" s="1"/>
      <c r="R554" s="1"/>
      <c r="S554" s="1"/>
    </row>
    <row r="555" spans="1:19" ht="13" x14ac:dyDescent="0.15">
      <c r="A555" s="2"/>
      <c r="L555" s="1"/>
      <c r="O555" s="1"/>
      <c r="R555" s="1"/>
      <c r="S555" s="1"/>
    </row>
    <row r="556" spans="1:19" ht="13" x14ac:dyDescent="0.15">
      <c r="A556" s="2"/>
      <c r="L556" s="1"/>
      <c r="O556" s="1"/>
      <c r="R556" s="1"/>
      <c r="S556" s="1"/>
    </row>
    <row r="557" spans="1:19" ht="13" x14ac:dyDescent="0.15">
      <c r="A557" s="2"/>
      <c r="L557" s="1"/>
      <c r="O557" s="1"/>
      <c r="R557" s="1"/>
      <c r="S557" s="1"/>
    </row>
    <row r="558" spans="1:19" ht="13" x14ac:dyDescent="0.15">
      <c r="A558" s="2"/>
      <c r="L558" s="1"/>
      <c r="O558" s="1"/>
      <c r="R558" s="1"/>
      <c r="S558" s="1"/>
    </row>
    <row r="559" spans="1:19" ht="13" x14ac:dyDescent="0.15">
      <c r="A559" s="2"/>
      <c r="L559" s="1"/>
      <c r="O559" s="1"/>
      <c r="R559" s="1"/>
      <c r="S559" s="1"/>
    </row>
    <row r="560" spans="1:19" ht="13" x14ac:dyDescent="0.15">
      <c r="A560" s="2"/>
      <c r="L560" s="1"/>
      <c r="O560" s="1"/>
      <c r="R560" s="1"/>
      <c r="S560" s="1"/>
    </row>
    <row r="561" spans="1:19" ht="13" x14ac:dyDescent="0.15">
      <c r="A561" s="2"/>
      <c r="L561" s="1"/>
      <c r="O561" s="1"/>
      <c r="R561" s="1"/>
      <c r="S561" s="1"/>
    </row>
    <row r="562" spans="1:19" ht="13" x14ac:dyDescent="0.15">
      <c r="A562" s="2"/>
      <c r="L562" s="1"/>
      <c r="O562" s="1"/>
      <c r="R562" s="1"/>
      <c r="S562" s="1"/>
    </row>
    <row r="563" spans="1:19" ht="13" x14ac:dyDescent="0.15">
      <c r="A563" s="2"/>
      <c r="L563" s="1"/>
      <c r="O563" s="1"/>
      <c r="R563" s="1"/>
      <c r="S563" s="1"/>
    </row>
    <row r="564" spans="1:19" ht="13" x14ac:dyDescent="0.15">
      <c r="A564" s="2"/>
      <c r="L564" s="1"/>
      <c r="O564" s="1"/>
      <c r="R564" s="1"/>
      <c r="S564" s="1"/>
    </row>
    <row r="565" spans="1:19" ht="13" x14ac:dyDescent="0.15">
      <c r="A565" s="2"/>
      <c r="L565" s="1"/>
      <c r="O565" s="1"/>
      <c r="R565" s="1"/>
      <c r="S565" s="1"/>
    </row>
    <row r="566" spans="1:19" ht="13" x14ac:dyDescent="0.15">
      <c r="A566" s="2"/>
      <c r="L566" s="1"/>
      <c r="O566" s="1"/>
      <c r="R566" s="1"/>
      <c r="S566" s="1"/>
    </row>
    <row r="567" spans="1:19" ht="13" x14ac:dyDescent="0.15">
      <c r="A567" s="2"/>
      <c r="L567" s="1"/>
      <c r="O567" s="1"/>
      <c r="R567" s="1"/>
      <c r="S567" s="1"/>
    </row>
    <row r="568" spans="1:19" ht="13" x14ac:dyDescent="0.15">
      <c r="A568" s="2"/>
      <c r="L568" s="1"/>
      <c r="O568" s="1"/>
      <c r="R568" s="1"/>
      <c r="S568" s="1"/>
    </row>
    <row r="569" spans="1:19" ht="13" x14ac:dyDescent="0.15">
      <c r="A569" s="2"/>
      <c r="L569" s="1"/>
      <c r="O569" s="1"/>
      <c r="R569" s="1"/>
      <c r="S569" s="1"/>
    </row>
    <row r="570" spans="1:19" ht="13" x14ac:dyDescent="0.15">
      <c r="A570" s="2"/>
      <c r="L570" s="1"/>
      <c r="O570" s="1"/>
      <c r="R570" s="1"/>
      <c r="S570" s="1"/>
    </row>
    <row r="571" spans="1:19" ht="13" x14ac:dyDescent="0.15">
      <c r="A571" s="2"/>
      <c r="L571" s="1"/>
      <c r="O571" s="1"/>
      <c r="R571" s="1"/>
      <c r="S571" s="1"/>
    </row>
    <row r="572" spans="1:19" ht="13" x14ac:dyDescent="0.15">
      <c r="A572" s="2"/>
      <c r="L572" s="1"/>
      <c r="O572" s="1"/>
      <c r="R572" s="1"/>
      <c r="S572" s="1"/>
    </row>
    <row r="573" spans="1:19" ht="13" x14ac:dyDescent="0.15">
      <c r="A573" s="2"/>
      <c r="L573" s="1"/>
      <c r="O573" s="1"/>
      <c r="R573" s="1"/>
      <c r="S573" s="1"/>
    </row>
    <row r="574" spans="1:19" ht="13" x14ac:dyDescent="0.15">
      <c r="A574" s="2"/>
      <c r="L574" s="1"/>
      <c r="O574" s="1"/>
      <c r="R574" s="1"/>
      <c r="S574" s="1"/>
    </row>
    <row r="575" spans="1:19" ht="13" x14ac:dyDescent="0.15">
      <c r="A575" s="2"/>
      <c r="L575" s="1"/>
      <c r="O575" s="1"/>
      <c r="R575" s="1"/>
      <c r="S575" s="1"/>
    </row>
    <row r="576" spans="1:19" ht="13" x14ac:dyDescent="0.15">
      <c r="A576" s="2"/>
      <c r="L576" s="1"/>
      <c r="O576" s="1"/>
      <c r="R576" s="1"/>
      <c r="S576" s="1"/>
    </row>
    <row r="577" spans="1:19" ht="13" x14ac:dyDescent="0.15">
      <c r="A577" s="2"/>
      <c r="L577" s="1"/>
      <c r="O577" s="1"/>
      <c r="R577" s="1"/>
      <c r="S577" s="1"/>
    </row>
    <row r="578" spans="1:19" ht="13" x14ac:dyDescent="0.15">
      <c r="A578" s="2"/>
      <c r="L578" s="1"/>
      <c r="O578" s="1"/>
      <c r="R578" s="1"/>
      <c r="S578" s="1"/>
    </row>
    <row r="579" spans="1:19" ht="13" x14ac:dyDescent="0.15">
      <c r="A579" s="2"/>
      <c r="L579" s="1"/>
      <c r="O579" s="1"/>
      <c r="R579" s="1"/>
      <c r="S579" s="1"/>
    </row>
    <row r="580" spans="1:19" ht="13" x14ac:dyDescent="0.15">
      <c r="A580" s="2"/>
      <c r="L580" s="1"/>
      <c r="O580" s="1"/>
      <c r="R580" s="1"/>
      <c r="S580" s="1"/>
    </row>
    <row r="581" spans="1:19" ht="13" x14ac:dyDescent="0.15">
      <c r="A581" s="2"/>
      <c r="L581" s="1"/>
      <c r="O581" s="1"/>
      <c r="R581" s="1"/>
      <c r="S581" s="1"/>
    </row>
    <row r="582" spans="1:19" ht="13" x14ac:dyDescent="0.15">
      <c r="A582" s="2"/>
      <c r="L582" s="1"/>
      <c r="O582" s="1"/>
      <c r="R582" s="1"/>
      <c r="S582" s="1"/>
    </row>
    <row r="583" spans="1:19" ht="13" x14ac:dyDescent="0.15">
      <c r="A583" s="2"/>
      <c r="L583" s="1"/>
      <c r="O583" s="1"/>
      <c r="R583" s="1"/>
      <c r="S583" s="1"/>
    </row>
    <row r="584" spans="1:19" ht="13" x14ac:dyDescent="0.15">
      <c r="A584" s="2"/>
      <c r="L584" s="1"/>
      <c r="O584" s="1"/>
      <c r="R584" s="1"/>
      <c r="S584" s="1"/>
    </row>
    <row r="585" spans="1:19" ht="13" x14ac:dyDescent="0.15">
      <c r="A585" s="2"/>
      <c r="L585" s="1"/>
      <c r="O585" s="1"/>
      <c r="R585" s="1"/>
      <c r="S585" s="1"/>
    </row>
    <row r="586" spans="1:19" ht="13" x14ac:dyDescent="0.15">
      <c r="A586" s="2"/>
      <c r="L586" s="1"/>
      <c r="O586" s="1"/>
      <c r="R586" s="1"/>
      <c r="S586" s="1"/>
    </row>
    <row r="587" spans="1:19" ht="13" x14ac:dyDescent="0.15">
      <c r="A587" s="2"/>
      <c r="L587" s="1"/>
      <c r="O587" s="1"/>
      <c r="R587" s="1"/>
      <c r="S587" s="1"/>
    </row>
    <row r="588" spans="1:19" ht="13" x14ac:dyDescent="0.15">
      <c r="A588" s="2"/>
      <c r="L588" s="1"/>
      <c r="O588" s="1"/>
      <c r="R588" s="1"/>
      <c r="S588" s="1"/>
    </row>
    <row r="589" spans="1:19" ht="13" x14ac:dyDescent="0.15">
      <c r="A589" s="2"/>
      <c r="L589" s="1"/>
      <c r="O589" s="1"/>
      <c r="R589" s="1"/>
      <c r="S589" s="1"/>
    </row>
    <row r="590" spans="1:19" ht="13" x14ac:dyDescent="0.15">
      <c r="A590" s="2"/>
      <c r="L590" s="1"/>
      <c r="O590" s="1"/>
      <c r="R590" s="1"/>
      <c r="S590" s="1"/>
    </row>
    <row r="591" spans="1:19" ht="13" x14ac:dyDescent="0.15">
      <c r="A591" s="2"/>
      <c r="L591" s="1"/>
      <c r="O591" s="1"/>
      <c r="R591" s="1"/>
      <c r="S591" s="1"/>
    </row>
    <row r="592" spans="1:19" ht="13" x14ac:dyDescent="0.15">
      <c r="A592" s="2"/>
      <c r="L592" s="1"/>
      <c r="O592" s="1"/>
      <c r="R592" s="1"/>
      <c r="S592" s="1"/>
    </row>
    <row r="593" spans="1:19" ht="13" x14ac:dyDescent="0.15">
      <c r="A593" s="2"/>
      <c r="L593" s="1"/>
      <c r="O593" s="1"/>
      <c r="R593" s="1"/>
      <c r="S593" s="1"/>
    </row>
    <row r="594" spans="1:19" ht="13" x14ac:dyDescent="0.15">
      <c r="A594" s="2"/>
      <c r="L594" s="1"/>
      <c r="O594" s="1"/>
      <c r="R594" s="1"/>
      <c r="S594" s="1"/>
    </row>
    <row r="595" spans="1:19" ht="13" x14ac:dyDescent="0.15">
      <c r="A595" s="2"/>
      <c r="L595" s="1"/>
      <c r="O595" s="1"/>
      <c r="R595" s="1"/>
      <c r="S595" s="1"/>
    </row>
    <row r="596" spans="1:19" ht="13" x14ac:dyDescent="0.15">
      <c r="A596" s="2"/>
      <c r="L596" s="1"/>
      <c r="O596" s="1"/>
      <c r="R596" s="1"/>
      <c r="S596" s="1"/>
    </row>
    <row r="597" spans="1:19" ht="13" x14ac:dyDescent="0.15">
      <c r="A597" s="2"/>
      <c r="L597" s="1"/>
      <c r="O597" s="1"/>
      <c r="R597" s="1"/>
      <c r="S597" s="1"/>
    </row>
    <row r="598" spans="1:19" ht="13" x14ac:dyDescent="0.15">
      <c r="A598" s="2"/>
      <c r="L598" s="1"/>
      <c r="O598" s="1"/>
      <c r="R598" s="1"/>
      <c r="S598" s="1"/>
    </row>
    <row r="599" spans="1:19" ht="13" x14ac:dyDescent="0.15">
      <c r="A599" s="2"/>
      <c r="L599" s="1"/>
      <c r="O599" s="1"/>
      <c r="R599" s="1"/>
      <c r="S599" s="1"/>
    </row>
    <row r="600" spans="1:19" ht="13" x14ac:dyDescent="0.15">
      <c r="A600" s="2"/>
      <c r="L600" s="1"/>
      <c r="O600" s="1"/>
      <c r="R600" s="1"/>
      <c r="S600" s="1"/>
    </row>
    <row r="601" spans="1:19" ht="13" x14ac:dyDescent="0.15">
      <c r="A601" s="2"/>
      <c r="L601" s="1"/>
      <c r="O601" s="1"/>
      <c r="R601" s="1"/>
      <c r="S601" s="1"/>
    </row>
    <row r="602" spans="1:19" ht="13" x14ac:dyDescent="0.15">
      <c r="A602" s="2"/>
      <c r="L602" s="1"/>
      <c r="O602" s="1"/>
      <c r="R602" s="1"/>
      <c r="S602" s="1"/>
    </row>
    <row r="603" spans="1:19" ht="13" x14ac:dyDescent="0.15">
      <c r="A603" s="2"/>
      <c r="L603" s="1"/>
      <c r="O603" s="1"/>
      <c r="R603" s="1"/>
      <c r="S603" s="1"/>
    </row>
    <row r="604" spans="1:19" ht="13" x14ac:dyDescent="0.15">
      <c r="A604" s="2"/>
      <c r="L604" s="1"/>
      <c r="O604" s="1"/>
      <c r="R604" s="1"/>
      <c r="S604" s="1"/>
    </row>
    <row r="605" spans="1:19" ht="13" x14ac:dyDescent="0.15">
      <c r="A605" s="2"/>
      <c r="L605" s="1"/>
      <c r="O605" s="1"/>
      <c r="R605" s="1"/>
      <c r="S605" s="1"/>
    </row>
    <row r="606" spans="1:19" ht="13" x14ac:dyDescent="0.15">
      <c r="A606" s="2"/>
      <c r="L606" s="1"/>
      <c r="O606" s="1"/>
      <c r="R606" s="1"/>
      <c r="S606" s="1"/>
    </row>
    <row r="607" spans="1:19" ht="13" x14ac:dyDescent="0.15">
      <c r="A607" s="2"/>
      <c r="L607" s="1"/>
      <c r="O607" s="1"/>
      <c r="R607" s="1"/>
      <c r="S607" s="1"/>
    </row>
    <row r="608" spans="1:19" ht="13" x14ac:dyDescent="0.15">
      <c r="A608" s="2"/>
      <c r="L608" s="1"/>
      <c r="O608" s="1"/>
      <c r="R608" s="1"/>
      <c r="S608" s="1"/>
    </row>
    <row r="609" spans="1:19" ht="13" x14ac:dyDescent="0.15">
      <c r="A609" s="2"/>
      <c r="L609" s="1"/>
      <c r="O609" s="1"/>
      <c r="R609" s="1"/>
      <c r="S609" s="1"/>
    </row>
    <row r="610" spans="1:19" ht="13" x14ac:dyDescent="0.15">
      <c r="A610" s="2"/>
      <c r="L610" s="1"/>
      <c r="O610" s="1"/>
      <c r="R610" s="1"/>
      <c r="S610" s="1"/>
    </row>
    <row r="611" spans="1:19" ht="13" x14ac:dyDescent="0.15">
      <c r="A611" s="2"/>
      <c r="L611" s="1"/>
      <c r="O611" s="1"/>
      <c r="R611" s="1"/>
      <c r="S611" s="1"/>
    </row>
    <row r="612" spans="1:19" ht="13" x14ac:dyDescent="0.15">
      <c r="A612" s="2"/>
      <c r="L612" s="1"/>
      <c r="O612" s="1"/>
      <c r="R612" s="1"/>
      <c r="S612" s="1"/>
    </row>
    <row r="613" spans="1:19" ht="13" x14ac:dyDescent="0.15">
      <c r="A613" s="2"/>
      <c r="L613" s="1"/>
      <c r="O613" s="1"/>
      <c r="R613" s="1"/>
      <c r="S613" s="1"/>
    </row>
    <row r="614" spans="1:19" ht="13" x14ac:dyDescent="0.15">
      <c r="A614" s="2"/>
      <c r="L614" s="1"/>
      <c r="O614" s="1"/>
      <c r="R614" s="1"/>
      <c r="S614" s="1"/>
    </row>
    <row r="615" spans="1:19" ht="13" x14ac:dyDescent="0.15">
      <c r="A615" s="2"/>
      <c r="L615" s="1"/>
      <c r="O615" s="1"/>
      <c r="R615" s="1"/>
      <c r="S615" s="1"/>
    </row>
    <row r="616" spans="1:19" ht="13" x14ac:dyDescent="0.15">
      <c r="A616" s="2"/>
      <c r="L616" s="1"/>
      <c r="O616" s="1"/>
      <c r="R616" s="1"/>
      <c r="S616" s="1"/>
    </row>
    <row r="617" spans="1:19" ht="13" x14ac:dyDescent="0.15">
      <c r="A617" s="2"/>
      <c r="L617" s="1"/>
      <c r="O617" s="1"/>
      <c r="R617" s="1"/>
      <c r="S617" s="1"/>
    </row>
    <row r="618" spans="1:19" ht="13" x14ac:dyDescent="0.15">
      <c r="A618" s="2"/>
      <c r="L618" s="1"/>
      <c r="O618" s="1"/>
      <c r="R618" s="1"/>
      <c r="S618" s="1"/>
    </row>
    <row r="619" spans="1:19" ht="13" x14ac:dyDescent="0.15">
      <c r="A619" s="2"/>
      <c r="L619" s="1"/>
      <c r="O619" s="1"/>
      <c r="R619" s="1"/>
      <c r="S619" s="1"/>
    </row>
    <row r="620" spans="1:19" ht="13" x14ac:dyDescent="0.15">
      <c r="A620" s="2"/>
      <c r="L620" s="1"/>
      <c r="O620" s="1"/>
      <c r="R620" s="1"/>
      <c r="S620" s="1"/>
    </row>
    <row r="621" spans="1:19" ht="13" x14ac:dyDescent="0.15">
      <c r="A621" s="2"/>
      <c r="L621" s="1"/>
      <c r="O621" s="1"/>
      <c r="R621" s="1"/>
      <c r="S621" s="1"/>
    </row>
    <row r="622" spans="1:19" ht="13" x14ac:dyDescent="0.15">
      <c r="A622" s="2"/>
      <c r="L622" s="1"/>
      <c r="O622" s="1"/>
      <c r="R622" s="1"/>
      <c r="S622" s="1"/>
    </row>
    <row r="623" spans="1:19" ht="13" x14ac:dyDescent="0.15">
      <c r="A623" s="2"/>
      <c r="L623" s="1"/>
      <c r="O623" s="1"/>
      <c r="R623" s="1"/>
      <c r="S623" s="1"/>
    </row>
    <row r="624" spans="1:19" ht="13" x14ac:dyDescent="0.15">
      <c r="A624" s="2"/>
      <c r="L624" s="1"/>
      <c r="O624" s="1"/>
      <c r="R624" s="1"/>
      <c r="S624" s="1"/>
    </row>
    <row r="625" spans="1:19" ht="13" x14ac:dyDescent="0.15">
      <c r="A625" s="2"/>
      <c r="L625" s="1"/>
      <c r="O625" s="1"/>
      <c r="R625" s="1"/>
      <c r="S625" s="1"/>
    </row>
    <row r="626" spans="1:19" ht="13" x14ac:dyDescent="0.15">
      <c r="A626" s="2"/>
      <c r="L626" s="1"/>
      <c r="O626" s="1"/>
      <c r="R626" s="1"/>
      <c r="S626" s="1"/>
    </row>
    <row r="627" spans="1:19" ht="13" x14ac:dyDescent="0.15">
      <c r="A627" s="2"/>
      <c r="L627" s="1"/>
      <c r="O627" s="1"/>
      <c r="R627" s="1"/>
      <c r="S627" s="1"/>
    </row>
    <row r="628" spans="1:19" ht="13" x14ac:dyDescent="0.15">
      <c r="A628" s="2"/>
      <c r="L628" s="1"/>
      <c r="O628" s="1"/>
      <c r="R628" s="1"/>
      <c r="S628" s="1"/>
    </row>
    <row r="629" spans="1:19" ht="13" x14ac:dyDescent="0.15">
      <c r="A629" s="2"/>
      <c r="L629" s="1"/>
      <c r="O629" s="1"/>
      <c r="R629" s="1"/>
      <c r="S629" s="1"/>
    </row>
    <row r="630" spans="1:19" ht="13" x14ac:dyDescent="0.15">
      <c r="A630" s="2"/>
      <c r="L630" s="1"/>
      <c r="O630" s="1"/>
      <c r="R630" s="1"/>
      <c r="S630" s="1"/>
    </row>
    <row r="631" spans="1:19" ht="13" x14ac:dyDescent="0.15">
      <c r="A631" s="2"/>
      <c r="L631" s="1"/>
      <c r="O631" s="1"/>
      <c r="R631" s="1"/>
      <c r="S631" s="1"/>
    </row>
    <row r="632" spans="1:19" ht="13" x14ac:dyDescent="0.15">
      <c r="A632" s="2"/>
      <c r="L632" s="1"/>
      <c r="O632" s="1"/>
      <c r="R632" s="1"/>
      <c r="S632" s="1"/>
    </row>
    <row r="633" spans="1:19" ht="13" x14ac:dyDescent="0.15">
      <c r="A633" s="2"/>
      <c r="L633" s="1"/>
      <c r="O633" s="1"/>
      <c r="R633" s="1"/>
      <c r="S633" s="1"/>
    </row>
    <row r="634" spans="1:19" ht="13" x14ac:dyDescent="0.15">
      <c r="A634" s="2"/>
      <c r="L634" s="1"/>
      <c r="O634" s="1"/>
      <c r="R634" s="1"/>
      <c r="S634" s="1"/>
    </row>
    <row r="635" spans="1:19" ht="13" x14ac:dyDescent="0.15">
      <c r="A635" s="2"/>
      <c r="L635" s="1"/>
      <c r="O635" s="1"/>
      <c r="R635" s="1"/>
      <c r="S635" s="1"/>
    </row>
    <row r="636" spans="1:19" ht="13" x14ac:dyDescent="0.15">
      <c r="A636" s="2"/>
      <c r="L636" s="1"/>
      <c r="O636" s="1"/>
      <c r="R636" s="1"/>
      <c r="S636" s="1"/>
    </row>
    <row r="637" spans="1:19" ht="13" x14ac:dyDescent="0.15">
      <c r="A637" s="2"/>
      <c r="L637" s="1"/>
      <c r="O637" s="1"/>
      <c r="R637" s="1"/>
      <c r="S637" s="1"/>
    </row>
    <row r="638" spans="1:19" ht="13" x14ac:dyDescent="0.15">
      <c r="A638" s="2"/>
      <c r="L638" s="1"/>
      <c r="O638" s="1"/>
      <c r="R638" s="1"/>
      <c r="S638" s="1"/>
    </row>
    <row r="639" spans="1:19" ht="13" x14ac:dyDescent="0.15">
      <c r="A639" s="2"/>
      <c r="L639" s="1"/>
      <c r="O639" s="1"/>
      <c r="R639" s="1"/>
      <c r="S639" s="1"/>
    </row>
    <row r="640" spans="1:19" ht="13" x14ac:dyDescent="0.15">
      <c r="A640" s="2"/>
      <c r="L640" s="1"/>
      <c r="O640" s="1"/>
      <c r="R640" s="1"/>
      <c r="S640" s="1"/>
    </row>
    <row r="641" spans="1:19" ht="13" x14ac:dyDescent="0.15">
      <c r="A641" s="2"/>
      <c r="L641" s="1"/>
      <c r="O641" s="1"/>
      <c r="R641" s="1"/>
      <c r="S641" s="1"/>
    </row>
    <row r="642" spans="1:19" ht="13" x14ac:dyDescent="0.15">
      <c r="A642" s="2"/>
      <c r="L642" s="1"/>
      <c r="O642" s="1"/>
      <c r="R642" s="1"/>
      <c r="S642" s="1"/>
    </row>
    <row r="643" spans="1:19" ht="13" x14ac:dyDescent="0.15">
      <c r="A643" s="2"/>
      <c r="L643" s="1"/>
      <c r="O643" s="1"/>
      <c r="R643" s="1"/>
      <c r="S643" s="1"/>
    </row>
    <row r="644" spans="1:19" ht="13" x14ac:dyDescent="0.15">
      <c r="A644" s="2"/>
      <c r="L644" s="1"/>
      <c r="O644" s="1"/>
      <c r="R644" s="1"/>
      <c r="S644" s="1"/>
    </row>
    <row r="645" spans="1:19" ht="13" x14ac:dyDescent="0.15">
      <c r="A645" s="2"/>
      <c r="L645" s="1"/>
      <c r="O645" s="1"/>
      <c r="R645" s="1"/>
      <c r="S645" s="1"/>
    </row>
    <row r="646" spans="1:19" ht="13" x14ac:dyDescent="0.15">
      <c r="A646" s="2"/>
      <c r="L646" s="1"/>
      <c r="O646" s="1"/>
      <c r="R646" s="1"/>
      <c r="S646" s="1"/>
    </row>
    <row r="647" spans="1:19" ht="13" x14ac:dyDescent="0.15">
      <c r="A647" s="2"/>
      <c r="L647" s="1"/>
      <c r="O647" s="1"/>
      <c r="R647" s="1"/>
      <c r="S647" s="1"/>
    </row>
    <row r="648" spans="1:19" ht="13" x14ac:dyDescent="0.15">
      <c r="A648" s="2"/>
      <c r="L648" s="1"/>
      <c r="O648" s="1"/>
      <c r="R648" s="1"/>
      <c r="S648" s="1"/>
    </row>
    <row r="649" spans="1:19" ht="13" x14ac:dyDescent="0.15">
      <c r="A649" s="2"/>
      <c r="L649" s="1"/>
      <c r="O649" s="1"/>
      <c r="R649" s="1"/>
      <c r="S649" s="1"/>
    </row>
    <row r="650" spans="1:19" ht="13" x14ac:dyDescent="0.15">
      <c r="A650" s="2"/>
      <c r="L650" s="1"/>
      <c r="O650" s="1"/>
      <c r="R650" s="1"/>
      <c r="S650" s="1"/>
    </row>
    <row r="651" spans="1:19" ht="13" x14ac:dyDescent="0.15">
      <c r="A651" s="2"/>
      <c r="L651" s="1"/>
      <c r="O651" s="1"/>
      <c r="R651" s="1"/>
      <c r="S651" s="1"/>
    </row>
    <row r="652" spans="1:19" ht="13" x14ac:dyDescent="0.15">
      <c r="A652" s="2"/>
      <c r="L652" s="1"/>
      <c r="O652" s="1"/>
      <c r="R652" s="1"/>
      <c r="S652" s="1"/>
    </row>
    <row r="653" spans="1:19" ht="13" x14ac:dyDescent="0.15">
      <c r="A653" s="2"/>
      <c r="L653" s="1"/>
      <c r="O653" s="1"/>
      <c r="R653" s="1"/>
      <c r="S653" s="1"/>
    </row>
    <row r="654" spans="1:19" ht="13" x14ac:dyDescent="0.15">
      <c r="A654" s="2"/>
      <c r="L654" s="1"/>
      <c r="O654" s="1"/>
      <c r="R654" s="1"/>
      <c r="S654" s="1"/>
    </row>
    <row r="655" spans="1:19" ht="13" x14ac:dyDescent="0.15">
      <c r="A655" s="2"/>
      <c r="L655" s="1"/>
      <c r="O655" s="1"/>
      <c r="R655" s="1"/>
      <c r="S655" s="1"/>
    </row>
    <row r="656" spans="1:19" ht="13" x14ac:dyDescent="0.15">
      <c r="A656" s="2"/>
      <c r="L656" s="1"/>
      <c r="O656" s="1"/>
      <c r="R656" s="1"/>
      <c r="S656" s="1"/>
    </row>
    <row r="657" spans="1:19" ht="13" x14ac:dyDescent="0.15">
      <c r="A657" s="2"/>
      <c r="L657" s="1"/>
      <c r="O657" s="1"/>
      <c r="R657" s="1"/>
      <c r="S657" s="1"/>
    </row>
    <row r="658" spans="1:19" ht="13" x14ac:dyDescent="0.15">
      <c r="A658" s="2"/>
      <c r="L658" s="1"/>
      <c r="O658" s="1"/>
      <c r="R658" s="1"/>
      <c r="S658" s="1"/>
    </row>
    <row r="659" spans="1:19" ht="13" x14ac:dyDescent="0.15">
      <c r="A659" s="2"/>
      <c r="L659" s="1"/>
      <c r="O659" s="1"/>
      <c r="R659" s="1"/>
      <c r="S659" s="1"/>
    </row>
    <row r="660" spans="1:19" ht="13" x14ac:dyDescent="0.15">
      <c r="A660" s="2"/>
      <c r="L660" s="1"/>
      <c r="O660" s="1"/>
      <c r="R660" s="1"/>
      <c r="S660" s="1"/>
    </row>
    <row r="661" spans="1:19" ht="13" x14ac:dyDescent="0.15">
      <c r="A661" s="2"/>
      <c r="L661" s="1"/>
      <c r="O661" s="1"/>
      <c r="R661" s="1"/>
      <c r="S661" s="1"/>
    </row>
    <row r="662" spans="1:19" ht="13" x14ac:dyDescent="0.15">
      <c r="A662" s="2"/>
      <c r="L662" s="1"/>
      <c r="O662" s="1"/>
      <c r="R662" s="1"/>
      <c r="S662" s="1"/>
    </row>
    <row r="663" spans="1:19" ht="13" x14ac:dyDescent="0.15">
      <c r="A663" s="2"/>
      <c r="L663" s="1"/>
      <c r="O663" s="1"/>
      <c r="R663" s="1"/>
      <c r="S663" s="1"/>
    </row>
    <row r="664" spans="1:19" ht="13" x14ac:dyDescent="0.15">
      <c r="A664" s="2"/>
      <c r="L664" s="1"/>
      <c r="O664" s="1"/>
      <c r="R664" s="1"/>
      <c r="S664" s="1"/>
    </row>
    <row r="665" spans="1:19" ht="13" x14ac:dyDescent="0.15">
      <c r="A665" s="2"/>
      <c r="L665" s="1"/>
      <c r="O665" s="1"/>
      <c r="R665" s="1"/>
      <c r="S665" s="1"/>
    </row>
    <row r="666" spans="1:19" ht="13" x14ac:dyDescent="0.15">
      <c r="A666" s="2"/>
      <c r="L666" s="1"/>
      <c r="O666" s="1"/>
      <c r="R666" s="1"/>
      <c r="S666" s="1"/>
    </row>
    <row r="667" spans="1:19" ht="13" x14ac:dyDescent="0.15">
      <c r="A667" s="2"/>
      <c r="L667" s="1"/>
      <c r="O667" s="1"/>
      <c r="R667" s="1"/>
      <c r="S667" s="1"/>
    </row>
    <row r="668" spans="1:19" ht="13" x14ac:dyDescent="0.15">
      <c r="A668" s="2"/>
      <c r="L668" s="1"/>
      <c r="O668" s="1"/>
      <c r="R668" s="1"/>
      <c r="S668" s="1"/>
    </row>
    <row r="669" spans="1:19" ht="13" x14ac:dyDescent="0.15">
      <c r="A669" s="2"/>
      <c r="L669" s="1"/>
      <c r="O669" s="1"/>
      <c r="R669" s="1"/>
      <c r="S669" s="1"/>
    </row>
    <row r="670" spans="1:19" ht="13" x14ac:dyDescent="0.15">
      <c r="A670" s="2"/>
      <c r="L670" s="1"/>
      <c r="O670" s="1"/>
      <c r="R670" s="1"/>
      <c r="S670" s="1"/>
    </row>
    <row r="671" spans="1:19" ht="13" x14ac:dyDescent="0.15">
      <c r="A671" s="2"/>
      <c r="L671" s="1"/>
      <c r="O671" s="1"/>
      <c r="R671" s="1"/>
      <c r="S671" s="1"/>
    </row>
    <row r="672" spans="1:19" ht="13" x14ac:dyDescent="0.15">
      <c r="A672" s="2"/>
      <c r="L672" s="1"/>
      <c r="O672" s="1"/>
      <c r="R672" s="1"/>
      <c r="S672" s="1"/>
    </row>
    <row r="673" spans="1:19" ht="13" x14ac:dyDescent="0.15">
      <c r="A673" s="2"/>
      <c r="L673" s="1"/>
      <c r="O673" s="1"/>
      <c r="R673" s="1"/>
      <c r="S673" s="1"/>
    </row>
    <row r="674" spans="1:19" ht="13" x14ac:dyDescent="0.15">
      <c r="A674" s="2"/>
      <c r="L674" s="1"/>
      <c r="O674" s="1"/>
      <c r="R674" s="1"/>
      <c r="S674" s="1"/>
    </row>
    <row r="675" spans="1:19" ht="13" x14ac:dyDescent="0.15">
      <c r="A675" s="2"/>
      <c r="L675" s="1"/>
      <c r="O675" s="1"/>
      <c r="R675" s="1"/>
      <c r="S675" s="1"/>
    </row>
    <row r="676" spans="1:19" ht="13" x14ac:dyDescent="0.15">
      <c r="A676" s="2"/>
      <c r="L676" s="1"/>
      <c r="O676" s="1"/>
      <c r="R676" s="1"/>
      <c r="S676" s="1"/>
    </row>
    <row r="677" spans="1:19" ht="13" x14ac:dyDescent="0.15">
      <c r="A677" s="2"/>
      <c r="L677" s="1"/>
      <c r="O677" s="1"/>
      <c r="R677" s="1"/>
      <c r="S677" s="1"/>
    </row>
    <row r="678" spans="1:19" ht="13" x14ac:dyDescent="0.15">
      <c r="A678" s="2"/>
      <c r="L678" s="1"/>
      <c r="O678" s="1"/>
      <c r="R678" s="1"/>
      <c r="S678" s="1"/>
    </row>
    <row r="679" spans="1:19" ht="13" x14ac:dyDescent="0.15">
      <c r="A679" s="2"/>
      <c r="L679" s="1"/>
      <c r="O679" s="1"/>
      <c r="R679" s="1"/>
      <c r="S679" s="1"/>
    </row>
    <row r="680" spans="1:19" ht="13" x14ac:dyDescent="0.15">
      <c r="A680" s="2"/>
      <c r="L680" s="1"/>
      <c r="O680" s="1"/>
      <c r="R680" s="1"/>
      <c r="S680" s="1"/>
    </row>
    <row r="681" spans="1:19" ht="13" x14ac:dyDescent="0.15">
      <c r="A681" s="2"/>
      <c r="L681" s="1"/>
      <c r="O681" s="1"/>
      <c r="R681" s="1"/>
      <c r="S681" s="1"/>
    </row>
    <row r="682" spans="1:19" ht="13" x14ac:dyDescent="0.15">
      <c r="A682" s="2"/>
      <c r="L682" s="1"/>
      <c r="O682" s="1"/>
      <c r="R682" s="1"/>
      <c r="S682" s="1"/>
    </row>
    <row r="683" spans="1:19" ht="13" x14ac:dyDescent="0.15">
      <c r="A683" s="2"/>
      <c r="L683" s="1"/>
      <c r="O683" s="1"/>
      <c r="R683" s="1"/>
      <c r="S683" s="1"/>
    </row>
    <row r="684" spans="1:19" ht="13" x14ac:dyDescent="0.15">
      <c r="A684" s="2"/>
      <c r="L684" s="1"/>
      <c r="O684" s="1"/>
      <c r="R684" s="1"/>
      <c r="S684" s="1"/>
    </row>
    <row r="685" spans="1:19" ht="13" x14ac:dyDescent="0.15">
      <c r="A685" s="2"/>
      <c r="L685" s="1"/>
      <c r="O685" s="1"/>
      <c r="R685" s="1"/>
      <c r="S685" s="1"/>
    </row>
    <row r="686" spans="1:19" ht="13" x14ac:dyDescent="0.15">
      <c r="A686" s="2"/>
      <c r="L686" s="1"/>
      <c r="O686" s="1"/>
      <c r="R686" s="1"/>
      <c r="S686" s="1"/>
    </row>
    <row r="687" spans="1:19" ht="13" x14ac:dyDescent="0.15">
      <c r="A687" s="2"/>
      <c r="L687" s="1"/>
      <c r="O687" s="1"/>
      <c r="R687" s="1"/>
      <c r="S687" s="1"/>
    </row>
    <row r="688" spans="1:19" ht="13" x14ac:dyDescent="0.15">
      <c r="A688" s="2"/>
      <c r="L688" s="1"/>
      <c r="O688" s="1"/>
      <c r="R688" s="1"/>
      <c r="S688" s="1"/>
    </row>
    <row r="689" spans="1:19" ht="13" x14ac:dyDescent="0.15">
      <c r="A689" s="2"/>
      <c r="L689" s="1"/>
      <c r="O689" s="1"/>
      <c r="R689" s="1"/>
      <c r="S689" s="1"/>
    </row>
    <row r="690" spans="1:19" ht="13" x14ac:dyDescent="0.15">
      <c r="A690" s="2"/>
      <c r="L690" s="1"/>
      <c r="O690" s="1"/>
      <c r="R690" s="1"/>
      <c r="S690" s="1"/>
    </row>
    <row r="691" spans="1:19" ht="13" x14ac:dyDescent="0.15">
      <c r="A691" s="2"/>
      <c r="L691" s="1"/>
      <c r="O691" s="1"/>
      <c r="R691" s="1"/>
      <c r="S691" s="1"/>
    </row>
    <row r="692" spans="1:19" ht="13" x14ac:dyDescent="0.15">
      <c r="A692" s="2"/>
      <c r="L692" s="1"/>
      <c r="O692" s="1"/>
      <c r="R692" s="1"/>
      <c r="S692" s="1"/>
    </row>
    <row r="693" spans="1:19" ht="13" x14ac:dyDescent="0.15">
      <c r="A693" s="2"/>
      <c r="L693" s="1"/>
      <c r="O693" s="1"/>
      <c r="R693" s="1"/>
      <c r="S693" s="1"/>
    </row>
    <row r="694" spans="1:19" ht="13" x14ac:dyDescent="0.15">
      <c r="A694" s="2"/>
      <c r="L694" s="1"/>
      <c r="O694" s="1"/>
      <c r="R694" s="1"/>
      <c r="S694" s="1"/>
    </row>
    <row r="695" spans="1:19" ht="13" x14ac:dyDescent="0.15">
      <c r="A695" s="2"/>
      <c r="L695" s="1"/>
      <c r="O695" s="1"/>
      <c r="R695" s="1"/>
      <c r="S695" s="1"/>
    </row>
    <row r="696" spans="1:19" ht="13" x14ac:dyDescent="0.15">
      <c r="A696" s="2"/>
      <c r="L696" s="1"/>
      <c r="O696" s="1"/>
      <c r="R696" s="1"/>
      <c r="S696" s="1"/>
    </row>
    <row r="697" spans="1:19" ht="13" x14ac:dyDescent="0.15">
      <c r="A697" s="2"/>
      <c r="L697" s="1"/>
      <c r="O697" s="1"/>
      <c r="R697" s="1"/>
      <c r="S697" s="1"/>
    </row>
    <row r="698" spans="1:19" ht="13" x14ac:dyDescent="0.15">
      <c r="A698" s="2"/>
      <c r="L698" s="1"/>
      <c r="O698" s="1"/>
      <c r="R698" s="1"/>
      <c r="S698" s="1"/>
    </row>
    <row r="699" spans="1:19" ht="13" x14ac:dyDescent="0.15">
      <c r="A699" s="2"/>
      <c r="L699" s="1"/>
      <c r="O699" s="1"/>
      <c r="R699" s="1"/>
      <c r="S699" s="1"/>
    </row>
    <row r="700" spans="1:19" ht="13" x14ac:dyDescent="0.15">
      <c r="A700" s="2"/>
      <c r="L700" s="1"/>
      <c r="O700" s="1"/>
      <c r="R700" s="1"/>
      <c r="S700" s="1"/>
    </row>
    <row r="701" spans="1:19" ht="13" x14ac:dyDescent="0.15">
      <c r="A701" s="2"/>
      <c r="L701" s="1"/>
      <c r="O701" s="1"/>
      <c r="R701" s="1"/>
      <c r="S701" s="1"/>
    </row>
    <row r="702" spans="1:19" ht="13" x14ac:dyDescent="0.15">
      <c r="A702" s="2"/>
      <c r="L702" s="1"/>
      <c r="O702" s="1"/>
      <c r="R702" s="1"/>
      <c r="S702" s="1"/>
    </row>
    <row r="703" spans="1:19" ht="13" x14ac:dyDescent="0.15">
      <c r="A703" s="2"/>
      <c r="L703" s="1"/>
      <c r="O703" s="1"/>
      <c r="R703" s="1"/>
      <c r="S703" s="1"/>
    </row>
    <row r="704" spans="1:19" ht="13" x14ac:dyDescent="0.15">
      <c r="A704" s="2"/>
      <c r="L704" s="1"/>
      <c r="O704" s="1"/>
      <c r="R704" s="1"/>
      <c r="S704" s="1"/>
    </row>
    <row r="705" spans="1:19" ht="13" x14ac:dyDescent="0.15">
      <c r="A705" s="2"/>
      <c r="L705" s="1"/>
      <c r="O705" s="1"/>
      <c r="R705" s="1"/>
      <c r="S705" s="1"/>
    </row>
    <row r="706" spans="1:19" ht="13" x14ac:dyDescent="0.15">
      <c r="A706" s="2"/>
      <c r="L706" s="1"/>
      <c r="O706" s="1"/>
      <c r="R706" s="1"/>
      <c r="S706" s="1"/>
    </row>
    <row r="707" spans="1:19" ht="13" x14ac:dyDescent="0.15">
      <c r="A707" s="2"/>
      <c r="L707" s="1"/>
      <c r="O707" s="1"/>
      <c r="R707" s="1"/>
      <c r="S707" s="1"/>
    </row>
    <row r="708" spans="1:19" ht="13" x14ac:dyDescent="0.15">
      <c r="A708" s="2"/>
      <c r="L708" s="1"/>
      <c r="O708" s="1"/>
      <c r="R708" s="1"/>
      <c r="S708" s="1"/>
    </row>
    <row r="709" spans="1:19" ht="13" x14ac:dyDescent="0.15">
      <c r="A709" s="2"/>
      <c r="L709" s="1"/>
      <c r="O709" s="1"/>
      <c r="R709" s="1"/>
      <c r="S709" s="1"/>
    </row>
    <row r="710" spans="1:19" ht="13" x14ac:dyDescent="0.15">
      <c r="A710" s="2"/>
      <c r="L710" s="1"/>
      <c r="O710" s="1"/>
      <c r="R710" s="1"/>
      <c r="S710" s="1"/>
    </row>
    <row r="711" spans="1:19" ht="13" x14ac:dyDescent="0.15">
      <c r="A711" s="2"/>
      <c r="L711" s="1"/>
      <c r="O711" s="1"/>
      <c r="R711" s="1"/>
      <c r="S711" s="1"/>
    </row>
    <row r="712" spans="1:19" ht="13" x14ac:dyDescent="0.15">
      <c r="A712" s="2"/>
      <c r="L712" s="1"/>
      <c r="O712" s="1"/>
      <c r="R712" s="1"/>
      <c r="S712" s="1"/>
    </row>
    <row r="713" spans="1:19" ht="13" x14ac:dyDescent="0.15">
      <c r="A713" s="2"/>
      <c r="L713" s="1"/>
      <c r="O713" s="1"/>
      <c r="R713" s="1"/>
      <c r="S713" s="1"/>
    </row>
    <row r="714" spans="1:19" ht="13" x14ac:dyDescent="0.15">
      <c r="A714" s="2"/>
      <c r="L714" s="1"/>
      <c r="O714" s="1"/>
      <c r="R714" s="1"/>
      <c r="S714" s="1"/>
    </row>
    <row r="715" spans="1:19" ht="13" x14ac:dyDescent="0.15">
      <c r="A715" s="2"/>
      <c r="L715" s="1"/>
      <c r="O715" s="1"/>
      <c r="R715" s="1"/>
      <c r="S715" s="1"/>
    </row>
    <row r="716" spans="1:19" ht="13" x14ac:dyDescent="0.15">
      <c r="A716" s="2"/>
      <c r="L716" s="1"/>
      <c r="O716" s="1"/>
      <c r="R716" s="1"/>
      <c r="S716" s="1"/>
    </row>
    <row r="717" spans="1:19" ht="13" x14ac:dyDescent="0.15">
      <c r="A717" s="2"/>
      <c r="L717" s="1"/>
      <c r="O717" s="1"/>
      <c r="R717" s="1"/>
      <c r="S717" s="1"/>
    </row>
    <row r="718" spans="1:19" ht="13" x14ac:dyDescent="0.15">
      <c r="A718" s="2"/>
      <c r="L718" s="1"/>
      <c r="O718" s="1"/>
      <c r="R718" s="1"/>
      <c r="S718" s="1"/>
    </row>
    <row r="719" spans="1:19" ht="13" x14ac:dyDescent="0.15">
      <c r="A719" s="2"/>
      <c r="L719" s="1"/>
      <c r="O719" s="1"/>
      <c r="R719" s="1"/>
      <c r="S719" s="1"/>
    </row>
    <row r="720" spans="1:19" ht="13" x14ac:dyDescent="0.15">
      <c r="A720" s="2"/>
      <c r="L720" s="1"/>
      <c r="O720" s="1"/>
      <c r="R720" s="1"/>
      <c r="S720" s="1"/>
    </row>
    <row r="721" spans="1:19" ht="13" x14ac:dyDescent="0.15">
      <c r="A721" s="2"/>
      <c r="L721" s="1"/>
      <c r="O721" s="1"/>
      <c r="R721" s="1"/>
      <c r="S721" s="1"/>
    </row>
    <row r="722" spans="1:19" ht="13" x14ac:dyDescent="0.15">
      <c r="A722" s="2"/>
      <c r="L722" s="1"/>
      <c r="O722" s="1"/>
      <c r="R722" s="1"/>
      <c r="S722" s="1"/>
    </row>
    <row r="723" spans="1:19" ht="13" x14ac:dyDescent="0.15">
      <c r="A723" s="2"/>
      <c r="L723" s="1"/>
      <c r="O723" s="1"/>
      <c r="R723" s="1"/>
      <c r="S723" s="1"/>
    </row>
    <row r="724" spans="1:19" ht="13" x14ac:dyDescent="0.15">
      <c r="A724" s="2"/>
      <c r="L724" s="1"/>
      <c r="O724" s="1"/>
      <c r="R724" s="1"/>
      <c r="S724" s="1"/>
    </row>
    <row r="725" spans="1:19" ht="13" x14ac:dyDescent="0.15">
      <c r="A725" s="2"/>
      <c r="L725" s="1"/>
      <c r="O725" s="1"/>
      <c r="R725" s="1"/>
      <c r="S725" s="1"/>
    </row>
    <row r="726" spans="1:19" ht="13" x14ac:dyDescent="0.15">
      <c r="A726" s="2"/>
      <c r="L726" s="1"/>
      <c r="O726" s="1"/>
      <c r="R726" s="1"/>
      <c r="S726" s="1"/>
    </row>
    <row r="727" spans="1:19" ht="13" x14ac:dyDescent="0.15">
      <c r="A727" s="2"/>
      <c r="L727" s="1"/>
      <c r="O727" s="1"/>
      <c r="R727" s="1"/>
      <c r="S727" s="1"/>
    </row>
    <row r="728" spans="1:19" ht="13" x14ac:dyDescent="0.15">
      <c r="A728" s="2"/>
      <c r="L728" s="1"/>
      <c r="O728" s="1"/>
      <c r="R728" s="1"/>
      <c r="S728" s="1"/>
    </row>
    <row r="729" spans="1:19" ht="13" x14ac:dyDescent="0.15">
      <c r="A729" s="2"/>
      <c r="L729" s="1"/>
      <c r="O729" s="1"/>
      <c r="R729" s="1"/>
      <c r="S729" s="1"/>
    </row>
    <row r="730" spans="1:19" ht="13" x14ac:dyDescent="0.15">
      <c r="A730" s="2"/>
      <c r="L730" s="1"/>
      <c r="O730" s="1"/>
      <c r="R730" s="1"/>
      <c r="S730" s="1"/>
    </row>
    <row r="731" spans="1:19" ht="13" x14ac:dyDescent="0.15">
      <c r="A731" s="2"/>
      <c r="L731" s="1"/>
      <c r="O731" s="1"/>
      <c r="R731" s="1"/>
      <c r="S731" s="1"/>
    </row>
    <row r="732" spans="1:19" ht="13" x14ac:dyDescent="0.15">
      <c r="A732" s="2"/>
      <c r="L732" s="1"/>
      <c r="O732" s="1"/>
      <c r="R732" s="1"/>
      <c r="S732" s="1"/>
    </row>
    <row r="733" spans="1:19" ht="13" x14ac:dyDescent="0.15">
      <c r="A733" s="2"/>
      <c r="L733" s="1"/>
      <c r="O733" s="1"/>
      <c r="R733" s="1"/>
      <c r="S733" s="1"/>
    </row>
    <row r="734" spans="1:19" ht="13" x14ac:dyDescent="0.15">
      <c r="A734" s="2"/>
      <c r="L734" s="1"/>
      <c r="O734" s="1"/>
      <c r="R734" s="1"/>
      <c r="S734" s="1"/>
    </row>
    <row r="735" spans="1:19" ht="13" x14ac:dyDescent="0.15">
      <c r="A735" s="2"/>
      <c r="L735" s="1"/>
      <c r="O735" s="1"/>
      <c r="R735" s="1"/>
      <c r="S735" s="1"/>
    </row>
    <row r="736" spans="1:19" ht="13" x14ac:dyDescent="0.15">
      <c r="A736" s="2"/>
      <c r="L736" s="1"/>
      <c r="O736" s="1"/>
      <c r="R736" s="1"/>
      <c r="S736" s="1"/>
    </row>
    <row r="737" spans="1:19" ht="13" x14ac:dyDescent="0.15">
      <c r="A737" s="2"/>
      <c r="L737" s="1"/>
      <c r="O737" s="1"/>
      <c r="R737" s="1"/>
      <c r="S737" s="1"/>
    </row>
    <row r="738" spans="1:19" ht="13" x14ac:dyDescent="0.15">
      <c r="A738" s="2"/>
      <c r="L738" s="1"/>
      <c r="O738" s="1"/>
      <c r="R738" s="1"/>
      <c r="S738" s="1"/>
    </row>
    <row r="739" spans="1:19" ht="13" x14ac:dyDescent="0.15">
      <c r="A739" s="2"/>
      <c r="L739" s="1"/>
      <c r="O739" s="1"/>
      <c r="R739" s="1"/>
      <c r="S739" s="1"/>
    </row>
    <row r="740" spans="1:19" ht="13" x14ac:dyDescent="0.15">
      <c r="A740" s="2"/>
      <c r="L740" s="1"/>
      <c r="O740" s="1"/>
      <c r="R740" s="1"/>
      <c r="S740" s="1"/>
    </row>
    <row r="741" spans="1:19" ht="13" x14ac:dyDescent="0.15">
      <c r="A741" s="2"/>
      <c r="L741" s="1"/>
      <c r="O741" s="1"/>
      <c r="R741" s="1"/>
      <c r="S741" s="1"/>
    </row>
    <row r="742" spans="1:19" ht="13" x14ac:dyDescent="0.15">
      <c r="A742" s="2"/>
      <c r="L742" s="1"/>
      <c r="O742" s="1"/>
      <c r="R742" s="1"/>
      <c r="S742" s="1"/>
    </row>
    <row r="743" spans="1:19" ht="13" x14ac:dyDescent="0.15">
      <c r="A743" s="2"/>
      <c r="L743" s="1"/>
      <c r="O743" s="1"/>
      <c r="R743" s="1"/>
      <c r="S743" s="1"/>
    </row>
    <row r="744" spans="1:19" ht="13" x14ac:dyDescent="0.15">
      <c r="A744" s="2"/>
      <c r="L744" s="1"/>
      <c r="O744" s="1"/>
      <c r="R744" s="1"/>
      <c r="S744" s="1"/>
    </row>
    <row r="745" spans="1:19" ht="13" x14ac:dyDescent="0.15">
      <c r="A745" s="2"/>
      <c r="L745" s="1"/>
      <c r="O745" s="1"/>
      <c r="R745" s="1"/>
      <c r="S745" s="1"/>
    </row>
    <row r="746" spans="1:19" ht="13" x14ac:dyDescent="0.15">
      <c r="A746" s="2"/>
      <c r="L746" s="1"/>
      <c r="O746" s="1"/>
      <c r="R746" s="1"/>
      <c r="S746" s="1"/>
    </row>
    <row r="747" spans="1:19" ht="13" x14ac:dyDescent="0.15">
      <c r="A747" s="2"/>
      <c r="L747" s="1"/>
      <c r="O747" s="1"/>
      <c r="R747" s="1"/>
      <c r="S747" s="1"/>
    </row>
    <row r="748" spans="1:19" ht="13" x14ac:dyDescent="0.15">
      <c r="A748" s="2"/>
      <c r="L748" s="1"/>
      <c r="O748" s="1"/>
      <c r="R748" s="1"/>
      <c r="S748" s="1"/>
    </row>
    <row r="749" spans="1:19" ht="13" x14ac:dyDescent="0.15">
      <c r="A749" s="2"/>
      <c r="L749" s="1"/>
      <c r="O749" s="1"/>
      <c r="R749" s="1"/>
      <c r="S749" s="1"/>
    </row>
    <row r="750" spans="1:19" ht="13" x14ac:dyDescent="0.15">
      <c r="A750" s="2"/>
      <c r="L750" s="1"/>
      <c r="O750" s="1"/>
      <c r="R750" s="1"/>
      <c r="S750" s="1"/>
    </row>
    <row r="751" spans="1:19" ht="13" x14ac:dyDescent="0.15">
      <c r="A751" s="2"/>
      <c r="L751" s="1"/>
      <c r="O751" s="1"/>
      <c r="R751" s="1"/>
      <c r="S751" s="1"/>
    </row>
    <row r="752" spans="1:19" ht="13" x14ac:dyDescent="0.15">
      <c r="A752" s="2"/>
      <c r="L752" s="1"/>
      <c r="O752" s="1"/>
      <c r="R752" s="1"/>
      <c r="S752" s="1"/>
    </row>
    <row r="753" spans="1:19" ht="13" x14ac:dyDescent="0.15">
      <c r="A753" s="2"/>
      <c r="L753" s="1"/>
      <c r="O753" s="1"/>
      <c r="R753" s="1"/>
      <c r="S753" s="1"/>
    </row>
    <row r="754" spans="1:19" ht="13" x14ac:dyDescent="0.15">
      <c r="A754" s="2"/>
      <c r="L754" s="1"/>
      <c r="O754" s="1"/>
      <c r="R754" s="1"/>
      <c r="S754" s="1"/>
    </row>
    <row r="755" spans="1:19" ht="13" x14ac:dyDescent="0.15">
      <c r="A755" s="2"/>
      <c r="L755" s="1"/>
      <c r="O755" s="1"/>
      <c r="R755" s="1"/>
      <c r="S755" s="1"/>
    </row>
    <row r="756" spans="1:19" ht="13" x14ac:dyDescent="0.15">
      <c r="A756" s="2"/>
      <c r="L756" s="1"/>
      <c r="O756" s="1"/>
      <c r="R756" s="1"/>
      <c r="S756" s="1"/>
    </row>
    <row r="757" spans="1:19" ht="13" x14ac:dyDescent="0.15">
      <c r="A757" s="2"/>
      <c r="L757" s="1"/>
      <c r="O757" s="1"/>
      <c r="R757" s="1"/>
      <c r="S757" s="1"/>
    </row>
    <row r="758" spans="1:19" ht="13" x14ac:dyDescent="0.15">
      <c r="A758" s="2"/>
      <c r="L758" s="1"/>
      <c r="O758" s="1"/>
      <c r="R758" s="1"/>
      <c r="S758" s="1"/>
    </row>
    <row r="759" spans="1:19" ht="13" x14ac:dyDescent="0.15">
      <c r="A759" s="2"/>
      <c r="L759" s="1"/>
      <c r="O759" s="1"/>
      <c r="R759" s="1"/>
      <c r="S759" s="1"/>
    </row>
    <row r="760" spans="1:19" ht="13" x14ac:dyDescent="0.15">
      <c r="A760" s="2"/>
      <c r="L760" s="1"/>
      <c r="O760" s="1"/>
      <c r="R760" s="1"/>
      <c r="S760" s="1"/>
    </row>
    <row r="761" spans="1:19" ht="13" x14ac:dyDescent="0.15">
      <c r="A761" s="2"/>
      <c r="L761" s="1"/>
      <c r="O761" s="1"/>
      <c r="R761" s="1"/>
      <c r="S761" s="1"/>
    </row>
    <row r="762" spans="1:19" ht="13" x14ac:dyDescent="0.15">
      <c r="A762" s="2"/>
      <c r="L762" s="1"/>
      <c r="O762" s="1"/>
      <c r="R762" s="1"/>
      <c r="S762" s="1"/>
    </row>
    <row r="763" spans="1:19" ht="13" x14ac:dyDescent="0.15">
      <c r="A763" s="2"/>
      <c r="L763" s="1"/>
      <c r="O763" s="1"/>
      <c r="R763" s="1"/>
      <c r="S763" s="1"/>
    </row>
    <row r="764" spans="1:19" ht="13" x14ac:dyDescent="0.15">
      <c r="A764" s="2"/>
      <c r="L764" s="1"/>
      <c r="O764" s="1"/>
      <c r="R764" s="1"/>
      <c r="S764" s="1"/>
    </row>
    <row r="765" spans="1:19" ht="13" x14ac:dyDescent="0.15">
      <c r="A765" s="2"/>
      <c r="L765" s="1"/>
      <c r="O765" s="1"/>
      <c r="R765" s="1"/>
      <c r="S765" s="1"/>
    </row>
    <row r="766" spans="1:19" ht="13" x14ac:dyDescent="0.15">
      <c r="A766" s="2"/>
      <c r="L766" s="1"/>
      <c r="O766" s="1"/>
      <c r="R766" s="1"/>
      <c r="S766" s="1"/>
    </row>
    <row r="767" spans="1:19" ht="13" x14ac:dyDescent="0.15">
      <c r="A767" s="2"/>
      <c r="L767" s="1"/>
      <c r="O767" s="1"/>
      <c r="R767" s="1"/>
      <c r="S767" s="1"/>
    </row>
    <row r="768" spans="1:19" ht="13" x14ac:dyDescent="0.15">
      <c r="A768" s="2"/>
      <c r="L768" s="1"/>
      <c r="O768" s="1"/>
      <c r="R768" s="1"/>
      <c r="S768" s="1"/>
    </row>
    <row r="769" spans="1:19" ht="13" x14ac:dyDescent="0.15">
      <c r="A769" s="2"/>
      <c r="L769" s="1"/>
      <c r="O769" s="1"/>
      <c r="R769" s="1"/>
      <c r="S769" s="1"/>
    </row>
    <row r="770" spans="1:19" ht="13" x14ac:dyDescent="0.15">
      <c r="A770" s="2"/>
      <c r="L770" s="1"/>
      <c r="O770" s="1"/>
      <c r="R770" s="1"/>
      <c r="S770" s="1"/>
    </row>
    <row r="771" spans="1:19" ht="13" x14ac:dyDescent="0.15">
      <c r="A771" s="2"/>
      <c r="L771" s="1"/>
      <c r="O771" s="1"/>
      <c r="R771" s="1"/>
      <c r="S771" s="1"/>
    </row>
    <row r="772" spans="1:19" ht="13" x14ac:dyDescent="0.15">
      <c r="A772" s="2"/>
      <c r="L772" s="1"/>
      <c r="O772" s="1"/>
      <c r="R772" s="1"/>
      <c r="S772" s="1"/>
    </row>
    <row r="773" spans="1:19" ht="13" x14ac:dyDescent="0.15">
      <c r="A773" s="2"/>
      <c r="L773" s="1"/>
      <c r="O773" s="1"/>
      <c r="R773" s="1"/>
      <c r="S773" s="1"/>
    </row>
    <row r="774" spans="1:19" ht="13" x14ac:dyDescent="0.15">
      <c r="A774" s="2"/>
      <c r="L774" s="1"/>
      <c r="O774" s="1"/>
      <c r="R774" s="1"/>
      <c r="S774" s="1"/>
    </row>
    <row r="775" spans="1:19" ht="13" x14ac:dyDescent="0.15">
      <c r="A775" s="2"/>
      <c r="L775" s="1"/>
      <c r="O775" s="1"/>
      <c r="R775" s="1"/>
      <c r="S775" s="1"/>
    </row>
    <row r="776" spans="1:19" ht="13" x14ac:dyDescent="0.15">
      <c r="A776" s="2"/>
      <c r="L776" s="1"/>
      <c r="O776" s="1"/>
      <c r="R776" s="1"/>
      <c r="S776" s="1"/>
    </row>
    <row r="777" spans="1:19" ht="13" x14ac:dyDescent="0.15">
      <c r="A777" s="2"/>
      <c r="L777" s="1"/>
      <c r="O777" s="1"/>
      <c r="R777" s="1"/>
      <c r="S777" s="1"/>
    </row>
    <row r="778" spans="1:19" ht="13" x14ac:dyDescent="0.15">
      <c r="A778" s="2"/>
      <c r="L778" s="1"/>
      <c r="O778" s="1"/>
      <c r="R778" s="1"/>
      <c r="S778" s="1"/>
    </row>
    <row r="779" spans="1:19" ht="13" x14ac:dyDescent="0.15">
      <c r="A779" s="2"/>
      <c r="L779" s="1"/>
      <c r="O779" s="1"/>
      <c r="R779" s="1"/>
      <c r="S779" s="1"/>
    </row>
    <row r="780" spans="1:19" ht="13" x14ac:dyDescent="0.15">
      <c r="A780" s="2"/>
      <c r="L780" s="1"/>
      <c r="O780" s="1"/>
      <c r="R780" s="1"/>
      <c r="S780" s="1"/>
    </row>
    <row r="781" spans="1:19" ht="13" x14ac:dyDescent="0.15">
      <c r="A781" s="2"/>
      <c r="L781" s="1"/>
      <c r="O781" s="1"/>
      <c r="R781" s="1"/>
      <c r="S781" s="1"/>
    </row>
    <row r="782" spans="1:19" ht="13" x14ac:dyDescent="0.15">
      <c r="A782" s="2"/>
      <c r="L782" s="1"/>
      <c r="O782" s="1"/>
      <c r="R782" s="1"/>
      <c r="S782" s="1"/>
    </row>
    <row r="783" spans="1:19" ht="13" x14ac:dyDescent="0.15">
      <c r="A783" s="2"/>
      <c r="L783" s="1"/>
      <c r="O783" s="1"/>
      <c r="R783" s="1"/>
      <c r="S783" s="1"/>
    </row>
    <row r="784" spans="1:19" ht="13" x14ac:dyDescent="0.15">
      <c r="A784" s="2"/>
      <c r="L784" s="1"/>
      <c r="O784" s="1"/>
      <c r="R784" s="1"/>
      <c r="S784" s="1"/>
    </row>
    <row r="785" spans="1:19" ht="13" x14ac:dyDescent="0.15">
      <c r="A785" s="2"/>
      <c r="L785" s="1"/>
      <c r="O785" s="1"/>
      <c r="R785" s="1"/>
      <c r="S785" s="1"/>
    </row>
    <row r="786" spans="1:19" ht="13" x14ac:dyDescent="0.15">
      <c r="A786" s="2"/>
      <c r="L786" s="1"/>
      <c r="O786" s="1"/>
      <c r="R786" s="1"/>
      <c r="S786" s="1"/>
    </row>
    <row r="787" spans="1:19" ht="13" x14ac:dyDescent="0.15">
      <c r="A787" s="2"/>
      <c r="L787" s="1"/>
      <c r="O787" s="1"/>
      <c r="R787" s="1"/>
      <c r="S787" s="1"/>
    </row>
    <row r="788" spans="1:19" ht="13" x14ac:dyDescent="0.15">
      <c r="A788" s="2"/>
      <c r="L788" s="1"/>
      <c r="O788" s="1"/>
      <c r="R788" s="1"/>
      <c r="S788" s="1"/>
    </row>
    <row r="789" spans="1:19" ht="13" x14ac:dyDescent="0.15">
      <c r="A789" s="2"/>
      <c r="L789" s="1"/>
      <c r="O789" s="1"/>
      <c r="R789" s="1"/>
      <c r="S789" s="1"/>
    </row>
    <row r="790" spans="1:19" ht="13" x14ac:dyDescent="0.15">
      <c r="A790" s="2"/>
      <c r="L790" s="1"/>
      <c r="O790" s="1"/>
      <c r="R790" s="1"/>
      <c r="S790" s="1"/>
    </row>
    <row r="791" spans="1:19" ht="13" x14ac:dyDescent="0.15">
      <c r="A791" s="2"/>
      <c r="L791" s="1"/>
      <c r="O791" s="1"/>
      <c r="R791" s="1"/>
      <c r="S791" s="1"/>
    </row>
    <row r="792" spans="1:19" ht="13" x14ac:dyDescent="0.15">
      <c r="A792" s="2"/>
      <c r="L792" s="1"/>
      <c r="O792" s="1"/>
      <c r="R792" s="1"/>
      <c r="S792" s="1"/>
    </row>
    <row r="793" spans="1:19" ht="13" x14ac:dyDescent="0.15">
      <c r="A793" s="2"/>
      <c r="L793" s="1"/>
      <c r="O793" s="1"/>
      <c r="R793" s="1"/>
      <c r="S793" s="1"/>
    </row>
    <row r="794" spans="1:19" ht="13" x14ac:dyDescent="0.15">
      <c r="A794" s="2"/>
      <c r="L794" s="1"/>
      <c r="O794" s="1"/>
      <c r="R794" s="1"/>
      <c r="S794" s="1"/>
    </row>
    <row r="795" spans="1:19" ht="13" x14ac:dyDescent="0.15">
      <c r="A795" s="2"/>
      <c r="L795" s="1"/>
      <c r="O795" s="1"/>
      <c r="R795" s="1"/>
      <c r="S795" s="1"/>
    </row>
    <row r="796" spans="1:19" ht="13" x14ac:dyDescent="0.15">
      <c r="A796" s="2"/>
      <c r="L796" s="1"/>
      <c r="O796" s="1"/>
      <c r="R796" s="1"/>
      <c r="S796" s="1"/>
    </row>
    <row r="797" spans="1:19" ht="13" x14ac:dyDescent="0.15">
      <c r="A797" s="2"/>
      <c r="L797" s="1"/>
      <c r="O797" s="1"/>
      <c r="R797" s="1"/>
      <c r="S797" s="1"/>
    </row>
    <row r="798" spans="1:19" ht="13" x14ac:dyDescent="0.15">
      <c r="A798" s="2"/>
      <c r="L798" s="1"/>
      <c r="O798" s="1"/>
      <c r="R798" s="1"/>
      <c r="S798" s="1"/>
    </row>
    <row r="799" spans="1:19" ht="13" x14ac:dyDescent="0.15">
      <c r="A799" s="2"/>
      <c r="L799" s="1"/>
      <c r="O799" s="1"/>
      <c r="R799" s="1"/>
      <c r="S799" s="1"/>
    </row>
    <row r="800" spans="1:19" ht="13" x14ac:dyDescent="0.15">
      <c r="A800" s="2"/>
      <c r="L800" s="1"/>
      <c r="O800" s="1"/>
      <c r="R800" s="1"/>
      <c r="S800" s="1"/>
    </row>
    <row r="801" spans="1:19" ht="13" x14ac:dyDescent="0.15">
      <c r="A801" s="2"/>
      <c r="L801" s="1"/>
      <c r="O801" s="1"/>
      <c r="R801" s="1"/>
      <c r="S801" s="1"/>
    </row>
    <row r="802" spans="1:19" ht="13" x14ac:dyDescent="0.15">
      <c r="A802" s="2"/>
      <c r="L802" s="1"/>
      <c r="O802" s="1"/>
      <c r="R802" s="1"/>
      <c r="S802" s="1"/>
    </row>
    <row r="803" spans="1:19" ht="13" x14ac:dyDescent="0.15">
      <c r="A803" s="2"/>
      <c r="L803" s="1"/>
      <c r="O803" s="1"/>
      <c r="R803" s="1"/>
      <c r="S803" s="1"/>
    </row>
    <row r="804" spans="1:19" ht="13" x14ac:dyDescent="0.15">
      <c r="A804" s="2"/>
      <c r="L804" s="1"/>
      <c r="O804" s="1"/>
      <c r="R804" s="1"/>
      <c r="S804" s="1"/>
    </row>
    <row r="805" spans="1:19" ht="13" x14ac:dyDescent="0.15">
      <c r="A805" s="2"/>
      <c r="L805" s="1"/>
      <c r="O805" s="1"/>
      <c r="R805" s="1"/>
      <c r="S805" s="1"/>
    </row>
    <row r="806" spans="1:19" ht="13" x14ac:dyDescent="0.15">
      <c r="A806" s="2"/>
      <c r="L806" s="1"/>
      <c r="O806" s="1"/>
      <c r="R806" s="1"/>
      <c r="S806" s="1"/>
    </row>
    <row r="807" spans="1:19" ht="13" x14ac:dyDescent="0.15">
      <c r="A807" s="2"/>
      <c r="L807" s="1"/>
      <c r="O807" s="1"/>
      <c r="R807" s="1"/>
      <c r="S807" s="1"/>
    </row>
    <row r="808" spans="1:19" ht="13" x14ac:dyDescent="0.15">
      <c r="A808" s="2"/>
      <c r="L808" s="1"/>
      <c r="O808" s="1"/>
      <c r="R808" s="1"/>
      <c r="S808" s="1"/>
    </row>
    <row r="809" spans="1:19" ht="13" x14ac:dyDescent="0.15">
      <c r="A809" s="2"/>
      <c r="L809" s="1"/>
      <c r="O809" s="1"/>
      <c r="R809" s="1"/>
      <c r="S809" s="1"/>
    </row>
    <row r="810" spans="1:19" ht="13" x14ac:dyDescent="0.15">
      <c r="A810" s="2"/>
      <c r="L810" s="1"/>
      <c r="O810" s="1"/>
      <c r="R810" s="1"/>
      <c r="S810" s="1"/>
    </row>
    <row r="811" spans="1:19" ht="13" x14ac:dyDescent="0.15">
      <c r="A811" s="2"/>
      <c r="L811" s="1"/>
      <c r="O811" s="1"/>
      <c r="R811" s="1"/>
      <c r="S811" s="1"/>
    </row>
    <row r="812" spans="1:19" ht="13" x14ac:dyDescent="0.15">
      <c r="A812" s="2"/>
      <c r="L812" s="1"/>
      <c r="O812" s="1"/>
      <c r="R812" s="1"/>
      <c r="S812" s="1"/>
    </row>
    <row r="813" spans="1:19" ht="13" x14ac:dyDescent="0.15">
      <c r="A813" s="2"/>
      <c r="L813" s="1"/>
      <c r="O813" s="1"/>
      <c r="R813" s="1"/>
      <c r="S813" s="1"/>
    </row>
    <row r="814" spans="1:19" ht="13" x14ac:dyDescent="0.15">
      <c r="A814" s="2"/>
      <c r="L814" s="1"/>
      <c r="O814" s="1"/>
      <c r="R814" s="1"/>
      <c r="S814" s="1"/>
    </row>
    <row r="815" spans="1:19" ht="13" x14ac:dyDescent="0.15">
      <c r="A815" s="2"/>
      <c r="L815" s="1"/>
      <c r="O815" s="1"/>
      <c r="R815" s="1"/>
      <c r="S815" s="1"/>
    </row>
    <row r="816" spans="1:19" ht="13" x14ac:dyDescent="0.15">
      <c r="A816" s="2"/>
      <c r="L816" s="1"/>
      <c r="O816" s="1"/>
      <c r="R816" s="1"/>
      <c r="S816" s="1"/>
    </row>
    <row r="817" spans="1:19" ht="13" x14ac:dyDescent="0.15">
      <c r="A817" s="2"/>
      <c r="L817" s="1"/>
      <c r="O817" s="1"/>
      <c r="R817" s="1"/>
      <c r="S817" s="1"/>
    </row>
    <row r="818" spans="1:19" ht="13" x14ac:dyDescent="0.15">
      <c r="A818" s="2"/>
      <c r="L818" s="1"/>
      <c r="O818" s="1"/>
      <c r="R818" s="1"/>
      <c r="S818" s="1"/>
    </row>
    <row r="819" spans="1:19" ht="13" x14ac:dyDescent="0.15">
      <c r="A819" s="2"/>
      <c r="L819" s="1"/>
      <c r="O819" s="1"/>
      <c r="R819" s="1"/>
      <c r="S819" s="1"/>
    </row>
    <row r="820" spans="1:19" ht="13" x14ac:dyDescent="0.15">
      <c r="A820" s="2"/>
      <c r="L820" s="1"/>
      <c r="O820" s="1"/>
      <c r="R820" s="1"/>
      <c r="S820" s="1"/>
    </row>
    <row r="821" spans="1:19" ht="13" x14ac:dyDescent="0.15">
      <c r="A821" s="2"/>
      <c r="L821" s="1"/>
      <c r="O821" s="1"/>
      <c r="R821" s="1"/>
      <c r="S821" s="1"/>
    </row>
    <row r="822" spans="1:19" ht="13" x14ac:dyDescent="0.15">
      <c r="A822" s="2"/>
      <c r="L822" s="1"/>
      <c r="O822" s="1"/>
      <c r="R822" s="1"/>
      <c r="S822" s="1"/>
    </row>
    <row r="823" spans="1:19" ht="13" x14ac:dyDescent="0.15">
      <c r="A823" s="2"/>
      <c r="L823" s="1"/>
      <c r="O823" s="1"/>
      <c r="R823" s="1"/>
      <c r="S823" s="1"/>
    </row>
    <row r="824" spans="1:19" ht="13" x14ac:dyDescent="0.15">
      <c r="A824" s="2"/>
      <c r="L824" s="1"/>
      <c r="O824" s="1"/>
      <c r="R824" s="1"/>
      <c r="S824" s="1"/>
    </row>
    <row r="825" spans="1:19" ht="13" x14ac:dyDescent="0.15">
      <c r="A825" s="2"/>
      <c r="L825" s="1"/>
      <c r="O825" s="1"/>
      <c r="R825" s="1"/>
      <c r="S825" s="1"/>
    </row>
    <row r="826" spans="1:19" ht="13" x14ac:dyDescent="0.15">
      <c r="A826" s="2"/>
      <c r="L826" s="1"/>
      <c r="O826" s="1"/>
      <c r="R826" s="1"/>
      <c r="S826" s="1"/>
    </row>
    <row r="827" spans="1:19" ht="13" x14ac:dyDescent="0.15">
      <c r="A827" s="2"/>
      <c r="L827" s="1"/>
      <c r="O827" s="1"/>
      <c r="R827" s="1"/>
      <c r="S827" s="1"/>
    </row>
    <row r="828" spans="1:19" ht="13" x14ac:dyDescent="0.15">
      <c r="A828" s="2"/>
      <c r="L828" s="1"/>
      <c r="O828" s="1"/>
      <c r="R828" s="1"/>
      <c r="S828" s="1"/>
    </row>
    <row r="829" spans="1:19" ht="13" x14ac:dyDescent="0.15">
      <c r="A829" s="2"/>
      <c r="L829" s="1"/>
      <c r="O829" s="1"/>
      <c r="R829" s="1"/>
      <c r="S829" s="1"/>
    </row>
    <row r="830" spans="1:19" ht="13" x14ac:dyDescent="0.15">
      <c r="A830" s="2"/>
      <c r="L830" s="1"/>
      <c r="O830" s="1"/>
      <c r="R830" s="1"/>
      <c r="S830" s="1"/>
    </row>
    <row r="831" spans="1:19" ht="13" x14ac:dyDescent="0.15">
      <c r="A831" s="2"/>
      <c r="L831" s="1"/>
      <c r="O831" s="1"/>
      <c r="R831" s="1"/>
      <c r="S831" s="1"/>
    </row>
    <row r="832" spans="1:19" ht="13" x14ac:dyDescent="0.15">
      <c r="A832" s="2"/>
      <c r="L832" s="1"/>
      <c r="O832" s="1"/>
      <c r="R832" s="1"/>
      <c r="S832" s="1"/>
    </row>
    <row r="833" spans="1:19" ht="13" x14ac:dyDescent="0.15">
      <c r="A833" s="2"/>
      <c r="L833" s="1"/>
      <c r="O833" s="1"/>
      <c r="R833" s="1"/>
      <c r="S833" s="1"/>
    </row>
    <row r="834" spans="1:19" ht="13" x14ac:dyDescent="0.15">
      <c r="A834" s="2"/>
      <c r="L834" s="1"/>
      <c r="O834" s="1"/>
      <c r="R834" s="1"/>
      <c r="S834" s="1"/>
    </row>
    <row r="835" spans="1:19" ht="13" x14ac:dyDescent="0.15">
      <c r="A835" s="2"/>
      <c r="L835" s="1"/>
      <c r="O835" s="1"/>
      <c r="R835" s="1"/>
      <c r="S835" s="1"/>
    </row>
    <row r="836" spans="1:19" ht="13" x14ac:dyDescent="0.15">
      <c r="A836" s="2"/>
      <c r="L836" s="1"/>
      <c r="O836" s="1"/>
      <c r="R836" s="1"/>
      <c r="S836" s="1"/>
    </row>
    <row r="837" spans="1:19" ht="13" x14ac:dyDescent="0.15">
      <c r="A837" s="2"/>
      <c r="L837" s="1"/>
      <c r="O837" s="1"/>
      <c r="R837" s="1"/>
      <c r="S837" s="1"/>
    </row>
    <row r="838" spans="1:19" ht="13" x14ac:dyDescent="0.15">
      <c r="A838" s="2"/>
      <c r="L838" s="1"/>
      <c r="O838" s="1"/>
      <c r="R838" s="1"/>
      <c r="S838" s="1"/>
    </row>
    <row r="839" spans="1:19" ht="13" x14ac:dyDescent="0.15">
      <c r="A839" s="2"/>
      <c r="L839" s="1"/>
      <c r="O839" s="1"/>
      <c r="R839" s="1"/>
      <c r="S839" s="1"/>
    </row>
    <row r="840" spans="1:19" ht="13" x14ac:dyDescent="0.15">
      <c r="A840" s="2"/>
      <c r="L840" s="1"/>
      <c r="O840" s="1"/>
      <c r="R840" s="1"/>
      <c r="S840" s="1"/>
    </row>
    <row r="841" spans="1:19" ht="13" x14ac:dyDescent="0.15">
      <c r="A841" s="2"/>
      <c r="L841" s="1"/>
      <c r="O841" s="1"/>
      <c r="R841" s="1"/>
      <c r="S841" s="1"/>
    </row>
    <row r="842" spans="1:19" ht="13" x14ac:dyDescent="0.15">
      <c r="A842" s="2"/>
      <c r="L842" s="1"/>
      <c r="O842" s="1"/>
      <c r="R842" s="1"/>
      <c r="S842" s="1"/>
    </row>
    <row r="843" spans="1:19" ht="13" x14ac:dyDescent="0.15">
      <c r="A843" s="2"/>
      <c r="L843" s="1"/>
      <c r="O843" s="1"/>
      <c r="R843" s="1"/>
      <c r="S843" s="1"/>
    </row>
    <row r="844" spans="1:19" ht="13" x14ac:dyDescent="0.15">
      <c r="A844" s="2"/>
      <c r="L844" s="1"/>
      <c r="O844" s="1"/>
      <c r="R844" s="1"/>
      <c r="S844" s="1"/>
    </row>
    <row r="845" spans="1:19" ht="13" x14ac:dyDescent="0.15">
      <c r="A845" s="2"/>
      <c r="L845" s="1"/>
      <c r="O845" s="1"/>
      <c r="R845" s="1"/>
      <c r="S845" s="1"/>
    </row>
    <row r="846" spans="1:19" ht="13" x14ac:dyDescent="0.15">
      <c r="A846" s="2"/>
      <c r="L846" s="1"/>
      <c r="O846" s="1"/>
      <c r="R846" s="1"/>
      <c r="S846" s="1"/>
    </row>
    <row r="847" spans="1:19" ht="13" x14ac:dyDescent="0.15">
      <c r="A847" s="2"/>
      <c r="L847" s="1"/>
      <c r="O847" s="1"/>
      <c r="R847" s="1"/>
      <c r="S847" s="1"/>
    </row>
    <row r="848" spans="1:19" ht="13" x14ac:dyDescent="0.15">
      <c r="A848" s="2"/>
      <c r="L848" s="1"/>
      <c r="O848" s="1"/>
      <c r="R848" s="1"/>
      <c r="S848" s="1"/>
    </row>
    <row r="849" spans="1:19" ht="13" x14ac:dyDescent="0.15">
      <c r="A849" s="2"/>
      <c r="L849" s="1"/>
      <c r="O849" s="1"/>
      <c r="R849" s="1"/>
      <c r="S849" s="1"/>
    </row>
    <row r="850" spans="1:19" ht="13" x14ac:dyDescent="0.15">
      <c r="A850" s="2"/>
      <c r="L850" s="1"/>
      <c r="O850" s="1"/>
      <c r="R850" s="1"/>
      <c r="S850" s="1"/>
    </row>
    <row r="851" spans="1:19" ht="13" x14ac:dyDescent="0.15">
      <c r="A851" s="2"/>
      <c r="L851" s="1"/>
      <c r="O851" s="1"/>
      <c r="R851" s="1"/>
      <c r="S851" s="1"/>
    </row>
    <row r="852" spans="1:19" ht="13" x14ac:dyDescent="0.15">
      <c r="A852" s="2"/>
      <c r="L852" s="1"/>
      <c r="O852" s="1"/>
      <c r="R852" s="1"/>
      <c r="S852" s="1"/>
    </row>
    <row r="853" spans="1:19" ht="13" x14ac:dyDescent="0.15">
      <c r="A853" s="2"/>
      <c r="L853" s="1"/>
      <c r="O853" s="1"/>
      <c r="R853" s="1"/>
      <c r="S853" s="1"/>
    </row>
    <row r="854" spans="1:19" ht="13" x14ac:dyDescent="0.15">
      <c r="A854" s="2"/>
      <c r="L854" s="1"/>
      <c r="O854" s="1"/>
      <c r="R854" s="1"/>
      <c r="S854" s="1"/>
    </row>
    <row r="855" spans="1:19" ht="13" x14ac:dyDescent="0.15">
      <c r="A855" s="2"/>
      <c r="L855" s="1"/>
      <c r="O855" s="1"/>
      <c r="R855" s="1"/>
      <c r="S855" s="1"/>
    </row>
    <row r="856" spans="1:19" ht="13" x14ac:dyDescent="0.15">
      <c r="A856" s="2"/>
      <c r="L856" s="1"/>
      <c r="O856" s="1"/>
      <c r="R856" s="1"/>
      <c r="S856" s="1"/>
    </row>
    <row r="857" spans="1:19" ht="13" x14ac:dyDescent="0.15">
      <c r="A857" s="2"/>
      <c r="L857" s="1"/>
      <c r="O857" s="1"/>
      <c r="R857" s="1"/>
      <c r="S857" s="1"/>
    </row>
    <row r="858" spans="1:19" ht="13" x14ac:dyDescent="0.15">
      <c r="A858" s="2"/>
      <c r="L858" s="1"/>
      <c r="O858" s="1"/>
      <c r="R858" s="1"/>
      <c r="S858" s="1"/>
    </row>
    <row r="859" spans="1:19" ht="13" x14ac:dyDescent="0.15">
      <c r="A859" s="2"/>
      <c r="L859" s="1"/>
      <c r="O859" s="1"/>
      <c r="R859" s="1"/>
      <c r="S859" s="1"/>
    </row>
    <row r="860" spans="1:19" ht="13" x14ac:dyDescent="0.15">
      <c r="A860" s="2"/>
      <c r="L860" s="1"/>
      <c r="O860" s="1"/>
      <c r="R860" s="1"/>
      <c r="S860" s="1"/>
    </row>
    <row r="861" spans="1:19" ht="13" x14ac:dyDescent="0.15">
      <c r="A861" s="2"/>
      <c r="L861" s="1"/>
      <c r="O861" s="1"/>
      <c r="R861" s="1"/>
      <c r="S861" s="1"/>
    </row>
    <row r="862" spans="1:19" ht="13" x14ac:dyDescent="0.15">
      <c r="A862" s="2"/>
      <c r="L862" s="1"/>
      <c r="O862" s="1"/>
      <c r="R862" s="1"/>
      <c r="S862" s="1"/>
    </row>
    <row r="863" spans="1:19" ht="13" x14ac:dyDescent="0.15">
      <c r="A863" s="2"/>
      <c r="L863" s="1"/>
      <c r="O863" s="1"/>
      <c r="R863" s="1"/>
      <c r="S863" s="1"/>
    </row>
    <row r="864" spans="1:19" ht="13" x14ac:dyDescent="0.15">
      <c r="A864" s="2"/>
      <c r="L864" s="1"/>
      <c r="O864" s="1"/>
      <c r="R864" s="1"/>
      <c r="S864" s="1"/>
    </row>
    <row r="865" spans="1:19" ht="13" x14ac:dyDescent="0.15">
      <c r="A865" s="2"/>
      <c r="L865" s="1"/>
      <c r="O865" s="1"/>
      <c r="R865" s="1"/>
      <c r="S865" s="1"/>
    </row>
    <row r="866" spans="1:19" ht="13" x14ac:dyDescent="0.15">
      <c r="A866" s="2"/>
      <c r="L866" s="1"/>
      <c r="O866" s="1"/>
      <c r="R866" s="1"/>
      <c r="S866" s="1"/>
    </row>
    <row r="867" spans="1:19" ht="13" x14ac:dyDescent="0.15">
      <c r="A867" s="2"/>
      <c r="L867" s="1"/>
      <c r="O867" s="1"/>
      <c r="R867" s="1"/>
      <c r="S867" s="1"/>
    </row>
    <row r="868" spans="1:19" ht="13" x14ac:dyDescent="0.15">
      <c r="A868" s="2"/>
      <c r="L868" s="1"/>
      <c r="O868" s="1"/>
      <c r="R868" s="1"/>
      <c r="S868" s="1"/>
    </row>
    <row r="869" spans="1:19" ht="13" x14ac:dyDescent="0.15">
      <c r="A869" s="2"/>
      <c r="L869" s="1"/>
      <c r="O869" s="1"/>
      <c r="R869" s="1"/>
      <c r="S869" s="1"/>
    </row>
    <row r="870" spans="1:19" ht="13" x14ac:dyDescent="0.15">
      <c r="A870" s="2"/>
      <c r="L870" s="1"/>
      <c r="O870" s="1"/>
      <c r="R870" s="1"/>
      <c r="S870" s="1"/>
    </row>
    <row r="871" spans="1:19" ht="13" x14ac:dyDescent="0.15">
      <c r="A871" s="2"/>
      <c r="L871" s="1"/>
      <c r="O871" s="1"/>
      <c r="R871" s="1"/>
      <c r="S871" s="1"/>
    </row>
    <row r="872" spans="1:19" ht="13" x14ac:dyDescent="0.15">
      <c r="A872" s="2"/>
      <c r="L872" s="1"/>
      <c r="O872" s="1"/>
      <c r="R872" s="1"/>
      <c r="S872" s="1"/>
    </row>
    <row r="873" spans="1:19" ht="13" x14ac:dyDescent="0.15">
      <c r="A873" s="2"/>
      <c r="L873" s="1"/>
      <c r="O873" s="1"/>
      <c r="R873" s="1"/>
      <c r="S873" s="1"/>
    </row>
    <row r="874" spans="1:19" ht="13" x14ac:dyDescent="0.15">
      <c r="A874" s="2"/>
      <c r="L874" s="1"/>
      <c r="O874" s="1"/>
      <c r="R874" s="1"/>
      <c r="S874" s="1"/>
    </row>
    <row r="875" spans="1:19" ht="13" x14ac:dyDescent="0.15">
      <c r="A875" s="2"/>
      <c r="L875" s="1"/>
      <c r="O875" s="1"/>
      <c r="R875" s="1"/>
      <c r="S875" s="1"/>
    </row>
    <row r="876" spans="1:19" ht="13" x14ac:dyDescent="0.15">
      <c r="A876" s="2"/>
      <c r="L876" s="1"/>
      <c r="O876" s="1"/>
      <c r="R876" s="1"/>
      <c r="S876" s="1"/>
    </row>
    <row r="877" spans="1:19" ht="13" x14ac:dyDescent="0.15">
      <c r="A877" s="2"/>
      <c r="L877" s="1"/>
      <c r="O877" s="1"/>
      <c r="R877" s="1"/>
      <c r="S877" s="1"/>
    </row>
    <row r="878" spans="1:19" ht="13" x14ac:dyDescent="0.15">
      <c r="A878" s="2"/>
      <c r="L878" s="1"/>
      <c r="O878" s="1"/>
      <c r="R878" s="1"/>
      <c r="S878" s="1"/>
    </row>
    <row r="879" spans="1:19" ht="13" x14ac:dyDescent="0.15">
      <c r="A879" s="2"/>
      <c r="L879" s="1"/>
      <c r="O879" s="1"/>
      <c r="R879" s="1"/>
      <c r="S879" s="1"/>
    </row>
    <row r="880" spans="1:19" ht="13" x14ac:dyDescent="0.15">
      <c r="A880" s="2"/>
      <c r="L880" s="1"/>
      <c r="O880" s="1"/>
      <c r="R880" s="1"/>
      <c r="S880" s="1"/>
    </row>
    <row r="881" spans="1:19" ht="13" x14ac:dyDescent="0.15">
      <c r="A881" s="2"/>
      <c r="L881" s="1"/>
      <c r="O881" s="1"/>
      <c r="R881" s="1"/>
      <c r="S881" s="1"/>
    </row>
    <row r="882" spans="1:19" ht="13" x14ac:dyDescent="0.15">
      <c r="A882" s="2"/>
      <c r="L882" s="1"/>
      <c r="O882" s="1"/>
      <c r="R882" s="1"/>
      <c r="S882" s="1"/>
    </row>
    <row r="883" spans="1:19" ht="13" x14ac:dyDescent="0.15">
      <c r="A883" s="2"/>
      <c r="L883" s="1"/>
      <c r="O883" s="1"/>
      <c r="R883" s="1"/>
      <c r="S883" s="1"/>
    </row>
    <row r="884" spans="1:19" ht="13" x14ac:dyDescent="0.15">
      <c r="A884" s="2"/>
      <c r="L884" s="1"/>
      <c r="O884" s="1"/>
      <c r="R884" s="1"/>
      <c r="S884" s="1"/>
    </row>
    <row r="885" spans="1:19" ht="13" x14ac:dyDescent="0.15">
      <c r="A885" s="2"/>
      <c r="L885" s="1"/>
      <c r="O885" s="1"/>
      <c r="R885" s="1"/>
      <c r="S885" s="1"/>
    </row>
    <row r="886" spans="1:19" ht="13" x14ac:dyDescent="0.15">
      <c r="A886" s="2"/>
      <c r="L886" s="1"/>
      <c r="O886" s="1"/>
      <c r="R886" s="1"/>
      <c r="S886" s="1"/>
    </row>
    <row r="887" spans="1:19" ht="13" x14ac:dyDescent="0.15">
      <c r="A887" s="2"/>
      <c r="L887" s="1"/>
      <c r="O887" s="1"/>
      <c r="R887" s="1"/>
      <c r="S887" s="1"/>
    </row>
    <row r="888" spans="1:19" ht="13" x14ac:dyDescent="0.15">
      <c r="A888" s="2"/>
      <c r="L888" s="1"/>
      <c r="O888" s="1"/>
      <c r="R888" s="1"/>
      <c r="S888" s="1"/>
    </row>
    <row r="889" spans="1:19" ht="13" x14ac:dyDescent="0.15">
      <c r="A889" s="2"/>
      <c r="L889" s="1"/>
      <c r="O889" s="1"/>
      <c r="R889" s="1"/>
      <c r="S889" s="1"/>
    </row>
    <row r="890" spans="1:19" ht="13" x14ac:dyDescent="0.15">
      <c r="A890" s="2"/>
      <c r="L890" s="1"/>
      <c r="O890" s="1"/>
      <c r="R890" s="1"/>
      <c r="S890" s="1"/>
    </row>
    <row r="891" spans="1:19" ht="13" x14ac:dyDescent="0.15">
      <c r="A891" s="2"/>
      <c r="L891" s="1"/>
      <c r="O891" s="1"/>
      <c r="R891" s="1"/>
      <c r="S891" s="1"/>
    </row>
    <row r="892" spans="1:19" ht="13" x14ac:dyDescent="0.15">
      <c r="A892" s="2"/>
      <c r="L892" s="1"/>
      <c r="O892" s="1"/>
      <c r="R892" s="1"/>
      <c r="S892" s="1"/>
    </row>
    <row r="893" spans="1:19" ht="13" x14ac:dyDescent="0.15">
      <c r="A893" s="2"/>
      <c r="L893" s="1"/>
      <c r="O893" s="1"/>
      <c r="R893" s="1"/>
      <c r="S893" s="1"/>
    </row>
    <row r="894" spans="1:19" ht="13" x14ac:dyDescent="0.15">
      <c r="A894" s="2"/>
      <c r="L894" s="1"/>
      <c r="O894" s="1"/>
      <c r="R894" s="1"/>
      <c r="S894" s="1"/>
    </row>
    <row r="895" spans="1:19" ht="13" x14ac:dyDescent="0.15">
      <c r="A895" s="2"/>
      <c r="L895" s="1"/>
      <c r="O895" s="1"/>
      <c r="R895" s="1"/>
      <c r="S895" s="1"/>
    </row>
    <row r="896" spans="1:19" ht="13" x14ac:dyDescent="0.15">
      <c r="A896" s="2"/>
      <c r="L896" s="1"/>
      <c r="O896" s="1"/>
      <c r="R896" s="1"/>
      <c r="S896" s="1"/>
    </row>
    <row r="897" spans="1:19" ht="13" x14ac:dyDescent="0.15">
      <c r="A897" s="2"/>
      <c r="L897" s="1"/>
      <c r="O897" s="1"/>
      <c r="R897" s="1"/>
      <c r="S897" s="1"/>
    </row>
    <row r="898" spans="1:19" ht="13" x14ac:dyDescent="0.15">
      <c r="A898" s="2"/>
      <c r="L898" s="1"/>
      <c r="O898" s="1"/>
      <c r="R898" s="1"/>
      <c r="S898" s="1"/>
    </row>
    <row r="899" spans="1:19" ht="13" x14ac:dyDescent="0.15">
      <c r="A899" s="2"/>
      <c r="L899" s="1"/>
      <c r="O899" s="1"/>
      <c r="R899" s="1"/>
      <c r="S899" s="1"/>
    </row>
    <row r="900" spans="1:19" ht="13" x14ac:dyDescent="0.15">
      <c r="A900" s="2"/>
      <c r="L900" s="1"/>
      <c r="O900" s="1"/>
      <c r="R900" s="1"/>
      <c r="S900" s="1"/>
    </row>
    <row r="901" spans="1:19" ht="13" x14ac:dyDescent="0.15">
      <c r="A901" s="2"/>
      <c r="L901" s="1"/>
      <c r="O901" s="1"/>
      <c r="R901" s="1"/>
      <c r="S901" s="1"/>
    </row>
    <row r="902" spans="1:19" ht="13" x14ac:dyDescent="0.15">
      <c r="A902" s="2"/>
      <c r="L902" s="1"/>
      <c r="O902" s="1"/>
      <c r="R902" s="1"/>
      <c r="S902" s="1"/>
    </row>
    <row r="903" spans="1:19" ht="13" x14ac:dyDescent="0.15">
      <c r="A903" s="2"/>
      <c r="L903" s="1"/>
      <c r="O903" s="1"/>
      <c r="R903" s="1"/>
      <c r="S903" s="1"/>
    </row>
    <row r="904" spans="1:19" ht="13" x14ac:dyDescent="0.15">
      <c r="A904" s="2"/>
      <c r="L904" s="1"/>
      <c r="O904" s="1"/>
      <c r="R904" s="1"/>
      <c r="S904" s="1"/>
    </row>
    <row r="905" spans="1:19" ht="13" x14ac:dyDescent="0.15">
      <c r="A905" s="2"/>
      <c r="L905" s="1"/>
      <c r="O905" s="1"/>
      <c r="R905" s="1"/>
      <c r="S905" s="1"/>
    </row>
    <row r="906" spans="1:19" ht="13" x14ac:dyDescent="0.15">
      <c r="A906" s="2"/>
      <c r="L906" s="1"/>
      <c r="O906" s="1"/>
      <c r="R906" s="1"/>
      <c r="S906" s="1"/>
    </row>
    <row r="907" spans="1:19" ht="13" x14ac:dyDescent="0.15">
      <c r="A907" s="2"/>
      <c r="L907" s="1"/>
      <c r="O907" s="1"/>
      <c r="R907" s="1"/>
      <c r="S907" s="1"/>
    </row>
    <row r="908" spans="1:19" ht="13" x14ac:dyDescent="0.15">
      <c r="A908" s="2"/>
      <c r="L908" s="1"/>
      <c r="O908" s="1"/>
      <c r="R908" s="1"/>
      <c r="S908" s="1"/>
    </row>
    <row r="909" spans="1:19" ht="13" x14ac:dyDescent="0.15">
      <c r="A909" s="2"/>
      <c r="L909" s="1"/>
      <c r="O909" s="1"/>
      <c r="R909" s="1"/>
      <c r="S909" s="1"/>
    </row>
    <row r="910" spans="1:19" ht="13" x14ac:dyDescent="0.15">
      <c r="A910" s="2"/>
      <c r="L910" s="1"/>
      <c r="O910" s="1"/>
      <c r="R910" s="1"/>
      <c r="S910" s="1"/>
    </row>
    <row r="911" spans="1:19" ht="13" x14ac:dyDescent="0.15">
      <c r="A911" s="2"/>
      <c r="L911" s="1"/>
      <c r="O911" s="1"/>
      <c r="R911" s="1"/>
      <c r="S911" s="1"/>
    </row>
    <row r="912" spans="1:19" ht="13" x14ac:dyDescent="0.15">
      <c r="A912" s="2"/>
      <c r="L912" s="1"/>
      <c r="O912" s="1"/>
      <c r="R912" s="1"/>
      <c r="S912" s="1"/>
    </row>
    <row r="913" spans="1:19" ht="13" x14ac:dyDescent="0.15">
      <c r="A913" s="2"/>
      <c r="L913" s="1"/>
      <c r="O913" s="1"/>
      <c r="R913" s="1"/>
      <c r="S913" s="1"/>
    </row>
    <row r="914" spans="1:19" ht="13" x14ac:dyDescent="0.15">
      <c r="A914" s="2"/>
      <c r="L914" s="1"/>
      <c r="O914" s="1"/>
      <c r="R914" s="1"/>
      <c r="S914" s="1"/>
    </row>
    <row r="915" spans="1:19" ht="13" x14ac:dyDescent="0.15">
      <c r="A915" s="2"/>
      <c r="L915" s="1"/>
      <c r="O915" s="1"/>
      <c r="R915" s="1"/>
      <c r="S915" s="1"/>
    </row>
    <row r="916" spans="1:19" ht="13" x14ac:dyDescent="0.15">
      <c r="A916" s="2"/>
      <c r="L916" s="1"/>
      <c r="O916" s="1"/>
      <c r="R916" s="1"/>
      <c r="S916" s="1"/>
    </row>
    <row r="917" spans="1:19" ht="13" x14ac:dyDescent="0.15">
      <c r="A917" s="2"/>
      <c r="L917" s="1"/>
      <c r="O917" s="1"/>
      <c r="R917" s="1"/>
      <c r="S917" s="1"/>
    </row>
    <row r="918" spans="1:19" ht="13" x14ac:dyDescent="0.15">
      <c r="A918" s="2"/>
      <c r="L918" s="1"/>
      <c r="O918" s="1"/>
      <c r="R918" s="1"/>
      <c r="S918" s="1"/>
    </row>
    <row r="919" spans="1:19" ht="13" x14ac:dyDescent="0.15">
      <c r="A919" s="2"/>
      <c r="L919" s="1"/>
      <c r="O919" s="1"/>
      <c r="R919" s="1"/>
      <c r="S919" s="1"/>
    </row>
    <row r="920" spans="1:19" ht="13" x14ac:dyDescent="0.15">
      <c r="A920" s="2"/>
      <c r="L920" s="1"/>
      <c r="O920" s="1"/>
      <c r="R920" s="1"/>
      <c r="S920" s="1"/>
    </row>
    <row r="921" spans="1:19" ht="13" x14ac:dyDescent="0.15">
      <c r="A921" s="2"/>
      <c r="L921" s="1"/>
      <c r="O921" s="1"/>
      <c r="R921" s="1"/>
      <c r="S921" s="1"/>
    </row>
    <row r="922" spans="1:19" ht="13" x14ac:dyDescent="0.15">
      <c r="A922" s="2"/>
      <c r="L922" s="1"/>
      <c r="O922" s="1"/>
      <c r="R922" s="1"/>
      <c r="S922" s="1"/>
    </row>
    <row r="923" spans="1:19" ht="13" x14ac:dyDescent="0.15">
      <c r="A923" s="2"/>
      <c r="L923" s="1"/>
      <c r="O923" s="1"/>
      <c r="R923" s="1"/>
      <c r="S923" s="1"/>
    </row>
    <row r="924" spans="1:19" ht="13" x14ac:dyDescent="0.15">
      <c r="A924" s="2"/>
      <c r="L924" s="1"/>
      <c r="O924" s="1"/>
      <c r="R924" s="1"/>
      <c r="S924" s="1"/>
    </row>
    <row r="925" spans="1:19" ht="13" x14ac:dyDescent="0.15">
      <c r="A925" s="2"/>
      <c r="L925" s="1"/>
      <c r="O925" s="1"/>
      <c r="R925" s="1"/>
      <c r="S925" s="1"/>
    </row>
    <row r="926" spans="1:19" ht="13" x14ac:dyDescent="0.15">
      <c r="A926" s="2"/>
      <c r="L926" s="1"/>
      <c r="O926" s="1"/>
      <c r="R926" s="1"/>
      <c r="S926" s="1"/>
    </row>
    <row r="927" spans="1:19" ht="13" x14ac:dyDescent="0.15">
      <c r="A927" s="2"/>
      <c r="L927" s="1"/>
      <c r="O927" s="1"/>
      <c r="R927" s="1"/>
      <c r="S927" s="1"/>
    </row>
    <row r="928" spans="1:19" ht="13" x14ac:dyDescent="0.15">
      <c r="A928" s="2"/>
      <c r="L928" s="1"/>
      <c r="O928" s="1"/>
      <c r="R928" s="1"/>
      <c r="S928" s="1"/>
    </row>
    <row r="929" spans="1:19" ht="13" x14ac:dyDescent="0.15">
      <c r="A929" s="2"/>
      <c r="L929" s="1"/>
      <c r="O929" s="1"/>
      <c r="R929" s="1"/>
      <c r="S929" s="1"/>
    </row>
    <row r="930" spans="1:19" ht="13" x14ac:dyDescent="0.15">
      <c r="A930" s="2"/>
      <c r="L930" s="1"/>
      <c r="O930" s="1"/>
      <c r="R930" s="1"/>
      <c r="S930" s="1"/>
    </row>
    <row r="931" spans="1:19" ht="13" x14ac:dyDescent="0.15">
      <c r="A931" s="2"/>
      <c r="L931" s="1"/>
      <c r="O931" s="1"/>
      <c r="R931" s="1"/>
      <c r="S931" s="1"/>
    </row>
    <row r="932" spans="1:19" ht="13" x14ac:dyDescent="0.15">
      <c r="A932" s="2"/>
      <c r="L932" s="1"/>
      <c r="O932" s="1"/>
      <c r="R932" s="1"/>
      <c r="S932" s="1"/>
    </row>
    <row r="933" spans="1:19" ht="13" x14ac:dyDescent="0.15">
      <c r="A933" s="2"/>
      <c r="L933" s="1"/>
      <c r="O933" s="1"/>
      <c r="R933" s="1"/>
      <c r="S933" s="1"/>
    </row>
    <row r="934" spans="1:19" ht="13" x14ac:dyDescent="0.15">
      <c r="A934" s="2"/>
      <c r="L934" s="1"/>
      <c r="O934" s="1"/>
      <c r="R934" s="1"/>
      <c r="S934" s="1"/>
    </row>
    <row r="935" spans="1:19" ht="13" x14ac:dyDescent="0.15">
      <c r="A935" s="2"/>
      <c r="L935" s="1"/>
      <c r="O935" s="1"/>
      <c r="R935" s="1"/>
      <c r="S935" s="1"/>
    </row>
    <row r="936" spans="1:19" ht="13" x14ac:dyDescent="0.15">
      <c r="A936" s="2"/>
      <c r="L936" s="1"/>
      <c r="O936" s="1"/>
      <c r="R936" s="1"/>
      <c r="S936" s="1"/>
    </row>
    <row r="937" spans="1:19" ht="13" x14ac:dyDescent="0.15">
      <c r="A937" s="2"/>
      <c r="L937" s="1"/>
      <c r="O937" s="1"/>
      <c r="R937" s="1"/>
      <c r="S937" s="1"/>
    </row>
    <row r="938" spans="1:19" ht="13" x14ac:dyDescent="0.15">
      <c r="A938" s="2"/>
      <c r="L938" s="1"/>
      <c r="O938" s="1"/>
      <c r="R938" s="1"/>
      <c r="S938" s="1"/>
    </row>
    <row r="939" spans="1:19" ht="13" x14ac:dyDescent="0.15">
      <c r="A939" s="2"/>
      <c r="L939" s="1"/>
      <c r="O939" s="1"/>
      <c r="R939" s="1"/>
      <c r="S939" s="1"/>
    </row>
    <row r="940" spans="1:19" ht="13" x14ac:dyDescent="0.15">
      <c r="A940" s="2"/>
      <c r="L940" s="1"/>
      <c r="O940" s="1"/>
      <c r="R940" s="1"/>
      <c r="S940" s="1"/>
    </row>
    <row r="941" spans="1:19" ht="13" x14ac:dyDescent="0.15">
      <c r="A941" s="2"/>
      <c r="L941" s="1"/>
      <c r="O941" s="1"/>
      <c r="R941" s="1"/>
      <c r="S941" s="1"/>
    </row>
    <row r="942" spans="1:19" ht="13" x14ac:dyDescent="0.15">
      <c r="A942" s="2"/>
      <c r="L942" s="1"/>
      <c r="O942" s="1"/>
      <c r="R942" s="1"/>
      <c r="S942" s="1"/>
    </row>
    <row r="943" spans="1:19" ht="13" x14ac:dyDescent="0.15">
      <c r="A943" s="2"/>
      <c r="L943" s="1"/>
      <c r="O943" s="1"/>
      <c r="R943" s="1"/>
      <c r="S943" s="1"/>
    </row>
    <row r="944" spans="1:19" ht="13" x14ac:dyDescent="0.15">
      <c r="A944" s="2"/>
      <c r="L944" s="1"/>
      <c r="O944" s="1"/>
      <c r="R944" s="1"/>
      <c r="S944" s="1"/>
    </row>
    <row r="945" spans="1:19" ht="13" x14ac:dyDescent="0.15">
      <c r="A945" s="2"/>
      <c r="L945" s="1"/>
      <c r="O945" s="1"/>
      <c r="R945" s="1"/>
      <c r="S945" s="1"/>
    </row>
    <row r="946" spans="1:19" ht="13" x14ac:dyDescent="0.15">
      <c r="A946" s="2"/>
      <c r="L946" s="1"/>
      <c r="O946" s="1"/>
      <c r="R946" s="1"/>
      <c r="S946" s="1"/>
    </row>
    <row r="947" spans="1:19" ht="13" x14ac:dyDescent="0.15">
      <c r="A947" s="2"/>
      <c r="L947" s="1"/>
      <c r="O947" s="1"/>
      <c r="R947" s="1"/>
      <c r="S947" s="1"/>
    </row>
    <row r="948" spans="1:19" ht="13" x14ac:dyDescent="0.15">
      <c r="A948" s="2"/>
      <c r="L948" s="1"/>
      <c r="O948" s="1"/>
      <c r="R948" s="1"/>
      <c r="S948" s="1"/>
    </row>
    <row r="949" spans="1:19" ht="13" x14ac:dyDescent="0.15">
      <c r="A949" s="2"/>
      <c r="L949" s="1"/>
      <c r="O949" s="1"/>
      <c r="R949" s="1"/>
      <c r="S949" s="1"/>
    </row>
    <row r="950" spans="1:19" ht="13" x14ac:dyDescent="0.15">
      <c r="A950" s="2"/>
      <c r="L950" s="1"/>
      <c r="O950" s="1"/>
      <c r="R950" s="1"/>
      <c r="S950" s="1"/>
    </row>
    <row r="951" spans="1:19" ht="13" x14ac:dyDescent="0.15">
      <c r="A951" s="2"/>
      <c r="L951" s="1"/>
      <c r="O951" s="1"/>
      <c r="R951" s="1"/>
      <c r="S951" s="1"/>
    </row>
    <row r="952" spans="1:19" ht="13" x14ac:dyDescent="0.15">
      <c r="A952" s="2"/>
      <c r="L952" s="1"/>
      <c r="O952" s="1"/>
      <c r="R952" s="1"/>
      <c r="S952" s="1"/>
    </row>
    <row r="953" spans="1:19" ht="13" x14ac:dyDescent="0.15">
      <c r="A953" s="2"/>
      <c r="L953" s="1"/>
      <c r="O953" s="1"/>
      <c r="R953" s="1"/>
      <c r="S953" s="1"/>
    </row>
    <row r="954" spans="1:19" ht="13" x14ac:dyDescent="0.15">
      <c r="A954" s="2"/>
      <c r="L954" s="1"/>
      <c r="O954" s="1"/>
      <c r="R954" s="1"/>
      <c r="S954" s="1"/>
    </row>
    <row r="955" spans="1:19" ht="13" x14ac:dyDescent="0.15">
      <c r="A955" s="2"/>
      <c r="L955" s="1"/>
      <c r="O955" s="1"/>
      <c r="R955" s="1"/>
      <c r="S955" s="1"/>
    </row>
    <row r="956" spans="1:19" ht="13" x14ac:dyDescent="0.15">
      <c r="A956" s="2"/>
      <c r="L956" s="1"/>
      <c r="O956" s="1"/>
      <c r="R956" s="1"/>
      <c r="S956" s="1"/>
    </row>
    <row r="957" spans="1:19" ht="13" x14ac:dyDescent="0.15">
      <c r="A957" s="2"/>
      <c r="L957" s="1"/>
      <c r="O957" s="1"/>
      <c r="R957" s="1"/>
      <c r="S957" s="1"/>
    </row>
    <row r="958" spans="1:19" ht="13" x14ac:dyDescent="0.15">
      <c r="A958" s="2"/>
      <c r="L958" s="1"/>
      <c r="O958" s="1"/>
      <c r="R958" s="1"/>
      <c r="S958" s="1"/>
    </row>
    <row r="959" spans="1:19" ht="13" x14ac:dyDescent="0.15">
      <c r="A959" s="2"/>
      <c r="L959" s="1"/>
      <c r="O959" s="1"/>
      <c r="R959" s="1"/>
      <c r="S959" s="1"/>
    </row>
    <row r="960" spans="1:19" ht="13" x14ac:dyDescent="0.15">
      <c r="A960" s="2"/>
      <c r="L960" s="1"/>
      <c r="O960" s="1"/>
      <c r="R960" s="1"/>
      <c r="S960" s="1"/>
    </row>
    <row r="961" spans="1:19" ht="13" x14ac:dyDescent="0.15">
      <c r="A961" s="2"/>
      <c r="L961" s="1"/>
      <c r="O961" s="1"/>
      <c r="R961" s="1"/>
      <c r="S961" s="1"/>
    </row>
    <row r="962" spans="1:19" ht="13" x14ac:dyDescent="0.15">
      <c r="A962" s="2"/>
      <c r="L962" s="1"/>
      <c r="O962" s="1"/>
      <c r="R962" s="1"/>
      <c r="S962" s="1"/>
    </row>
    <row r="963" spans="1:19" ht="13" x14ac:dyDescent="0.15">
      <c r="A963" s="2"/>
      <c r="L963" s="1"/>
      <c r="O963" s="1"/>
      <c r="R963" s="1"/>
      <c r="S963" s="1"/>
    </row>
    <row r="964" spans="1:19" ht="13" x14ac:dyDescent="0.15">
      <c r="A964" s="2"/>
      <c r="L964" s="1"/>
      <c r="O964" s="1"/>
      <c r="R964" s="1"/>
      <c r="S964" s="1"/>
    </row>
    <row r="965" spans="1:19" ht="13" x14ac:dyDescent="0.15">
      <c r="A965" s="2"/>
      <c r="L965" s="1"/>
      <c r="O965" s="1"/>
      <c r="R965" s="1"/>
      <c r="S965" s="1"/>
    </row>
    <row r="966" spans="1:19" ht="13" x14ac:dyDescent="0.15">
      <c r="A966" s="2"/>
      <c r="L966" s="1"/>
      <c r="O966" s="1"/>
      <c r="R966" s="1"/>
      <c r="S966" s="1"/>
    </row>
    <row r="967" spans="1:19" ht="13" x14ac:dyDescent="0.15">
      <c r="A967" s="2"/>
      <c r="L967" s="1"/>
      <c r="O967" s="1"/>
      <c r="R967" s="1"/>
      <c r="S967" s="1"/>
    </row>
    <row r="968" spans="1:19" ht="13" x14ac:dyDescent="0.15">
      <c r="A968" s="2"/>
      <c r="L968" s="1"/>
      <c r="O968" s="1"/>
      <c r="R968" s="1"/>
      <c r="S968" s="1"/>
    </row>
    <row r="969" spans="1:19" ht="13" x14ac:dyDescent="0.15">
      <c r="A969" s="2"/>
      <c r="L969" s="1"/>
      <c r="O969" s="1"/>
      <c r="R969" s="1"/>
      <c r="S969" s="1"/>
    </row>
    <row r="970" spans="1:19" ht="13" x14ac:dyDescent="0.15">
      <c r="A970" s="2"/>
      <c r="L970" s="1"/>
      <c r="O970" s="1"/>
      <c r="R970" s="1"/>
      <c r="S970" s="1"/>
    </row>
    <row r="971" spans="1:19" ht="13" x14ac:dyDescent="0.15">
      <c r="A971" s="2"/>
      <c r="L971" s="1"/>
      <c r="O971" s="1"/>
      <c r="R971" s="1"/>
      <c r="S971" s="1"/>
    </row>
    <row r="972" spans="1:19" ht="13" x14ac:dyDescent="0.15">
      <c r="A972" s="2"/>
      <c r="L972" s="1"/>
      <c r="O972" s="1"/>
      <c r="R972" s="1"/>
      <c r="S972" s="1"/>
    </row>
    <row r="973" spans="1:19" ht="13" x14ac:dyDescent="0.15">
      <c r="A973" s="2"/>
      <c r="L973" s="1"/>
      <c r="O973" s="1"/>
      <c r="R973" s="1"/>
      <c r="S973" s="1"/>
    </row>
    <row r="974" spans="1:19" ht="13" x14ac:dyDescent="0.15">
      <c r="A974" s="2"/>
      <c r="L974" s="1"/>
      <c r="O974" s="1"/>
      <c r="R974" s="1"/>
      <c r="S974" s="1"/>
    </row>
    <row r="975" spans="1:19" ht="13" x14ac:dyDescent="0.15">
      <c r="A975" s="2"/>
      <c r="L975" s="1"/>
      <c r="O975" s="1"/>
      <c r="R975" s="1"/>
      <c r="S975" s="1"/>
    </row>
    <row r="976" spans="1:19" ht="13" x14ac:dyDescent="0.15">
      <c r="A976" s="2"/>
      <c r="L976" s="1"/>
      <c r="O976" s="1"/>
      <c r="R976" s="1"/>
      <c r="S976" s="1"/>
    </row>
    <row r="977" spans="1:19" ht="13" x14ac:dyDescent="0.15">
      <c r="A977" s="2"/>
      <c r="L977" s="1"/>
      <c r="O977" s="1"/>
      <c r="R977" s="1"/>
      <c r="S977" s="1"/>
    </row>
  </sheetData>
  <autoFilter ref="A3:S35" xr:uid="{00000000-0009-0000-0000-000001000000}"/>
  <mergeCells count="3">
    <mergeCell ref="A1:R1"/>
    <mergeCell ref="V35:AH35"/>
    <mergeCell ref="A37:S37"/>
  </mergeCells>
  <conditionalFormatting sqref="B3:B35">
    <cfRule type="cellIs" dxfId="46" priority="1" operator="greaterThanOrEqual">
      <formula>15</formula>
    </cfRule>
  </conditionalFormatting>
  <conditionalFormatting sqref="C3:C35">
    <cfRule type="cellIs" dxfId="45" priority="2" operator="greaterThanOrEqual">
      <formula>10</formula>
    </cfRule>
  </conditionalFormatting>
  <conditionalFormatting sqref="D4:D35">
    <cfRule type="cellIs" dxfId="44" priority="13" operator="greaterThanOrEqual">
      <formula>4</formula>
    </cfRule>
  </conditionalFormatting>
  <conditionalFormatting sqref="F3:F35">
    <cfRule type="cellIs" dxfId="43" priority="3" operator="greaterThanOrEqual">
      <formula>3</formula>
    </cfRule>
  </conditionalFormatting>
  <conditionalFormatting sqref="G3:G35">
    <cfRule type="cellIs" dxfId="42" priority="6" operator="greaterThanOrEqual">
      <formula>2</formula>
    </cfRule>
  </conditionalFormatting>
  <conditionalFormatting sqref="H3:H35">
    <cfRule type="cellIs" dxfId="41" priority="7" operator="greaterThanOrEqual">
      <formula>1</formula>
    </cfRule>
  </conditionalFormatting>
  <conditionalFormatting sqref="I3:I35">
    <cfRule type="cellIs" dxfId="40" priority="8" operator="greaterThanOrEqual">
      <formula>3</formula>
    </cfRule>
  </conditionalFormatting>
  <conditionalFormatting sqref="J4:J35">
    <cfRule type="cellIs" dxfId="39" priority="14" operator="greaterThanOrEqual">
      <formula>15</formula>
    </cfRule>
  </conditionalFormatting>
  <conditionalFormatting sqref="L3:L35">
    <cfRule type="cellIs" dxfId="38" priority="4" operator="greaterThan">
      <formula>"35%"</formula>
    </cfRule>
  </conditionalFormatting>
  <conditionalFormatting sqref="M4:M35">
    <cfRule type="cellIs" dxfId="37" priority="15" operator="greaterThanOrEqual">
      <formula>10</formula>
    </cfRule>
  </conditionalFormatting>
  <conditionalFormatting sqref="N3:N35">
    <cfRule type="cellIs" dxfId="36" priority="10" operator="greaterThanOrEqual">
      <formula>2</formula>
    </cfRule>
  </conditionalFormatting>
  <conditionalFormatting sqref="O3:O35">
    <cfRule type="cellIs" dxfId="35" priority="5" operator="greaterThanOrEqual">
      <formula>"25%"</formula>
    </cfRule>
  </conditionalFormatting>
  <conditionalFormatting sqref="P4:P35">
    <cfRule type="cellIs" dxfId="34" priority="16" operator="greaterThanOrEqual">
      <formula>4</formula>
    </cfRule>
  </conditionalFormatting>
  <conditionalFormatting sqref="R3:R35">
    <cfRule type="cellIs" dxfId="33" priority="9" operator="greaterThanOrEqual">
      <formula>"50%"</formula>
    </cfRule>
  </conditionalFormatting>
  <conditionalFormatting sqref="S4:S35">
    <cfRule type="cellIs" dxfId="32" priority="11" operator="greaterThanOrEqual">
      <formula>"40%"</formula>
    </cfRule>
    <cfRule type="cellIs" dxfId="31" priority="12" operator="lessThanOrEqual">
      <formula>"20%"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913"/>
  <sheetViews>
    <sheetView workbookViewId="0">
      <selection sqref="A1:R1"/>
    </sheetView>
  </sheetViews>
  <sheetFormatPr baseColWidth="10" defaultColWidth="12.6640625" defaultRowHeight="15.75" customHeight="1" x14ac:dyDescent="0.15"/>
  <cols>
    <col min="1" max="1" width="14.6640625" customWidth="1"/>
    <col min="2" max="2" width="9.5" customWidth="1"/>
    <col min="3" max="5" width="9.6640625" customWidth="1"/>
    <col min="6" max="6" width="8.6640625" customWidth="1"/>
    <col min="7" max="7" width="9.1640625" customWidth="1"/>
    <col min="8" max="8" width="9" customWidth="1"/>
    <col min="9" max="9" width="8" customWidth="1"/>
    <col min="10" max="10" width="11.1640625" customWidth="1"/>
    <col min="11" max="11" width="11.5" customWidth="1"/>
    <col min="12" max="12" width="11.1640625" customWidth="1"/>
    <col min="13" max="13" width="10.83203125" customWidth="1"/>
    <col min="14" max="14" width="12.1640625" customWidth="1"/>
    <col min="15" max="15" width="10.6640625" customWidth="1"/>
    <col min="16" max="16" width="10.33203125" customWidth="1"/>
    <col min="17" max="17" width="9.83203125" customWidth="1"/>
    <col min="18" max="18" width="10.83203125" customWidth="1"/>
    <col min="19" max="19" width="12.5" customWidth="1"/>
    <col min="21" max="21" width="19.5" customWidth="1"/>
    <col min="22" max="22" width="21" customWidth="1"/>
    <col min="23" max="24" width="18" customWidth="1"/>
  </cols>
  <sheetData>
    <row r="1" spans="1:26" ht="15.75" customHeight="1" x14ac:dyDescent="0.1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1"/>
    </row>
    <row r="2" spans="1:26" ht="15.75" customHeight="1" x14ac:dyDescent="0.1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3"/>
      <c r="N2" s="3"/>
      <c r="O2" s="1"/>
      <c r="P2" s="3"/>
      <c r="Q2" s="3"/>
      <c r="R2" s="1"/>
      <c r="S2" s="1"/>
    </row>
    <row r="3" spans="1:26" ht="15.75" customHeight="1" x14ac:dyDescent="0.15">
      <c r="A3" s="2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4" t="s">
        <v>9</v>
      </c>
      <c r="L3" s="5" t="s">
        <v>10</v>
      </c>
      <c r="M3" s="4" t="s">
        <v>11</v>
      </c>
      <c r="N3" s="3" t="s">
        <v>12</v>
      </c>
      <c r="O3" s="1" t="s">
        <v>13</v>
      </c>
      <c r="P3" s="3" t="s">
        <v>14</v>
      </c>
      <c r="Q3" s="3" t="s">
        <v>15</v>
      </c>
      <c r="R3" s="1" t="s">
        <v>16</v>
      </c>
      <c r="S3" s="1" t="s">
        <v>17</v>
      </c>
      <c r="T3" s="4"/>
      <c r="X3" s="6"/>
      <c r="Y3" s="6"/>
      <c r="Z3" s="7"/>
    </row>
    <row r="4" spans="1:26" ht="15.75" customHeight="1" x14ac:dyDescent="0.15">
      <c r="A4" s="12" t="s">
        <v>18</v>
      </c>
      <c r="B4" s="11">
        <f t="shared" ref="B4:I4" si="0">AVERAGE(B56:B58)</f>
        <v>16.5</v>
      </c>
      <c r="C4" s="11">
        <f t="shared" si="0"/>
        <v>11.5</v>
      </c>
      <c r="D4" s="11">
        <f t="shared" si="0"/>
        <v>2</v>
      </c>
      <c r="E4" s="11">
        <f t="shared" si="0"/>
        <v>9.5</v>
      </c>
      <c r="F4" s="11">
        <f t="shared" si="0"/>
        <v>3</v>
      </c>
      <c r="G4" s="11">
        <f t="shared" si="0"/>
        <v>1.5</v>
      </c>
      <c r="H4" s="11">
        <f t="shared" si="0"/>
        <v>0.5</v>
      </c>
      <c r="I4" s="11">
        <f t="shared" si="0"/>
        <v>3</v>
      </c>
      <c r="J4" s="11">
        <f t="shared" ref="J4:K4" si="1">AVERAGE(J56:J58)+M4</f>
        <v>15.5</v>
      </c>
      <c r="K4" s="11">
        <f t="shared" si="1"/>
        <v>8</v>
      </c>
      <c r="L4" s="1">
        <f>L59</f>
        <v>0.5161290322580645</v>
      </c>
      <c r="M4" s="11">
        <f t="shared" ref="M4:N4" si="2">AVERAGE(M56:M58)</f>
        <v>2</v>
      </c>
      <c r="N4" s="11">
        <f t="shared" si="2"/>
        <v>0</v>
      </c>
      <c r="O4" s="1">
        <f>O59</f>
        <v>0</v>
      </c>
      <c r="P4" s="11">
        <f t="shared" ref="P4:Q4" si="3">AVERAGE(P56:P58)</f>
        <v>1</v>
      </c>
      <c r="Q4" s="11">
        <f t="shared" si="3"/>
        <v>0.5</v>
      </c>
      <c r="R4" s="1">
        <f t="shared" ref="R4:R35" si="4">Q4/P4</f>
        <v>0.5</v>
      </c>
      <c r="S4" s="1">
        <f>(B4/(2*(J4+0.44*P4)))</f>
        <v>0.51756587202007531</v>
      </c>
      <c r="W4" s="11"/>
      <c r="X4" s="6"/>
      <c r="Y4" s="6"/>
      <c r="Z4" s="7"/>
    </row>
    <row r="5" spans="1:26" ht="15.75" customHeight="1" x14ac:dyDescent="0.15">
      <c r="A5" s="12" t="s">
        <v>19</v>
      </c>
      <c r="B5" s="11">
        <f t="shared" ref="B5:I5" si="5">AVERAGE(B62:B64)</f>
        <v>12</v>
      </c>
      <c r="C5" s="11">
        <f t="shared" si="5"/>
        <v>12</v>
      </c>
      <c r="D5" s="11">
        <f t="shared" si="5"/>
        <v>1.5</v>
      </c>
      <c r="E5" s="11">
        <f t="shared" si="5"/>
        <v>10.5</v>
      </c>
      <c r="F5" s="11">
        <f t="shared" si="5"/>
        <v>3</v>
      </c>
      <c r="G5" s="11">
        <f t="shared" si="5"/>
        <v>0.5</v>
      </c>
      <c r="H5" s="11">
        <f t="shared" si="5"/>
        <v>3</v>
      </c>
      <c r="I5" s="11">
        <f t="shared" si="5"/>
        <v>2.5</v>
      </c>
      <c r="J5" s="11">
        <f t="shared" ref="J5:K5" si="6">AVERAGE(J62:J64)+M5</f>
        <v>14.5</v>
      </c>
      <c r="K5" s="11">
        <f t="shared" si="6"/>
        <v>4</v>
      </c>
      <c r="L5" s="1">
        <f>L65</f>
        <v>0.27586206896551724</v>
      </c>
      <c r="M5" s="11">
        <f t="shared" ref="M5:N5" si="7">AVERAGE(M62:M64)</f>
        <v>8</v>
      </c>
      <c r="N5" s="11">
        <f t="shared" si="7"/>
        <v>1.5</v>
      </c>
      <c r="O5" s="1">
        <f>O65</f>
        <v>0.1875</v>
      </c>
      <c r="P5" s="11">
        <f t="shared" ref="P5:Q5" si="8">AVERAGE(P62:P64)</f>
        <v>5</v>
      </c>
      <c r="Q5" s="11">
        <f t="shared" si="8"/>
        <v>2.5</v>
      </c>
      <c r="R5" s="1">
        <f t="shared" si="4"/>
        <v>0.5</v>
      </c>
      <c r="S5" s="1">
        <f t="shared" ref="S5:S35" si="9">B5/(2*(J5+0.44*P5))</f>
        <v>0.3592814371257485</v>
      </c>
      <c r="W5" s="11"/>
      <c r="X5" s="6"/>
      <c r="Y5" s="6"/>
      <c r="Z5" s="7"/>
    </row>
    <row r="6" spans="1:26" ht="15.75" customHeight="1" x14ac:dyDescent="0.15">
      <c r="A6" s="12" t="s">
        <v>20</v>
      </c>
      <c r="B6" s="11">
        <f t="shared" ref="B6:I6" si="10">AVERAGE(B68:B70)</f>
        <v>9</v>
      </c>
      <c r="C6" s="11">
        <f t="shared" si="10"/>
        <v>5</v>
      </c>
      <c r="D6" s="11">
        <f t="shared" si="10"/>
        <v>1</v>
      </c>
      <c r="E6" s="11">
        <f t="shared" si="10"/>
        <v>4</v>
      </c>
      <c r="F6" s="11">
        <f t="shared" si="10"/>
        <v>1</v>
      </c>
      <c r="G6" s="11">
        <f t="shared" si="10"/>
        <v>0.5</v>
      </c>
      <c r="H6" s="11">
        <f t="shared" si="10"/>
        <v>0</v>
      </c>
      <c r="I6" s="11">
        <f t="shared" si="10"/>
        <v>1</v>
      </c>
      <c r="J6" s="11">
        <f t="shared" ref="J6:K6" si="11">AVERAGE(J68:J70)+M6</f>
        <v>11.5</v>
      </c>
      <c r="K6" s="11">
        <f t="shared" si="11"/>
        <v>3.5</v>
      </c>
      <c r="L6" s="1">
        <f>L71</f>
        <v>0.30434782608695654</v>
      </c>
      <c r="M6" s="11">
        <f t="shared" ref="M6:N6" si="12">AVERAGE(M68:M70)</f>
        <v>7.5</v>
      </c>
      <c r="N6" s="11">
        <f t="shared" si="12"/>
        <v>1.5</v>
      </c>
      <c r="O6" s="1">
        <f>O71</f>
        <v>0.2</v>
      </c>
      <c r="P6" s="11">
        <f t="shared" ref="P6:Q6" si="13">AVERAGE(P68:P70)</f>
        <v>1</v>
      </c>
      <c r="Q6" s="11">
        <f t="shared" si="13"/>
        <v>0.5</v>
      </c>
      <c r="R6" s="1">
        <f t="shared" si="4"/>
        <v>0.5</v>
      </c>
      <c r="S6" s="1">
        <f t="shared" si="9"/>
        <v>0.37688442211055279</v>
      </c>
      <c r="X6" s="6"/>
      <c r="Y6" s="6"/>
      <c r="Z6" s="7"/>
    </row>
    <row r="7" spans="1:26" ht="15.75" customHeight="1" x14ac:dyDescent="0.15">
      <c r="A7" s="58" t="s">
        <v>21</v>
      </c>
      <c r="B7" s="11">
        <f t="shared" ref="B7:I7" si="14">AVERAGE(B74:B76)</f>
        <v>6.5</v>
      </c>
      <c r="C7" s="11">
        <f t="shared" si="14"/>
        <v>4</v>
      </c>
      <c r="D7" s="11">
        <f t="shared" si="14"/>
        <v>0.5</v>
      </c>
      <c r="E7" s="11">
        <f t="shared" si="14"/>
        <v>3.5</v>
      </c>
      <c r="F7" s="11">
        <f t="shared" si="14"/>
        <v>1.5</v>
      </c>
      <c r="G7" s="11">
        <f t="shared" si="14"/>
        <v>0.5</v>
      </c>
      <c r="H7" s="11">
        <f t="shared" si="14"/>
        <v>0</v>
      </c>
      <c r="I7" s="11">
        <f t="shared" si="14"/>
        <v>0.5</v>
      </c>
      <c r="J7" s="11">
        <f t="shared" ref="J7:K7" si="15">AVERAGE(J74:J76)+M7</f>
        <v>6.5</v>
      </c>
      <c r="K7" s="11">
        <f t="shared" si="15"/>
        <v>2.5</v>
      </c>
      <c r="L7" s="1">
        <f>L77</f>
        <v>0.38461538461538464</v>
      </c>
      <c r="M7" s="11">
        <f t="shared" ref="M7:N7" si="16">AVERAGE(M74:M76)</f>
        <v>0.5</v>
      </c>
      <c r="N7" s="11">
        <f t="shared" si="16"/>
        <v>0.5</v>
      </c>
      <c r="O7" s="1">
        <f>O77</f>
        <v>1</v>
      </c>
      <c r="P7" s="11">
        <f t="shared" ref="P7:Q7" si="17">AVERAGE(P74:P76)</f>
        <v>2</v>
      </c>
      <c r="Q7" s="11">
        <f t="shared" si="17"/>
        <v>1</v>
      </c>
      <c r="R7" s="1">
        <f t="shared" si="4"/>
        <v>0.5</v>
      </c>
      <c r="S7" s="1">
        <f t="shared" si="9"/>
        <v>0.44037940379403795</v>
      </c>
      <c r="X7" s="6"/>
      <c r="Y7" s="6"/>
      <c r="Z7" s="11"/>
    </row>
    <row r="8" spans="1:26" ht="15.75" customHeight="1" x14ac:dyDescent="0.15">
      <c r="A8" s="16" t="s">
        <v>22</v>
      </c>
      <c r="B8" s="11">
        <f t="shared" ref="B8:I8" si="18">AVERAGE(B80:B82)</f>
        <v>6</v>
      </c>
      <c r="C8" s="11">
        <f t="shared" si="18"/>
        <v>6</v>
      </c>
      <c r="D8" s="11">
        <f t="shared" si="18"/>
        <v>2</v>
      </c>
      <c r="E8" s="11">
        <f t="shared" si="18"/>
        <v>4</v>
      </c>
      <c r="F8" s="11">
        <f t="shared" si="18"/>
        <v>3</v>
      </c>
      <c r="G8" s="11">
        <f t="shared" si="18"/>
        <v>2</v>
      </c>
      <c r="H8" s="11">
        <f t="shared" si="18"/>
        <v>0</v>
      </c>
      <c r="I8" s="11">
        <f t="shared" si="18"/>
        <v>1</v>
      </c>
      <c r="J8" s="11">
        <f t="shared" ref="J8:K8" si="19">AVERAGE(J80:J82)+M8</f>
        <v>12</v>
      </c>
      <c r="K8" s="11">
        <f t="shared" si="19"/>
        <v>2</v>
      </c>
      <c r="L8" s="1">
        <f>L83</f>
        <v>0.16666666666666666</v>
      </c>
      <c r="M8" s="11">
        <f t="shared" ref="M8:N8" si="20">AVERAGE(M80:M82)</f>
        <v>6</v>
      </c>
      <c r="N8" s="11">
        <f t="shared" si="20"/>
        <v>1</v>
      </c>
      <c r="O8" s="1">
        <f>O83</f>
        <v>0.16666666666666666</v>
      </c>
      <c r="P8" s="11">
        <f t="shared" ref="P8:Q8" si="21">AVERAGE(P80:P82)</f>
        <v>2</v>
      </c>
      <c r="Q8" s="11">
        <f t="shared" si="21"/>
        <v>1</v>
      </c>
      <c r="R8" s="1">
        <f t="shared" si="4"/>
        <v>0.5</v>
      </c>
      <c r="S8" s="1">
        <f t="shared" si="9"/>
        <v>0.23291925465838509</v>
      </c>
      <c r="X8" s="6"/>
      <c r="Y8" s="6"/>
      <c r="Z8" s="7"/>
    </row>
    <row r="9" spans="1:26" ht="15.75" customHeight="1" x14ac:dyDescent="0.15">
      <c r="A9" s="16" t="s">
        <v>23</v>
      </c>
      <c r="B9" s="11">
        <f t="shared" ref="B9:I9" si="22">AVERAGE(B86:B88)</f>
        <v>24</v>
      </c>
      <c r="C9" s="11">
        <f t="shared" si="22"/>
        <v>5</v>
      </c>
      <c r="D9" s="11">
        <f t="shared" si="22"/>
        <v>1</v>
      </c>
      <c r="E9" s="11">
        <f t="shared" si="22"/>
        <v>4</v>
      </c>
      <c r="F9" s="11">
        <f t="shared" si="22"/>
        <v>2</v>
      </c>
      <c r="G9" s="11">
        <f t="shared" si="22"/>
        <v>0</v>
      </c>
      <c r="H9" s="11">
        <f t="shared" si="22"/>
        <v>1</v>
      </c>
      <c r="I9" s="11">
        <f t="shared" si="22"/>
        <v>2</v>
      </c>
      <c r="J9" s="11">
        <f t="shared" ref="J9:K9" si="23">AVERAGE(J86:J88)+M9</f>
        <v>32</v>
      </c>
      <c r="K9" s="11">
        <f t="shared" si="23"/>
        <v>8</v>
      </c>
      <c r="L9" s="1">
        <f>L89</f>
        <v>0.25</v>
      </c>
      <c r="M9" s="11">
        <f t="shared" ref="M9:N9" si="24">AVERAGE(M86:M88)</f>
        <v>16</v>
      </c>
      <c r="N9" s="11">
        <f t="shared" si="24"/>
        <v>5</v>
      </c>
      <c r="O9" s="1">
        <f>O89</f>
        <v>0.3125</v>
      </c>
      <c r="P9" s="11">
        <f t="shared" ref="P9:Q9" si="25">AVERAGE(P86:P88)</f>
        <v>5</v>
      </c>
      <c r="Q9" s="11">
        <f t="shared" si="25"/>
        <v>3</v>
      </c>
      <c r="R9" s="1">
        <f t="shared" si="4"/>
        <v>0.6</v>
      </c>
      <c r="S9" s="1">
        <f t="shared" si="9"/>
        <v>0.35087719298245612</v>
      </c>
      <c r="X9" s="6"/>
      <c r="Y9" s="6"/>
      <c r="Z9" s="7"/>
    </row>
    <row r="10" spans="1:26" ht="15.75" customHeight="1" x14ac:dyDescent="0.15">
      <c r="A10" s="17" t="s">
        <v>24</v>
      </c>
      <c r="B10" s="11">
        <f t="shared" ref="B10:I10" si="26">AVERAGE(B92:B94)</f>
        <v>5</v>
      </c>
      <c r="C10" s="11">
        <f t="shared" si="26"/>
        <v>12</v>
      </c>
      <c r="D10" s="11">
        <f t="shared" si="26"/>
        <v>4</v>
      </c>
      <c r="E10" s="11">
        <f t="shared" si="26"/>
        <v>8</v>
      </c>
      <c r="F10" s="11">
        <f t="shared" si="26"/>
        <v>5</v>
      </c>
      <c r="G10" s="11">
        <f t="shared" si="26"/>
        <v>1</v>
      </c>
      <c r="H10" s="11">
        <f t="shared" si="26"/>
        <v>1</v>
      </c>
      <c r="I10" s="11">
        <f t="shared" si="26"/>
        <v>1</v>
      </c>
      <c r="J10" s="11">
        <f t="shared" ref="J10:K10" si="27">AVERAGE(J92:J94)+M10</f>
        <v>8</v>
      </c>
      <c r="K10" s="11">
        <f t="shared" si="27"/>
        <v>2</v>
      </c>
      <c r="L10" s="1">
        <f>L95</f>
        <v>0.25</v>
      </c>
      <c r="M10" s="11">
        <f t="shared" ref="M10:N10" si="28">AVERAGE(M92:M94)</f>
        <v>3</v>
      </c>
      <c r="N10" s="11">
        <f t="shared" si="28"/>
        <v>0</v>
      </c>
      <c r="O10" s="1" t="e">
        <f>O95</f>
        <v>#DIV/0!</v>
      </c>
      <c r="P10" s="11">
        <f t="shared" ref="P10:Q10" si="29">AVERAGE(P92:P94)</f>
        <v>2</v>
      </c>
      <c r="Q10" s="11">
        <f t="shared" si="29"/>
        <v>1</v>
      </c>
      <c r="R10" s="1">
        <f t="shared" si="4"/>
        <v>0.5</v>
      </c>
      <c r="S10" s="1">
        <f t="shared" si="9"/>
        <v>0.28153153153153149</v>
      </c>
      <c r="X10" s="6"/>
      <c r="Y10" s="6"/>
      <c r="Z10" s="11"/>
    </row>
    <row r="11" spans="1:26" ht="15.75" customHeight="1" x14ac:dyDescent="0.15">
      <c r="A11" s="17" t="s">
        <v>25</v>
      </c>
      <c r="B11" s="11">
        <f t="shared" ref="B11:I11" si="30">AVERAGE(B98:B100)</f>
        <v>5</v>
      </c>
      <c r="C11" s="11">
        <f t="shared" si="30"/>
        <v>4</v>
      </c>
      <c r="D11" s="11">
        <f t="shared" si="30"/>
        <v>1</v>
      </c>
      <c r="E11" s="11">
        <f t="shared" si="30"/>
        <v>3</v>
      </c>
      <c r="F11" s="11">
        <f t="shared" si="30"/>
        <v>0</v>
      </c>
      <c r="G11" s="11">
        <f t="shared" si="30"/>
        <v>2</v>
      </c>
      <c r="H11" s="11">
        <f t="shared" si="30"/>
        <v>0</v>
      </c>
      <c r="I11" s="11">
        <f t="shared" si="30"/>
        <v>0</v>
      </c>
      <c r="J11" s="11">
        <f t="shared" ref="J11:K11" si="31">AVERAGE(J98:J100)+M11</f>
        <v>5</v>
      </c>
      <c r="K11" s="11">
        <f t="shared" si="31"/>
        <v>1</v>
      </c>
      <c r="L11" s="1">
        <f>L101</f>
        <v>0.2</v>
      </c>
      <c r="M11" s="11">
        <f t="shared" ref="M11:N11" si="32">AVERAGE(M98:M100)</f>
        <v>1</v>
      </c>
      <c r="N11" s="11">
        <f t="shared" si="32"/>
        <v>1</v>
      </c>
      <c r="O11" s="1">
        <f>O101</f>
        <v>1</v>
      </c>
      <c r="P11" s="11">
        <f t="shared" ref="P11:Q11" si="33">AVERAGE(P98:P100)</f>
        <v>6</v>
      </c>
      <c r="Q11" s="11">
        <f t="shared" si="33"/>
        <v>2</v>
      </c>
      <c r="R11" s="1">
        <f t="shared" si="4"/>
        <v>0.33333333333333331</v>
      </c>
      <c r="S11" s="1">
        <f t="shared" si="9"/>
        <v>0.32722513089005234</v>
      </c>
      <c r="W11" s="11"/>
      <c r="X11" s="6"/>
      <c r="Y11" s="6"/>
      <c r="Z11" s="11"/>
    </row>
    <row r="12" spans="1:26" ht="15.75" customHeight="1" x14ac:dyDescent="0.15">
      <c r="A12" s="19" t="s">
        <v>26</v>
      </c>
      <c r="B12" s="11">
        <f t="shared" ref="B12:I12" si="34">AVERAGE(B104:B106)</f>
        <v>29</v>
      </c>
      <c r="C12" s="11">
        <f t="shared" si="34"/>
        <v>9</v>
      </c>
      <c r="D12" s="11">
        <f t="shared" si="34"/>
        <v>2.6666666666666665</v>
      </c>
      <c r="E12" s="11">
        <f t="shared" si="34"/>
        <v>6.333333333333333</v>
      </c>
      <c r="F12" s="11">
        <f t="shared" si="34"/>
        <v>1</v>
      </c>
      <c r="G12" s="11">
        <f t="shared" si="34"/>
        <v>1</v>
      </c>
      <c r="H12" s="11">
        <f t="shared" si="34"/>
        <v>1</v>
      </c>
      <c r="I12" s="11">
        <f t="shared" si="34"/>
        <v>0.66666666666666663</v>
      </c>
      <c r="J12" s="11">
        <f t="shared" ref="J12:K12" si="35">AVERAGE(J104:J106)+M12</f>
        <v>27</v>
      </c>
      <c r="K12" s="11">
        <f t="shared" si="35"/>
        <v>10.333333333333332</v>
      </c>
      <c r="L12" s="1">
        <f>L107</f>
        <v>0.38271604938271603</v>
      </c>
      <c r="M12" s="11">
        <f t="shared" ref="M12:N12" si="36">AVERAGE(M104:M106)</f>
        <v>17.666666666666668</v>
      </c>
      <c r="N12" s="11">
        <f t="shared" si="36"/>
        <v>4.333333333333333</v>
      </c>
      <c r="O12" s="1">
        <f>O107</f>
        <v>0.24528301886792453</v>
      </c>
      <c r="P12" s="11">
        <f t="shared" ref="P12:Q12" si="37">AVERAGE(P104:P106)</f>
        <v>5.666666666666667</v>
      </c>
      <c r="Q12" s="11">
        <f t="shared" si="37"/>
        <v>4</v>
      </c>
      <c r="R12" s="1">
        <f t="shared" si="4"/>
        <v>0.70588235294117641</v>
      </c>
      <c r="S12" s="1">
        <f t="shared" si="9"/>
        <v>0.4916365280289331</v>
      </c>
      <c r="W12" s="11"/>
      <c r="X12" s="6"/>
      <c r="Y12" s="6"/>
      <c r="Z12" s="11"/>
    </row>
    <row r="13" spans="1:26" ht="15.75" customHeight="1" x14ac:dyDescent="0.15">
      <c r="A13" s="19" t="s">
        <v>27</v>
      </c>
      <c r="B13" s="11">
        <f t="shared" ref="B13:I13" si="38">AVERAGE(B110:B112)</f>
        <v>22.666666666666668</v>
      </c>
      <c r="C13" s="11">
        <f t="shared" si="38"/>
        <v>13.666666666666666</v>
      </c>
      <c r="D13" s="11">
        <f t="shared" si="38"/>
        <v>3</v>
      </c>
      <c r="E13" s="11">
        <f t="shared" si="38"/>
        <v>10.666666666666666</v>
      </c>
      <c r="F13" s="11">
        <f t="shared" si="38"/>
        <v>4.666666666666667</v>
      </c>
      <c r="G13" s="11">
        <f t="shared" si="38"/>
        <v>1</v>
      </c>
      <c r="H13" s="11">
        <f t="shared" si="38"/>
        <v>0.33333333333333331</v>
      </c>
      <c r="I13" s="11">
        <f t="shared" si="38"/>
        <v>2.3333333333333335</v>
      </c>
      <c r="J13" s="11">
        <f t="shared" ref="J13:K13" si="39">AVERAGE(J110:J112)+M13</f>
        <v>21</v>
      </c>
      <c r="K13" s="11">
        <f t="shared" si="39"/>
        <v>8.6666666666666661</v>
      </c>
      <c r="L13" s="1">
        <f>L113</f>
        <v>0.41269841269841268</v>
      </c>
      <c r="M13" s="11">
        <f t="shared" ref="M13:N13" si="40">AVERAGE(M110:M112)</f>
        <v>9</v>
      </c>
      <c r="N13" s="11">
        <f t="shared" si="40"/>
        <v>2.6666666666666665</v>
      </c>
      <c r="O13" s="1">
        <f>O113</f>
        <v>0.29629629629629628</v>
      </c>
      <c r="P13" s="11">
        <f t="shared" ref="P13:Q13" si="41">AVERAGE(P110:P112)</f>
        <v>3.6666666666666665</v>
      </c>
      <c r="Q13" s="11">
        <f t="shared" si="41"/>
        <v>2.6666666666666665</v>
      </c>
      <c r="R13" s="1">
        <f t="shared" si="4"/>
        <v>0.72727272727272729</v>
      </c>
      <c r="S13" s="1">
        <f t="shared" si="9"/>
        <v>0.50117924528301894</v>
      </c>
      <c r="W13" s="11"/>
      <c r="X13" s="11"/>
      <c r="Z13" s="11"/>
    </row>
    <row r="14" spans="1:26" ht="15.75" customHeight="1" x14ac:dyDescent="0.15">
      <c r="A14" s="19" t="s">
        <v>28</v>
      </c>
      <c r="B14" s="11">
        <f t="shared" ref="B14:I14" si="42">AVERAGE(B116:B118)</f>
        <v>3.6666666666666665</v>
      </c>
      <c r="C14" s="11">
        <f t="shared" si="42"/>
        <v>4.333333333333333</v>
      </c>
      <c r="D14" s="11">
        <f t="shared" si="42"/>
        <v>1.3333333333333333</v>
      </c>
      <c r="E14" s="11">
        <f t="shared" si="42"/>
        <v>3</v>
      </c>
      <c r="F14" s="11">
        <f t="shared" si="42"/>
        <v>2</v>
      </c>
      <c r="G14" s="11">
        <f t="shared" si="42"/>
        <v>0</v>
      </c>
      <c r="H14" s="11">
        <f t="shared" si="42"/>
        <v>0.66666666666666663</v>
      </c>
      <c r="I14" s="11">
        <f t="shared" si="42"/>
        <v>1.3333333333333333</v>
      </c>
      <c r="J14" s="11">
        <f t="shared" ref="J14:K14" si="43">AVERAGE(J116:J118)+M14</f>
        <v>5.333333333333333</v>
      </c>
      <c r="K14" s="11">
        <f t="shared" si="43"/>
        <v>1.3333333333333333</v>
      </c>
      <c r="L14" s="1">
        <f>L119</f>
        <v>0.25</v>
      </c>
      <c r="M14" s="11">
        <f t="shared" ref="M14:N14" si="44">AVERAGE(M116:M118)</f>
        <v>3.6666666666666665</v>
      </c>
      <c r="N14" s="11">
        <f t="shared" si="44"/>
        <v>1</v>
      </c>
      <c r="O14" s="1">
        <f>O119</f>
        <v>0.27272727272727271</v>
      </c>
      <c r="P14" s="11">
        <f t="shared" ref="P14:Q14" si="45">AVERAGE(P116:P118)</f>
        <v>0</v>
      </c>
      <c r="Q14" s="11">
        <f t="shared" si="45"/>
        <v>0</v>
      </c>
      <c r="R14" s="1" t="e">
        <f t="shared" si="4"/>
        <v>#DIV/0!</v>
      </c>
      <c r="S14" s="1">
        <f t="shared" si="9"/>
        <v>0.34375</v>
      </c>
      <c r="W14" s="11"/>
      <c r="X14" s="11"/>
      <c r="Z14" s="11"/>
    </row>
    <row r="15" spans="1:26" ht="15.75" customHeight="1" x14ac:dyDescent="0.15">
      <c r="A15" s="19" t="s">
        <v>29</v>
      </c>
      <c r="B15" s="11">
        <f t="shared" ref="B15:I15" si="46">AVERAGE(B122:B124)</f>
        <v>2</v>
      </c>
      <c r="C15" s="11">
        <f t="shared" si="46"/>
        <v>5.666666666666667</v>
      </c>
      <c r="D15" s="11">
        <f t="shared" si="46"/>
        <v>2</v>
      </c>
      <c r="E15" s="11">
        <f t="shared" si="46"/>
        <v>3.6666666666666665</v>
      </c>
      <c r="F15" s="11">
        <f t="shared" si="46"/>
        <v>0.33333333333333331</v>
      </c>
      <c r="G15" s="11">
        <f t="shared" si="46"/>
        <v>0</v>
      </c>
      <c r="H15" s="11">
        <f t="shared" si="46"/>
        <v>0.33333333333333331</v>
      </c>
      <c r="I15" s="11">
        <f t="shared" si="46"/>
        <v>1.6666666666666667</v>
      </c>
      <c r="J15" s="11">
        <f t="shared" ref="J15:K15" si="47">AVERAGE(J122:J124)+M15</f>
        <v>4.333333333333333</v>
      </c>
      <c r="K15" s="11">
        <f t="shared" si="47"/>
        <v>1</v>
      </c>
      <c r="L15" s="1">
        <f>L125</f>
        <v>0.23076923076923078</v>
      </c>
      <c r="M15" s="11">
        <f t="shared" ref="M15:N15" si="48">AVERAGE(M122:M124)</f>
        <v>0</v>
      </c>
      <c r="N15" s="11">
        <f t="shared" si="48"/>
        <v>0</v>
      </c>
      <c r="O15" s="1" t="e">
        <f>O125</f>
        <v>#DIV/0!</v>
      </c>
      <c r="P15" s="11">
        <f t="shared" ref="P15:Q15" si="49">AVERAGE(P122:P124)</f>
        <v>1.3333333333333333</v>
      </c>
      <c r="Q15" s="11">
        <f t="shared" si="49"/>
        <v>0</v>
      </c>
      <c r="R15" s="1">
        <f t="shared" si="4"/>
        <v>0</v>
      </c>
      <c r="S15" s="1">
        <f t="shared" si="9"/>
        <v>0.2032520325203252</v>
      </c>
      <c r="T15" s="11"/>
      <c r="W15" s="21"/>
      <c r="X15" s="11"/>
      <c r="Z15" s="11"/>
    </row>
    <row r="16" spans="1:26" ht="15.75" customHeight="1" x14ac:dyDescent="0.15">
      <c r="A16" s="22" t="s">
        <v>30</v>
      </c>
      <c r="B16" s="11">
        <f t="shared" ref="B16:I16" si="50">AVERAGE(B128:B130)</f>
        <v>16</v>
      </c>
      <c r="C16" s="11">
        <f t="shared" si="50"/>
        <v>12</v>
      </c>
      <c r="D16" s="11">
        <f t="shared" si="50"/>
        <v>4</v>
      </c>
      <c r="E16" s="11">
        <f t="shared" si="50"/>
        <v>8</v>
      </c>
      <c r="F16" s="11">
        <f t="shared" si="50"/>
        <v>4</v>
      </c>
      <c r="G16" s="11">
        <f t="shared" si="50"/>
        <v>0</v>
      </c>
      <c r="H16" s="11">
        <f t="shared" si="50"/>
        <v>1</v>
      </c>
      <c r="I16" s="11">
        <f t="shared" si="50"/>
        <v>1</v>
      </c>
      <c r="J16" s="11">
        <f t="shared" ref="J16:K16" si="51">AVERAGE(J128:J130)+M16</f>
        <v>17</v>
      </c>
      <c r="K16" s="11">
        <f t="shared" si="51"/>
        <v>8</v>
      </c>
      <c r="L16" s="1">
        <f>L131</f>
        <v>0.47058823529411764</v>
      </c>
      <c r="M16" s="11">
        <f t="shared" ref="M16:N16" si="52">AVERAGE(M128:M130)</f>
        <v>2</v>
      </c>
      <c r="N16" s="11">
        <f t="shared" si="52"/>
        <v>0</v>
      </c>
      <c r="O16" s="1">
        <f>O131</f>
        <v>0</v>
      </c>
      <c r="P16" s="11">
        <f t="shared" ref="P16:Q16" si="53">AVERAGE(P128:P130)</f>
        <v>2</v>
      </c>
      <c r="Q16" s="11">
        <f t="shared" si="53"/>
        <v>2</v>
      </c>
      <c r="R16" s="1">
        <f t="shared" si="4"/>
        <v>1</v>
      </c>
      <c r="S16" s="1">
        <f t="shared" si="9"/>
        <v>0.447427293064877</v>
      </c>
      <c r="U16" s="11"/>
      <c r="W16" s="11"/>
      <c r="X16" s="11"/>
      <c r="Z16" s="11"/>
    </row>
    <row r="17" spans="1:26" ht="15.75" customHeight="1" x14ac:dyDescent="0.15">
      <c r="A17" s="22" t="s">
        <v>31</v>
      </c>
      <c r="B17" s="11">
        <f t="shared" ref="B17:I17" si="54">AVERAGE(B134:B136)</f>
        <v>20</v>
      </c>
      <c r="C17" s="11">
        <f t="shared" si="54"/>
        <v>8</v>
      </c>
      <c r="D17" s="11">
        <f t="shared" si="54"/>
        <v>1</v>
      </c>
      <c r="E17" s="11">
        <f t="shared" si="54"/>
        <v>7</v>
      </c>
      <c r="F17" s="11">
        <f t="shared" si="54"/>
        <v>5</v>
      </c>
      <c r="G17" s="11">
        <f t="shared" si="54"/>
        <v>1</v>
      </c>
      <c r="H17" s="11">
        <f t="shared" si="54"/>
        <v>1</v>
      </c>
      <c r="I17" s="11">
        <f t="shared" si="54"/>
        <v>1</v>
      </c>
      <c r="J17" s="11">
        <f t="shared" ref="J17:K17" si="55">AVERAGE(J134:J136)+M17</f>
        <v>17</v>
      </c>
      <c r="K17" s="11">
        <f t="shared" si="55"/>
        <v>8</v>
      </c>
      <c r="L17" s="1">
        <f>L137</f>
        <v>0.47058823529411764</v>
      </c>
      <c r="M17" s="11">
        <f t="shared" ref="M17:N17" si="56">AVERAGE(M134:M136)</f>
        <v>2</v>
      </c>
      <c r="N17" s="11">
        <f t="shared" si="56"/>
        <v>0</v>
      </c>
      <c r="O17" s="1">
        <f>O137</f>
        <v>0</v>
      </c>
      <c r="P17" s="11">
        <f t="shared" ref="P17:Q17" si="57">AVERAGE(P134:P136)</f>
        <v>6</v>
      </c>
      <c r="Q17" s="11">
        <f t="shared" si="57"/>
        <v>4</v>
      </c>
      <c r="R17" s="1">
        <f t="shared" si="4"/>
        <v>0.66666666666666663</v>
      </c>
      <c r="S17" s="1">
        <f t="shared" si="9"/>
        <v>0.50916496945010181</v>
      </c>
      <c r="U17" s="11"/>
      <c r="W17" s="11"/>
      <c r="X17" s="11"/>
      <c r="Z17" s="11"/>
    </row>
    <row r="18" spans="1:26" ht="15.75" customHeight="1" x14ac:dyDescent="0.15">
      <c r="A18" s="22" t="s">
        <v>32</v>
      </c>
      <c r="B18" s="11">
        <f t="shared" ref="B18:I18" si="58">AVERAGE(B140:B142)</f>
        <v>17</v>
      </c>
      <c r="C18" s="11">
        <f t="shared" si="58"/>
        <v>5</v>
      </c>
      <c r="D18" s="11">
        <f t="shared" si="58"/>
        <v>3</v>
      </c>
      <c r="E18" s="11">
        <f t="shared" si="58"/>
        <v>2</v>
      </c>
      <c r="F18" s="11">
        <f t="shared" si="58"/>
        <v>4</v>
      </c>
      <c r="G18" s="11">
        <f t="shared" si="58"/>
        <v>2</v>
      </c>
      <c r="H18" s="11">
        <f t="shared" si="58"/>
        <v>1</v>
      </c>
      <c r="I18" s="11">
        <f t="shared" si="58"/>
        <v>2</v>
      </c>
      <c r="J18" s="11">
        <f t="shared" ref="J18:K18" si="59">AVERAGE(J140:J142)+M18</f>
        <v>17</v>
      </c>
      <c r="K18" s="11">
        <f t="shared" si="59"/>
        <v>8</v>
      </c>
      <c r="L18" s="1">
        <f>L143</f>
        <v>0.47058823529411764</v>
      </c>
      <c r="M18" s="11">
        <f t="shared" ref="M18:N18" si="60">AVERAGE(M140:M142)</f>
        <v>2</v>
      </c>
      <c r="N18" s="11">
        <f t="shared" si="60"/>
        <v>0</v>
      </c>
      <c r="O18" s="1">
        <f>O143</f>
        <v>0</v>
      </c>
      <c r="P18" s="11">
        <f t="shared" ref="P18:Q18" si="61">AVERAGE(P140:P142)</f>
        <v>3</v>
      </c>
      <c r="Q18" s="11">
        <f t="shared" si="61"/>
        <v>1</v>
      </c>
      <c r="R18" s="1">
        <f t="shared" si="4"/>
        <v>0.33333333333333331</v>
      </c>
      <c r="S18" s="1">
        <f t="shared" si="9"/>
        <v>0.46397379912663755</v>
      </c>
      <c r="U18" s="11"/>
      <c r="W18" s="11"/>
      <c r="X18" s="11"/>
      <c r="Z18" s="11"/>
    </row>
    <row r="19" spans="1:26" ht="15.75" customHeight="1" x14ac:dyDescent="0.15">
      <c r="A19" s="22" t="s">
        <v>33</v>
      </c>
      <c r="B19" s="11">
        <f t="shared" ref="B19:I19" si="62">AVERAGE(B146:B148)</f>
        <v>0</v>
      </c>
      <c r="C19" s="11">
        <f t="shared" si="62"/>
        <v>3</v>
      </c>
      <c r="D19" s="11">
        <f t="shared" si="62"/>
        <v>0</v>
      </c>
      <c r="E19" s="11">
        <f t="shared" si="62"/>
        <v>3</v>
      </c>
      <c r="F19" s="11">
        <f t="shared" si="62"/>
        <v>2</v>
      </c>
      <c r="G19" s="11">
        <f t="shared" si="62"/>
        <v>0</v>
      </c>
      <c r="H19" s="11">
        <f t="shared" si="62"/>
        <v>0</v>
      </c>
      <c r="I19" s="11">
        <f t="shared" si="62"/>
        <v>1</v>
      </c>
      <c r="J19" s="11">
        <f t="shared" ref="J19:K19" si="63">AVERAGE(J146:J148)+M19</f>
        <v>6</v>
      </c>
      <c r="K19" s="11">
        <f t="shared" si="63"/>
        <v>0</v>
      </c>
      <c r="L19" s="1">
        <f>L149</f>
        <v>0</v>
      </c>
      <c r="M19" s="11">
        <f t="shared" ref="M19:N19" si="64">AVERAGE(M146:M148)</f>
        <v>2</v>
      </c>
      <c r="N19" s="11">
        <f t="shared" si="64"/>
        <v>0</v>
      </c>
      <c r="O19" s="1">
        <f>O149</f>
        <v>0</v>
      </c>
      <c r="P19" s="11">
        <f t="shared" ref="P19:Q19" si="65">AVERAGE(P146:P148)</f>
        <v>0</v>
      </c>
      <c r="Q19" s="11">
        <f t="shared" si="65"/>
        <v>0</v>
      </c>
      <c r="R19" s="1" t="e">
        <f t="shared" si="4"/>
        <v>#DIV/0!</v>
      </c>
      <c r="S19" s="1">
        <f t="shared" si="9"/>
        <v>0</v>
      </c>
      <c r="U19" s="11"/>
      <c r="W19" s="11"/>
      <c r="X19" s="11"/>
      <c r="Z19" s="11"/>
    </row>
    <row r="20" spans="1:26" ht="15.75" customHeight="1" x14ac:dyDescent="0.15">
      <c r="A20" s="24" t="s">
        <v>34</v>
      </c>
      <c r="B20" s="11">
        <f t="shared" ref="B20:I20" si="66">AVERAGE(B152:B154)</f>
        <v>26</v>
      </c>
      <c r="C20" s="11">
        <f t="shared" si="66"/>
        <v>12</v>
      </c>
      <c r="D20" s="11">
        <f t="shared" si="66"/>
        <v>2</v>
      </c>
      <c r="E20" s="11">
        <f t="shared" si="66"/>
        <v>10</v>
      </c>
      <c r="F20" s="11">
        <f t="shared" si="66"/>
        <v>1</v>
      </c>
      <c r="G20" s="11">
        <f t="shared" si="66"/>
        <v>0</v>
      </c>
      <c r="H20" s="11">
        <f t="shared" si="66"/>
        <v>0</v>
      </c>
      <c r="I20" s="11">
        <f t="shared" si="66"/>
        <v>3</v>
      </c>
      <c r="J20" s="11">
        <f t="shared" ref="J20:K20" si="67">AVERAGE(J152:J154)+M20</f>
        <v>31</v>
      </c>
      <c r="K20" s="11">
        <f t="shared" si="67"/>
        <v>11</v>
      </c>
      <c r="L20" s="1">
        <f>L155</f>
        <v>0.35483870967741937</v>
      </c>
      <c r="M20" s="11">
        <f t="shared" ref="M20:N20" si="68">AVERAGE(M152:M154)</f>
        <v>16</v>
      </c>
      <c r="N20" s="11">
        <f t="shared" si="68"/>
        <v>3</v>
      </c>
      <c r="O20" s="1">
        <f>O155</f>
        <v>0.1875</v>
      </c>
      <c r="P20" s="11">
        <f t="shared" ref="P20:Q20" si="69">AVERAGE(P152:P154)</f>
        <v>6</v>
      </c>
      <c r="Q20" s="11">
        <f t="shared" si="69"/>
        <v>3</v>
      </c>
      <c r="R20" s="1">
        <f t="shared" si="4"/>
        <v>0.5</v>
      </c>
      <c r="S20" s="1">
        <f t="shared" si="9"/>
        <v>0.38644470868014269</v>
      </c>
      <c r="W20" s="11"/>
      <c r="X20" s="11"/>
      <c r="Z20" s="11"/>
    </row>
    <row r="21" spans="1:26" ht="15.75" customHeight="1" x14ac:dyDescent="0.15">
      <c r="A21" s="24" t="s">
        <v>35</v>
      </c>
      <c r="B21" s="11">
        <f t="shared" ref="B21:I21" si="70">AVERAGE(B158:B160)</f>
        <v>5</v>
      </c>
      <c r="C21" s="11">
        <f t="shared" si="70"/>
        <v>11</v>
      </c>
      <c r="D21" s="11">
        <f t="shared" si="70"/>
        <v>1</v>
      </c>
      <c r="E21" s="11">
        <f t="shared" si="70"/>
        <v>10</v>
      </c>
      <c r="F21" s="11">
        <f t="shared" si="70"/>
        <v>1</v>
      </c>
      <c r="G21" s="11">
        <f t="shared" si="70"/>
        <v>1</v>
      </c>
      <c r="H21" s="11">
        <f t="shared" si="70"/>
        <v>0</v>
      </c>
      <c r="I21" s="11">
        <f t="shared" si="70"/>
        <v>0</v>
      </c>
      <c r="J21" s="11">
        <f t="shared" ref="J21:K21" si="71">AVERAGE(J158:J160)+M21</f>
        <v>13</v>
      </c>
      <c r="K21" s="11">
        <f t="shared" si="71"/>
        <v>2</v>
      </c>
      <c r="L21" s="1">
        <f>L161</f>
        <v>0.15384615384615385</v>
      </c>
      <c r="M21" s="11">
        <f t="shared" ref="M21:N21" si="72">AVERAGE(M158:M160)</f>
        <v>5</v>
      </c>
      <c r="N21" s="11">
        <f t="shared" si="72"/>
        <v>0</v>
      </c>
      <c r="O21" s="1">
        <f>O161</f>
        <v>0</v>
      </c>
      <c r="P21" s="11">
        <f t="shared" ref="P21:Q21" si="73">AVERAGE(P158:P160)</f>
        <v>5</v>
      </c>
      <c r="Q21" s="11">
        <f t="shared" si="73"/>
        <v>1</v>
      </c>
      <c r="R21" s="1">
        <f t="shared" si="4"/>
        <v>0.2</v>
      </c>
      <c r="S21" s="1">
        <f t="shared" si="9"/>
        <v>0.16447368421052633</v>
      </c>
      <c r="W21" s="11"/>
      <c r="X21" s="11"/>
      <c r="Z21" s="11"/>
    </row>
    <row r="22" spans="1:26" ht="15.75" customHeight="1" x14ac:dyDescent="0.15">
      <c r="A22" s="24" t="s">
        <v>36</v>
      </c>
      <c r="B22" s="11">
        <f t="shared" ref="B22:I22" si="74">AVERAGE(B164:B166)</f>
        <v>6</v>
      </c>
      <c r="C22" s="11">
        <f t="shared" si="74"/>
        <v>8</v>
      </c>
      <c r="D22" s="11">
        <f t="shared" si="74"/>
        <v>6</v>
      </c>
      <c r="E22" s="11">
        <f t="shared" si="74"/>
        <v>2</v>
      </c>
      <c r="F22" s="11">
        <f t="shared" si="74"/>
        <v>0</v>
      </c>
      <c r="G22" s="11">
        <f t="shared" si="74"/>
        <v>0</v>
      </c>
      <c r="H22" s="11">
        <f t="shared" si="74"/>
        <v>0</v>
      </c>
      <c r="I22" s="11">
        <f t="shared" si="74"/>
        <v>1</v>
      </c>
      <c r="J22" s="11">
        <f t="shared" ref="J22:K22" si="75">AVERAGE(J164:J166)+M22</f>
        <v>11</v>
      </c>
      <c r="K22" s="11">
        <f t="shared" si="75"/>
        <v>2</v>
      </c>
      <c r="L22" s="1">
        <f>L167</f>
        <v>0.18181818181818182</v>
      </c>
      <c r="M22" s="11">
        <f t="shared" ref="M22:N22" si="76">AVERAGE(M164:M166)</f>
        <v>6</v>
      </c>
      <c r="N22" s="11">
        <f t="shared" si="76"/>
        <v>1</v>
      </c>
      <c r="O22" s="1">
        <f>O167</f>
        <v>0.16666666666666666</v>
      </c>
      <c r="P22" s="11">
        <f t="shared" ref="P22:Q22" si="77">AVERAGE(P164:P166)</f>
        <v>3</v>
      </c>
      <c r="Q22" s="11">
        <f t="shared" si="77"/>
        <v>1</v>
      </c>
      <c r="R22" s="1">
        <f t="shared" si="4"/>
        <v>0.33333333333333331</v>
      </c>
      <c r="S22" s="1">
        <f t="shared" si="9"/>
        <v>0.2435064935064935</v>
      </c>
      <c r="W22" s="11"/>
      <c r="X22" s="11"/>
      <c r="Z22" s="11"/>
    </row>
    <row r="23" spans="1:26" ht="15.75" customHeight="1" x14ac:dyDescent="0.15">
      <c r="A23" s="24" t="s">
        <v>37</v>
      </c>
      <c r="B23" s="11">
        <f t="shared" ref="B23:I23" si="78">AVERAGE(B170:B172)</f>
        <v>0</v>
      </c>
      <c r="C23" s="11">
        <f t="shared" si="78"/>
        <v>3</v>
      </c>
      <c r="D23" s="11">
        <f t="shared" si="78"/>
        <v>1</v>
      </c>
      <c r="E23" s="11">
        <f t="shared" si="78"/>
        <v>2</v>
      </c>
      <c r="F23" s="11">
        <f t="shared" si="78"/>
        <v>2</v>
      </c>
      <c r="G23" s="11">
        <f t="shared" si="78"/>
        <v>1</v>
      </c>
      <c r="H23" s="11">
        <f t="shared" si="78"/>
        <v>1</v>
      </c>
      <c r="I23" s="11">
        <f t="shared" si="78"/>
        <v>1</v>
      </c>
      <c r="J23" s="11">
        <f t="shared" ref="J23:K23" si="79">AVERAGE(J170:J172)+M23</f>
        <v>6</v>
      </c>
      <c r="K23" s="11">
        <f t="shared" si="79"/>
        <v>0</v>
      </c>
      <c r="L23" s="1">
        <f>L173</f>
        <v>0</v>
      </c>
      <c r="M23" s="11">
        <f t="shared" ref="M23:N23" si="80">AVERAGE(M170:M172)</f>
        <v>2</v>
      </c>
      <c r="N23" s="11">
        <f t="shared" si="80"/>
        <v>0</v>
      </c>
      <c r="O23" s="1">
        <f>O173</f>
        <v>0</v>
      </c>
      <c r="P23" s="11">
        <f t="shared" ref="P23:Q23" si="81">AVERAGE(P170:P172)</f>
        <v>0</v>
      </c>
      <c r="Q23" s="11">
        <f t="shared" si="81"/>
        <v>0</v>
      </c>
      <c r="R23" s="1" t="e">
        <f t="shared" si="4"/>
        <v>#DIV/0!</v>
      </c>
      <c r="S23" s="1">
        <f t="shared" si="9"/>
        <v>0</v>
      </c>
      <c r="W23" s="11"/>
      <c r="X23" s="11"/>
      <c r="Z23" s="11"/>
    </row>
    <row r="24" spans="1:26" ht="15.75" customHeight="1" x14ac:dyDescent="0.15">
      <c r="A24" s="26" t="s">
        <v>38</v>
      </c>
      <c r="B24" s="11">
        <f t="shared" ref="B24:I24" si="82">AVERAGE(B176:B178)</f>
        <v>18</v>
      </c>
      <c r="C24" s="11">
        <f t="shared" si="82"/>
        <v>12.5</v>
      </c>
      <c r="D24" s="11">
        <f t="shared" si="82"/>
        <v>0.5</v>
      </c>
      <c r="E24" s="11">
        <f t="shared" si="82"/>
        <v>12</v>
      </c>
      <c r="F24" s="11">
        <f t="shared" si="82"/>
        <v>4</v>
      </c>
      <c r="G24" s="11">
        <f t="shared" si="82"/>
        <v>1</v>
      </c>
      <c r="H24" s="11">
        <f t="shared" si="82"/>
        <v>0</v>
      </c>
      <c r="I24" s="11">
        <f t="shared" si="82"/>
        <v>1</v>
      </c>
      <c r="J24" s="11">
        <f t="shared" ref="J24:K24" si="83">AVERAGE(J176:J178)+M24</f>
        <v>18</v>
      </c>
      <c r="K24" s="11">
        <f t="shared" si="83"/>
        <v>6</v>
      </c>
      <c r="L24" s="1">
        <f>L179</f>
        <v>0.33333333333333331</v>
      </c>
      <c r="M24" s="11">
        <f t="shared" ref="M24:N24" si="84">AVERAGE(M176:M178)</f>
        <v>9.5</v>
      </c>
      <c r="N24" s="11">
        <f t="shared" si="84"/>
        <v>1</v>
      </c>
      <c r="O24" s="1">
        <f>O179</f>
        <v>0.10526315789473684</v>
      </c>
      <c r="P24" s="11">
        <f t="shared" ref="P24:Q24" si="85">AVERAGE(P176:P178)</f>
        <v>4</v>
      </c>
      <c r="Q24" s="11">
        <f t="shared" si="85"/>
        <v>1</v>
      </c>
      <c r="R24" s="1">
        <f t="shared" si="4"/>
        <v>0.25</v>
      </c>
      <c r="S24" s="1">
        <f t="shared" si="9"/>
        <v>0.45546558704453438</v>
      </c>
      <c r="W24" s="11"/>
      <c r="X24" s="11"/>
      <c r="Z24" s="11"/>
    </row>
    <row r="25" spans="1:26" ht="15.75" customHeight="1" x14ac:dyDescent="0.15">
      <c r="A25" s="26" t="s">
        <v>39</v>
      </c>
      <c r="B25" s="11">
        <f t="shared" ref="B25:I25" si="86">AVERAGE(B182:B184)</f>
        <v>21</v>
      </c>
      <c r="C25" s="11">
        <f t="shared" si="86"/>
        <v>12.5</v>
      </c>
      <c r="D25" s="11">
        <f t="shared" si="86"/>
        <v>5</v>
      </c>
      <c r="E25" s="11">
        <f t="shared" si="86"/>
        <v>7.5</v>
      </c>
      <c r="F25" s="11">
        <f t="shared" si="86"/>
        <v>5.5</v>
      </c>
      <c r="G25" s="11">
        <f t="shared" si="86"/>
        <v>1</v>
      </c>
      <c r="H25" s="11">
        <f t="shared" si="86"/>
        <v>1</v>
      </c>
      <c r="I25" s="11">
        <f t="shared" si="86"/>
        <v>3.5</v>
      </c>
      <c r="J25" s="11">
        <f t="shared" ref="J25:K25" si="87">AVERAGE(J182:J184)+M25</f>
        <v>15.5</v>
      </c>
      <c r="K25" s="11">
        <f t="shared" si="87"/>
        <v>9</v>
      </c>
      <c r="L25" s="1">
        <f>L185</f>
        <v>0.58064516129032262</v>
      </c>
      <c r="M25" s="11">
        <f t="shared" ref="M25:N25" si="88">AVERAGE(M182:M184)</f>
        <v>1</v>
      </c>
      <c r="N25" s="11">
        <f t="shared" si="88"/>
        <v>0</v>
      </c>
      <c r="O25" s="1">
        <f>O185</f>
        <v>0</v>
      </c>
      <c r="P25" s="11">
        <f t="shared" ref="P25:Q25" si="89">AVERAGE(P182:P184)</f>
        <v>4</v>
      </c>
      <c r="Q25" s="11">
        <f t="shared" si="89"/>
        <v>3</v>
      </c>
      <c r="R25" s="1">
        <f t="shared" si="4"/>
        <v>0.75</v>
      </c>
      <c r="S25" s="1">
        <f t="shared" si="9"/>
        <v>0.60834298957126298</v>
      </c>
      <c r="W25" s="11"/>
      <c r="X25" s="11"/>
      <c r="Z25" s="11"/>
    </row>
    <row r="26" spans="1:26" ht="15.75" customHeight="1" x14ac:dyDescent="0.15">
      <c r="A26" s="26" t="s">
        <v>40</v>
      </c>
      <c r="B26" s="11">
        <f t="shared" ref="B26:I26" si="90">AVERAGE(B188:B190)</f>
        <v>17</v>
      </c>
      <c r="C26" s="11">
        <f t="shared" si="90"/>
        <v>10</v>
      </c>
      <c r="D26" s="11">
        <f t="shared" si="90"/>
        <v>3</v>
      </c>
      <c r="E26" s="11">
        <f t="shared" si="90"/>
        <v>7</v>
      </c>
      <c r="F26" s="11">
        <f t="shared" si="90"/>
        <v>0</v>
      </c>
      <c r="G26" s="11">
        <f t="shared" si="90"/>
        <v>0.5</v>
      </c>
      <c r="H26" s="11">
        <f t="shared" si="90"/>
        <v>0.5</v>
      </c>
      <c r="I26" s="11">
        <f t="shared" si="90"/>
        <v>2</v>
      </c>
      <c r="J26" s="11">
        <f t="shared" ref="J26:K26" si="91">AVERAGE(J188:J190)+M26</f>
        <v>16.5</v>
      </c>
      <c r="K26" s="11">
        <f t="shared" si="91"/>
        <v>7.5</v>
      </c>
      <c r="L26" s="1">
        <f>L191</f>
        <v>0.45454545454545453</v>
      </c>
      <c r="M26" s="11">
        <f t="shared" ref="M26:N26" si="92">AVERAGE(M188:M190)</f>
        <v>1</v>
      </c>
      <c r="N26" s="11">
        <f t="shared" si="92"/>
        <v>0</v>
      </c>
      <c r="O26" s="1">
        <f>O191</f>
        <v>0</v>
      </c>
      <c r="P26" s="11">
        <f t="shared" ref="P26:Q26" si="93">AVERAGE(P188:P190)</f>
        <v>8.5</v>
      </c>
      <c r="Q26" s="11">
        <f t="shared" si="93"/>
        <v>2</v>
      </c>
      <c r="R26" s="1">
        <f t="shared" si="4"/>
        <v>0.23529411764705882</v>
      </c>
      <c r="S26" s="1">
        <f t="shared" si="9"/>
        <v>0.41996047430830036</v>
      </c>
      <c r="W26" s="11"/>
      <c r="X26" s="11"/>
      <c r="Z26" s="11"/>
    </row>
    <row r="27" spans="1:26" ht="15.75" customHeight="1" x14ac:dyDescent="0.15">
      <c r="A27" s="26" t="s">
        <v>41</v>
      </c>
      <c r="B27" s="11">
        <f t="shared" ref="B27:I27" si="94">AVERAGE(B194:B196)</f>
        <v>1</v>
      </c>
      <c r="C27" s="11">
        <f t="shared" si="94"/>
        <v>2</v>
      </c>
      <c r="D27" s="11">
        <f t="shared" si="94"/>
        <v>0.5</v>
      </c>
      <c r="E27" s="11">
        <f t="shared" si="94"/>
        <v>1.5</v>
      </c>
      <c r="F27" s="11">
        <f t="shared" si="94"/>
        <v>0.5</v>
      </c>
      <c r="G27" s="11">
        <f t="shared" si="94"/>
        <v>0</v>
      </c>
      <c r="H27" s="11">
        <f t="shared" si="94"/>
        <v>1</v>
      </c>
      <c r="I27" s="11">
        <f t="shared" si="94"/>
        <v>0</v>
      </c>
      <c r="J27" s="11">
        <f t="shared" ref="J27:K27" si="95">AVERAGE(J194:J196)+M27</f>
        <v>5.5</v>
      </c>
      <c r="K27" s="11">
        <f t="shared" si="95"/>
        <v>0.5</v>
      </c>
      <c r="L27" s="1">
        <f>L197</f>
        <v>9.0909090909090912E-2</v>
      </c>
      <c r="M27" s="11">
        <f t="shared" ref="M27:N27" si="96">AVERAGE(M194:M196)</f>
        <v>2</v>
      </c>
      <c r="N27" s="11">
        <f t="shared" si="96"/>
        <v>0</v>
      </c>
      <c r="O27" s="1">
        <f>O197</f>
        <v>0</v>
      </c>
      <c r="P27" s="11">
        <f t="shared" ref="P27:Q27" si="97">AVERAGE(P194:P196)</f>
        <v>0</v>
      </c>
      <c r="Q27" s="11">
        <f t="shared" si="97"/>
        <v>0</v>
      </c>
      <c r="R27" s="1" t="e">
        <f t="shared" si="4"/>
        <v>#DIV/0!</v>
      </c>
      <c r="S27" s="1">
        <f t="shared" si="9"/>
        <v>9.0909090909090912E-2</v>
      </c>
      <c r="W27" s="11"/>
      <c r="X27" s="11"/>
      <c r="Z27" s="11"/>
    </row>
    <row r="28" spans="1:26" ht="15.75" customHeight="1" x14ac:dyDescent="0.15">
      <c r="A28" s="28" t="s">
        <v>42</v>
      </c>
      <c r="B28" s="11">
        <f t="shared" ref="B28:I28" si="98">AVERAGE(B200:B202)</f>
        <v>39</v>
      </c>
      <c r="C28" s="11">
        <f t="shared" si="98"/>
        <v>20.666666666666668</v>
      </c>
      <c r="D28" s="11">
        <f t="shared" si="98"/>
        <v>8.3333333333333339</v>
      </c>
      <c r="E28" s="11">
        <f t="shared" si="98"/>
        <v>12.333333333333334</v>
      </c>
      <c r="F28" s="11">
        <f t="shared" si="98"/>
        <v>2</v>
      </c>
      <c r="G28" s="11">
        <f t="shared" si="98"/>
        <v>1.3333333333333333</v>
      </c>
      <c r="H28" s="11">
        <f t="shared" si="98"/>
        <v>0.66666666666666663</v>
      </c>
      <c r="I28" s="11">
        <f t="shared" si="98"/>
        <v>2.3333333333333335</v>
      </c>
      <c r="J28" s="11">
        <f t="shared" ref="J28:K28" si="99">AVERAGE(J200:J202)+M28</f>
        <v>33</v>
      </c>
      <c r="K28" s="11">
        <f t="shared" si="99"/>
        <v>14.666666666666668</v>
      </c>
      <c r="L28" s="1">
        <f>L203</f>
        <v>0.44444444444444442</v>
      </c>
      <c r="M28" s="11">
        <f t="shared" ref="M28:N28" si="100">AVERAGE(M200:M202)</f>
        <v>13.333333333333334</v>
      </c>
      <c r="N28" s="11">
        <f t="shared" si="100"/>
        <v>4.333333333333333</v>
      </c>
      <c r="O28" s="1">
        <f>O203</f>
        <v>0.32500000000000001</v>
      </c>
      <c r="P28" s="11">
        <f t="shared" ref="P28:Q28" si="101">AVERAGE(P200:P202)</f>
        <v>11.333333333333334</v>
      </c>
      <c r="Q28" s="11">
        <f t="shared" si="101"/>
        <v>5.333333333333333</v>
      </c>
      <c r="R28" s="1">
        <f t="shared" si="4"/>
        <v>0.47058823529411759</v>
      </c>
      <c r="S28" s="1">
        <f t="shared" si="9"/>
        <v>0.51333801333801332</v>
      </c>
      <c r="W28" s="11"/>
      <c r="X28" s="11"/>
      <c r="Z28" s="11"/>
    </row>
    <row r="29" spans="1:26" ht="15.75" customHeight="1" x14ac:dyDescent="0.15">
      <c r="A29" s="28" t="s">
        <v>43</v>
      </c>
      <c r="B29" s="11" t="e">
        <f t="shared" ref="B29:I29" si="102">AVERAGE(B206:B208)</f>
        <v>#DIV/0!</v>
      </c>
      <c r="C29" s="11" t="e">
        <f t="shared" si="102"/>
        <v>#DIV/0!</v>
      </c>
      <c r="D29" s="11" t="e">
        <f t="shared" si="102"/>
        <v>#DIV/0!</v>
      </c>
      <c r="E29" s="11" t="e">
        <f t="shared" si="102"/>
        <v>#DIV/0!</v>
      </c>
      <c r="F29" s="11" t="e">
        <f t="shared" si="102"/>
        <v>#DIV/0!</v>
      </c>
      <c r="G29" s="11" t="e">
        <f t="shared" si="102"/>
        <v>#DIV/0!</v>
      </c>
      <c r="H29" s="11" t="e">
        <f t="shared" si="102"/>
        <v>#DIV/0!</v>
      </c>
      <c r="I29" s="11" t="e">
        <f t="shared" si="102"/>
        <v>#DIV/0!</v>
      </c>
      <c r="J29" s="11" t="e">
        <f t="shared" ref="J29:K29" si="103">AVERAGE(J206:J208)+M29</f>
        <v>#DIV/0!</v>
      </c>
      <c r="K29" s="11" t="e">
        <f t="shared" si="103"/>
        <v>#DIV/0!</v>
      </c>
      <c r="L29" s="1" t="e">
        <f>L209</f>
        <v>#DIV/0!</v>
      </c>
      <c r="M29" s="11" t="e">
        <f t="shared" ref="M29:N29" si="104">AVERAGE(M206:M208)</f>
        <v>#DIV/0!</v>
      </c>
      <c r="N29" s="11" t="e">
        <f t="shared" si="104"/>
        <v>#DIV/0!</v>
      </c>
      <c r="O29" s="1" t="e">
        <f>O209</f>
        <v>#DIV/0!</v>
      </c>
      <c r="P29" s="11" t="e">
        <f t="shared" ref="P29:Q29" si="105">AVERAGE(P206:P208)</f>
        <v>#DIV/0!</v>
      </c>
      <c r="Q29" s="11" t="e">
        <f t="shared" si="105"/>
        <v>#DIV/0!</v>
      </c>
      <c r="R29" s="1" t="e">
        <f t="shared" si="4"/>
        <v>#DIV/0!</v>
      </c>
      <c r="S29" s="1" t="e">
        <f t="shared" si="9"/>
        <v>#DIV/0!</v>
      </c>
      <c r="W29" s="11"/>
      <c r="X29" s="11"/>
      <c r="Z29" s="11"/>
    </row>
    <row r="30" spans="1:26" ht="15.75" customHeight="1" x14ac:dyDescent="0.15">
      <c r="A30" s="28" t="s">
        <v>44</v>
      </c>
      <c r="B30" s="11">
        <f t="shared" ref="B30:I30" si="106">AVERAGE(B212:B214)</f>
        <v>12.333333333333334</v>
      </c>
      <c r="C30" s="11">
        <f t="shared" si="106"/>
        <v>6</v>
      </c>
      <c r="D30" s="11">
        <f t="shared" si="106"/>
        <v>2</v>
      </c>
      <c r="E30" s="11">
        <f t="shared" si="106"/>
        <v>4</v>
      </c>
      <c r="F30" s="11">
        <f t="shared" si="106"/>
        <v>4.333333333333333</v>
      </c>
      <c r="G30" s="11">
        <f t="shared" si="106"/>
        <v>0.66666666666666663</v>
      </c>
      <c r="H30" s="11">
        <f t="shared" si="106"/>
        <v>1</v>
      </c>
      <c r="I30" s="11">
        <f t="shared" si="106"/>
        <v>1.6666666666666667</v>
      </c>
      <c r="J30" s="11">
        <f t="shared" ref="J30:K30" si="107">AVERAGE(J212:J214)+M30</f>
        <v>15.333333333333332</v>
      </c>
      <c r="K30" s="11">
        <f t="shared" si="107"/>
        <v>4.333333333333333</v>
      </c>
      <c r="L30" s="1">
        <f>L215</f>
        <v>0.28260869565217389</v>
      </c>
      <c r="M30" s="11">
        <f t="shared" ref="M30:N30" si="108">AVERAGE(M212:M214)</f>
        <v>11</v>
      </c>
      <c r="N30" s="11">
        <f t="shared" si="108"/>
        <v>2.6666666666666665</v>
      </c>
      <c r="O30" s="1">
        <f>O215</f>
        <v>0.24242424242424243</v>
      </c>
      <c r="P30" s="11">
        <f t="shared" ref="P30:Q30" si="109">AVERAGE(P212:P214)</f>
        <v>2.3333333333333335</v>
      </c>
      <c r="Q30" s="11">
        <f t="shared" si="109"/>
        <v>1</v>
      </c>
      <c r="R30" s="1">
        <f t="shared" si="4"/>
        <v>0.42857142857142855</v>
      </c>
      <c r="S30" s="1">
        <f t="shared" si="9"/>
        <v>0.37693561532192343</v>
      </c>
      <c r="W30" s="11"/>
      <c r="X30" s="11"/>
      <c r="Z30" s="11"/>
    </row>
    <row r="31" spans="1:26" ht="15.75" customHeight="1" x14ac:dyDescent="0.15">
      <c r="A31" s="28" t="s">
        <v>45</v>
      </c>
      <c r="B31" s="11">
        <f t="shared" ref="B31:I31" si="110">AVERAGE(B218:B220)</f>
        <v>5</v>
      </c>
      <c r="C31" s="11">
        <f t="shared" si="110"/>
        <v>8.3333333333333339</v>
      </c>
      <c r="D31" s="11">
        <f t="shared" si="110"/>
        <v>3.3333333333333335</v>
      </c>
      <c r="E31" s="11">
        <f t="shared" si="110"/>
        <v>5</v>
      </c>
      <c r="F31" s="11">
        <f t="shared" si="110"/>
        <v>2.3333333333333335</v>
      </c>
      <c r="G31" s="11">
        <f t="shared" si="110"/>
        <v>0.33333333333333331</v>
      </c>
      <c r="H31">
        <f t="shared" si="110"/>
        <v>0</v>
      </c>
      <c r="I31">
        <f t="shared" si="110"/>
        <v>1</v>
      </c>
      <c r="J31" s="48">
        <f t="shared" ref="J31:K31" si="111">AVERAGE(J218:J220)+M31</f>
        <v>8.3333333333333321</v>
      </c>
      <c r="K31" s="48">
        <f t="shared" si="111"/>
        <v>1.6666666666666667</v>
      </c>
      <c r="L31" s="1">
        <f>L221</f>
        <v>0.2</v>
      </c>
      <c r="M31" s="48">
        <f t="shared" ref="M31:N31" si="112">AVERAGE(M218:M220)</f>
        <v>6.333333333333333</v>
      </c>
      <c r="N31" s="48">
        <f t="shared" si="112"/>
        <v>1.6666666666666667</v>
      </c>
      <c r="O31" s="1">
        <f>O221</f>
        <v>0.26315789473684209</v>
      </c>
      <c r="P31">
        <f t="shared" ref="P31:Q31" si="113">AVERAGE(P218:P220)</f>
        <v>0</v>
      </c>
      <c r="Q31">
        <f t="shared" si="113"/>
        <v>0</v>
      </c>
      <c r="R31" s="1" t="e">
        <f t="shared" si="4"/>
        <v>#DIV/0!</v>
      </c>
      <c r="S31" s="1">
        <f t="shared" si="9"/>
        <v>0.30000000000000004</v>
      </c>
    </row>
    <row r="32" spans="1:26" ht="15.75" customHeight="1" x14ac:dyDescent="0.15">
      <c r="A32" s="30" t="s">
        <v>46</v>
      </c>
      <c r="B32" t="e">
        <f t="shared" ref="B32:I32" si="114">AVERAGE(B224:B226)</f>
        <v>#DIV/0!</v>
      </c>
      <c r="C32" t="e">
        <f t="shared" si="114"/>
        <v>#DIV/0!</v>
      </c>
      <c r="D32" t="e">
        <f t="shared" si="114"/>
        <v>#DIV/0!</v>
      </c>
      <c r="E32" t="e">
        <f t="shared" si="114"/>
        <v>#DIV/0!</v>
      </c>
      <c r="F32" t="e">
        <f t="shared" si="114"/>
        <v>#DIV/0!</v>
      </c>
      <c r="G32" t="e">
        <f t="shared" si="114"/>
        <v>#DIV/0!</v>
      </c>
      <c r="H32" t="e">
        <f t="shared" si="114"/>
        <v>#DIV/0!</v>
      </c>
      <c r="I32" t="e">
        <f t="shared" si="114"/>
        <v>#DIV/0!</v>
      </c>
      <c r="J32" t="e">
        <f t="shared" ref="J32:K32" si="115">AVERAGE(J224:J226)+M32</f>
        <v>#DIV/0!</v>
      </c>
      <c r="K32" t="e">
        <f t="shared" si="115"/>
        <v>#DIV/0!</v>
      </c>
      <c r="L32" s="1" t="e">
        <f>L227</f>
        <v>#DIV/0!</v>
      </c>
      <c r="M32" s="48" t="e">
        <f t="shared" ref="M32:N32" si="116">AVERAGE(M224:M226)</f>
        <v>#DIV/0!</v>
      </c>
      <c r="N32" s="48" t="e">
        <f t="shared" si="116"/>
        <v>#DIV/0!</v>
      </c>
      <c r="O32" s="1" t="e">
        <f>O227</f>
        <v>#DIV/0!</v>
      </c>
      <c r="P32" t="e">
        <f t="shared" ref="P32:Q32" si="117">AVERAGE(P224:P226)</f>
        <v>#DIV/0!</v>
      </c>
      <c r="Q32" t="e">
        <f t="shared" si="117"/>
        <v>#DIV/0!</v>
      </c>
      <c r="R32" s="1" t="e">
        <f t="shared" si="4"/>
        <v>#DIV/0!</v>
      </c>
      <c r="S32" s="1" t="e">
        <f t="shared" si="9"/>
        <v>#DIV/0!</v>
      </c>
    </row>
    <row r="33" spans="1:34" ht="15.75" customHeight="1" x14ac:dyDescent="0.15">
      <c r="A33" s="30" t="s">
        <v>47</v>
      </c>
      <c r="B33">
        <f t="shared" ref="B33:I33" si="118">AVERAGE(B230:B232)</f>
        <v>4</v>
      </c>
      <c r="C33">
        <f t="shared" si="118"/>
        <v>13</v>
      </c>
      <c r="D33">
        <f t="shared" si="118"/>
        <v>3</v>
      </c>
      <c r="E33">
        <f t="shared" si="118"/>
        <v>10</v>
      </c>
      <c r="F33">
        <f t="shared" si="118"/>
        <v>1</v>
      </c>
      <c r="G33">
        <f t="shared" si="118"/>
        <v>2</v>
      </c>
      <c r="H33">
        <f t="shared" si="118"/>
        <v>0</v>
      </c>
      <c r="I33">
        <f t="shared" si="118"/>
        <v>0</v>
      </c>
      <c r="J33" s="48">
        <f t="shared" ref="J33:K33" si="119">AVERAGE(J230:J232)+M33</f>
        <v>12</v>
      </c>
      <c r="K33" s="48">
        <f t="shared" si="119"/>
        <v>2</v>
      </c>
      <c r="L33" s="1">
        <f>L233</f>
        <v>0.16666666666666666</v>
      </c>
      <c r="M33" s="48">
        <f t="shared" ref="M33:N33" si="120">AVERAGE(M230:M232)</f>
        <v>0</v>
      </c>
      <c r="N33" s="48">
        <f t="shared" si="120"/>
        <v>0</v>
      </c>
      <c r="O33" s="1" t="e">
        <f>O233</f>
        <v>#DIV/0!</v>
      </c>
      <c r="P33">
        <f t="shared" ref="P33:Q33" si="121">AVERAGE(P230:P232)</f>
        <v>1</v>
      </c>
      <c r="Q33">
        <f t="shared" si="121"/>
        <v>1</v>
      </c>
      <c r="R33" s="1">
        <f t="shared" si="4"/>
        <v>1</v>
      </c>
      <c r="S33" s="1">
        <f t="shared" si="9"/>
        <v>0.16077170418006431</v>
      </c>
    </row>
    <row r="34" spans="1:34" ht="15.75" customHeight="1" x14ac:dyDescent="0.15">
      <c r="A34" s="30" t="s">
        <v>48</v>
      </c>
      <c r="B34">
        <f t="shared" ref="B34:I34" si="122">AVERAGE(B236:B238)</f>
        <v>6</v>
      </c>
      <c r="C34">
        <f t="shared" si="122"/>
        <v>1</v>
      </c>
      <c r="D34">
        <f t="shared" si="122"/>
        <v>1</v>
      </c>
      <c r="E34">
        <f t="shared" si="122"/>
        <v>0</v>
      </c>
      <c r="F34">
        <f t="shared" si="122"/>
        <v>3</v>
      </c>
      <c r="G34">
        <f t="shared" si="122"/>
        <v>0</v>
      </c>
      <c r="H34">
        <f t="shared" si="122"/>
        <v>0</v>
      </c>
      <c r="I34">
        <f t="shared" si="122"/>
        <v>0</v>
      </c>
      <c r="J34" s="48">
        <f t="shared" ref="J34:K34" si="123">AVERAGE(J236:J238)+M34</f>
        <v>11</v>
      </c>
      <c r="K34" s="48">
        <f t="shared" si="123"/>
        <v>3</v>
      </c>
      <c r="L34" s="1">
        <f>L239</f>
        <v>0.27272727272727271</v>
      </c>
      <c r="M34" s="48">
        <f t="shared" ref="M34:N34" si="124">AVERAGE(M236:M238)</f>
        <v>2</v>
      </c>
      <c r="N34" s="48">
        <f t="shared" si="124"/>
        <v>0</v>
      </c>
      <c r="O34" s="1">
        <f>O239</f>
        <v>0</v>
      </c>
      <c r="P34">
        <f t="shared" ref="P34:Q34" si="125">AVERAGE(P236:P238)</f>
        <v>0</v>
      </c>
      <c r="Q34">
        <f t="shared" si="125"/>
        <v>0</v>
      </c>
      <c r="R34" s="1" t="e">
        <f t="shared" si="4"/>
        <v>#DIV/0!</v>
      </c>
      <c r="S34" s="1">
        <f t="shared" si="9"/>
        <v>0.27272727272727271</v>
      </c>
    </row>
    <row r="35" spans="1:34" ht="15.75" customHeight="1" x14ac:dyDescent="0.15">
      <c r="A35" s="30" t="s">
        <v>49</v>
      </c>
      <c r="B35">
        <f t="shared" ref="B35:I35" si="126">AVERAGE(B242:B244)</f>
        <v>0</v>
      </c>
      <c r="C35">
        <f t="shared" si="126"/>
        <v>0</v>
      </c>
      <c r="D35">
        <f t="shared" si="126"/>
        <v>0</v>
      </c>
      <c r="E35">
        <f t="shared" si="126"/>
        <v>0</v>
      </c>
      <c r="F35">
        <f t="shared" si="126"/>
        <v>3</v>
      </c>
      <c r="G35">
        <f t="shared" si="126"/>
        <v>0</v>
      </c>
      <c r="H35">
        <f t="shared" si="126"/>
        <v>0</v>
      </c>
      <c r="I35">
        <f t="shared" si="126"/>
        <v>0</v>
      </c>
      <c r="J35" s="48">
        <f>AVERAGE(J242:J244)+M35</f>
        <v>2</v>
      </c>
      <c r="K35" s="48">
        <f>AVERAGE(K242:K244)+35</f>
        <v>35</v>
      </c>
      <c r="L35" s="1">
        <f>L245</f>
        <v>0</v>
      </c>
      <c r="M35" s="48">
        <f t="shared" ref="M35:N35" si="127">AVERAGE(M242:M244)</f>
        <v>0</v>
      </c>
      <c r="N35" s="48">
        <f t="shared" si="127"/>
        <v>0</v>
      </c>
      <c r="O35" s="1" t="e">
        <f>O245</f>
        <v>#DIV/0!</v>
      </c>
      <c r="P35">
        <f t="shared" ref="P35:Q35" si="128">AVERAGE(P242:P244)</f>
        <v>0</v>
      </c>
      <c r="Q35">
        <f t="shared" si="128"/>
        <v>0</v>
      </c>
      <c r="R35" s="1" t="e">
        <f t="shared" si="4"/>
        <v>#DIV/0!</v>
      </c>
      <c r="S35" s="1">
        <f t="shared" si="9"/>
        <v>0</v>
      </c>
      <c r="V35" s="79" t="s">
        <v>50</v>
      </c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ht="15.75" customHeight="1" x14ac:dyDescent="0.15">
      <c r="A36" s="32"/>
      <c r="L36" s="1"/>
      <c r="O36" s="1"/>
      <c r="R36" s="1"/>
      <c r="S36" s="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</row>
    <row r="37" spans="1:34" ht="15.75" customHeight="1" x14ac:dyDescent="0.15">
      <c r="A37" s="79" t="s">
        <v>51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1:34" ht="15.75" customHeight="1" x14ac:dyDescent="0.15">
      <c r="A38" s="32"/>
      <c r="L38" s="1"/>
      <c r="O38" s="1"/>
      <c r="R38" s="1"/>
      <c r="S38" s="1"/>
    </row>
    <row r="39" spans="1:34" ht="15.75" customHeight="1" x14ac:dyDescent="0.15">
      <c r="A39" s="33"/>
      <c r="B39" s="34" t="s">
        <v>0</v>
      </c>
      <c r="C39" s="34" t="s">
        <v>1</v>
      </c>
      <c r="D39" s="34" t="s">
        <v>2</v>
      </c>
      <c r="E39" s="34" t="s">
        <v>3</v>
      </c>
      <c r="F39" s="34" t="s">
        <v>4</v>
      </c>
      <c r="G39" s="34" t="s">
        <v>5</v>
      </c>
      <c r="H39" s="34" t="s">
        <v>6</v>
      </c>
      <c r="I39" s="34" t="s">
        <v>7</v>
      </c>
      <c r="J39" s="34" t="s">
        <v>8</v>
      </c>
      <c r="K39" s="34" t="s">
        <v>9</v>
      </c>
      <c r="L39" s="34" t="s">
        <v>10</v>
      </c>
      <c r="M39" s="34" t="s">
        <v>11</v>
      </c>
      <c r="N39" s="34" t="s">
        <v>12</v>
      </c>
      <c r="O39" s="35" t="s">
        <v>13</v>
      </c>
      <c r="P39" s="34" t="s">
        <v>52</v>
      </c>
      <c r="Q39" s="34" t="s">
        <v>15</v>
      </c>
      <c r="R39" s="35" t="s">
        <v>16</v>
      </c>
      <c r="S39" s="35" t="s">
        <v>53</v>
      </c>
      <c r="W39" s="36" t="s">
        <v>54</v>
      </c>
      <c r="X39" s="36" t="s">
        <v>55</v>
      </c>
      <c r="Y39" s="36" t="s">
        <v>56</v>
      </c>
      <c r="Z39" s="36" t="s">
        <v>55</v>
      </c>
      <c r="AA39" s="36" t="s">
        <v>57</v>
      </c>
      <c r="AB39" s="36" t="s">
        <v>55</v>
      </c>
      <c r="AC39" s="36"/>
      <c r="AD39" s="36"/>
      <c r="AE39" s="36"/>
      <c r="AF39" s="36"/>
      <c r="AG39" s="36"/>
      <c r="AH39" s="36"/>
    </row>
    <row r="40" spans="1:34" ht="15.75" customHeight="1" x14ac:dyDescent="0.15">
      <c r="A40" s="12" t="s">
        <v>60</v>
      </c>
      <c r="B40" s="37">
        <f t="shared" ref="B40:K40" si="129">SUM(B4:B7)</f>
        <v>44</v>
      </c>
      <c r="C40" s="37">
        <f t="shared" si="129"/>
        <v>32.5</v>
      </c>
      <c r="D40" s="37">
        <f t="shared" si="129"/>
        <v>5</v>
      </c>
      <c r="E40" s="37">
        <f t="shared" si="129"/>
        <v>27.5</v>
      </c>
      <c r="F40" s="37">
        <f t="shared" si="129"/>
        <v>8.5</v>
      </c>
      <c r="G40" s="37">
        <f t="shared" si="129"/>
        <v>3</v>
      </c>
      <c r="H40" s="37">
        <f t="shared" si="129"/>
        <v>3.5</v>
      </c>
      <c r="I40" s="37">
        <f t="shared" si="129"/>
        <v>7</v>
      </c>
      <c r="J40" s="37">
        <f t="shared" si="129"/>
        <v>48</v>
      </c>
      <c r="K40" s="37">
        <f t="shared" si="129"/>
        <v>18</v>
      </c>
      <c r="L40" s="38">
        <f t="shared" ref="L40:L47" si="130">K40/J40</f>
        <v>0.375</v>
      </c>
      <c r="M40" s="37">
        <f t="shared" ref="M40:N40" si="131">SUM(M4:M7)</f>
        <v>18</v>
      </c>
      <c r="N40" s="37">
        <f t="shared" si="131"/>
        <v>3.5</v>
      </c>
      <c r="O40" s="38">
        <f t="shared" ref="O40:O47" si="132">N40/M40</f>
        <v>0.19444444444444445</v>
      </c>
      <c r="P40" s="37">
        <f t="shared" ref="P40:Q40" si="133">SUM(P4:P7)</f>
        <v>9</v>
      </c>
      <c r="Q40" s="37">
        <f t="shared" si="133"/>
        <v>4.5</v>
      </c>
      <c r="R40" s="38">
        <f t="shared" ref="R40:R47" si="134">Q40/P40</f>
        <v>0.5</v>
      </c>
      <c r="S40" s="59">
        <f t="shared" ref="S40:S47" si="135">AVERAGE(W40,Y40,AA40)</f>
        <v>41.5</v>
      </c>
      <c r="V40" s="12" t="s">
        <v>60</v>
      </c>
      <c r="W40" s="3">
        <v>30</v>
      </c>
      <c r="X40" s="3" t="s">
        <v>67</v>
      </c>
      <c r="Y40" s="3">
        <v>53</v>
      </c>
      <c r="Z40" s="3" t="s">
        <v>62</v>
      </c>
    </row>
    <row r="41" spans="1:34" ht="15.75" customHeight="1" x14ac:dyDescent="0.15">
      <c r="A41" s="17" t="s">
        <v>66</v>
      </c>
      <c r="B41" s="37">
        <f t="shared" ref="B41:K41" si="136">SUM(B8:B11)</f>
        <v>40</v>
      </c>
      <c r="C41" s="37">
        <f t="shared" si="136"/>
        <v>27</v>
      </c>
      <c r="D41" s="37">
        <f t="shared" si="136"/>
        <v>8</v>
      </c>
      <c r="E41" s="37">
        <f t="shared" si="136"/>
        <v>19</v>
      </c>
      <c r="F41" s="37">
        <f t="shared" si="136"/>
        <v>10</v>
      </c>
      <c r="G41" s="37">
        <f t="shared" si="136"/>
        <v>5</v>
      </c>
      <c r="H41" s="37">
        <f t="shared" si="136"/>
        <v>2</v>
      </c>
      <c r="I41" s="37">
        <f t="shared" si="136"/>
        <v>4</v>
      </c>
      <c r="J41" s="37">
        <f t="shared" si="136"/>
        <v>57</v>
      </c>
      <c r="K41" s="37">
        <f t="shared" si="136"/>
        <v>13</v>
      </c>
      <c r="L41" s="38">
        <f t="shared" si="130"/>
        <v>0.22807017543859648</v>
      </c>
      <c r="M41" s="37">
        <f t="shared" ref="M41:N41" si="137">SUM(M8:M11)</f>
        <v>26</v>
      </c>
      <c r="N41" s="37">
        <f t="shared" si="137"/>
        <v>7</v>
      </c>
      <c r="O41" s="38">
        <f t="shared" si="132"/>
        <v>0.26923076923076922</v>
      </c>
      <c r="P41" s="37">
        <f t="shared" ref="P41:Q41" si="138">SUM(P8:P11)</f>
        <v>15</v>
      </c>
      <c r="Q41" s="37">
        <f t="shared" si="138"/>
        <v>7</v>
      </c>
      <c r="R41" s="38">
        <f t="shared" si="134"/>
        <v>0.46666666666666667</v>
      </c>
      <c r="S41" s="59">
        <f t="shared" si="135"/>
        <v>61</v>
      </c>
      <c r="V41" s="17" t="s">
        <v>66</v>
      </c>
      <c r="W41">
        <f>SUM(B176,B182,B188,B194)</f>
        <v>61</v>
      </c>
      <c r="X41" s="3" t="s">
        <v>64</v>
      </c>
    </row>
    <row r="42" spans="1:34" ht="15.75" customHeight="1" x14ac:dyDescent="0.15">
      <c r="A42" s="19" t="s">
        <v>62</v>
      </c>
      <c r="B42" s="37">
        <f t="shared" ref="B42:K42" si="139">SUM(B12:B15)</f>
        <v>57.333333333333336</v>
      </c>
      <c r="C42" s="37">
        <f t="shared" si="139"/>
        <v>32.666666666666664</v>
      </c>
      <c r="D42" s="37">
        <f t="shared" si="139"/>
        <v>9</v>
      </c>
      <c r="E42" s="37">
        <f t="shared" si="139"/>
        <v>23.666666666666668</v>
      </c>
      <c r="F42" s="37">
        <f t="shared" si="139"/>
        <v>8</v>
      </c>
      <c r="G42" s="37">
        <f t="shared" si="139"/>
        <v>2</v>
      </c>
      <c r="H42" s="37">
        <f t="shared" si="139"/>
        <v>2.3333333333333335</v>
      </c>
      <c r="I42" s="37">
        <f t="shared" si="139"/>
        <v>6</v>
      </c>
      <c r="J42" s="37">
        <f t="shared" si="139"/>
        <v>57.666666666666671</v>
      </c>
      <c r="K42" s="37">
        <f t="shared" si="139"/>
        <v>21.333333333333332</v>
      </c>
      <c r="L42" s="38">
        <f t="shared" si="130"/>
        <v>0.36994219653179183</v>
      </c>
      <c r="M42" s="37">
        <f t="shared" ref="M42:N42" si="140">SUM(M12:M15)</f>
        <v>30.333333333333336</v>
      </c>
      <c r="N42" s="37">
        <f t="shared" si="140"/>
        <v>8</v>
      </c>
      <c r="O42" s="38">
        <f t="shared" si="132"/>
        <v>0.26373626373626374</v>
      </c>
      <c r="P42" s="37">
        <f t="shared" ref="P42:Q42" si="141">SUM(P12:P15)</f>
        <v>10.666666666666668</v>
      </c>
      <c r="Q42" s="37">
        <f t="shared" si="141"/>
        <v>6.6666666666666661</v>
      </c>
      <c r="R42" s="38">
        <f t="shared" si="134"/>
        <v>0.62499999999999989</v>
      </c>
      <c r="S42" s="59">
        <f t="shared" si="135"/>
        <v>48.333333333333336</v>
      </c>
      <c r="V42" s="19" t="s">
        <v>62</v>
      </c>
      <c r="W42">
        <f>SUM(B152,B158,B164,B170)</f>
        <v>37</v>
      </c>
      <c r="X42" s="3" t="s">
        <v>61</v>
      </c>
      <c r="Y42" s="3">
        <v>50</v>
      </c>
      <c r="Z42" s="3" t="s">
        <v>87</v>
      </c>
      <c r="AA42" s="3">
        <v>58</v>
      </c>
      <c r="AB42" s="3" t="s">
        <v>65</v>
      </c>
    </row>
    <row r="43" spans="1:34" ht="15.75" customHeight="1" x14ac:dyDescent="0.15">
      <c r="A43" s="22" t="s">
        <v>63</v>
      </c>
      <c r="B43" s="37">
        <f t="shared" ref="B43:K43" si="142">SUM(B16:B19)</f>
        <v>53</v>
      </c>
      <c r="C43" s="37">
        <f t="shared" si="142"/>
        <v>28</v>
      </c>
      <c r="D43" s="37">
        <f t="shared" si="142"/>
        <v>8</v>
      </c>
      <c r="E43" s="37">
        <f t="shared" si="142"/>
        <v>20</v>
      </c>
      <c r="F43" s="37">
        <f t="shared" si="142"/>
        <v>15</v>
      </c>
      <c r="G43" s="37">
        <f t="shared" si="142"/>
        <v>3</v>
      </c>
      <c r="H43" s="37">
        <f t="shared" si="142"/>
        <v>3</v>
      </c>
      <c r="I43" s="37">
        <f t="shared" si="142"/>
        <v>5</v>
      </c>
      <c r="J43" s="37">
        <f t="shared" si="142"/>
        <v>57</v>
      </c>
      <c r="K43" s="37">
        <f t="shared" si="142"/>
        <v>24</v>
      </c>
      <c r="L43" s="38">
        <f t="shared" si="130"/>
        <v>0.42105263157894735</v>
      </c>
      <c r="M43" s="37">
        <f t="shared" ref="M43:N43" si="143">SUM(M16:M19)</f>
        <v>8</v>
      </c>
      <c r="N43" s="37">
        <f t="shared" si="143"/>
        <v>0</v>
      </c>
      <c r="O43" s="38">
        <f t="shared" si="132"/>
        <v>0</v>
      </c>
      <c r="P43" s="37">
        <f t="shared" ref="P43:Q43" si="144">SUM(P16:P19)</f>
        <v>11</v>
      </c>
      <c r="Q43" s="37">
        <f t="shared" si="144"/>
        <v>7</v>
      </c>
      <c r="R43" s="38">
        <f t="shared" si="134"/>
        <v>0.63636363636363635</v>
      </c>
      <c r="S43" s="59">
        <f t="shared" si="135"/>
        <v>68</v>
      </c>
      <c r="V43" s="40" t="s">
        <v>63</v>
      </c>
      <c r="W43">
        <f>SUM(B200,B212,B218)</f>
        <v>68</v>
      </c>
      <c r="X43" s="3" t="s">
        <v>65</v>
      </c>
    </row>
    <row r="44" spans="1:34" ht="15.75" customHeight="1" x14ac:dyDescent="0.15">
      <c r="A44" s="24" t="s">
        <v>61</v>
      </c>
      <c r="B44" s="37">
        <f t="shared" ref="B44:K44" si="145">SUM(B20:B23)</f>
        <v>37</v>
      </c>
      <c r="C44" s="37">
        <f t="shared" si="145"/>
        <v>34</v>
      </c>
      <c r="D44" s="37">
        <f t="shared" si="145"/>
        <v>10</v>
      </c>
      <c r="E44" s="37">
        <f t="shared" si="145"/>
        <v>24</v>
      </c>
      <c r="F44" s="37">
        <f t="shared" si="145"/>
        <v>4</v>
      </c>
      <c r="G44" s="37">
        <f t="shared" si="145"/>
        <v>2</v>
      </c>
      <c r="H44" s="37">
        <f t="shared" si="145"/>
        <v>1</v>
      </c>
      <c r="I44" s="37">
        <f t="shared" si="145"/>
        <v>5</v>
      </c>
      <c r="J44" s="37">
        <f t="shared" si="145"/>
        <v>61</v>
      </c>
      <c r="K44" s="37">
        <f t="shared" si="145"/>
        <v>15</v>
      </c>
      <c r="L44" s="38">
        <f t="shared" si="130"/>
        <v>0.24590163934426229</v>
      </c>
      <c r="M44" s="37">
        <f t="shared" ref="M44:N44" si="146">SUM(M20:M23)</f>
        <v>29</v>
      </c>
      <c r="N44" s="37">
        <f t="shared" si="146"/>
        <v>4</v>
      </c>
      <c r="O44" s="38">
        <f t="shared" si="132"/>
        <v>0.13793103448275862</v>
      </c>
      <c r="P44" s="37">
        <f t="shared" ref="P44:Q44" si="147">SUM(P20:P23)</f>
        <v>14</v>
      </c>
      <c r="Q44" s="37">
        <f t="shared" si="147"/>
        <v>5</v>
      </c>
      <c r="R44" s="38">
        <f t="shared" si="134"/>
        <v>0.35714285714285715</v>
      </c>
      <c r="S44" s="59">
        <f t="shared" si="135"/>
        <v>57</v>
      </c>
      <c r="V44" s="24" t="s">
        <v>61</v>
      </c>
      <c r="W44">
        <f>SUM(B104,B110,B116,B122)</f>
        <v>57</v>
      </c>
      <c r="X44" s="3" t="s">
        <v>62</v>
      </c>
    </row>
    <row r="45" spans="1:34" ht="15.75" customHeight="1" x14ac:dyDescent="0.15">
      <c r="A45" s="26" t="s">
        <v>64</v>
      </c>
      <c r="B45" s="37">
        <f t="shared" ref="B45:K45" si="148">SUM(B24:B27)</f>
        <v>57</v>
      </c>
      <c r="C45" s="37">
        <f t="shared" si="148"/>
        <v>37</v>
      </c>
      <c r="D45" s="37">
        <f t="shared" si="148"/>
        <v>9</v>
      </c>
      <c r="E45" s="37">
        <f t="shared" si="148"/>
        <v>28</v>
      </c>
      <c r="F45" s="37">
        <f t="shared" si="148"/>
        <v>10</v>
      </c>
      <c r="G45" s="37">
        <f t="shared" si="148"/>
        <v>2.5</v>
      </c>
      <c r="H45" s="37">
        <f t="shared" si="148"/>
        <v>2.5</v>
      </c>
      <c r="I45" s="37">
        <f t="shared" si="148"/>
        <v>6.5</v>
      </c>
      <c r="J45" s="37">
        <f t="shared" si="148"/>
        <v>55.5</v>
      </c>
      <c r="K45" s="37">
        <f t="shared" si="148"/>
        <v>23</v>
      </c>
      <c r="L45" s="38">
        <f t="shared" si="130"/>
        <v>0.4144144144144144</v>
      </c>
      <c r="M45" s="37">
        <f t="shared" ref="M45:N45" si="149">SUM(M24:M27)</f>
        <v>13.5</v>
      </c>
      <c r="N45" s="37">
        <f t="shared" si="149"/>
        <v>1</v>
      </c>
      <c r="O45" s="38">
        <f t="shared" si="132"/>
        <v>7.407407407407407E-2</v>
      </c>
      <c r="P45" s="37">
        <f t="shared" ref="P45:Q45" si="150">SUM(P24:P27)</f>
        <v>16.5</v>
      </c>
      <c r="Q45" s="37">
        <f t="shared" si="150"/>
        <v>6</v>
      </c>
      <c r="R45" s="38">
        <f t="shared" si="134"/>
        <v>0.36363636363636365</v>
      </c>
      <c r="S45" s="59">
        <f t="shared" si="135"/>
        <v>49</v>
      </c>
      <c r="V45" s="26" t="s">
        <v>64</v>
      </c>
      <c r="W45">
        <f>SUM(B80,B86,B92,B98)</f>
        <v>40</v>
      </c>
      <c r="X45" s="3" t="s">
        <v>66</v>
      </c>
      <c r="Y45" s="3">
        <v>58</v>
      </c>
      <c r="Z45" s="3" t="s">
        <v>65</v>
      </c>
    </row>
    <row r="46" spans="1:34" ht="15.75" customHeight="1" x14ac:dyDescent="0.15">
      <c r="A46" s="28" t="s">
        <v>65</v>
      </c>
      <c r="B46" s="37" t="e">
        <f t="shared" ref="B46:K46" si="151">SUM(B28:B31)</f>
        <v>#DIV/0!</v>
      </c>
      <c r="C46" s="37" t="e">
        <f t="shared" si="151"/>
        <v>#DIV/0!</v>
      </c>
      <c r="D46" s="37" t="e">
        <f t="shared" si="151"/>
        <v>#DIV/0!</v>
      </c>
      <c r="E46" s="37" t="e">
        <f t="shared" si="151"/>
        <v>#DIV/0!</v>
      </c>
      <c r="F46" s="37" t="e">
        <f t="shared" si="151"/>
        <v>#DIV/0!</v>
      </c>
      <c r="G46" s="37" t="e">
        <f t="shared" si="151"/>
        <v>#DIV/0!</v>
      </c>
      <c r="H46" s="37" t="e">
        <f t="shared" si="151"/>
        <v>#DIV/0!</v>
      </c>
      <c r="I46" s="37" t="e">
        <f t="shared" si="151"/>
        <v>#DIV/0!</v>
      </c>
      <c r="J46" s="37" t="e">
        <f t="shared" si="151"/>
        <v>#DIV/0!</v>
      </c>
      <c r="K46" s="37" t="e">
        <f t="shared" si="151"/>
        <v>#DIV/0!</v>
      </c>
      <c r="L46" s="38" t="e">
        <f t="shared" si="130"/>
        <v>#DIV/0!</v>
      </c>
      <c r="M46" s="37" t="e">
        <f t="shared" ref="M46:N46" si="152">SUM(M28:M31)</f>
        <v>#DIV/0!</v>
      </c>
      <c r="N46" s="37" t="e">
        <f t="shared" si="152"/>
        <v>#DIV/0!</v>
      </c>
      <c r="O46" s="38" t="e">
        <f t="shared" si="132"/>
        <v>#DIV/0!</v>
      </c>
      <c r="P46" s="37" t="e">
        <f t="shared" ref="P46:Q46" si="153">SUM(P28:P31)</f>
        <v>#DIV/0!</v>
      </c>
      <c r="Q46" s="37" t="e">
        <f t="shared" si="153"/>
        <v>#DIV/0!</v>
      </c>
      <c r="R46" s="38" t="e">
        <f t="shared" si="134"/>
        <v>#DIV/0!</v>
      </c>
      <c r="S46" s="59">
        <f t="shared" si="135"/>
        <v>56</v>
      </c>
      <c r="V46" s="28" t="s">
        <v>65</v>
      </c>
      <c r="W46">
        <f>SUM(B128,B134,B140,B146)</f>
        <v>53</v>
      </c>
      <c r="X46" s="3" t="s">
        <v>63</v>
      </c>
      <c r="Y46" s="3">
        <v>53</v>
      </c>
      <c r="Z46" s="3" t="s">
        <v>64</v>
      </c>
      <c r="AA46" s="3">
        <v>62</v>
      </c>
      <c r="AB46" s="3" t="s">
        <v>62</v>
      </c>
    </row>
    <row r="47" spans="1:34" ht="15.75" customHeight="1" x14ac:dyDescent="0.15">
      <c r="A47" s="30" t="s">
        <v>67</v>
      </c>
      <c r="B47" s="37" t="e">
        <f t="shared" ref="B47:K47" si="154">SUM(B32:B35)</f>
        <v>#DIV/0!</v>
      </c>
      <c r="C47" s="37" t="e">
        <f t="shared" si="154"/>
        <v>#DIV/0!</v>
      </c>
      <c r="D47" s="37" t="e">
        <f t="shared" si="154"/>
        <v>#DIV/0!</v>
      </c>
      <c r="E47" s="37" t="e">
        <f t="shared" si="154"/>
        <v>#DIV/0!</v>
      </c>
      <c r="F47" s="37" t="e">
        <f t="shared" si="154"/>
        <v>#DIV/0!</v>
      </c>
      <c r="G47" s="37" t="e">
        <f t="shared" si="154"/>
        <v>#DIV/0!</v>
      </c>
      <c r="H47" s="37" t="e">
        <f t="shared" si="154"/>
        <v>#DIV/0!</v>
      </c>
      <c r="I47" s="37" t="e">
        <f t="shared" si="154"/>
        <v>#DIV/0!</v>
      </c>
      <c r="J47" s="37" t="e">
        <f t="shared" si="154"/>
        <v>#DIV/0!</v>
      </c>
      <c r="K47" s="37" t="e">
        <f t="shared" si="154"/>
        <v>#DIV/0!</v>
      </c>
      <c r="L47" s="38" t="e">
        <f t="shared" si="130"/>
        <v>#DIV/0!</v>
      </c>
      <c r="M47" s="37" t="e">
        <f t="shared" ref="M47:N47" si="155">SUM(M32:M35)</f>
        <v>#DIV/0!</v>
      </c>
      <c r="N47" s="37" t="e">
        <f t="shared" si="155"/>
        <v>#DIV/0!</v>
      </c>
      <c r="O47" s="38" t="e">
        <f t="shared" si="132"/>
        <v>#DIV/0!</v>
      </c>
      <c r="P47" s="37" t="e">
        <f t="shared" ref="P47:Q47" si="156">SUM(P32:P35)</f>
        <v>#DIV/0!</v>
      </c>
      <c r="Q47" s="37" t="e">
        <f t="shared" si="156"/>
        <v>#DIV/0!</v>
      </c>
      <c r="R47" s="38" t="e">
        <f t="shared" si="134"/>
        <v>#DIV/0!</v>
      </c>
      <c r="S47" s="59">
        <f t="shared" si="135"/>
        <v>38</v>
      </c>
      <c r="V47" s="30" t="s">
        <v>67</v>
      </c>
      <c r="W47">
        <f>SUM(B56,B62,B68,B74)</f>
        <v>38</v>
      </c>
      <c r="X47" s="3" t="s">
        <v>60</v>
      </c>
    </row>
    <row r="48" spans="1:34" ht="15.75" customHeight="1" x14ac:dyDescent="0.15">
      <c r="A48" s="32"/>
      <c r="L48" s="1"/>
      <c r="O48" s="1"/>
      <c r="R48" s="1"/>
      <c r="S48" s="1"/>
    </row>
    <row r="49" spans="1:25" ht="15.75" customHeight="1" x14ac:dyDescent="0.15">
      <c r="A49" s="80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1:25" ht="15.75" customHeight="1" x14ac:dyDescent="0.15">
      <c r="A50" s="2"/>
      <c r="L50" s="1"/>
      <c r="O50" s="1"/>
      <c r="R50" s="1"/>
      <c r="S50" s="1"/>
      <c r="V50" s="30"/>
    </row>
    <row r="51" spans="1:25" ht="15.75" customHeight="1" x14ac:dyDescent="0.15">
      <c r="A51" s="2"/>
      <c r="L51" s="1"/>
      <c r="O51" s="1"/>
      <c r="R51" s="1"/>
      <c r="S51" s="1"/>
      <c r="V51" s="44"/>
    </row>
    <row r="52" spans="1:25" ht="15.75" customHeight="1" x14ac:dyDescent="0.15">
      <c r="A52" s="2"/>
      <c r="L52" s="1"/>
      <c r="O52" s="1"/>
      <c r="R52" s="1"/>
      <c r="S52" s="1"/>
      <c r="V52" s="26"/>
    </row>
    <row r="53" spans="1:25" ht="15.75" customHeight="1" x14ac:dyDescent="0.15">
      <c r="A53" s="31"/>
      <c r="B53" s="45"/>
      <c r="C53" s="45"/>
      <c r="D53" s="45"/>
      <c r="E53" s="45"/>
      <c r="F53" s="45"/>
      <c r="G53" s="45"/>
      <c r="H53" s="45"/>
      <c r="I53" s="45"/>
      <c r="J53" s="45"/>
      <c r="K53" s="45" t="s">
        <v>69</v>
      </c>
      <c r="L53" s="46"/>
      <c r="M53" s="45"/>
      <c r="N53" s="45"/>
      <c r="O53" s="46"/>
      <c r="P53" s="45"/>
      <c r="Q53" s="45"/>
      <c r="R53" s="46"/>
      <c r="S53" s="46"/>
      <c r="V53" s="47"/>
    </row>
    <row r="54" spans="1:25" ht="15.75" customHeight="1" x14ac:dyDescent="0.15">
      <c r="A54" s="2"/>
      <c r="C54" s="3" t="s">
        <v>70</v>
      </c>
      <c r="D54" s="3"/>
      <c r="E54" s="3"/>
      <c r="L54" s="1"/>
      <c r="O54" s="1"/>
      <c r="R54" s="1"/>
      <c r="S54" s="1"/>
      <c r="V54" s="12"/>
    </row>
    <row r="55" spans="1:25" ht="15.75" customHeight="1" x14ac:dyDescent="0.15">
      <c r="A55" s="12" t="s">
        <v>18</v>
      </c>
      <c r="B55" s="3" t="s">
        <v>71</v>
      </c>
      <c r="C55" s="3" t="s">
        <v>72</v>
      </c>
      <c r="D55" s="3" t="s">
        <v>73</v>
      </c>
      <c r="E55" s="3" t="s">
        <v>74</v>
      </c>
      <c r="F55" s="3" t="s">
        <v>75</v>
      </c>
      <c r="G55" s="3" t="s">
        <v>76</v>
      </c>
      <c r="H55" s="3" t="s">
        <v>77</v>
      </c>
      <c r="I55" s="3" t="s">
        <v>78</v>
      </c>
      <c r="J55" s="3" t="s">
        <v>79</v>
      </c>
      <c r="K55" s="3" t="s">
        <v>80</v>
      </c>
      <c r="L55" s="1" t="s">
        <v>10</v>
      </c>
      <c r="M55" s="3" t="s">
        <v>11</v>
      </c>
      <c r="N55" s="3" t="s">
        <v>12</v>
      </c>
      <c r="O55" s="1" t="s">
        <v>13</v>
      </c>
      <c r="P55" s="3" t="s">
        <v>14</v>
      </c>
      <c r="Q55" s="3" t="s">
        <v>15</v>
      </c>
      <c r="R55" s="1" t="s">
        <v>16</v>
      </c>
      <c r="S55" s="1"/>
      <c r="V55" s="24"/>
    </row>
    <row r="56" spans="1:25" ht="13" x14ac:dyDescent="0.15">
      <c r="A56" s="32" t="s">
        <v>54</v>
      </c>
      <c r="B56" s="3">
        <v>11</v>
      </c>
      <c r="C56" s="3">
        <v>17</v>
      </c>
      <c r="D56" s="3">
        <v>3</v>
      </c>
      <c r="E56" s="3">
        <v>14</v>
      </c>
      <c r="F56" s="3">
        <v>2</v>
      </c>
      <c r="G56" s="3">
        <v>1</v>
      </c>
      <c r="H56" s="3">
        <v>1</v>
      </c>
      <c r="I56" s="3">
        <v>3</v>
      </c>
      <c r="J56" s="3">
        <v>11</v>
      </c>
      <c r="K56" s="48">
        <v>5</v>
      </c>
      <c r="L56" s="1"/>
      <c r="M56" s="48">
        <v>2</v>
      </c>
      <c r="N56" s="48">
        <v>0</v>
      </c>
      <c r="O56" s="1"/>
      <c r="P56" s="3">
        <v>2</v>
      </c>
      <c r="Q56" s="3">
        <v>1</v>
      </c>
      <c r="R56" s="1"/>
      <c r="S56" s="1"/>
      <c r="U56" s="49"/>
      <c r="V56" s="32"/>
      <c r="Y56" s="49"/>
    </row>
    <row r="57" spans="1:25" ht="13" x14ac:dyDescent="0.15">
      <c r="A57" s="32" t="s">
        <v>56</v>
      </c>
      <c r="B57" s="3">
        <v>22</v>
      </c>
      <c r="C57" s="3">
        <v>6</v>
      </c>
      <c r="D57" s="3">
        <v>1</v>
      </c>
      <c r="E57" s="3">
        <v>5</v>
      </c>
      <c r="F57" s="3">
        <v>4</v>
      </c>
      <c r="G57" s="3">
        <v>2</v>
      </c>
      <c r="H57" s="3">
        <v>0</v>
      </c>
      <c r="I57" s="3">
        <v>3</v>
      </c>
      <c r="J57" s="3">
        <v>16</v>
      </c>
      <c r="K57" s="3">
        <v>11</v>
      </c>
      <c r="L57" s="1"/>
      <c r="M57" s="3">
        <v>2</v>
      </c>
      <c r="N57" s="3">
        <v>0</v>
      </c>
      <c r="O57" s="1"/>
      <c r="P57" s="3">
        <v>0</v>
      </c>
      <c r="Q57" s="3">
        <v>0</v>
      </c>
      <c r="R57" s="1"/>
      <c r="S57" s="1"/>
      <c r="V57" s="28"/>
    </row>
    <row r="58" spans="1:25" ht="13" x14ac:dyDescent="0.15">
      <c r="A58" s="32" t="s">
        <v>57</v>
      </c>
      <c r="L58" s="1"/>
      <c r="O58" s="1"/>
      <c r="R58" s="1"/>
      <c r="S58" s="1"/>
      <c r="V58" s="32"/>
    </row>
    <row r="59" spans="1:25" ht="13" x14ac:dyDescent="0.15">
      <c r="A59" s="33" t="s">
        <v>81</v>
      </c>
      <c r="B59" s="34">
        <f t="shared" ref="B59:I59" si="157">SUM(B56:B58)</f>
        <v>33</v>
      </c>
      <c r="C59" s="34">
        <f t="shared" si="157"/>
        <v>23</v>
      </c>
      <c r="D59" s="34">
        <f t="shared" si="157"/>
        <v>4</v>
      </c>
      <c r="E59" s="34">
        <f t="shared" si="157"/>
        <v>19</v>
      </c>
      <c r="F59" s="34">
        <f t="shared" si="157"/>
        <v>6</v>
      </c>
      <c r="G59" s="34">
        <f t="shared" si="157"/>
        <v>3</v>
      </c>
      <c r="H59" s="34">
        <f t="shared" si="157"/>
        <v>1</v>
      </c>
      <c r="I59" s="34">
        <f t="shared" si="157"/>
        <v>6</v>
      </c>
      <c r="J59" s="50">
        <f>SUM(J56:J58)+SUM(M56:M58)</f>
        <v>31</v>
      </c>
      <c r="K59" s="50">
        <f>SUM(K56:K58)+SUM(N56:N58)</f>
        <v>16</v>
      </c>
      <c r="L59" s="35">
        <f>K59/J59</f>
        <v>0.5161290322580645</v>
      </c>
      <c r="M59" s="50">
        <f t="shared" ref="M59:N59" si="158">SUM(M56:M58)</f>
        <v>4</v>
      </c>
      <c r="N59" s="50">
        <f t="shared" si="158"/>
        <v>0</v>
      </c>
      <c r="O59" s="35">
        <f>N59/M59</f>
        <v>0</v>
      </c>
      <c r="P59" s="34">
        <f t="shared" ref="P59:Q59" si="159">SUM(P56:P58)</f>
        <v>2</v>
      </c>
      <c r="Q59" s="34">
        <f t="shared" si="159"/>
        <v>1</v>
      </c>
      <c r="R59" s="35">
        <f>Q59/P59</f>
        <v>0.5</v>
      </c>
      <c r="S59" s="1"/>
    </row>
    <row r="60" spans="1:25" ht="13" x14ac:dyDescent="0.15">
      <c r="L60" s="1"/>
      <c r="O60" s="1"/>
      <c r="R60" s="1"/>
      <c r="S60" s="1"/>
    </row>
    <row r="61" spans="1:25" ht="13" x14ac:dyDescent="0.15">
      <c r="A61" s="12" t="s">
        <v>19</v>
      </c>
      <c r="B61" s="3" t="s">
        <v>71</v>
      </c>
      <c r="C61" s="3" t="s">
        <v>72</v>
      </c>
      <c r="D61" s="3" t="s">
        <v>73</v>
      </c>
      <c r="E61" s="3" t="s">
        <v>74</v>
      </c>
      <c r="F61" s="3" t="s">
        <v>75</v>
      </c>
      <c r="G61" s="3" t="s">
        <v>76</v>
      </c>
      <c r="H61" s="3" t="s">
        <v>77</v>
      </c>
      <c r="I61" s="3" t="s">
        <v>78</v>
      </c>
      <c r="J61" s="3" t="s">
        <v>79</v>
      </c>
      <c r="K61" s="3" t="s">
        <v>80</v>
      </c>
      <c r="L61" s="1" t="s">
        <v>10</v>
      </c>
      <c r="M61" s="3" t="s">
        <v>11</v>
      </c>
      <c r="N61" s="3" t="s">
        <v>12</v>
      </c>
      <c r="O61" s="1" t="s">
        <v>13</v>
      </c>
      <c r="P61" s="3" t="s">
        <v>14</v>
      </c>
      <c r="Q61" s="3" t="s">
        <v>15</v>
      </c>
      <c r="R61" s="1" t="s">
        <v>16</v>
      </c>
      <c r="S61" s="1"/>
    </row>
    <row r="62" spans="1:25" ht="13" x14ac:dyDescent="0.15">
      <c r="A62" s="32" t="s">
        <v>54</v>
      </c>
      <c r="B62" s="3">
        <v>10</v>
      </c>
      <c r="C62" s="3">
        <v>14</v>
      </c>
      <c r="D62" s="3">
        <v>1</v>
      </c>
      <c r="E62" s="3">
        <v>13</v>
      </c>
      <c r="F62" s="3">
        <v>2</v>
      </c>
      <c r="G62" s="3">
        <v>1</v>
      </c>
      <c r="H62" s="3">
        <v>2</v>
      </c>
      <c r="I62" s="3">
        <v>2</v>
      </c>
      <c r="J62" s="3">
        <v>7</v>
      </c>
      <c r="K62" s="48">
        <v>2</v>
      </c>
      <c r="L62" s="1"/>
      <c r="M62" s="48">
        <v>8</v>
      </c>
      <c r="N62" s="48">
        <v>1</v>
      </c>
      <c r="O62" s="1"/>
      <c r="P62" s="3">
        <v>6</v>
      </c>
      <c r="Q62" s="3">
        <v>3</v>
      </c>
      <c r="R62" s="1"/>
      <c r="S62" s="1"/>
    </row>
    <row r="63" spans="1:25" ht="13" x14ac:dyDescent="0.15">
      <c r="A63" s="32" t="s">
        <v>56</v>
      </c>
      <c r="B63" s="3">
        <v>14</v>
      </c>
      <c r="C63" s="3">
        <v>10</v>
      </c>
      <c r="D63" s="3">
        <v>2</v>
      </c>
      <c r="E63" s="3">
        <v>8</v>
      </c>
      <c r="F63" s="3">
        <v>4</v>
      </c>
      <c r="G63" s="3">
        <v>0</v>
      </c>
      <c r="H63" s="3">
        <v>4</v>
      </c>
      <c r="I63" s="3">
        <v>3</v>
      </c>
      <c r="J63" s="3">
        <v>6</v>
      </c>
      <c r="K63" s="3">
        <v>3</v>
      </c>
      <c r="L63" s="1"/>
      <c r="M63" s="3">
        <v>8</v>
      </c>
      <c r="N63" s="3">
        <v>2</v>
      </c>
      <c r="O63" s="1"/>
      <c r="P63" s="3">
        <v>4</v>
      </c>
      <c r="Q63" s="3">
        <v>2</v>
      </c>
      <c r="R63" s="1"/>
      <c r="S63" s="1"/>
      <c r="U63" s="49"/>
      <c r="Y63" s="49"/>
    </row>
    <row r="64" spans="1:25" ht="13" x14ac:dyDescent="0.15">
      <c r="A64" s="32" t="s">
        <v>57</v>
      </c>
      <c r="L64" s="1"/>
      <c r="O64" s="1"/>
      <c r="R64" s="1"/>
      <c r="S64" s="1"/>
    </row>
    <row r="65" spans="1:25" ht="13" x14ac:dyDescent="0.15">
      <c r="A65" s="33" t="s">
        <v>81</v>
      </c>
      <c r="B65" s="34">
        <f t="shared" ref="B65:I65" si="160">SUM(B62:B64)</f>
        <v>24</v>
      </c>
      <c r="C65" s="34">
        <f t="shared" si="160"/>
        <v>24</v>
      </c>
      <c r="D65" s="34">
        <f t="shared" si="160"/>
        <v>3</v>
      </c>
      <c r="E65" s="34">
        <f t="shared" si="160"/>
        <v>21</v>
      </c>
      <c r="F65" s="34">
        <f t="shared" si="160"/>
        <v>6</v>
      </c>
      <c r="G65" s="34">
        <f t="shared" si="160"/>
        <v>1</v>
      </c>
      <c r="H65" s="34">
        <f t="shared" si="160"/>
        <v>6</v>
      </c>
      <c r="I65" s="34">
        <f t="shared" si="160"/>
        <v>5</v>
      </c>
      <c r="J65" s="50">
        <f t="shared" ref="J65:K65" si="161">SUM(J62:J64)+SUM(M62:M64)</f>
        <v>29</v>
      </c>
      <c r="K65" s="50">
        <f t="shared" si="161"/>
        <v>8</v>
      </c>
      <c r="L65" s="35">
        <f>K65/J65</f>
        <v>0.27586206896551724</v>
      </c>
      <c r="M65" s="50">
        <f t="shared" ref="M65:N65" si="162">SUM(M62:M64)</f>
        <v>16</v>
      </c>
      <c r="N65" s="50">
        <f t="shared" si="162"/>
        <v>3</v>
      </c>
      <c r="O65" s="35">
        <f>N65/M65</f>
        <v>0.1875</v>
      </c>
      <c r="P65" s="34">
        <f t="shared" ref="P65:Q65" si="163">SUM(P62:P64)</f>
        <v>10</v>
      </c>
      <c r="Q65" s="34">
        <f t="shared" si="163"/>
        <v>5</v>
      </c>
      <c r="R65" s="35">
        <f>Q65/P65</f>
        <v>0.5</v>
      </c>
      <c r="S65" s="1"/>
    </row>
    <row r="66" spans="1:25" ht="13" x14ac:dyDescent="0.15">
      <c r="A66" s="32"/>
      <c r="L66" s="1"/>
      <c r="O66" s="1"/>
      <c r="R66" s="1"/>
      <c r="S66" s="1"/>
    </row>
    <row r="67" spans="1:25" ht="13" x14ac:dyDescent="0.15">
      <c r="A67" s="12" t="s">
        <v>20</v>
      </c>
      <c r="B67" s="3" t="s">
        <v>71</v>
      </c>
      <c r="C67" s="3" t="s">
        <v>72</v>
      </c>
      <c r="D67" s="3" t="s">
        <v>73</v>
      </c>
      <c r="E67" s="3" t="s">
        <v>74</v>
      </c>
      <c r="F67" s="3" t="s">
        <v>75</v>
      </c>
      <c r="G67" s="3" t="s">
        <v>76</v>
      </c>
      <c r="H67" s="3" t="s">
        <v>77</v>
      </c>
      <c r="I67" s="3" t="s">
        <v>78</v>
      </c>
      <c r="J67" s="3" t="s">
        <v>79</v>
      </c>
      <c r="K67" s="3" t="s">
        <v>80</v>
      </c>
      <c r="L67" s="1" t="s">
        <v>10</v>
      </c>
      <c r="M67" s="3" t="s">
        <v>11</v>
      </c>
      <c r="N67" s="3" t="s">
        <v>12</v>
      </c>
      <c r="O67" s="1" t="s">
        <v>13</v>
      </c>
      <c r="P67" s="3" t="s">
        <v>14</v>
      </c>
      <c r="Q67" s="3" t="s">
        <v>15</v>
      </c>
      <c r="R67" s="1" t="s">
        <v>16</v>
      </c>
      <c r="S67" s="1"/>
    </row>
    <row r="68" spans="1:25" ht="13" x14ac:dyDescent="0.15">
      <c r="A68" s="32" t="s">
        <v>54</v>
      </c>
      <c r="B68" s="3">
        <v>10</v>
      </c>
      <c r="C68" s="3">
        <v>5</v>
      </c>
      <c r="D68" s="3">
        <v>2</v>
      </c>
      <c r="E68" s="3">
        <v>3</v>
      </c>
      <c r="F68" s="3">
        <v>0</v>
      </c>
      <c r="G68" s="3">
        <v>1</v>
      </c>
      <c r="H68" s="3">
        <v>0</v>
      </c>
      <c r="I68" s="3">
        <v>2</v>
      </c>
      <c r="J68" s="3">
        <v>6</v>
      </c>
      <c r="K68" s="48">
        <v>3</v>
      </c>
      <c r="L68" s="1"/>
      <c r="M68" s="48">
        <v>8</v>
      </c>
      <c r="N68" s="48">
        <v>1</v>
      </c>
      <c r="O68" s="1"/>
      <c r="P68" s="3">
        <v>2</v>
      </c>
      <c r="Q68" s="3">
        <v>1</v>
      </c>
      <c r="R68" s="1"/>
      <c r="S68" s="1"/>
    </row>
    <row r="69" spans="1:25" ht="13" x14ac:dyDescent="0.15">
      <c r="A69" s="32" t="s">
        <v>56</v>
      </c>
      <c r="B69" s="3">
        <v>8</v>
      </c>
      <c r="C69" s="3">
        <v>5</v>
      </c>
      <c r="D69" s="3">
        <v>0</v>
      </c>
      <c r="E69" s="3">
        <v>5</v>
      </c>
      <c r="F69" s="3">
        <v>2</v>
      </c>
      <c r="G69" s="3">
        <v>0</v>
      </c>
      <c r="H69" s="3">
        <v>0</v>
      </c>
      <c r="I69" s="3">
        <v>0</v>
      </c>
      <c r="J69" s="3">
        <v>2</v>
      </c>
      <c r="K69" s="3">
        <v>1</v>
      </c>
      <c r="L69" s="1"/>
      <c r="M69" s="3">
        <v>7</v>
      </c>
      <c r="N69" s="3">
        <v>2</v>
      </c>
      <c r="O69" s="1"/>
      <c r="P69" s="3">
        <v>0</v>
      </c>
      <c r="Q69" s="3">
        <v>0</v>
      </c>
      <c r="R69" s="1"/>
      <c r="S69" s="1"/>
    </row>
    <row r="70" spans="1:25" ht="13" x14ac:dyDescent="0.15">
      <c r="A70" s="32" t="s">
        <v>57</v>
      </c>
      <c r="L70" s="1"/>
      <c r="O70" s="1"/>
      <c r="R70" s="1"/>
      <c r="S70" s="1"/>
    </row>
    <row r="71" spans="1:25" ht="13" x14ac:dyDescent="0.15">
      <c r="A71" s="33" t="s">
        <v>81</v>
      </c>
      <c r="B71" s="34">
        <f t="shared" ref="B71:I71" si="164">SUM(B68:B70)</f>
        <v>18</v>
      </c>
      <c r="C71" s="34">
        <f t="shared" si="164"/>
        <v>10</v>
      </c>
      <c r="D71" s="34">
        <f t="shared" si="164"/>
        <v>2</v>
      </c>
      <c r="E71" s="34">
        <f t="shared" si="164"/>
        <v>8</v>
      </c>
      <c r="F71" s="34">
        <f t="shared" si="164"/>
        <v>2</v>
      </c>
      <c r="G71" s="34">
        <f t="shared" si="164"/>
        <v>1</v>
      </c>
      <c r="H71" s="34">
        <f t="shared" si="164"/>
        <v>0</v>
      </c>
      <c r="I71" s="34">
        <f t="shared" si="164"/>
        <v>2</v>
      </c>
      <c r="J71" s="50">
        <f>SUM(J68:J70)+SUM(M68:M70)</f>
        <v>23</v>
      </c>
      <c r="K71" s="50">
        <f>SUM(K68:K70)+SUM(N68:N70)</f>
        <v>7</v>
      </c>
      <c r="L71" s="35">
        <f>K71/J71</f>
        <v>0.30434782608695654</v>
      </c>
      <c r="M71" s="50">
        <f t="shared" ref="M71:N71" si="165">SUM(M68:M70)</f>
        <v>15</v>
      </c>
      <c r="N71" s="50">
        <f t="shared" si="165"/>
        <v>3</v>
      </c>
      <c r="O71" s="35">
        <f>N71/M71</f>
        <v>0.2</v>
      </c>
      <c r="P71" s="34">
        <f t="shared" ref="P71:Q71" si="166">SUM(P68:P70)</f>
        <v>2</v>
      </c>
      <c r="Q71" s="34">
        <f t="shared" si="166"/>
        <v>1</v>
      </c>
      <c r="R71" s="35">
        <f>Q71/P71</f>
        <v>0.5</v>
      </c>
      <c r="S71" s="1"/>
    </row>
    <row r="72" spans="1:25" ht="13" x14ac:dyDescent="0.15">
      <c r="A72" s="32"/>
      <c r="L72" s="1"/>
      <c r="O72" s="1"/>
      <c r="R72" s="1"/>
      <c r="S72" s="1"/>
    </row>
    <row r="73" spans="1:25" ht="13" x14ac:dyDescent="0.15">
      <c r="A73" s="12" t="s">
        <v>21</v>
      </c>
      <c r="B73" s="3" t="s">
        <v>71</v>
      </c>
      <c r="C73" s="3" t="s">
        <v>72</v>
      </c>
      <c r="D73" s="3" t="s">
        <v>73</v>
      </c>
      <c r="E73" s="3" t="s">
        <v>74</v>
      </c>
      <c r="F73" s="3" t="s">
        <v>75</v>
      </c>
      <c r="G73" s="3" t="s">
        <v>76</v>
      </c>
      <c r="H73" s="3" t="s">
        <v>77</v>
      </c>
      <c r="I73" s="3" t="s">
        <v>78</v>
      </c>
      <c r="J73" s="3" t="s">
        <v>79</v>
      </c>
      <c r="K73" s="3" t="s">
        <v>80</v>
      </c>
      <c r="L73" s="1" t="s">
        <v>10</v>
      </c>
      <c r="M73" s="3" t="s">
        <v>11</v>
      </c>
      <c r="N73" s="3" t="s">
        <v>12</v>
      </c>
      <c r="O73" s="1" t="s">
        <v>13</v>
      </c>
      <c r="P73" s="3" t="s">
        <v>14</v>
      </c>
      <c r="Q73" s="3" t="s">
        <v>15</v>
      </c>
      <c r="R73" s="1" t="s">
        <v>16</v>
      </c>
      <c r="S73" s="1"/>
    </row>
    <row r="74" spans="1:25" ht="13" x14ac:dyDescent="0.15">
      <c r="A74" s="32" t="s">
        <v>54</v>
      </c>
      <c r="B74" s="3">
        <v>7</v>
      </c>
      <c r="C74" s="3">
        <v>4</v>
      </c>
      <c r="D74" s="3">
        <v>0</v>
      </c>
      <c r="E74" s="3">
        <v>4</v>
      </c>
      <c r="F74" s="3">
        <v>1</v>
      </c>
      <c r="G74" s="3">
        <v>0</v>
      </c>
      <c r="H74" s="3">
        <v>0</v>
      </c>
      <c r="I74" s="3">
        <v>1</v>
      </c>
      <c r="J74" s="3">
        <v>7</v>
      </c>
      <c r="K74" s="48">
        <v>3</v>
      </c>
      <c r="L74" s="1"/>
      <c r="M74" s="48">
        <v>0</v>
      </c>
      <c r="N74" s="48">
        <v>0</v>
      </c>
      <c r="O74" s="1"/>
      <c r="P74" s="3">
        <v>2</v>
      </c>
      <c r="Q74" s="3">
        <v>1</v>
      </c>
      <c r="R74" s="1"/>
      <c r="S74" s="1"/>
    </row>
    <row r="75" spans="1:25" ht="13" x14ac:dyDescent="0.15">
      <c r="A75" s="32" t="s">
        <v>56</v>
      </c>
      <c r="B75" s="3">
        <v>6</v>
      </c>
      <c r="C75" s="3">
        <v>4</v>
      </c>
      <c r="D75" s="3">
        <v>1</v>
      </c>
      <c r="E75" s="3">
        <v>3</v>
      </c>
      <c r="F75" s="3">
        <v>2</v>
      </c>
      <c r="G75" s="3">
        <v>1</v>
      </c>
      <c r="H75" s="3">
        <v>0</v>
      </c>
      <c r="I75" s="3">
        <v>0</v>
      </c>
      <c r="J75" s="3">
        <v>5</v>
      </c>
      <c r="K75" s="3">
        <v>1</v>
      </c>
      <c r="L75" s="1"/>
      <c r="M75" s="3">
        <v>1</v>
      </c>
      <c r="N75" s="3">
        <v>1</v>
      </c>
      <c r="O75" s="1"/>
      <c r="P75" s="3">
        <v>2</v>
      </c>
      <c r="Q75" s="3">
        <v>1</v>
      </c>
      <c r="R75" s="1"/>
      <c r="S75" s="1"/>
    </row>
    <row r="76" spans="1:25" ht="13" x14ac:dyDescent="0.15">
      <c r="A76" s="32" t="s">
        <v>57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2"/>
      <c r="M76" s="51"/>
      <c r="N76" s="51"/>
      <c r="O76" s="52"/>
      <c r="P76" s="51"/>
      <c r="Q76" s="51"/>
      <c r="R76" s="1"/>
      <c r="S76" s="1"/>
    </row>
    <row r="77" spans="1:25" ht="13" x14ac:dyDescent="0.15">
      <c r="A77" s="33" t="s">
        <v>81</v>
      </c>
      <c r="B77" s="34">
        <f t="shared" ref="B77:I77" si="167">SUM(B74:B76)</f>
        <v>13</v>
      </c>
      <c r="C77" s="34">
        <f t="shared" si="167"/>
        <v>8</v>
      </c>
      <c r="D77" s="34">
        <f t="shared" si="167"/>
        <v>1</v>
      </c>
      <c r="E77" s="34">
        <f t="shared" si="167"/>
        <v>7</v>
      </c>
      <c r="F77" s="34">
        <f t="shared" si="167"/>
        <v>3</v>
      </c>
      <c r="G77" s="34">
        <f t="shared" si="167"/>
        <v>1</v>
      </c>
      <c r="H77" s="34">
        <f t="shared" si="167"/>
        <v>0</v>
      </c>
      <c r="I77" s="34">
        <f t="shared" si="167"/>
        <v>1</v>
      </c>
      <c r="J77" s="50">
        <f t="shared" ref="J77:K77" si="168">SUM(J74:J76)+SUM(M74:M76)</f>
        <v>13</v>
      </c>
      <c r="K77" s="50">
        <f t="shared" si="168"/>
        <v>5</v>
      </c>
      <c r="L77" s="35">
        <f>K77/J77</f>
        <v>0.38461538461538464</v>
      </c>
      <c r="M77" s="50">
        <f t="shared" ref="M77:N77" si="169">SUM(M74:M76)</f>
        <v>1</v>
      </c>
      <c r="N77" s="50">
        <f t="shared" si="169"/>
        <v>1</v>
      </c>
      <c r="O77" s="35">
        <f>N77/M77</f>
        <v>1</v>
      </c>
      <c r="P77" s="34">
        <f t="shared" ref="P77:Q77" si="170">SUM(P74:P76)</f>
        <v>4</v>
      </c>
      <c r="Q77" s="34">
        <f t="shared" si="170"/>
        <v>2</v>
      </c>
      <c r="R77" s="35">
        <f>Q77/P77</f>
        <v>0.5</v>
      </c>
      <c r="S77" s="1"/>
    </row>
    <row r="78" spans="1:25" ht="13" x14ac:dyDescent="0.15">
      <c r="A78" s="32"/>
      <c r="K78" s="48"/>
      <c r="L78" s="1"/>
      <c r="M78" s="48"/>
      <c r="N78" s="48"/>
      <c r="O78" s="1"/>
      <c r="R78" s="1"/>
      <c r="S78" s="1"/>
      <c r="U78" s="49"/>
      <c r="Y78" s="49"/>
    </row>
    <row r="79" spans="1:25" ht="13" x14ac:dyDescent="0.15">
      <c r="A79" s="17" t="s">
        <v>22</v>
      </c>
      <c r="B79" s="3" t="s">
        <v>71</v>
      </c>
      <c r="C79" s="3" t="s">
        <v>72</v>
      </c>
      <c r="D79" s="3" t="s">
        <v>73</v>
      </c>
      <c r="E79" s="3" t="s">
        <v>74</v>
      </c>
      <c r="F79" s="3" t="s">
        <v>75</v>
      </c>
      <c r="G79" s="3" t="s">
        <v>76</v>
      </c>
      <c r="H79" s="3" t="s">
        <v>77</v>
      </c>
      <c r="I79" s="3" t="s">
        <v>78</v>
      </c>
      <c r="J79" s="3" t="s">
        <v>79</v>
      </c>
      <c r="K79" s="3" t="s">
        <v>80</v>
      </c>
      <c r="L79" s="1" t="s">
        <v>10</v>
      </c>
      <c r="M79" s="3" t="s">
        <v>11</v>
      </c>
      <c r="N79" s="3" t="s">
        <v>12</v>
      </c>
      <c r="O79" s="1" t="s">
        <v>13</v>
      </c>
      <c r="P79" s="3" t="s">
        <v>14</v>
      </c>
      <c r="Q79" s="3" t="s">
        <v>15</v>
      </c>
      <c r="R79" s="1" t="s">
        <v>16</v>
      </c>
      <c r="S79" s="1"/>
    </row>
    <row r="80" spans="1:25" ht="13" x14ac:dyDescent="0.15">
      <c r="A80" s="32" t="s">
        <v>54</v>
      </c>
      <c r="B80" s="3">
        <v>6</v>
      </c>
      <c r="C80" s="3">
        <v>6</v>
      </c>
      <c r="D80" s="3">
        <v>2</v>
      </c>
      <c r="E80" s="3">
        <v>4</v>
      </c>
      <c r="F80" s="3">
        <v>3</v>
      </c>
      <c r="G80" s="3">
        <v>2</v>
      </c>
      <c r="H80" s="3">
        <v>0</v>
      </c>
      <c r="I80" s="3">
        <v>1</v>
      </c>
      <c r="J80" s="3">
        <v>6</v>
      </c>
      <c r="K80" s="48">
        <v>1</v>
      </c>
      <c r="L80" s="1"/>
      <c r="M80" s="48">
        <v>6</v>
      </c>
      <c r="N80" s="48">
        <v>1</v>
      </c>
      <c r="O80" s="1"/>
      <c r="P80" s="3">
        <v>2</v>
      </c>
      <c r="Q80" s="3">
        <v>1</v>
      </c>
      <c r="R80" s="1"/>
      <c r="S80" s="1"/>
    </row>
    <row r="81" spans="1:25" ht="13" x14ac:dyDescent="0.15">
      <c r="A81" s="32" t="s">
        <v>56</v>
      </c>
      <c r="L81" s="1"/>
      <c r="O81" s="1"/>
      <c r="R81" s="1"/>
      <c r="S81" s="1"/>
    </row>
    <row r="82" spans="1:25" ht="13" x14ac:dyDescent="0.15">
      <c r="A82" s="32" t="s">
        <v>57</v>
      </c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2"/>
      <c r="M82" s="51"/>
      <c r="N82" s="51"/>
      <c r="O82" s="52"/>
      <c r="P82" s="51"/>
      <c r="Q82" s="51"/>
      <c r="R82" s="1"/>
      <c r="S82" s="1"/>
    </row>
    <row r="83" spans="1:25" ht="13" x14ac:dyDescent="0.15">
      <c r="A83" s="33" t="s">
        <v>81</v>
      </c>
      <c r="B83" s="34">
        <f t="shared" ref="B83:I83" si="171">SUM(B80:B82)</f>
        <v>6</v>
      </c>
      <c r="C83" s="34">
        <f t="shared" si="171"/>
        <v>6</v>
      </c>
      <c r="D83" s="34">
        <f t="shared" si="171"/>
        <v>2</v>
      </c>
      <c r="E83" s="34">
        <f t="shared" si="171"/>
        <v>4</v>
      </c>
      <c r="F83" s="34">
        <f t="shared" si="171"/>
        <v>3</v>
      </c>
      <c r="G83" s="34">
        <f t="shared" si="171"/>
        <v>2</v>
      </c>
      <c r="H83" s="34">
        <f t="shared" si="171"/>
        <v>0</v>
      </c>
      <c r="I83" s="34">
        <f t="shared" si="171"/>
        <v>1</v>
      </c>
      <c r="J83" s="50">
        <f t="shared" ref="J83:K83" si="172">SUM(J80:J82)+SUM(M80:M82)</f>
        <v>12</v>
      </c>
      <c r="K83" s="50">
        <f t="shared" si="172"/>
        <v>2</v>
      </c>
      <c r="L83" s="35">
        <f>K83/J83</f>
        <v>0.16666666666666666</v>
      </c>
      <c r="M83" s="50">
        <f t="shared" ref="M83:N83" si="173">SUM(M80:M82)</f>
        <v>6</v>
      </c>
      <c r="N83" s="50">
        <f t="shared" si="173"/>
        <v>1</v>
      </c>
      <c r="O83" s="35">
        <f>N83/M83</f>
        <v>0.16666666666666666</v>
      </c>
      <c r="P83" s="34">
        <f t="shared" ref="P83:Q83" si="174">SUM(P80:P82)</f>
        <v>2</v>
      </c>
      <c r="Q83" s="34">
        <f t="shared" si="174"/>
        <v>1</v>
      </c>
      <c r="R83" s="35">
        <f>Q83/P83</f>
        <v>0.5</v>
      </c>
      <c r="S83" s="1"/>
    </row>
    <row r="84" spans="1:25" ht="13" x14ac:dyDescent="0.15">
      <c r="A84" s="17"/>
      <c r="B84" s="3"/>
      <c r="C84" s="3"/>
      <c r="D84" s="3"/>
      <c r="E84" s="3"/>
      <c r="F84" s="3"/>
      <c r="G84" s="3"/>
      <c r="H84" s="3"/>
      <c r="I84" s="3"/>
      <c r="J84" s="3"/>
      <c r="K84" s="3"/>
      <c r="L84" s="1"/>
      <c r="M84" s="3"/>
      <c r="N84" s="3"/>
      <c r="O84" s="1"/>
      <c r="P84" s="3"/>
      <c r="Q84" s="3"/>
      <c r="R84" s="1"/>
      <c r="S84" s="1"/>
    </row>
    <row r="85" spans="1:25" ht="13" x14ac:dyDescent="0.15">
      <c r="A85" s="17" t="s">
        <v>23</v>
      </c>
      <c r="B85" s="3" t="s">
        <v>71</v>
      </c>
      <c r="C85" s="3" t="s">
        <v>72</v>
      </c>
      <c r="D85" s="3" t="s">
        <v>73</v>
      </c>
      <c r="E85" s="3" t="s">
        <v>74</v>
      </c>
      <c r="F85" s="3" t="s">
        <v>75</v>
      </c>
      <c r="G85" s="3" t="s">
        <v>76</v>
      </c>
      <c r="H85" s="3" t="s">
        <v>77</v>
      </c>
      <c r="I85" s="3" t="s">
        <v>78</v>
      </c>
      <c r="J85" s="3" t="s">
        <v>79</v>
      </c>
      <c r="K85" s="3" t="s">
        <v>80</v>
      </c>
      <c r="L85" s="1" t="s">
        <v>10</v>
      </c>
      <c r="M85" s="3" t="s">
        <v>11</v>
      </c>
      <c r="N85" s="3" t="s">
        <v>12</v>
      </c>
      <c r="O85" s="1" t="s">
        <v>13</v>
      </c>
      <c r="P85" s="3" t="s">
        <v>14</v>
      </c>
      <c r="Q85" s="3" t="s">
        <v>15</v>
      </c>
      <c r="R85" s="1" t="s">
        <v>16</v>
      </c>
      <c r="S85" s="1"/>
    </row>
    <row r="86" spans="1:25" ht="13" x14ac:dyDescent="0.15">
      <c r="A86" s="32" t="s">
        <v>54</v>
      </c>
      <c r="B86" s="3">
        <v>24</v>
      </c>
      <c r="C86" s="3">
        <v>5</v>
      </c>
      <c r="D86" s="3">
        <v>1</v>
      </c>
      <c r="E86" s="3">
        <v>4</v>
      </c>
      <c r="F86" s="3">
        <v>2</v>
      </c>
      <c r="G86" s="3">
        <v>0</v>
      </c>
      <c r="H86" s="3">
        <v>1</v>
      </c>
      <c r="I86" s="3">
        <v>2</v>
      </c>
      <c r="J86" s="3">
        <v>16</v>
      </c>
      <c r="K86" s="48">
        <v>3</v>
      </c>
      <c r="L86" s="1"/>
      <c r="M86" s="48">
        <v>16</v>
      </c>
      <c r="N86" s="48">
        <v>5</v>
      </c>
      <c r="O86" s="1"/>
      <c r="P86" s="3">
        <v>5</v>
      </c>
      <c r="Q86" s="3">
        <v>3</v>
      </c>
      <c r="R86" s="1"/>
      <c r="S86" s="1"/>
    </row>
    <row r="87" spans="1:25" ht="13" x14ac:dyDescent="0.15">
      <c r="A87" s="32" t="s">
        <v>56</v>
      </c>
      <c r="L87" s="1"/>
      <c r="O87" s="1"/>
      <c r="R87" s="1"/>
      <c r="S87" s="1"/>
    </row>
    <row r="88" spans="1:25" ht="13" x14ac:dyDescent="0.15">
      <c r="A88" s="32" t="s">
        <v>57</v>
      </c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2"/>
      <c r="M88" s="51"/>
      <c r="N88" s="51"/>
      <c r="O88" s="52"/>
      <c r="P88" s="51"/>
      <c r="Q88" s="51"/>
      <c r="R88" s="1"/>
      <c r="S88" s="1"/>
      <c r="U88" s="49"/>
      <c r="Y88" s="49"/>
    </row>
    <row r="89" spans="1:25" ht="13" x14ac:dyDescent="0.15">
      <c r="A89" s="33" t="s">
        <v>81</v>
      </c>
      <c r="B89" s="34">
        <f t="shared" ref="B89:I89" si="175">SUM(B86:B88)</f>
        <v>24</v>
      </c>
      <c r="C89" s="34">
        <f t="shared" si="175"/>
        <v>5</v>
      </c>
      <c r="D89" s="34">
        <f t="shared" si="175"/>
        <v>1</v>
      </c>
      <c r="E89" s="34">
        <f t="shared" si="175"/>
        <v>4</v>
      </c>
      <c r="F89" s="34">
        <f t="shared" si="175"/>
        <v>2</v>
      </c>
      <c r="G89" s="34">
        <f t="shared" si="175"/>
        <v>0</v>
      </c>
      <c r="H89" s="34">
        <f t="shared" si="175"/>
        <v>1</v>
      </c>
      <c r="I89" s="34">
        <f t="shared" si="175"/>
        <v>2</v>
      </c>
      <c r="J89" s="50">
        <f t="shared" ref="J89:K89" si="176">SUM(J86:J88)+SUM(M86:M88)</f>
        <v>32</v>
      </c>
      <c r="K89" s="50">
        <f t="shared" si="176"/>
        <v>8</v>
      </c>
      <c r="L89" s="35">
        <f>K89/J89</f>
        <v>0.25</v>
      </c>
      <c r="M89" s="50">
        <f t="shared" ref="M89:N89" si="177">SUM(M86:M88)</f>
        <v>16</v>
      </c>
      <c r="N89" s="50">
        <f t="shared" si="177"/>
        <v>5</v>
      </c>
      <c r="O89" s="35">
        <f>N89/M89</f>
        <v>0.3125</v>
      </c>
      <c r="P89" s="34">
        <f t="shared" ref="P89:Q89" si="178">SUM(P86:P88)</f>
        <v>5</v>
      </c>
      <c r="Q89" s="34">
        <f t="shared" si="178"/>
        <v>3</v>
      </c>
      <c r="R89" s="35">
        <f>Q89/P89</f>
        <v>0.6</v>
      </c>
      <c r="S89" s="1"/>
    </row>
    <row r="90" spans="1:25" ht="13" x14ac:dyDescent="0.15">
      <c r="A90" s="32"/>
      <c r="L90" s="1"/>
      <c r="O90" s="1"/>
      <c r="R90" s="1"/>
      <c r="S90" s="1"/>
    </row>
    <row r="91" spans="1:25" ht="13" x14ac:dyDescent="0.15">
      <c r="A91" s="17" t="s">
        <v>82</v>
      </c>
      <c r="B91" s="3" t="s">
        <v>71</v>
      </c>
      <c r="C91" s="3" t="s">
        <v>72</v>
      </c>
      <c r="D91" s="3" t="s">
        <v>73</v>
      </c>
      <c r="E91" s="3" t="s">
        <v>74</v>
      </c>
      <c r="F91" s="3" t="s">
        <v>75</v>
      </c>
      <c r="G91" s="3" t="s">
        <v>76</v>
      </c>
      <c r="H91" s="3" t="s">
        <v>77</v>
      </c>
      <c r="I91" s="3" t="s">
        <v>78</v>
      </c>
      <c r="J91" s="3" t="s">
        <v>79</v>
      </c>
      <c r="K91" s="3" t="s">
        <v>80</v>
      </c>
      <c r="L91" s="1" t="s">
        <v>10</v>
      </c>
      <c r="M91" s="3" t="s">
        <v>11</v>
      </c>
      <c r="N91" s="3" t="s">
        <v>12</v>
      </c>
      <c r="O91" s="1" t="s">
        <v>13</v>
      </c>
      <c r="P91" s="3" t="s">
        <v>14</v>
      </c>
      <c r="Q91" s="3" t="s">
        <v>15</v>
      </c>
      <c r="R91" s="1" t="s">
        <v>16</v>
      </c>
      <c r="S91" s="1"/>
    </row>
    <row r="92" spans="1:25" ht="13" x14ac:dyDescent="0.15">
      <c r="A92" s="32" t="s">
        <v>54</v>
      </c>
      <c r="B92" s="3">
        <v>5</v>
      </c>
      <c r="C92" s="3">
        <v>12</v>
      </c>
      <c r="D92" s="3">
        <v>4</v>
      </c>
      <c r="E92" s="3">
        <v>8</v>
      </c>
      <c r="F92" s="3">
        <v>5</v>
      </c>
      <c r="G92" s="3">
        <v>1</v>
      </c>
      <c r="H92" s="3">
        <v>1</v>
      </c>
      <c r="I92" s="3">
        <v>1</v>
      </c>
      <c r="J92" s="3">
        <v>5</v>
      </c>
      <c r="K92" s="3">
        <v>2</v>
      </c>
      <c r="L92" s="1"/>
      <c r="M92" s="3">
        <v>3</v>
      </c>
      <c r="N92" s="3">
        <v>0</v>
      </c>
      <c r="O92" s="1"/>
      <c r="P92" s="3">
        <v>2</v>
      </c>
      <c r="Q92" s="3">
        <v>1</v>
      </c>
      <c r="R92" s="1"/>
      <c r="S92" s="1"/>
    </row>
    <row r="93" spans="1:25" ht="13" x14ac:dyDescent="0.15">
      <c r="A93" s="32" t="s">
        <v>56</v>
      </c>
      <c r="K93" s="48"/>
      <c r="L93" s="1"/>
      <c r="M93" s="48"/>
      <c r="N93" s="48"/>
      <c r="O93" s="1"/>
      <c r="R93" s="1"/>
      <c r="S93" s="1"/>
    </row>
    <row r="94" spans="1:25" ht="13" x14ac:dyDescent="0.15">
      <c r="A94" s="32" t="s">
        <v>57</v>
      </c>
      <c r="L94" s="1"/>
      <c r="O94" s="1"/>
      <c r="R94" s="1"/>
      <c r="S94" s="1"/>
    </row>
    <row r="95" spans="1:25" ht="13" x14ac:dyDescent="0.15">
      <c r="A95" s="33" t="s">
        <v>81</v>
      </c>
      <c r="B95" s="34">
        <f t="shared" ref="B95:I95" si="179">SUM(B92:B94)</f>
        <v>5</v>
      </c>
      <c r="C95" s="34">
        <f t="shared" si="179"/>
        <v>12</v>
      </c>
      <c r="D95" s="34">
        <f t="shared" si="179"/>
        <v>4</v>
      </c>
      <c r="E95" s="34">
        <f t="shared" si="179"/>
        <v>8</v>
      </c>
      <c r="F95" s="34">
        <f t="shared" si="179"/>
        <v>5</v>
      </c>
      <c r="G95" s="34">
        <f t="shared" si="179"/>
        <v>1</v>
      </c>
      <c r="H95" s="34">
        <f t="shared" si="179"/>
        <v>1</v>
      </c>
      <c r="I95" s="34">
        <f t="shared" si="179"/>
        <v>1</v>
      </c>
      <c r="J95" s="34">
        <f t="shared" ref="J95:K95" si="180">SUM(J92:J94)+SUM(M92:M94)</f>
        <v>8</v>
      </c>
      <c r="K95" s="34">
        <f t="shared" si="180"/>
        <v>2</v>
      </c>
      <c r="L95" s="35">
        <f>K95/J95</f>
        <v>0.25</v>
      </c>
      <c r="M95" s="50">
        <f t="shared" ref="M95:N95" si="181">SUM(M93:M94)</f>
        <v>0</v>
      </c>
      <c r="N95" s="50">
        <f t="shared" si="181"/>
        <v>0</v>
      </c>
      <c r="O95" s="35" t="e">
        <f>N95/M95</f>
        <v>#DIV/0!</v>
      </c>
      <c r="P95" s="34">
        <f t="shared" ref="P95:Q95" si="182">SUM(P92:P94)</f>
        <v>2</v>
      </c>
      <c r="Q95" s="34">
        <f t="shared" si="182"/>
        <v>1</v>
      </c>
      <c r="R95" s="35">
        <f>Q95/P95</f>
        <v>0.5</v>
      </c>
      <c r="S95" s="1"/>
    </row>
    <row r="96" spans="1:25" ht="13" x14ac:dyDescent="0.15">
      <c r="A96" s="32"/>
      <c r="L96" s="1"/>
      <c r="O96" s="1"/>
      <c r="R96" s="1"/>
      <c r="S96" s="1"/>
    </row>
    <row r="97" spans="1:26" ht="13" x14ac:dyDescent="0.15">
      <c r="A97" s="17" t="s">
        <v>25</v>
      </c>
      <c r="B97" s="3" t="s">
        <v>71</v>
      </c>
      <c r="C97" s="3" t="s">
        <v>72</v>
      </c>
      <c r="D97" s="3" t="s">
        <v>73</v>
      </c>
      <c r="E97" s="3" t="s">
        <v>74</v>
      </c>
      <c r="F97" s="3" t="s">
        <v>75</v>
      </c>
      <c r="G97" s="3" t="s">
        <v>76</v>
      </c>
      <c r="H97" s="3" t="s">
        <v>77</v>
      </c>
      <c r="I97" s="3" t="s">
        <v>78</v>
      </c>
      <c r="J97" s="3" t="s">
        <v>79</v>
      </c>
      <c r="K97" s="3" t="s">
        <v>80</v>
      </c>
      <c r="L97" s="1" t="s">
        <v>10</v>
      </c>
      <c r="M97" s="3" t="s">
        <v>11</v>
      </c>
      <c r="N97" s="3" t="s">
        <v>12</v>
      </c>
      <c r="O97" s="1" t="s">
        <v>13</v>
      </c>
      <c r="P97" s="3" t="s">
        <v>14</v>
      </c>
      <c r="Q97" s="3" t="s">
        <v>15</v>
      </c>
      <c r="R97" s="1" t="s">
        <v>16</v>
      </c>
      <c r="S97" s="1"/>
    </row>
    <row r="98" spans="1:26" ht="13" x14ac:dyDescent="0.15">
      <c r="A98" s="32" t="s">
        <v>54</v>
      </c>
      <c r="B98" s="3">
        <v>5</v>
      </c>
      <c r="C98" s="3">
        <v>4</v>
      </c>
      <c r="D98" s="3">
        <v>1</v>
      </c>
      <c r="E98" s="3">
        <v>3</v>
      </c>
      <c r="F98" s="3">
        <v>0</v>
      </c>
      <c r="G98" s="3">
        <v>2</v>
      </c>
      <c r="H98" s="3">
        <v>0</v>
      </c>
      <c r="I98" s="3">
        <v>0</v>
      </c>
      <c r="J98" s="3">
        <v>4</v>
      </c>
      <c r="K98" s="48">
        <v>0</v>
      </c>
      <c r="L98" s="1"/>
      <c r="M98" s="48">
        <v>1</v>
      </c>
      <c r="N98" s="48">
        <v>1</v>
      </c>
      <c r="O98" s="1"/>
      <c r="P98" s="3">
        <v>6</v>
      </c>
      <c r="Q98" s="3">
        <v>2</v>
      </c>
      <c r="R98" s="1"/>
      <c r="S98" s="1"/>
    </row>
    <row r="99" spans="1:26" ht="13" x14ac:dyDescent="0.15">
      <c r="A99" s="32" t="s">
        <v>56</v>
      </c>
      <c r="L99" s="1"/>
      <c r="O99" s="1"/>
      <c r="R99" s="1"/>
      <c r="S99" s="1"/>
    </row>
    <row r="100" spans="1:26" ht="13" x14ac:dyDescent="0.15">
      <c r="A100" s="32" t="s">
        <v>57</v>
      </c>
      <c r="L100" s="1"/>
      <c r="O100" s="1"/>
      <c r="R100" s="1"/>
      <c r="S100" s="1"/>
    </row>
    <row r="101" spans="1:26" ht="13" x14ac:dyDescent="0.15">
      <c r="A101" s="33" t="s">
        <v>81</v>
      </c>
      <c r="B101" s="34">
        <f t="shared" ref="B101:I101" si="183">SUM(B98:B100)</f>
        <v>5</v>
      </c>
      <c r="C101" s="34">
        <f t="shared" si="183"/>
        <v>4</v>
      </c>
      <c r="D101" s="34">
        <f t="shared" si="183"/>
        <v>1</v>
      </c>
      <c r="E101" s="34">
        <f t="shared" si="183"/>
        <v>3</v>
      </c>
      <c r="F101" s="34">
        <f t="shared" si="183"/>
        <v>0</v>
      </c>
      <c r="G101" s="34">
        <f t="shared" si="183"/>
        <v>2</v>
      </c>
      <c r="H101" s="34">
        <f t="shared" si="183"/>
        <v>0</v>
      </c>
      <c r="I101" s="34">
        <f t="shared" si="183"/>
        <v>0</v>
      </c>
      <c r="J101" s="50">
        <f t="shared" ref="J101:K101" si="184">SUM(J98:J100)+SUM(M98:M100)</f>
        <v>5</v>
      </c>
      <c r="K101" s="50">
        <f t="shared" si="184"/>
        <v>1</v>
      </c>
      <c r="L101" s="35">
        <f>K101/J101</f>
        <v>0.2</v>
      </c>
      <c r="M101" s="50">
        <f t="shared" ref="M101:N101" si="185">SUM(M98:M100)</f>
        <v>1</v>
      </c>
      <c r="N101" s="50">
        <f t="shared" si="185"/>
        <v>1</v>
      </c>
      <c r="O101" s="35">
        <f>N101/M101</f>
        <v>1</v>
      </c>
      <c r="P101" s="34">
        <f t="shared" ref="P101:Q101" si="186">SUM(P98:P100)</f>
        <v>6</v>
      </c>
      <c r="Q101" s="34">
        <f t="shared" si="186"/>
        <v>2</v>
      </c>
      <c r="R101" s="35">
        <f>Q101/P101</f>
        <v>0.33333333333333331</v>
      </c>
      <c r="S101" s="1"/>
    </row>
    <row r="102" spans="1:26" ht="13" x14ac:dyDescent="0.15">
      <c r="A102" s="2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1"/>
      <c r="M102" s="3"/>
      <c r="N102" s="3"/>
      <c r="O102" s="1"/>
      <c r="P102" s="3"/>
      <c r="Q102" s="3"/>
      <c r="R102" s="1"/>
      <c r="S102" s="1"/>
    </row>
    <row r="103" spans="1:26" ht="13" x14ac:dyDescent="0.15">
      <c r="A103" s="19" t="s">
        <v>26</v>
      </c>
      <c r="B103" s="3" t="s">
        <v>71</v>
      </c>
      <c r="C103" s="3" t="s">
        <v>72</v>
      </c>
      <c r="D103" s="3" t="s">
        <v>73</v>
      </c>
      <c r="E103" s="3" t="s">
        <v>74</v>
      </c>
      <c r="F103" s="3" t="s">
        <v>75</v>
      </c>
      <c r="G103" s="3" t="s">
        <v>76</v>
      </c>
      <c r="H103" s="3" t="s">
        <v>77</v>
      </c>
      <c r="I103" s="3" t="s">
        <v>78</v>
      </c>
      <c r="J103" s="3" t="s">
        <v>79</v>
      </c>
      <c r="K103" s="3" t="s">
        <v>80</v>
      </c>
      <c r="L103" s="1" t="s">
        <v>10</v>
      </c>
      <c r="M103" s="3" t="s">
        <v>11</v>
      </c>
      <c r="N103" s="3" t="s">
        <v>12</v>
      </c>
      <c r="O103" s="1" t="s">
        <v>13</v>
      </c>
      <c r="P103" s="3" t="s">
        <v>14</v>
      </c>
      <c r="Q103" s="3" t="s">
        <v>15</v>
      </c>
      <c r="R103" s="1" t="s">
        <v>16</v>
      </c>
      <c r="S103" s="1"/>
    </row>
    <row r="104" spans="1:26" ht="13" x14ac:dyDescent="0.15">
      <c r="A104" s="32" t="s">
        <v>54</v>
      </c>
      <c r="B104" s="3">
        <v>41</v>
      </c>
      <c r="C104" s="3">
        <v>14</v>
      </c>
      <c r="D104" s="3">
        <v>3</v>
      </c>
      <c r="E104" s="3">
        <v>11</v>
      </c>
      <c r="F104" s="3">
        <v>0</v>
      </c>
      <c r="G104" s="3">
        <v>1</v>
      </c>
      <c r="H104" s="3">
        <v>2</v>
      </c>
      <c r="I104" s="3">
        <v>0</v>
      </c>
      <c r="J104" s="3">
        <v>16</v>
      </c>
      <c r="K104" s="48">
        <v>10</v>
      </c>
      <c r="L104" s="1"/>
      <c r="M104" s="48">
        <v>21</v>
      </c>
      <c r="N104" s="48">
        <v>6</v>
      </c>
      <c r="O104" s="1"/>
      <c r="P104" s="3">
        <v>4</v>
      </c>
      <c r="Q104" s="3">
        <v>3</v>
      </c>
      <c r="R104" s="1"/>
      <c r="S104" s="1"/>
      <c r="U104" s="49"/>
      <c r="Y104" s="49"/>
    </row>
    <row r="105" spans="1:26" ht="13" x14ac:dyDescent="0.15">
      <c r="A105" s="32" t="s">
        <v>56</v>
      </c>
      <c r="B105" s="3">
        <v>18</v>
      </c>
      <c r="C105" s="3">
        <v>8</v>
      </c>
      <c r="D105" s="3">
        <v>1</v>
      </c>
      <c r="E105" s="3">
        <v>7</v>
      </c>
      <c r="F105" s="3">
        <v>3</v>
      </c>
      <c r="G105" s="3">
        <v>1</v>
      </c>
      <c r="H105" s="3">
        <v>0</v>
      </c>
      <c r="I105" s="3">
        <v>2</v>
      </c>
      <c r="J105" s="3">
        <v>3</v>
      </c>
      <c r="K105" s="3">
        <v>3</v>
      </c>
      <c r="L105" s="1"/>
      <c r="M105" s="3">
        <v>13</v>
      </c>
      <c r="N105" s="3">
        <v>3</v>
      </c>
      <c r="O105" s="1"/>
      <c r="P105" s="3">
        <v>5</v>
      </c>
      <c r="Q105" s="3">
        <v>3</v>
      </c>
      <c r="R105" s="1"/>
      <c r="S105" s="1"/>
    </row>
    <row r="106" spans="1:26" ht="13" x14ac:dyDescent="0.15">
      <c r="A106" s="32" t="s">
        <v>57</v>
      </c>
      <c r="B106" s="3">
        <v>28</v>
      </c>
      <c r="C106" s="3">
        <v>5</v>
      </c>
      <c r="D106" s="3">
        <v>4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>
        <v>9</v>
      </c>
      <c r="K106" s="3">
        <v>5</v>
      </c>
      <c r="L106" s="1"/>
      <c r="M106" s="3">
        <v>19</v>
      </c>
      <c r="N106" s="3">
        <v>4</v>
      </c>
      <c r="O106" s="1"/>
      <c r="P106" s="3">
        <v>8</v>
      </c>
      <c r="Q106" s="3">
        <v>6</v>
      </c>
      <c r="R106" s="1"/>
      <c r="S106" s="1"/>
    </row>
    <row r="107" spans="1:26" ht="13" x14ac:dyDescent="0.15">
      <c r="A107" s="33" t="s">
        <v>81</v>
      </c>
      <c r="B107" s="34">
        <f t="shared" ref="B107:I107" si="187">SUM(B104:B106)</f>
        <v>87</v>
      </c>
      <c r="C107" s="34">
        <f t="shared" si="187"/>
        <v>27</v>
      </c>
      <c r="D107" s="34">
        <f t="shared" si="187"/>
        <v>8</v>
      </c>
      <c r="E107" s="34">
        <f t="shared" si="187"/>
        <v>19</v>
      </c>
      <c r="F107" s="34">
        <f t="shared" si="187"/>
        <v>3</v>
      </c>
      <c r="G107" s="34">
        <f t="shared" si="187"/>
        <v>3</v>
      </c>
      <c r="H107" s="34">
        <f t="shared" si="187"/>
        <v>3</v>
      </c>
      <c r="I107" s="34">
        <f t="shared" si="187"/>
        <v>2</v>
      </c>
      <c r="J107" s="50">
        <f t="shared" ref="J107:K107" si="188">SUM(J104:J106)+SUM(M104:M106)</f>
        <v>81</v>
      </c>
      <c r="K107" s="50">
        <f t="shared" si="188"/>
        <v>31</v>
      </c>
      <c r="L107" s="35">
        <f>K107/J107</f>
        <v>0.38271604938271603</v>
      </c>
      <c r="M107" s="50">
        <f t="shared" ref="M107:N107" si="189">SUM(M104:M106)</f>
        <v>53</v>
      </c>
      <c r="N107" s="50">
        <f t="shared" si="189"/>
        <v>13</v>
      </c>
      <c r="O107" s="35">
        <f>N107/M107</f>
        <v>0.24528301886792453</v>
      </c>
      <c r="P107" s="34">
        <f t="shared" ref="P107:Q107" si="190">SUM(P104:P106)</f>
        <v>17</v>
      </c>
      <c r="Q107" s="34">
        <f t="shared" si="190"/>
        <v>12</v>
      </c>
      <c r="R107" s="35">
        <f>Q107/P107</f>
        <v>0.70588235294117652</v>
      </c>
      <c r="S107" s="1"/>
    </row>
    <row r="108" spans="1:26" ht="13" x14ac:dyDescent="0.15">
      <c r="A108" s="32"/>
      <c r="L108" s="1"/>
      <c r="O108" s="1"/>
      <c r="R108" s="1"/>
      <c r="S108" s="1"/>
    </row>
    <row r="109" spans="1:26" ht="13" x14ac:dyDescent="0.15">
      <c r="A109" s="19" t="s">
        <v>27</v>
      </c>
      <c r="B109" s="3" t="s">
        <v>71</v>
      </c>
      <c r="C109" s="3" t="s">
        <v>72</v>
      </c>
      <c r="D109" s="3" t="s">
        <v>73</v>
      </c>
      <c r="E109" s="3" t="s">
        <v>74</v>
      </c>
      <c r="F109" s="3" t="s">
        <v>75</v>
      </c>
      <c r="G109" s="3" t="s">
        <v>76</v>
      </c>
      <c r="H109" s="3" t="s">
        <v>77</v>
      </c>
      <c r="I109" s="3" t="s">
        <v>78</v>
      </c>
      <c r="J109" s="3" t="s">
        <v>79</v>
      </c>
      <c r="K109" s="3" t="s">
        <v>80</v>
      </c>
      <c r="L109" s="1" t="s">
        <v>10</v>
      </c>
      <c r="M109" s="3" t="s">
        <v>11</v>
      </c>
      <c r="N109" s="3" t="s">
        <v>12</v>
      </c>
      <c r="O109" s="1" t="s">
        <v>13</v>
      </c>
      <c r="P109" s="3" t="s">
        <v>14</v>
      </c>
      <c r="Q109" s="3" t="s">
        <v>15</v>
      </c>
      <c r="R109" s="1" t="s">
        <v>16</v>
      </c>
      <c r="S109" s="1"/>
    </row>
    <row r="110" spans="1:26" ht="13" x14ac:dyDescent="0.15">
      <c r="A110" s="32" t="s">
        <v>54</v>
      </c>
      <c r="B110" s="3">
        <v>9</v>
      </c>
      <c r="C110" s="3">
        <v>14</v>
      </c>
      <c r="D110" s="3">
        <v>3</v>
      </c>
      <c r="E110" s="3">
        <v>11</v>
      </c>
      <c r="F110" s="3">
        <v>6</v>
      </c>
      <c r="G110" s="3">
        <v>1</v>
      </c>
      <c r="H110" s="3">
        <v>1</v>
      </c>
      <c r="I110" s="3">
        <v>2</v>
      </c>
      <c r="J110" s="3">
        <v>7</v>
      </c>
      <c r="K110" s="48">
        <v>3</v>
      </c>
      <c r="L110" s="1"/>
      <c r="M110" s="48">
        <v>9</v>
      </c>
      <c r="N110" s="48">
        <v>1</v>
      </c>
      <c r="O110" s="1"/>
      <c r="P110" s="3">
        <v>0</v>
      </c>
      <c r="Q110" s="3">
        <v>0</v>
      </c>
      <c r="R110" s="1"/>
      <c r="S110" s="1"/>
    </row>
    <row r="111" spans="1:26" ht="13" x14ac:dyDescent="0.15">
      <c r="A111" s="32" t="s">
        <v>56</v>
      </c>
      <c r="B111" s="3">
        <v>30</v>
      </c>
      <c r="C111" s="3">
        <v>12</v>
      </c>
      <c r="D111" s="3">
        <v>1</v>
      </c>
      <c r="E111" s="3">
        <v>11</v>
      </c>
      <c r="F111" s="3">
        <v>4</v>
      </c>
      <c r="G111" s="3">
        <v>2</v>
      </c>
      <c r="H111" s="3">
        <v>0</v>
      </c>
      <c r="I111" s="3">
        <v>3</v>
      </c>
      <c r="J111" s="3">
        <v>13</v>
      </c>
      <c r="K111" s="3">
        <v>7</v>
      </c>
      <c r="L111" s="1"/>
      <c r="M111" s="3">
        <v>8</v>
      </c>
      <c r="N111" s="3">
        <v>4</v>
      </c>
      <c r="O111" s="1"/>
      <c r="P111" s="3">
        <v>4</v>
      </c>
      <c r="Q111" s="3">
        <v>4</v>
      </c>
      <c r="R111" s="1"/>
      <c r="S111" s="1"/>
    </row>
    <row r="112" spans="1:26" ht="13" x14ac:dyDescent="0.15">
      <c r="A112" s="32" t="s">
        <v>57</v>
      </c>
      <c r="B112" s="51">
        <v>29</v>
      </c>
      <c r="C112" s="51">
        <v>15</v>
      </c>
      <c r="D112" s="51">
        <v>5</v>
      </c>
      <c r="E112" s="51">
        <v>10</v>
      </c>
      <c r="F112" s="51">
        <v>4</v>
      </c>
      <c r="G112" s="51">
        <v>0</v>
      </c>
      <c r="H112" s="51">
        <v>0</v>
      </c>
      <c r="I112" s="51">
        <v>2</v>
      </c>
      <c r="J112" s="51">
        <v>16</v>
      </c>
      <c r="K112" s="51">
        <v>8</v>
      </c>
      <c r="L112" s="52"/>
      <c r="M112" s="51">
        <v>10</v>
      </c>
      <c r="N112" s="51">
        <v>3</v>
      </c>
      <c r="O112" s="52"/>
      <c r="P112" s="51">
        <v>7</v>
      </c>
      <c r="Q112" s="51">
        <v>4</v>
      </c>
      <c r="R112" s="1"/>
      <c r="S112" s="1"/>
      <c r="U112" s="53"/>
      <c r="W112" s="53"/>
      <c r="X112" s="53"/>
      <c r="Y112" s="53"/>
      <c r="Z112" s="53"/>
    </row>
    <row r="113" spans="1:26" ht="13" x14ac:dyDescent="0.15">
      <c r="A113" s="33" t="s">
        <v>81</v>
      </c>
      <c r="B113" s="34">
        <f t="shared" ref="B113:I113" si="191">SUM(B110:B112)</f>
        <v>68</v>
      </c>
      <c r="C113" s="34">
        <f t="shared" si="191"/>
        <v>41</v>
      </c>
      <c r="D113" s="34">
        <f t="shared" si="191"/>
        <v>9</v>
      </c>
      <c r="E113" s="34">
        <f t="shared" si="191"/>
        <v>32</v>
      </c>
      <c r="F113" s="34">
        <f t="shared" si="191"/>
        <v>14</v>
      </c>
      <c r="G113" s="34">
        <f t="shared" si="191"/>
        <v>3</v>
      </c>
      <c r="H113" s="34">
        <f t="shared" si="191"/>
        <v>1</v>
      </c>
      <c r="I113" s="34">
        <f t="shared" si="191"/>
        <v>7</v>
      </c>
      <c r="J113" s="50">
        <f t="shared" ref="J113:K113" si="192">SUM(J110:J112)+SUM(M110:M112)</f>
        <v>63</v>
      </c>
      <c r="K113" s="50">
        <f t="shared" si="192"/>
        <v>26</v>
      </c>
      <c r="L113" s="35">
        <f>K113/J113</f>
        <v>0.41269841269841268</v>
      </c>
      <c r="M113" s="50">
        <f t="shared" ref="M113:N113" si="193">SUM(M110:M112)</f>
        <v>27</v>
      </c>
      <c r="N113" s="50">
        <f t="shared" si="193"/>
        <v>8</v>
      </c>
      <c r="O113" s="35">
        <f>N113/M113</f>
        <v>0.29629629629629628</v>
      </c>
      <c r="P113" s="34">
        <f t="shared" ref="P113:Q113" si="194">SUM(P110:P112)</f>
        <v>11</v>
      </c>
      <c r="Q113" s="34">
        <f t="shared" si="194"/>
        <v>8</v>
      </c>
      <c r="R113" s="35">
        <f>Q113/P113</f>
        <v>0.72727272727272729</v>
      </c>
      <c r="S113" s="52"/>
      <c r="U113" s="53"/>
      <c r="W113" s="53"/>
      <c r="X113" s="53"/>
      <c r="Y113" s="53"/>
      <c r="Z113" s="53"/>
    </row>
    <row r="114" spans="1:26" ht="13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2"/>
      <c r="M114" s="53"/>
      <c r="N114" s="53"/>
      <c r="O114" s="52"/>
      <c r="P114" s="53"/>
      <c r="Q114" s="53"/>
      <c r="R114" s="52"/>
      <c r="S114" s="52"/>
      <c r="U114" s="53"/>
      <c r="W114" s="53"/>
      <c r="X114" s="53"/>
      <c r="Y114" s="53"/>
      <c r="Z114" s="53"/>
    </row>
    <row r="115" spans="1:26" ht="13" x14ac:dyDescent="0.15">
      <c r="A115" s="19" t="s">
        <v>28</v>
      </c>
      <c r="B115" s="3" t="s">
        <v>71</v>
      </c>
      <c r="C115" s="3" t="s">
        <v>72</v>
      </c>
      <c r="D115" s="3" t="s">
        <v>73</v>
      </c>
      <c r="E115" s="3" t="s">
        <v>74</v>
      </c>
      <c r="F115" s="3" t="s">
        <v>75</v>
      </c>
      <c r="G115" s="3" t="s">
        <v>76</v>
      </c>
      <c r="H115" s="3" t="s">
        <v>77</v>
      </c>
      <c r="I115" s="3" t="s">
        <v>78</v>
      </c>
      <c r="J115" s="3" t="s">
        <v>79</v>
      </c>
      <c r="K115" s="3" t="s">
        <v>80</v>
      </c>
      <c r="L115" s="1" t="s">
        <v>10</v>
      </c>
      <c r="M115" s="3" t="s">
        <v>11</v>
      </c>
      <c r="N115" s="3" t="s">
        <v>12</v>
      </c>
      <c r="O115" s="1" t="s">
        <v>13</v>
      </c>
      <c r="P115" s="3" t="s">
        <v>14</v>
      </c>
      <c r="Q115" s="3" t="s">
        <v>15</v>
      </c>
      <c r="R115" s="1" t="s">
        <v>16</v>
      </c>
      <c r="S115" s="1"/>
      <c r="U115" s="53"/>
      <c r="W115" s="53"/>
      <c r="X115" s="53"/>
      <c r="Y115" s="53"/>
      <c r="Z115" s="53"/>
    </row>
    <row r="116" spans="1:26" ht="13" x14ac:dyDescent="0.15">
      <c r="A116" s="32" t="s">
        <v>54</v>
      </c>
      <c r="B116" s="3">
        <v>3</v>
      </c>
      <c r="C116" s="3">
        <v>2</v>
      </c>
      <c r="D116" s="3">
        <v>1</v>
      </c>
      <c r="E116" s="3">
        <v>1</v>
      </c>
      <c r="F116" s="3">
        <v>3</v>
      </c>
      <c r="G116" s="3">
        <v>0</v>
      </c>
      <c r="H116" s="3">
        <v>0</v>
      </c>
      <c r="I116" s="3">
        <v>1</v>
      </c>
      <c r="J116" s="3">
        <v>1</v>
      </c>
      <c r="K116" s="48">
        <v>0</v>
      </c>
      <c r="L116" s="1"/>
      <c r="M116" s="48">
        <v>4</v>
      </c>
      <c r="N116" s="48">
        <v>1</v>
      </c>
      <c r="O116" s="1"/>
      <c r="P116" s="3">
        <v>0</v>
      </c>
      <c r="Q116" s="3">
        <v>0</v>
      </c>
      <c r="R116" s="1"/>
      <c r="S116" s="1"/>
      <c r="U116" s="53"/>
      <c r="W116" s="53"/>
      <c r="X116" s="53"/>
      <c r="Y116" s="53"/>
      <c r="Z116" s="53"/>
    </row>
    <row r="117" spans="1:26" ht="13" x14ac:dyDescent="0.15">
      <c r="A117" s="32" t="s">
        <v>56</v>
      </c>
      <c r="B117" s="3">
        <v>3</v>
      </c>
      <c r="C117" s="3">
        <v>4</v>
      </c>
      <c r="D117" s="3">
        <v>1</v>
      </c>
      <c r="E117" s="3">
        <v>3</v>
      </c>
      <c r="F117" s="3">
        <v>1</v>
      </c>
      <c r="G117" s="3">
        <v>0</v>
      </c>
      <c r="H117" s="3">
        <v>1</v>
      </c>
      <c r="I117" s="3">
        <v>2</v>
      </c>
      <c r="J117" s="3">
        <v>1</v>
      </c>
      <c r="K117" s="3">
        <v>0</v>
      </c>
      <c r="L117" s="1"/>
      <c r="M117" s="3">
        <v>5</v>
      </c>
      <c r="N117" s="3">
        <v>1</v>
      </c>
      <c r="O117" s="1"/>
      <c r="P117" s="3">
        <v>0</v>
      </c>
      <c r="Q117" s="3">
        <v>0</v>
      </c>
      <c r="R117" s="1"/>
      <c r="S117" s="1"/>
      <c r="U117" s="53"/>
      <c r="W117" s="53"/>
      <c r="X117" s="53"/>
      <c r="Y117" s="53"/>
      <c r="Z117" s="53"/>
    </row>
    <row r="118" spans="1:26" ht="13" x14ac:dyDescent="0.15">
      <c r="A118" s="32" t="s">
        <v>57</v>
      </c>
      <c r="B118" s="51">
        <v>5</v>
      </c>
      <c r="C118" s="51">
        <v>7</v>
      </c>
      <c r="D118" s="51">
        <v>2</v>
      </c>
      <c r="E118" s="51">
        <v>5</v>
      </c>
      <c r="F118" s="51">
        <v>2</v>
      </c>
      <c r="G118" s="51">
        <v>0</v>
      </c>
      <c r="H118" s="51">
        <v>1</v>
      </c>
      <c r="I118" s="51">
        <v>1</v>
      </c>
      <c r="J118" s="51">
        <v>3</v>
      </c>
      <c r="K118" s="51">
        <v>1</v>
      </c>
      <c r="L118" s="52"/>
      <c r="M118" s="51">
        <v>2</v>
      </c>
      <c r="N118" s="51">
        <v>1</v>
      </c>
      <c r="O118" s="52"/>
      <c r="P118" s="51">
        <v>0</v>
      </c>
      <c r="Q118" s="51">
        <v>0</v>
      </c>
      <c r="R118" s="1"/>
      <c r="S118" s="1"/>
      <c r="U118" s="53"/>
      <c r="W118" s="53"/>
      <c r="X118" s="53"/>
      <c r="Y118" s="53"/>
      <c r="Z118" s="53"/>
    </row>
    <row r="119" spans="1:26" ht="13" x14ac:dyDescent="0.15">
      <c r="A119" s="33" t="s">
        <v>81</v>
      </c>
      <c r="B119" s="34">
        <f t="shared" ref="B119:I119" si="195">SUM(B116:B118)</f>
        <v>11</v>
      </c>
      <c r="C119" s="34">
        <f t="shared" si="195"/>
        <v>13</v>
      </c>
      <c r="D119" s="34">
        <f t="shared" si="195"/>
        <v>4</v>
      </c>
      <c r="E119" s="34">
        <f t="shared" si="195"/>
        <v>9</v>
      </c>
      <c r="F119" s="34">
        <f t="shared" si="195"/>
        <v>6</v>
      </c>
      <c r="G119" s="34">
        <f t="shared" si="195"/>
        <v>0</v>
      </c>
      <c r="H119" s="34">
        <f t="shared" si="195"/>
        <v>2</v>
      </c>
      <c r="I119" s="34">
        <f t="shared" si="195"/>
        <v>4</v>
      </c>
      <c r="J119" s="50">
        <f t="shared" ref="J119:K119" si="196">SUM(J116:J118)+SUM(M116:M118)</f>
        <v>16</v>
      </c>
      <c r="K119" s="50">
        <f t="shared" si="196"/>
        <v>4</v>
      </c>
      <c r="L119" s="35">
        <f>K119/J119</f>
        <v>0.25</v>
      </c>
      <c r="M119" s="50">
        <f t="shared" ref="M119:N119" si="197">SUM(M116:M118)</f>
        <v>11</v>
      </c>
      <c r="N119" s="50">
        <f t="shared" si="197"/>
        <v>3</v>
      </c>
      <c r="O119" s="35">
        <f>N119/M119</f>
        <v>0.27272727272727271</v>
      </c>
      <c r="P119" s="34">
        <f t="shared" ref="P119:Q119" si="198">SUM(P116:P118)</f>
        <v>0</v>
      </c>
      <c r="Q119" s="34">
        <f t="shared" si="198"/>
        <v>0</v>
      </c>
      <c r="R119" s="35" t="e">
        <f>Q119/P119</f>
        <v>#DIV/0!</v>
      </c>
      <c r="S119" s="55"/>
      <c r="U119" s="54"/>
      <c r="W119" s="51"/>
      <c r="X119" s="51"/>
      <c r="Y119" s="54"/>
      <c r="Z119" s="51"/>
    </row>
    <row r="120" spans="1:26" ht="13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2"/>
      <c r="M120" s="53"/>
      <c r="N120" s="53"/>
      <c r="O120" s="52"/>
      <c r="P120" s="53"/>
      <c r="Q120" s="53"/>
      <c r="R120" s="52"/>
      <c r="S120" s="52"/>
      <c r="U120" s="53"/>
      <c r="W120" s="53"/>
      <c r="X120" s="53"/>
      <c r="Y120" s="53"/>
      <c r="Z120" s="53"/>
    </row>
    <row r="121" spans="1:26" ht="13" x14ac:dyDescent="0.15">
      <c r="A121" s="19" t="s">
        <v>29</v>
      </c>
      <c r="B121" s="3" t="s">
        <v>71</v>
      </c>
      <c r="C121" s="3" t="s">
        <v>72</v>
      </c>
      <c r="D121" s="3" t="s">
        <v>73</v>
      </c>
      <c r="E121" s="3" t="s">
        <v>74</v>
      </c>
      <c r="F121" s="3" t="s">
        <v>75</v>
      </c>
      <c r="G121" s="3" t="s">
        <v>76</v>
      </c>
      <c r="H121" s="3" t="s">
        <v>77</v>
      </c>
      <c r="I121" s="3" t="s">
        <v>78</v>
      </c>
      <c r="J121" s="3" t="s">
        <v>79</v>
      </c>
      <c r="K121" s="3" t="s">
        <v>80</v>
      </c>
      <c r="L121" s="1" t="s">
        <v>10</v>
      </c>
      <c r="M121" s="3" t="s">
        <v>11</v>
      </c>
      <c r="N121" s="3" t="s">
        <v>12</v>
      </c>
      <c r="O121" s="1" t="s">
        <v>13</v>
      </c>
      <c r="P121" s="3" t="s">
        <v>14</v>
      </c>
      <c r="Q121" s="3" t="s">
        <v>15</v>
      </c>
      <c r="R121" s="1" t="s">
        <v>16</v>
      </c>
      <c r="S121" s="1"/>
      <c r="U121" s="53"/>
      <c r="W121" s="53"/>
      <c r="X121" s="53"/>
      <c r="Y121" s="53"/>
      <c r="Z121" s="53"/>
    </row>
    <row r="122" spans="1:26" ht="13" x14ac:dyDescent="0.15">
      <c r="A122" s="32" t="s">
        <v>54</v>
      </c>
      <c r="B122" s="3">
        <v>4</v>
      </c>
      <c r="C122" s="3">
        <v>10</v>
      </c>
      <c r="D122" s="3">
        <v>4</v>
      </c>
      <c r="E122" s="3">
        <v>6</v>
      </c>
      <c r="F122" s="3">
        <v>0</v>
      </c>
      <c r="G122" s="3">
        <v>0</v>
      </c>
      <c r="H122" s="3">
        <v>0</v>
      </c>
      <c r="I122" s="3">
        <v>2</v>
      </c>
      <c r="J122" s="3">
        <v>6</v>
      </c>
      <c r="K122" s="48">
        <v>2</v>
      </c>
      <c r="L122" s="1"/>
      <c r="M122" s="48">
        <v>0</v>
      </c>
      <c r="N122" s="48">
        <v>0</v>
      </c>
      <c r="O122" s="1"/>
      <c r="P122" s="3">
        <v>4</v>
      </c>
      <c r="Q122" s="3">
        <v>0</v>
      </c>
      <c r="R122" s="1"/>
      <c r="S122" s="1"/>
      <c r="U122" s="53"/>
      <c r="W122" s="53"/>
      <c r="X122" s="53"/>
      <c r="Y122" s="53"/>
      <c r="Z122" s="53"/>
    </row>
    <row r="123" spans="1:26" ht="13" x14ac:dyDescent="0.15">
      <c r="A123" s="32" t="s">
        <v>56</v>
      </c>
      <c r="B123" s="3">
        <v>2</v>
      </c>
      <c r="C123" s="3">
        <v>5</v>
      </c>
      <c r="D123" s="3">
        <v>2</v>
      </c>
      <c r="E123" s="3">
        <v>3</v>
      </c>
      <c r="F123" s="3">
        <v>0</v>
      </c>
      <c r="G123" s="3">
        <v>0</v>
      </c>
      <c r="H123" s="3">
        <v>1</v>
      </c>
      <c r="I123" s="3">
        <v>2</v>
      </c>
      <c r="J123" s="3">
        <v>6</v>
      </c>
      <c r="K123" s="3">
        <v>1</v>
      </c>
      <c r="L123" s="1"/>
      <c r="M123" s="3">
        <v>0</v>
      </c>
      <c r="N123" s="3">
        <v>0</v>
      </c>
      <c r="O123" s="1"/>
      <c r="P123" s="3">
        <v>0</v>
      </c>
      <c r="Q123" s="3">
        <v>0</v>
      </c>
      <c r="R123" s="1"/>
      <c r="S123" s="1"/>
      <c r="U123" s="53"/>
      <c r="W123" s="53"/>
      <c r="X123" s="53"/>
      <c r="Y123" s="53"/>
      <c r="Z123" s="53"/>
    </row>
    <row r="124" spans="1:26" ht="13" x14ac:dyDescent="0.15">
      <c r="A124" s="32" t="s">
        <v>57</v>
      </c>
      <c r="B124" s="51">
        <v>0</v>
      </c>
      <c r="C124" s="51">
        <v>2</v>
      </c>
      <c r="D124" s="51">
        <v>0</v>
      </c>
      <c r="E124" s="51">
        <v>2</v>
      </c>
      <c r="F124" s="51">
        <v>1</v>
      </c>
      <c r="G124" s="51">
        <v>0</v>
      </c>
      <c r="H124" s="51">
        <v>0</v>
      </c>
      <c r="I124" s="51">
        <v>1</v>
      </c>
      <c r="J124" s="51">
        <v>1</v>
      </c>
      <c r="K124" s="51">
        <v>0</v>
      </c>
      <c r="L124" s="52"/>
      <c r="M124" s="51">
        <v>0</v>
      </c>
      <c r="N124" s="51">
        <v>0</v>
      </c>
      <c r="O124" s="52"/>
      <c r="P124" s="51">
        <v>0</v>
      </c>
      <c r="Q124" s="51">
        <v>0</v>
      </c>
      <c r="R124" s="1"/>
      <c r="S124" s="1"/>
      <c r="U124" s="53"/>
      <c r="W124" s="53"/>
      <c r="X124" s="53"/>
      <c r="Y124" s="53"/>
      <c r="Z124" s="53"/>
    </row>
    <row r="125" spans="1:26" ht="13" x14ac:dyDescent="0.15">
      <c r="A125" s="33" t="s">
        <v>81</v>
      </c>
      <c r="B125" s="34">
        <f t="shared" ref="B125:I125" si="199">SUM(B122:B124)</f>
        <v>6</v>
      </c>
      <c r="C125" s="34">
        <f t="shared" si="199"/>
        <v>17</v>
      </c>
      <c r="D125" s="34">
        <f t="shared" si="199"/>
        <v>6</v>
      </c>
      <c r="E125" s="34">
        <f t="shared" si="199"/>
        <v>11</v>
      </c>
      <c r="F125" s="34">
        <f t="shared" si="199"/>
        <v>1</v>
      </c>
      <c r="G125" s="34">
        <f t="shared" si="199"/>
        <v>0</v>
      </c>
      <c r="H125" s="34">
        <f t="shared" si="199"/>
        <v>1</v>
      </c>
      <c r="I125" s="34">
        <f t="shared" si="199"/>
        <v>5</v>
      </c>
      <c r="J125" s="50">
        <f t="shared" ref="J125:K125" si="200">SUM(J122:J124)+SUM(M122:M124)</f>
        <v>13</v>
      </c>
      <c r="K125" s="50">
        <f t="shared" si="200"/>
        <v>3</v>
      </c>
      <c r="L125" s="35">
        <f>K125/J125</f>
        <v>0.23076923076923078</v>
      </c>
      <c r="M125" s="50">
        <f t="shared" ref="M125:N125" si="201">SUM(M122:M124)</f>
        <v>0</v>
      </c>
      <c r="N125" s="50">
        <f t="shared" si="201"/>
        <v>0</v>
      </c>
      <c r="O125" s="35" t="e">
        <f>N125/M125</f>
        <v>#DIV/0!</v>
      </c>
      <c r="P125" s="34">
        <f t="shared" ref="P125:Q125" si="202">SUM(P122:P124)</f>
        <v>4</v>
      </c>
      <c r="Q125" s="34">
        <f t="shared" si="202"/>
        <v>0</v>
      </c>
      <c r="R125" s="35">
        <f>Q125/P125</f>
        <v>0</v>
      </c>
      <c r="S125" s="52"/>
      <c r="U125" s="53"/>
      <c r="W125" s="53"/>
      <c r="X125" s="53"/>
      <c r="Y125" s="53"/>
      <c r="Z125" s="53"/>
    </row>
    <row r="126" spans="1:26" ht="13" x14ac:dyDescent="0.15">
      <c r="A126" s="2"/>
      <c r="L126" s="1"/>
      <c r="O126" s="1"/>
      <c r="R126" s="1"/>
      <c r="S126" s="1"/>
    </row>
    <row r="127" spans="1:26" ht="13" x14ac:dyDescent="0.15">
      <c r="A127" s="40" t="s">
        <v>30</v>
      </c>
      <c r="B127" s="3" t="s">
        <v>71</v>
      </c>
      <c r="C127" s="3" t="s">
        <v>72</v>
      </c>
      <c r="D127" s="3" t="s">
        <v>73</v>
      </c>
      <c r="E127" s="3" t="s">
        <v>74</v>
      </c>
      <c r="F127" s="3" t="s">
        <v>75</v>
      </c>
      <c r="G127" s="3" t="s">
        <v>76</v>
      </c>
      <c r="H127" s="3" t="s">
        <v>77</v>
      </c>
      <c r="I127" s="3" t="s">
        <v>78</v>
      </c>
      <c r="J127" s="3" t="s">
        <v>79</v>
      </c>
      <c r="K127" s="3" t="s">
        <v>80</v>
      </c>
      <c r="L127" s="1" t="s">
        <v>10</v>
      </c>
      <c r="M127" s="3" t="s">
        <v>11</v>
      </c>
      <c r="N127" s="3" t="s">
        <v>12</v>
      </c>
      <c r="O127" s="1" t="s">
        <v>13</v>
      </c>
      <c r="P127" s="3" t="s">
        <v>14</v>
      </c>
      <c r="Q127" s="3" t="s">
        <v>15</v>
      </c>
      <c r="R127" s="1" t="s">
        <v>16</v>
      </c>
      <c r="S127" s="1"/>
      <c r="U127" s="53"/>
      <c r="W127" s="53"/>
      <c r="X127" s="53"/>
      <c r="Y127" s="53"/>
      <c r="Z127" s="53"/>
    </row>
    <row r="128" spans="1:26" ht="13" x14ac:dyDescent="0.15">
      <c r="A128" s="32" t="s">
        <v>54</v>
      </c>
      <c r="B128" s="3">
        <v>16</v>
      </c>
      <c r="C128" s="3">
        <v>12</v>
      </c>
      <c r="D128" s="3">
        <v>4</v>
      </c>
      <c r="E128" s="3">
        <v>8</v>
      </c>
      <c r="F128" s="3">
        <v>4</v>
      </c>
      <c r="G128" s="3">
        <v>0</v>
      </c>
      <c r="H128" s="3">
        <v>1</v>
      </c>
      <c r="I128" s="3">
        <v>1</v>
      </c>
      <c r="J128" s="3">
        <v>15</v>
      </c>
      <c r="K128" s="48">
        <v>8</v>
      </c>
      <c r="L128" s="1"/>
      <c r="M128" s="48">
        <v>2</v>
      </c>
      <c r="N128" s="48">
        <v>0</v>
      </c>
      <c r="O128" s="1"/>
      <c r="P128" s="3">
        <v>2</v>
      </c>
      <c r="Q128" s="3">
        <v>2</v>
      </c>
      <c r="R128" s="1"/>
      <c r="S128" s="1"/>
      <c r="U128" s="54"/>
      <c r="W128" s="51"/>
      <c r="X128" s="51"/>
      <c r="Y128" s="54"/>
      <c r="Z128" s="51"/>
    </row>
    <row r="129" spans="1:26" ht="13" x14ac:dyDescent="0.15">
      <c r="A129" s="32" t="s">
        <v>56</v>
      </c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2"/>
      <c r="M129" s="51"/>
      <c r="N129" s="51"/>
      <c r="O129" s="52"/>
      <c r="P129" s="51"/>
      <c r="Q129" s="51"/>
      <c r="R129" s="1"/>
      <c r="S129" s="1"/>
      <c r="U129" s="53"/>
      <c r="W129" s="53"/>
      <c r="X129" s="53"/>
      <c r="Y129" s="53"/>
      <c r="Z129" s="53"/>
    </row>
    <row r="130" spans="1:26" ht="13" x14ac:dyDescent="0.15">
      <c r="A130" s="32" t="s">
        <v>57</v>
      </c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2"/>
      <c r="M130" s="51"/>
      <c r="N130" s="51"/>
      <c r="O130" s="52"/>
      <c r="P130" s="51"/>
      <c r="Q130" s="51"/>
      <c r="R130" s="1"/>
      <c r="S130" s="1"/>
      <c r="U130" s="53"/>
      <c r="W130" s="53"/>
      <c r="X130" s="53"/>
      <c r="Y130" s="53"/>
      <c r="Z130" s="53"/>
    </row>
    <row r="131" spans="1:26" ht="13" x14ac:dyDescent="0.15">
      <c r="A131" s="33" t="s">
        <v>81</v>
      </c>
      <c r="B131" s="34">
        <f t="shared" ref="B131:I131" si="203">SUM(B128:B130)</f>
        <v>16</v>
      </c>
      <c r="C131" s="34">
        <f t="shared" si="203"/>
        <v>12</v>
      </c>
      <c r="D131" s="34">
        <f t="shared" si="203"/>
        <v>4</v>
      </c>
      <c r="E131" s="34">
        <f t="shared" si="203"/>
        <v>8</v>
      </c>
      <c r="F131" s="34">
        <f t="shared" si="203"/>
        <v>4</v>
      </c>
      <c r="G131" s="34">
        <f t="shared" si="203"/>
        <v>0</v>
      </c>
      <c r="H131" s="34">
        <f t="shared" si="203"/>
        <v>1</v>
      </c>
      <c r="I131" s="34">
        <f t="shared" si="203"/>
        <v>1</v>
      </c>
      <c r="J131" s="50">
        <f t="shared" ref="J131:K131" si="204">SUM(J128:J130)+SUM(M128:M130)</f>
        <v>17</v>
      </c>
      <c r="K131" s="50">
        <f t="shared" si="204"/>
        <v>8</v>
      </c>
      <c r="L131" s="35">
        <f>K131/J131</f>
        <v>0.47058823529411764</v>
      </c>
      <c r="M131" s="50">
        <f t="shared" ref="M131:N131" si="205">SUM(M128:M130)</f>
        <v>2</v>
      </c>
      <c r="N131" s="50">
        <f t="shared" si="205"/>
        <v>0</v>
      </c>
      <c r="O131" s="35">
        <f>N131/M131</f>
        <v>0</v>
      </c>
      <c r="P131" s="34">
        <f t="shared" ref="P131:Q131" si="206">SUM(P128:P130)</f>
        <v>2</v>
      </c>
      <c r="Q131" s="34">
        <f t="shared" si="206"/>
        <v>2</v>
      </c>
      <c r="R131" s="35">
        <f>Q131/P131</f>
        <v>1</v>
      </c>
      <c r="S131" s="52"/>
      <c r="U131" s="53"/>
      <c r="W131" s="53"/>
      <c r="X131" s="53"/>
      <c r="Y131" s="53"/>
      <c r="Z131" s="53"/>
    </row>
    <row r="132" spans="1:26" ht="13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2"/>
      <c r="M132" s="53"/>
      <c r="N132" s="53"/>
      <c r="O132" s="52"/>
      <c r="P132" s="53"/>
      <c r="Q132" s="53"/>
      <c r="R132" s="52"/>
      <c r="S132" s="52"/>
      <c r="U132" s="53"/>
      <c r="W132" s="53"/>
      <c r="X132" s="53"/>
      <c r="Y132" s="53"/>
      <c r="Z132" s="53"/>
    </row>
    <row r="133" spans="1:26" ht="13" x14ac:dyDescent="0.15">
      <c r="A133" s="40" t="s">
        <v>31</v>
      </c>
      <c r="B133" s="3" t="s">
        <v>71</v>
      </c>
      <c r="C133" s="3" t="s">
        <v>72</v>
      </c>
      <c r="D133" s="3" t="s">
        <v>73</v>
      </c>
      <c r="E133" s="3" t="s">
        <v>74</v>
      </c>
      <c r="F133" s="3" t="s">
        <v>75</v>
      </c>
      <c r="G133" s="3" t="s">
        <v>76</v>
      </c>
      <c r="H133" s="3" t="s">
        <v>77</v>
      </c>
      <c r="I133" s="3" t="s">
        <v>78</v>
      </c>
      <c r="J133" s="3" t="s">
        <v>79</v>
      </c>
      <c r="K133" s="3" t="s">
        <v>80</v>
      </c>
      <c r="L133" s="1" t="s">
        <v>10</v>
      </c>
      <c r="M133" s="3" t="s">
        <v>11</v>
      </c>
      <c r="N133" s="3" t="s">
        <v>12</v>
      </c>
      <c r="O133" s="1" t="s">
        <v>13</v>
      </c>
      <c r="P133" s="3" t="s">
        <v>14</v>
      </c>
      <c r="Q133" s="3" t="s">
        <v>15</v>
      </c>
      <c r="R133" s="1" t="s">
        <v>16</v>
      </c>
      <c r="S133" s="1"/>
      <c r="U133" s="53"/>
      <c r="W133" s="53"/>
      <c r="X133" s="53"/>
      <c r="Y133" s="53"/>
      <c r="Z133" s="53"/>
    </row>
    <row r="134" spans="1:26" ht="13" x14ac:dyDescent="0.15">
      <c r="A134" s="32" t="s">
        <v>54</v>
      </c>
      <c r="B134" s="3">
        <v>20</v>
      </c>
      <c r="C134" s="3">
        <v>8</v>
      </c>
      <c r="D134" s="3">
        <v>1</v>
      </c>
      <c r="E134" s="3">
        <v>7</v>
      </c>
      <c r="F134" s="3">
        <v>5</v>
      </c>
      <c r="G134" s="3">
        <v>1</v>
      </c>
      <c r="H134" s="3">
        <v>1</v>
      </c>
      <c r="I134" s="3">
        <v>1</v>
      </c>
      <c r="J134" s="3">
        <v>15</v>
      </c>
      <c r="K134" s="48">
        <v>8</v>
      </c>
      <c r="L134" s="1"/>
      <c r="M134" s="48">
        <v>2</v>
      </c>
      <c r="N134" s="48">
        <v>0</v>
      </c>
      <c r="O134" s="1"/>
      <c r="P134" s="3">
        <v>6</v>
      </c>
      <c r="Q134" s="3">
        <v>4</v>
      </c>
      <c r="R134" s="1"/>
      <c r="S134" s="1"/>
      <c r="U134" s="54"/>
      <c r="W134" s="51"/>
      <c r="X134" s="51"/>
      <c r="Y134" s="54"/>
      <c r="Z134" s="51"/>
    </row>
    <row r="135" spans="1:26" ht="13" x14ac:dyDescent="0.15">
      <c r="A135" s="32" t="s">
        <v>56</v>
      </c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2"/>
      <c r="M135" s="51"/>
      <c r="N135" s="51"/>
      <c r="O135" s="52"/>
      <c r="P135" s="51"/>
      <c r="Q135" s="51"/>
      <c r="R135" s="1"/>
      <c r="S135" s="1"/>
      <c r="U135" s="53"/>
      <c r="W135" s="53"/>
      <c r="X135" s="53"/>
      <c r="Y135" s="53"/>
      <c r="Z135" s="53"/>
    </row>
    <row r="136" spans="1:26" ht="13" x14ac:dyDescent="0.15">
      <c r="A136" s="32" t="s">
        <v>57</v>
      </c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2"/>
      <c r="M136" s="51"/>
      <c r="N136" s="51"/>
      <c r="O136" s="52"/>
      <c r="P136" s="51"/>
      <c r="Q136" s="51"/>
      <c r="R136" s="1"/>
      <c r="S136" s="1"/>
      <c r="U136" s="53"/>
      <c r="W136" s="53"/>
      <c r="X136" s="53"/>
      <c r="Y136" s="53"/>
      <c r="Z136" s="53"/>
    </row>
    <row r="137" spans="1:26" ht="13" x14ac:dyDescent="0.15">
      <c r="A137" s="33" t="s">
        <v>81</v>
      </c>
      <c r="B137" s="34">
        <f t="shared" ref="B137:I137" si="207">SUM(B134:B136)</f>
        <v>20</v>
      </c>
      <c r="C137" s="34">
        <f t="shared" si="207"/>
        <v>8</v>
      </c>
      <c r="D137" s="34">
        <f t="shared" si="207"/>
        <v>1</v>
      </c>
      <c r="E137" s="34">
        <f t="shared" si="207"/>
        <v>7</v>
      </c>
      <c r="F137" s="34">
        <f t="shared" si="207"/>
        <v>5</v>
      </c>
      <c r="G137" s="34">
        <f t="shared" si="207"/>
        <v>1</v>
      </c>
      <c r="H137" s="34">
        <f t="shared" si="207"/>
        <v>1</v>
      </c>
      <c r="I137" s="34">
        <f t="shared" si="207"/>
        <v>1</v>
      </c>
      <c r="J137" s="50">
        <f t="shared" ref="J137:K137" si="208">SUM(J134:J136)+SUM(M134:M136)</f>
        <v>17</v>
      </c>
      <c r="K137" s="50">
        <f t="shared" si="208"/>
        <v>8</v>
      </c>
      <c r="L137" s="35">
        <f>K137/J137</f>
        <v>0.47058823529411764</v>
      </c>
      <c r="M137" s="50">
        <f t="shared" ref="M137:N137" si="209">SUM(M134:M136)</f>
        <v>2</v>
      </c>
      <c r="N137" s="50">
        <f t="shared" si="209"/>
        <v>0</v>
      </c>
      <c r="O137" s="35">
        <f>N137/M137</f>
        <v>0</v>
      </c>
      <c r="P137" s="34">
        <f t="shared" ref="P137:Q137" si="210">SUM(P134:P136)</f>
        <v>6</v>
      </c>
      <c r="Q137" s="34">
        <f t="shared" si="210"/>
        <v>4</v>
      </c>
      <c r="R137" s="35">
        <f>Q137/P137</f>
        <v>0.66666666666666663</v>
      </c>
      <c r="S137" s="52"/>
      <c r="U137" s="53"/>
      <c r="W137" s="53"/>
      <c r="X137" s="53"/>
      <c r="Y137" s="53"/>
      <c r="Z137" s="53"/>
    </row>
    <row r="138" spans="1:26" ht="13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2"/>
      <c r="M138" s="53"/>
      <c r="N138" s="53"/>
      <c r="O138" s="52"/>
      <c r="P138" s="53"/>
      <c r="Q138" s="53"/>
      <c r="R138" s="52"/>
      <c r="S138" s="52"/>
      <c r="U138" s="53"/>
      <c r="W138" s="53"/>
      <c r="X138" s="53"/>
      <c r="Y138" s="53"/>
      <c r="Z138" s="53"/>
    </row>
    <row r="139" spans="1:26" ht="13" x14ac:dyDescent="0.15">
      <c r="A139" s="40" t="s">
        <v>32</v>
      </c>
      <c r="B139" s="3" t="s">
        <v>71</v>
      </c>
      <c r="C139" s="3" t="s">
        <v>72</v>
      </c>
      <c r="D139" s="3" t="s">
        <v>73</v>
      </c>
      <c r="E139" s="3" t="s">
        <v>74</v>
      </c>
      <c r="F139" s="3" t="s">
        <v>75</v>
      </c>
      <c r="G139" s="3" t="s">
        <v>76</v>
      </c>
      <c r="H139" s="3" t="s">
        <v>77</v>
      </c>
      <c r="I139" s="3" t="s">
        <v>78</v>
      </c>
      <c r="J139" s="3" t="s">
        <v>79</v>
      </c>
      <c r="K139" s="3" t="s">
        <v>80</v>
      </c>
      <c r="L139" s="1" t="s">
        <v>10</v>
      </c>
      <c r="M139" s="3" t="s">
        <v>11</v>
      </c>
      <c r="N139" s="3" t="s">
        <v>12</v>
      </c>
      <c r="O139" s="1" t="s">
        <v>13</v>
      </c>
      <c r="P139" s="3" t="s">
        <v>14</v>
      </c>
      <c r="Q139" s="3" t="s">
        <v>15</v>
      </c>
      <c r="R139" s="1" t="s">
        <v>16</v>
      </c>
      <c r="S139" s="1"/>
      <c r="U139" s="53"/>
      <c r="W139" s="53"/>
      <c r="X139" s="53"/>
      <c r="Y139" s="53"/>
      <c r="Z139" s="53"/>
    </row>
    <row r="140" spans="1:26" ht="13" x14ac:dyDescent="0.15">
      <c r="A140" s="32" t="s">
        <v>54</v>
      </c>
      <c r="B140" s="3">
        <v>17</v>
      </c>
      <c r="C140" s="3">
        <v>5</v>
      </c>
      <c r="D140" s="3">
        <v>3</v>
      </c>
      <c r="E140" s="3">
        <v>2</v>
      </c>
      <c r="F140" s="3">
        <v>4</v>
      </c>
      <c r="G140" s="3">
        <v>2</v>
      </c>
      <c r="H140" s="3">
        <v>1</v>
      </c>
      <c r="I140" s="3">
        <v>2</v>
      </c>
      <c r="J140" s="3">
        <v>15</v>
      </c>
      <c r="K140" s="48">
        <v>8</v>
      </c>
      <c r="L140" s="1"/>
      <c r="M140" s="48">
        <v>2</v>
      </c>
      <c r="N140" s="48">
        <v>0</v>
      </c>
      <c r="O140" s="1"/>
      <c r="P140" s="3">
        <v>3</v>
      </c>
      <c r="Q140" s="3">
        <v>1</v>
      </c>
      <c r="R140" s="1"/>
      <c r="S140" s="1"/>
      <c r="U140" s="54"/>
      <c r="W140" s="51"/>
      <c r="X140" s="51"/>
      <c r="Y140" s="54"/>
      <c r="Z140" s="51"/>
    </row>
    <row r="141" spans="1:26" ht="13" x14ac:dyDescent="0.15">
      <c r="A141" s="32" t="s">
        <v>56</v>
      </c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2"/>
      <c r="M141" s="51"/>
      <c r="N141" s="51"/>
      <c r="O141" s="52"/>
      <c r="P141" s="51"/>
      <c r="Q141" s="51"/>
      <c r="R141" s="1"/>
      <c r="S141" s="1"/>
      <c r="U141" s="53"/>
      <c r="W141" s="53"/>
      <c r="X141" s="53"/>
      <c r="Y141" s="53"/>
      <c r="Z141" s="53"/>
    </row>
    <row r="142" spans="1:26" ht="13" x14ac:dyDescent="0.15">
      <c r="A142" s="32" t="s">
        <v>57</v>
      </c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2"/>
      <c r="M142" s="51"/>
      <c r="N142" s="51"/>
      <c r="O142" s="52"/>
      <c r="P142" s="51"/>
      <c r="Q142" s="51"/>
      <c r="R142" s="1"/>
      <c r="S142" s="1"/>
      <c r="U142" s="53"/>
      <c r="W142" s="53"/>
      <c r="X142" s="53"/>
      <c r="Y142" s="53"/>
      <c r="Z142" s="53"/>
    </row>
    <row r="143" spans="1:26" ht="13" x14ac:dyDescent="0.15">
      <c r="A143" s="33" t="s">
        <v>81</v>
      </c>
      <c r="B143" s="34">
        <f t="shared" ref="B143:I143" si="211">SUM(B140:B142)</f>
        <v>17</v>
      </c>
      <c r="C143" s="34">
        <f t="shared" si="211"/>
        <v>5</v>
      </c>
      <c r="D143" s="34">
        <f t="shared" si="211"/>
        <v>3</v>
      </c>
      <c r="E143" s="34">
        <f t="shared" si="211"/>
        <v>2</v>
      </c>
      <c r="F143" s="34">
        <f t="shared" si="211"/>
        <v>4</v>
      </c>
      <c r="G143" s="34">
        <f t="shared" si="211"/>
        <v>2</v>
      </c>
      <c r="H143" s="34">
        <f t="shared" si="211"/>
        <v>1</v>
      </c>
      <c r="I143" s="34">
        <f t="shared" si="211"/>
        <v>2</v>
      </c>
      <c r="J143" s="50">
        <f t="shared" ref="J143:K143" si="212">SUM(J140:J142)+SUM(M140:M142)</f>
        <v>17</v>
      </c>
      <c r="K143" s="50">
        <f t="shared" si="212"/>
        <v>8</v>
      </c>
      <c r="L143" s="35">
        <f>K143/J143</f>
        <v>0.47058823529411764</v>
      </c>
      <c r="M143" s="50">
        <f t="shared" ref="M143:N143" si="213">SUM(M140:M142)</f>
        <v>2</v>
      </c>
      <c r="N143" s="50">
        <f t="shared" si="213"/>
        <v>0</v>
      </c>
      <c r="O143" s="56">
        <f>N143/M143</f>
        <v>0</v>
      </c>
      <c r="P143" s="34">
        <f t="shared" ref="P143:Q143" si="214">SUM(P140:P142)</f>
        <v>3</v>
      </c>
      <c r="Q143" s="34">
        <f t="shared" si="214"/>
        <v>1</v>
      </c>
      <c r="R143" s="35">
        <f>Q143/P143</f>
        <v>0.33333333333333331</v>
      </c>
      <c r="S143" s="55"/>
      <c r="U143" s="54"/>
      <c r="W143" s="51"/>
      <c r="X143" s="51"/>
      <c r="Y143" s="54"/>
      <c r="Z143" s="51"/>
    </row>
    <row r="144" spans="1:26" ht="13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2"/>
      <c r="M144" s="53"/>
      <c r="N144" s="53"/>
      <c r="O144" s="1"/>
      <c r="P144" s="53"/>
      <c r="Q144" s="53"/>
      <c r="R144" s="52"/>
      <c r="S144" s="52"/>
      <c r="U144" s="53"/>
      <c r="W144" s="53"/>
      <c r="X144" s="53"/>
      <c r="Y144" s="53"/>
      <c r="Z144" s="53"/>
    </row>
    <row r="145" spans="1:26" ht="13" x14ac:dyDescent="0.15">
      <c r="A145" s="40" t="s">
        <v>33</v>
      </c>
      <c r="B145" s="3" t="s">
        <v>71</v>
      </c>
      <c r="C145" s="3" t="s">
        <v>72</v>
      </c>
      <c r="D145" s="3" t="s">
        <v>73</v>
      </c>
      <c r="E145" s="3" t="s">
        <v>74</v>
      </c>
      <c r="F145" s="3" t="s">
        <v>75</v>
      </c>
      <c r="G145" s="3" t="s">
        <v>76</v>
      </c>
      <c r="H145" s="3" t="s">
        <v>77</v>
      </c>
      <c r="I145" s="3" t="s">
        <v>78</v>
      </c>
      <c r="J145" s="3" t="s">
        <v>79</v>
      </c>
      <c r="K145" s="3" t="s">
        <v>80</v>
      </c>
      <c r="L145" s="1" t="s">
        <v>10</v>
      </c>
      <c r="M145" s="3" t="s">
        <v>11</v>
      </c>
      <c r="N145" s="3" t="s">
        <v>12</v>
      </c>
      <c r="O145" s="1" t="s">
        <v>13</v>
      </c>
      <c r="P145" s="3" t="s">
        <v>14</v>
      </c>
      <c r="Q145" s="3" t="s">
        <v>15</v>
      </c>
      <c r="R145" s="1" t="s">
        <v>16</v>
      </c>
      <c r="S145" s="1"/>
      <c r="U145" s="53"/>
      <c r="W145" s="53"/>
      <c r="X145" s="53"/>
      <c r="Y145" s="53"/>
      <c r="Z145" s="53"/>
    </row>
    <row r="146" spans="1:26" ht="13" x14ac:dyDescent="0.15">
      <c r="A146" s="32" t="s">
        <v>54</v>
      </c>
      <c r="B146" s="3">
        <v>0</v>
      </c>
      <c r="C146" s="3">
        <v>3</v>
      </c>
      <c r="D146" s="3">
        <v>0</v>
      </c>
      <c r="E146" s="3">
        <v>3</v>
      </c>
      <c r="F146" s="3">
        <v>2</v>
      </c>
      <c r="G146" s="3">
        <v>0</v>
      </c>
      <c r="H146" s="3">
        <v>0</v>
      </c>
      <c r="I146" s="3">
        <v>1</v>
      </c>
      <c r="J146" s="3">
        <v>4</v>
      </c>
      <c r="K146" s="48">
        <v>0</v>
      </c>
      <c r="L146" s="1"/>
      <c r="M146" s="48">
        <v>2</v>
      </c>
      <c r="N146" s="48">
        <v>0</v>
      </c>
      <c r="O146" s="1"/>
      <c r="P146" s="3">
        <v>0</v>
      </c>
      <c r="Q146" s="3">
        <v>0</v>
      </c>
      <c r="R146" s="1"/>
      <c r="S146" s="1"/>
      <c r="U146" s="54"/>
      <c r="W146" s="51"/>
      <c r="X146" s="51"/>
      <c r="Y146" s="54"/>
      <c r="Z146" s="51"/>
    </row>
    <row r="147" spans="1:26" ht="13" x14ac:dyDescent="0.15">
      <c r="A147" s="32" t="s">
        <v>56</v>
      </c>
      <c r="L147" s="1"/>
      <c r="O147" s="1"/>
      <c r="R147" s="1"/>
      <c r="S147" s="1"/>
      <c r="U147" s="53"/>
      <c r="W147" s="53"/>
      <c r="X147" s="53"/>
      <c r="Y147" s="53"/>
      <c r="Z147" s="53"/>
    </row>
    <row r="148" spans="1:26" ht="13" x14ac:dyDescent="0.15">
      <c r="A148" s="32" t="s">
        <v>57</v>
      </c>
      <c r="L148" s="1"/>
      <c r="O148" s="1"/>
      <c r="R148" s="1"/>
      <c r="S148" s="1"/>
      <c r="U148" s="53"/>
      <c r="W148" s="53"/>
      <c r="X148" s="53"/>
      <c r="Y148" s="53"/>
      <c r="Z148" s="53"/>
    </row>
    <row r="149" spans="1:26" ht="13" x14ac:dyDescent="0.15">
      <c r="A149" s="33" t="s">
        <v>81</v>
      </c>
      <c r="B149" s="34">
        <f t="shared" ref="B149:I149" si="215">SUM(B146:B148)</f>
        <v>0</v>
      </c>
      <c r="C149" s="34">
        <f t="shared" si="215"/>
        <v>3</v>
      </c>
      <c r="D149" s="34">
        <f t="shared" si="215"/>
        <v>0</v>
      </c>
      <c r="E149" s="34">
        <f t="shared" si="215"/>
        <v>3</v>
      </c>
      <c r="F149" s="34">
        <f t="shared" si="215"/>
        <v>2</v>
      </c>
      <c r="G149" s="34">
        <f t="shared" si="215"/>
        <v>0</v>
      </c>
      <c r="H149" s="34">
        <f t="shared" si="215"/>
        <v>0</v>
      </c>
      <c r="I149" s="34">
        <f t="shared" si="215"/>
        <v>1</v>
      </c>
      <c r="J149" s="50">
        <f t="shared" ref="J149:K149" si="216">SUM(J146:J148)+SUM(M146:M148)</f>
        <v>6</v>
      </c>
      <c r="K149" s="50">
        <f t="shared" si="216"/>
        <v>0</v>
      </c>
      <c r="L149" s="35">
        <f>K149/J149</f>
        <v>0</v>
      </c>
      <c r="M149" s="50">
        <f t="shared" ref="M149:N149" si="217">SUM(M146:M148)</f>
        <v>2</v>
      </c>
      <c r="N149" s="50">
        <f t="shared" si="217"/>
        <v>0</v>
      </c>
      <c r="O149" s="35">
        <f>N149/M149</f>
        <v>0</v>
      </c>
      <c r="P149" s="34">
        <f t="shared" ref="P149:Q149" si="218">SUM(P146:P148)</f>
        <v>0</v>
      </c>
      <c r="Q149" s="34">
        <f t="shared" si="218"/>
        <v>0</v>
      </c>
      <c r="R149" s="35" t="e">
        <f>Q149/P149</f>
        <v>#DIV/0!</v>
      </c>
      <c r="S149" s="52"/>
      <c r="U149" s="53"/>
      <c r="W149" s="53"/>
      <c r="X149" s="53"/>
      <c r="Y149" s="53"/>
      <c r="Z149" s="53"/>
    </row>
    <row r="150" spans="1:26" ht="13" x14ac:dyDescent="0.15">
      <c r="A150" s="2"/>
      <c r="L150" s="1"/>
      <c r="O150" s="1"/>
      <c r="R150" s="1"/>
      <c r="S150" s="1"/>
    </row>
    <row r="151" spans="1:26" ht="13" x14ac:dyDescent="0.15">
      <c r="A151" s="24" t="s">
        <v>34</v>
      </c>
      <c r="B151" s="3" t="s">
        <v>71</v>
      </c>
      <c r="C151" s="3" t="s">
        <v>72</v>
      </c>
      <c r="D151" s="3" t="s">
        <v>73</v>
      </c>
      <c r="E151" s="3" t="s">
        <v>74</v>
      </c>
      <c r="F151" s="3" t="s">
        <v>75</v>
      </c>
      <c r="G151" s="3" t="s">
        <v>76</v>
      </c>
      <c r="H151" s="3" t="s">
        <v>77</v>
      </c>
      <c r="I151" s="3" t="s">
        <v>78</v>
      </c>
      <c r="J151" s="3" t="s">
        <v>79</v>
      </c>
      <c r="K151" s="3" t="s">
        <v>80</v>
      </c>
      <c r="L151" s="1" t="s">
        <v>10</v>
      </c>
      <c r="M151" s="3" t="s">
        <v>11</v>
      </c>
      <c r="N151" s="3" t="s">
        <v>12</v>
      </c>
      <c r="O151" s="1" t="s">
        <v>13</v>
      </c>
      <c r="P151" s="3" t="s">
        <v>14</v>
      </c>
      <c r="Q151" s="3" t="s">
        <v>15</v>
      </c>
      <c r="R151" s="1" t="s">
        <v>16</v>
      </c>
      <c r="S151" s="1"/>
      <c r="U151" s="53"/>
      <c r="W151" s="53"/>
      <c r="X151" s="53"/>
      <c r="Y151" s="53"/>
      <c r="Z151" s="53"/>
    </row>
    <row r="152" spans="1:26" ht="13" x14ac:dyDescent="0.15">
      <c r="A152" s="32" t="s">
        <v>54</v>
      </c>
      <c r="B152" s="3">
        <v>26</v>
      </c>
      <c r="C152" s="3">
        <v>12</v>
      </c>
      <c r="D152" s="3">
        <v>2</v>
      </c>
      <c r="E152" s="3">
        <v>10</v>
      </c>
      <c r="F152" s="3">
        <v>1</v>
      </c>
      <c r="G152" s="3">
        <v>0</v>
      </c>
      <c r="H152" s="3">
        <v>0</v>
      </c>
      <c r="I152" s="3">
        <v>3</v>
      </c>
      <c r="J152" s="3">
        <v>15</v>
      </c>
      <c r="K152" s="48">
        <v>8</v>
      </c>
      <c r="L152" s="1"/>
      <c r="M152" s="48">
        <v>16</v>
      </c>
      <c r="N152" s="48">
        <v>3</v>
      </c>
      <c r="O152" s="1"/>
      <c r="P152" s="3">
        <v>6</v>
      </c>
      <c r="Q152" s="3">
        <v>3</v>
      </c>
      <c r="R152" s="1"/>
      <c r="S152" s="1"/>
      <c r="U152" s="54"/>
      <c r="W152" s="51"/>
      <c r="X152" s="51"/>
      <c r="Y152" s="54"/>
      <c r="Z152" s="51"/>
    </row>
    <row r="153" spans="1:26" ht="13" x14ac:dyDescent="0.15">
      <c r="A153" s="32" t="s">
        <v>56</v>
      </c>
      <c r="L153" s="1"/>
      <c r="O153" s="1"/>
      <c r="R153" s="1"/>
      <c r="S153" s="1"/>
      <c r="U153" s="53"/>
      <c r="W153" s="53"/>
      <c r="X153" s="53"/>
      <c r="Y153" s="53"/>
      <c r="Z153" s="53"/>
    </row>
    <row r="154" spans="1:26" ht="13" x14ac:dyDescent="0.15">
      <c r="A154" s="32" t="s">
        <v>57</v>
      </c>
      <c r="L154" s="1"/>
      <c r="O154" s="1"/>
      <c r="R154" s="1"/>
      <c r="S154" s="1"/>
      <c r="U154" s="53"/>
      <c r="W154" s="53"/>
      <c r="X154" s="53"/>
      <c r="Y154" s="53"/>
      <c r="Z154" s="53"/>
    </row>
    <row r="155" spans="1:26" ht="13" x14ac:dyDescent="0.15">
      <c r="A155" s="33" t="s">
        <v>81</v>
      </c>
      <c r="B155" s="34">
        <f t="shared" ref="B155:I155" si="219">SUM(B152:B154)</f>
        <v>26</v>
      </c>
      <c r="C155" s="34">
        <f t="shared" si="219"/>
        <v>12</v>
      </c>
      <c r="D155" s="34">
        <f t="shared" si="219"/>
        <v>2</v>
      </c>
      <c r="E155" s="34">
        <f t="shared" si="219"/>
        <v>10</v>
      </c>
      <c r="F155" s="34">
        <f t="shared" si="219"/>
        <v>1</v>
      </c>
      <c r="G155" s="34">
        <f t="shared" si="219"/>
        <v>0</v>
      </c>
      <c r="H155" s="34">
        <f t="shared" si="219"/>
        <v>0</v>
      </c>
      <c r="I155" s="34">
        <f t="shared" si="219"/>
        <v>3</v>
      </c>
      <c r="J155" s="50">
        <f t="shared" ref="J155:K155" si="220">SUM(J152:J154)+SUM(M152:M154)</f>
        <v>31</v>
      </c>
      <c r="K155" s="50">
        <f t="shared" si="220"/>
        <v>11</v>
      </c>
      <c r="L155" s="35">
        <f>K155/J155</f>
        <v>0.35483870967741937</v>
      </c>
      <c r="M155" s="50">
        <f t="shared" ref="M155:N155" si="221">SUM(M152:M154)</f>
        <v>16</v>
      </c>
      <c r="N155" s="50">
        <f t="shared" si="221"/>
        <v>3</v>
      </c>
      <c r="O155" s="35">
        <f>N155/M155</f>
        <v>0.1875</v>
      </c>
      <c r="P155" s="34">
        <f t="shared" ref="P155:Q155" si="222">SUM(P152:P154)</f>
        <v>6</v>
      </c>
      <c r="Q155" s="34">
        <f t="shared" si="222"/>
        <v>3</v>
      </c>
      <c r="R155" s="35">
        <f>Q155/P155</f>
        <v>0.5</v>
      </c>
      <c r="S155" s="52"/>
      <c r="U155" s="53"/>
      <c r="W155" s="53"/>
      <c r="X155" s="53"/>
      <c r="Y155" s="53"/>
      <c r="Z155" s="53"/>
    </row>
    <row r="156" spans="1:26" ht="13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2"/>
      <c r="M156" s="53"/>
      <c r="N156" s="53"/>
      <c r="O156" s="52"/>
      <c r="P156" s="53"/>
      <c r="Q156" s="53"/>
      <c r="R156" s="52"/>
      <c r="S156" s="52"/>
      <c r="U156" s="53"/>
      <c r="W156" s="53"/>
      <c r="X156" s="53"/>
      <c r="Y156" s="53"/>
      <c r="Z156" s="53"/>
    </row>
    <row r="157" spans="1:26" ht="13" x14ac:dyDescent="0.15">
      <c r="A157" s="24" t="s">
        <v>35</v>
      </c>
      <c r="B157" s="3" t="s">
        <v>71</v>
      </c>
      <c r="C157" s="3" t="s">
        <v>72</v>
      </c>
      <c r="D157" s="3" t="s">
        <v>73</v>
      </c>
      <c r="E157" s="3" t="s">
        <v>74</v>
      </c>
      <c r="F157" s="3" t="s">
        <v>75</v>
      </c>
      <c r="G157" s="3" t="s">
        <v>76</v>
      </c>
      <c r="H157" s="3" t="s">
        <v>77</v>
      </c>
      <c r="I157" s="3" t="s">
        <v>78</v>
      </c>
      <c r="J157" s="3" t="s">
        <v>79</v>
      </c>
      <c r="K157" s="3" t="s">
        <v>80</v>
      </c>
      <c r="L157" s="1" t="s">
        <v>83</v>
      </c>
      <c r="M157" s="3" t="s">
        <v>11</v>
      </c>
      <c r="N157" s="3" t="s">
        <v>12</v>
      </c>
      <c r="O157" s="1" t="s">
        <v>13</v>
      </c>
      <c r="P157" s="3" t="s">
        <v>14</v>
      </c>
      <c r="Q157" s="3" t="s">
        <v>15</v>
      </c>
      <c r="R157" s="1" t="s">
        <v>16</v>
      </c>
      <c r="S157" s="1"/>
      <c r="U157" s="53"/>
      <c r="W157" s="53"/>
      <c r="X157" s="53"/>
      <c r="Y157" s="53"/>
      <c r="Z157" s="53"/>
    </row>
    <row r="158" spans="1:26" ht="13" x14ac:dyDescent="0.15">
      <c r="A158" s="32" t="s">
        <v>54</v>
      </c>
      <c r="B158" s="3">
        <v>5</v>
      </c>
      <c r="C158" s="3">
        <v>11</v>
      </c>
      <c r="D158" s="3">
        <v>1</v>
      </c>
      <c r="E158" s="3">
        <v>10</v>
      </c>
      <c r="F158" s="3">
        <v>1</v>
      </c>
      <c r="G158" s="3">
        <v>1</v>
      </c>
      <c r="H158" s="3">
        <v>0</v>
      </c>
      <c r="I158" s="3">
        <v>0</v>
      </c>
      <c r="J158" s="3">
        <v>8</v>
      </c>
      <c r="K158" s="48">
        <v>2</v>
      </c>
      <c r="L158" s="1"/>
      <c r="M158" s="48">
        <v>5</v>
      </c>
      <c r="N158" s="48">
        <v>0</v>
      </c>
      <c r="O158" s="1"/>
      <c r="P158" s="3">
        <v>5</v>
      </c>
      <c r="Q158" s="3">
        <v>1</v>
      </c>
      <c r="R158" s="1"/>
      <c r="S158" s="1"/>
      <c r="U158" s="54"/>
      <c r="W158" s="51"/>
      <c r="X158" s="51"/>
      <c r="Y158" s="54"/>
      <c r="Z158" s="51"/>
    </row>
    <row r="159" spans="1:26" ht="13" x14ac:dyDescent="0.15">
      <c r="A159" s="32" t="s">
        <v>56</v>
      </c>
      <c r="L159" s="1"/>
      <c r="O159" s="1"/>
      <c r="R159" s="1"/>
      <c r="S159" s="1"/>
      <c r="U159" s="53"/>
      <c r="W159" s="53"/>
      <c r="X159" s="53"/>
      <c r="Y159" s="53"/>
      <c r="Z159" s="53"/>
    </row>
    <row r="160" spans="1:26" ht="13" x14ac:dyDescent="0.15">
      <c r="A160" s="32" t="s">
        <v>57</v>
      </c>
      <c r="L160" s="1"/>
      <c r="O160" s="1"/>
      <c r="R160" s="1"/>
      <c r="S160" s="1"/>
      <c r="U160" s="53"/>
      <c r="W160" s="53"/>
      <c r="X160" s="53"/>
      <c r="Y160" s="53"/>
      <c r="Z160" s="53"/>
    </row>
    <row r="161" spans="1:26" ht="13" x14ac:dyDescent="0.15">
      <c r="A161" s="33" t="s">
        <v>81</v>
      </c>
      <c r="B161" s="34">
        <f t="shared" ref="B161:I161" si="223">SUM(B158:B160)</f>
        <v>5</v>
      </c>
      <c r="C161" s="34">
        <f t="shared" si="223"/>
        <v>11</v>
      </c>
      <c r="D161" s="34">
        <f t="shared" si="223"/>
        <v>1</v>
      </c>
      <c r="E161" s="34">
        <f t="shared" si="223"/>
        <v>10</v>
      </c>
      <c r="F161" s="34">
        <f t="shared" si="223"/>
        <v>1</v>
      </c>
      <c r="G161" s="34">
        <f t="shared" si="223"/>
        <v>1</v>
      </c>
      <c r="H161" s="34">
        <f t="shared" si="223"/>
        <v>0</v>
      </c>
      <c r="I161" s="34">
        <f t="shared" si="223"/>
        <v>0</v>
      </c>
      <c r="J161" s="50">
        <f t="shared" ref="J161:K161" si="224">SUM(J158:J160)+SUM(M158:M160)</f>
        <v>13</v>
      </c>
      <c r="K161" s="50">
        <f t="shared" si="224"/>
        <v>2</v>
      </c>
      <c r="L161" s="35">
        <f>K161/J161</f>
        <v>0.15384615384615385</v>
      </c>
      <c r="M161" s="50">
        <f t="shared" ref="M161:N161" si="225">SUM(M158:M160)</f>
        <v>5</v>
      </c>
      <c r="N161" s="50">
        <f t="shared" si="225"/>
        <v>0</v>
      </c>
      <c r="O161" s="35">
        <f>N161/M161</f>
        <v>0</v>
      </c>
      <c r="P161" s="34">
        <f t="shared" ref="P161:Q161" si="226">SUM(P158:P160)</f>
        <v>5</v>
      </c>
      <c r="Q161" s="34">
        <f t="shared" si="226"/>
        <v>1</v>
      </c>
      <c r="R161" s="35">
        <f>Q161/P161</f>
        <v>0.2</v>
      </c>
      <c r="S161" s="52"/>
      <c r="U161" s="53"/>
      <c r="W161" s="53"/>
      <c r="X161" s="53"/>
      <c r="Y161" s="53"/>
      <c r="Z161" s="53"/>
    </row>
    <row r="162" spans="1:26" ht="13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2"/>
      <c r="M162" s="53"/>
      <c r="N162" s="53"/>
      <c r="O162" s="52"/>
      <c r="P162" s="53"/>
      <c r="Q162" s="53"/>
      <c r="R162" s="52"/>
      <c r="S162" s="52"/>
      <c r="U162" s="53"/>
      <c r="W162" s="53"/>
      <c r="X162" s="53"/>
      <c r="Y162" s="53"/>
      <c r="Z162" s="53"/>
    </row>
    <row r="163" spans="1:26" ht="13" x14ac:dyDescent="0.15">
      <c r="A163" s="24" t="s">
        <v>36</v>
      </c>
      <c r="B163" s="3" t="s">
        <v>71</v>
      </c>
      <c r="C163" s="3" t="s">
        <v>72</v>
      </c>
      <c r="D163" s="3" t="s">
        <v>73</v>
      </c>
      <c r="E163" s="3" t="s">
        <v>74</v>
      </c>
      <c r="F163" s="3" t="s">
        <v>75</v>
      </c>
      <c r="G163" s="3" t="s">
        <v>76</v>
      </c>
      <c r="H163" s="3" t="s">
        <v>77</v>
      </c>
      <c r="I163" s="3" t="s">
        <v>78</v>
      </c>
      <c r="J163" s="3" t="s">
        <v>79</v>
      </c>
      <c r="K163" s="3" t="s">
        <v>80</v>
      </c>
      <c r="L163" s="1" t="s">
        <v>83</v>
      </c>
      <c r="M163" s="3" t="s">
        <v>11</v>
      </c>
      <c r="N163" s="3" t="s">
        <v>12</v>
      </c>
      <c r="O163" s="1" t="s">
        <v>13</v>
      </c>
      <c r="P163" s="3" t="s">
        <v>14</v>
      </c>
      <c r="Q163" s="3" t="s">
        <v>15</v>
      </c>
      <c r="R163" s="1" t="s">
        <v>16</v>
      </c>
      <c r="S163" s="1"/>
      <c r="U163" s="53"/>
      <c r="W163" s="53"/>
      <c r="X163" s="53"/>
      <c r="Y163" s="53"/>
      <c r="Z163" s="53"/>
    </row>
    <row r="164" spans="1:26" ht="13" x14ac:dyDescent="0.15">
      <c r="A164" s="32" t="s">
        <v>54</v>
      </c>
      <c r="B164" s="3">
        <v>6</v>
      </c>
      <c r="C164" s="3">
        <v>8</v>
      </c>
      <c r="D164" s="3">
        <v>6</v>
      </c>
      <c r="E164" s="3">
        <v>2</v>
      </c>
      <c r="F164" s="3">
        <v>0</v>
      </c>
      <c r="G164" s="3">
        <v>0</v>
      </c>
      <c r="H164" s="3">
        <v>0</v>
      </c>
      <c r="I164" s="3">
        <v>1</v>
      </c>
      <c r="J164" s="3">
        <v>5</v>
      </c>
      <c r="K164" s="48">
        <v>1</v>
      </c>
      <c r="L164" s="1"/>
      <c r="M164" s="48">
        <v>6</v>
      </c>
      <c r="N164" s="48">
        <v>1</v>
      </c>
      <c r="O164" s="1"/>
      <c r="P164" s="3">
        <v>3</v>
      </c>
      <c r="Q164" s="3">
        <v>1</v>
      </c>
      <c r="R164" s="1"/>
      <c r="S164" s="1"/>
      <c r="U164" s="54"/>
      <c r="W164" s="51"/>
      <c r="X164" s="51"/>
      <c r="Y164" s="54"/>
      <c r="Z164" s="51"/>
    </row>
    <row r="165" spans="1:26" ht="13" x14ac:dyDescent="0.15">
      <c r="A165" s="32" t="s">
        <v>56</v>
      </c>
      <c r="L165" s="1"/>
      <c r="O165" s="1"/>
      <c r="R165" s="1"/>
      <c r="S165" s="1"/>
      <c r="U165" s="53"/>
      <c r="W165" s="53"/>
      <c r="X165" s="53"/>
      <c r="Y165" s="53"/>
      <c r="Z165" s="53"/>
    </row>
    <row r="166" spans="1:26" ht="13" x14ac:dyDescent="0.15">
      <c r="A166" s="32" t="s">
        <v>57</v>
      </c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2"/>
      <c r="M166" s="51"/>
      <c r="N166" s="51"/>
      <c r="O166" s="52"/>
      <c r="P166" s="51"/>
      <c r="Q166" s="51"/>
      <c r="R166" s="1"/>
      <c r="S166" s="1"/>
      <c r="U166" s="53"/>
      <c r="W166" s="53"/>
      <c r="X166" s="53"/>
      <c r="Y166" s="53"/>
      <c r="Z166" s="53"/>
    </row>
    <row r="167" spans="1:26" ht="13" x14ac:dyDescent="0.15">
      <c r="A167" s="33" t="s">
        <v>81</v>
      </c>
      <c r="B167" s="34">
        <f t="shared" ref="B167:I167" si="227">SUM(B164:B166)</f>
        <v>6</v>
      </c>
      <c r="C167" s="34">
        <f t="shared" si="227"/>
        <v>8</v>
      </c>
      <c r="D167" s="34">
        <f t="shared" si="227"/>
        <v>6</v>
      </c>
      <c r="E167" s="34">
        <f t="shared" si="227"/>
        <v>2</v>
      </c>
      <c r="F167" s="34">
        <f t="shared" si="227"/>
        <v>0</v>
      </c>
      <c r="G167" s="34">
        <f t="shared" si="227"/>
        <v>0</v>
      </c>
      <c r="H167" s="34">
        <f t="shared" si="227"/>
        <v>0</v>
      </c>
      <c r="I167" s="34">
        <f t="shared" si="227"/>
        <v>1</v>
      </c>
      <c r="J167" s="50">
        <f t="shared" ref="J167:K167" si="228">SUM(J164:J166)+SUM(M164:M166)</f>
        <v>11</v>
      </c>
      <c r="K167" s="50">
        <f t="shared" si="228"/>
        <v>2</v>
      </c>
      <c r="L167" s="35">
        <f>K167/J167</f>
        <v>0.18181818181818182</v>
      </c>
      <c r="M167" s="50">
        <f t="shared" ref="M167:N167" si="229">SUM(M164:M166)</f>
        <v>6</v>
      </c>
      <c r="N167" s="50">
        <f t="shared" si="229"/>
        <v>1</v>
      </c>
      <c r="O167" s="35">
        <f>N167/M167</f>
        <v>0.16666666666666666</v>
      </c>
      <c r="P167" s="34">
        <f t="shared" ref="P167:Q167" si="230">SUM(P164:P166)</f>
        <v>3</v>
      </c>
      <c r="Q167" s="34">
        <f t="shared" si="230"/>
        <v>1</v>
      </c>
      <c r="R167" s="35">
        <f>Q167/P167</f>
        <v>0.33333333333333331</v>
      </c>
      <c r="S167" s="55"/>
      <c r="U167" s="54"/>
      <c r="W167" s="51"/>
      <c r="X167" s="51"/>
      <c r="Y167" s="54"/>
      <c r="Z167" s="51"/>
    </row>
    <row r="168" spans="1:26" ht="13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2"/>
      <c r="M168" s="53"/>
      <c r="N168" s="53"/>
      <c r="O168" s="52"/>
      <c r="P168" s="53"/>
      <c r="Q168" s="53"/>
      <c r="R168" s="52"/>
      <c r="S168" s="52"/>
      <c r="U168" s="53"/>
      <c r="W168" s="53"/>
      <c r="X168" s="53"/>
      <c r="Y168" s="53"/>
      <c r="Z168" s="53"/>
    </row>
    <row r="169" spans="1:26" ht="13" x14ac:dyDescent="0.15">
      <c r="A169" s="24" t="s">
        <v>37</v>
      </c>
      <c r="B169" s="3" t="s">
        <v>71</v>
      </c>
      <c r="C169" s="3" t="s">
        <v>72</v>
      </c>
      <c r="D169" s="3" t="s">
        <v>73</v>
      </c>
      <c r="E169" s="3" t="s">
        <v>74</v>
      </c>
      <c r="F169" s="3" t="s">
        <v>75</v>
      </c>
      <c r="G169" s="3" t="s">
        <v>76</v>
      </c>
      <c r="H169" s="3" t="s">
        <v>77</v>
      </c>
      <c r="I169" s="3" t="s">
        <v>78</v>
      </c>
      <c r="J169" s="3" t="s">
        <v>79</v>
      </c>
      <c r="K169" s="3" t="s">
        <v>80</v>
      </c>
      <c r="L169" s="1" t="s">
        <v>83</v>
      </c>
      <c r="M169" s="3" t="s">
        <v>11</v>
      </c>
      <c r="N169" s="3" t="s">
        <v>12</v>
      </c>
      <c r="O169" s="1" t="s">
        <v>13</v>
      </c>
      <c r="P169" s="3" t="s">
        <v>14</v>
      </c>
      <c r="Q169" s="3" t="s">
        <v>15</v>
      </c>
      <c r="R169" s="1" t="s">
        <v>16</v>
      </c>
      <c r="S169" s="1"/>
      <c r="U169" s="53"/>
      <c r="W169" s="53"/>
      <c r="X169" s="53"/>
      <c r="Y169" s="53"/>
      <c r="Z169" s="53"/>
    </row>
    <row r="170" spans="1:26" ht="13" x14ac:dyDescent="0.15">
      <c r="A170" s="32" t="s">
        <v>54</v>
      </c>
      <c r="B170" s="3">
        <v>0</v>
      </c>
      <c r="C170" s="3">
        <v>3</v>
      </c>
      <c r="D170" s="3">
        <v>1</v>
      </c>
      <c r="E170" s="3">
        <v>2</v>
      </c>
      <c r="F170" s="3">
        <v>2</v>
      </c>
      <c r="G170" s="3">
        <v>1</v>
      </c>
      <c r="H170" s="3">
        <v>1</v>
      </c>
      <c r="I170" s="3">
        <v>1</v>
      </c>
      <c r="J170" s="3">
        <v>4</v>
      </c>
      <c r="K170" s="48">
        <v>0</v>
      </c>
      <c r="L170" s="1"/>
      <c r="M170" s="48">
        <v>2</v>
      </c>
      <c r="N170" s="48">
        <v>0</v>
      </c>
      <c r="O170" s="1"/>
      <c r="P170" s="3">
        <v>0</v>
      </c>
      <c r="Q170" s="3">
        <v>0</v>
      </c>
      <c r="R170" s="1"/>
      <c r="S170" s="1"/>
      <c r="U170" s="54"/>
      <c r="W170" s="51"/>
      <c r="X170" s="51"/>
      <c r="Y170" s="54"/>
      <c r="Z170" s="51"/>
    </row>
    <row r="171" spans="1:26" ht="13" x14ac:dyDescent="0.15">
      <c r="A171" s="32" t="s">
        <v>56</v>
      </c>
      <c r="L171" s="1"/>
      <c r="O171" s="1"/>
      <c r="R171" s="1"/>
      <c r="S171" s="1"/>
      <c r="U171" s="53"/>
      <c r="W171" s="53"/>
      <c r="X171" s="53"/>
      <c r="Y171" s="53"/>
      <c r="Z171" s="53"/>
    </row>
    <row r="172" spans="1:26" ht="13" x14ac:dyDescent="0.15">
      <c r="A172" s="32" t="s">
        <v>57</v>
      </c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2"/>
      <c r="M172" s="51"/>
      <c r="N172" s="51"/>
      <c r="O172" s="52"/>
      <c r="P172" s="51"/>
      <c r="Q172" s="51"/>
      <c r="R172" s="1"/>
      <c r="S172" s="1"/>
      <c r="U172" s="53"/>
      <c r="W172" s="53"/>
      <c r="X172" s="53"/>
      <c r="Y172" s="53"/>
      <c r="Z172" s="53"/>
    </row>
    <row r="173" spans="1:26" ht="13" x14ac:dyDescent="0.15">
      <c r="A173" s="33" t="s">
        <v>81</v>
      </c>
      <c r="B173" s="34">
        <f t="shared" ref="B173:I173" si="231">SUM(B170:B172)</f>
        <v>0</v>
      </c>
      <c r="C173" s="34">
        <f t="shared" si="231"/>
        <v>3</v>
      </c>
      <c r="D173" s="34">
        <f t="shared" si="231"/>
        <v>1</v>
      </c>
      <c r="E173" s="34">
        <f t="shared" si="231"/>
        <v>2</v>
      </c>
      <c r="F173" s="34">
        <f t="shared" si="231"/>
        <v>2</v>
      </c>
      <c r="G173" s="34">
        <f t="shared" si="231"/>
        <v>1</v>
      </c>
      <c r="H173" s="34">
        <f t="shared" si="231"/>
        <v>1</v>
      </c>
      <c r="I173" s="34">
        <f t="shared" si="231"/>
        <v>1</v>
      </c>
      <c r="J173" s="50">
        <f t="shared" ref="J173:K173" si="232">SUM(J170:J172)+SUM(M170:M172)</f>
        <v>6</v>
      </c>
      <c r="K173" s="50">
        <f t="shared" si="232"/>
        <v>0</v>
      </c>
      <c r="L173" s="35">
        <f>K173/J173</f>
        <v>0</v>
      </c>
      <c r="M173" s="50">
        <f t="shared" ref="M173:N173" si="233">SUM(M170:M172)</f>
        <v>2</v>
      </c>
      <c r="N173" s="50">
        <f t="shared" si="233"/>
        <v>0</v>
      </c>
      <c r="O173" s="35">
        <f>N173/M173</f>
        <v>0</v>
      </c>
      <c r="P173" s="34">
        <f t="shared" ref="P173:Q173" si="234">SUM(P170:P172)</f>
        <v>0</v>
      </c>
      <c r="Q173" s="34">
        <f t="shared" si="234"/>
        <v>0</v>
      </c>
      <c r="R173" s="35" t="e">
        <f>Q173/P173</f>
        <v>#DIV/0!</v>
      </c>
      <c r="S173" s="52"/>
      <c r="U173" s="53"/>
      <c r="W173" s="53"/>
      <c r="X173" s="53"/>
      <c r="Y173" s="53"/>
      <c r="Z173" s="53"/>
    </row>
    <row r="174" spans="1:26" ht="13" x14ac:dyDescent="0.15">
      <c r="A174" s="2"/>
      <c r="L174" s="1"/>
      <c r="O174" s="1"/>
      <c r="R174" s="1"/>
      <c r="S174" s="1"/>
    </row>
    <row r="175" spans="1:26" ht="13" x14ac:dyDescent="0.15">
      <c r="A175" s="26" t="s">
        <v>38</v>
      </c>
      <c r="B175" s="3" t="s">
        <v>71</v>
      </c>
      <c r="C175" s="3" t="s">
        <v>72</v>
      </c>
      <c r="D175" s="3" t="s">
        <v>73</v>
      </c>
      <c r="E175" s="3" t="s">
        <v>74</v>
      </c>
      <c r="F175" s="3" t="s">
        <v>75</v>
      </c>
      <c r="G175" s="3" t="s">
        <v>76</v>
      </c>
      <c r="H175" s="3" t="s">
        <v>77</v>
      </c>
      <c r="I175" s="3" t="s">
        <v>78</v>
      </c>
      <c r="J175" s="3" t="s">
        <v>79</v>
      </c>
      <c r="K175" s="3" t="s">
        <v>80</v>
      </c>
      <c r="L175" s="1" t="s">
        <v>83</v>
      </c>
      <c r="M175" s="3" t="s">
        <v>11</v>
      </c>
      <c r="N175" s="3" t="s">
        <v>12</v>
      </c>
      <c r="O175" s="1" t="s">
        <v>13</v>
      </c>
      <c r="P175" s="3" t="s">
        <v>14</v>
      </c>
      <c r="Q175" s="3" t="s">
        <v>15</v>
      </c>
      <c r="R175" s="1" t="s">
        <v>16</v>
      </c>
      <c r="S175" s="1"/>
      <c r="U175" s="53"/>
      <c r="W175" s="53"/>
      <c r="X175" s="53"/>
      <c r="Y175" s="53"/>
      <c r="Z175" s="53"/>
    </row>
    <row r="176" spans="1:26" ht="13" x14ac:dyDescent="0.15">
      <c r="A176" s="32" t="s">
        <v>54</v>
      </c>
      <c r="B176" s="3">
        <v>23</v>
      </c>
      <c r="C176" s="3">
        <v>12</v>
      </c>
      <c r="D176" s="3">
        <v>0</v>
      </c>
      <c r="E176" s="3">
        <v>12</v>
      </c>
      <c r="F176" s="3">
        <v>3</v>
      </c>
      <c r="G176" s="3">
        <v>1</v>
      </c>
      <c r="H176" s="3">
        <v>0</v>
      </c>
      <c r="I176" s="3">
        <v>1</v>
      </c>
      <c r="J176" s="3">
        <v>11</v>
      </c>
      <c r="K176" s="48">
        <v>6</v>
      </c>
      <c r="L176" s="1"/>
      <c r="M176" s="48">
        <v>10</v>
      </c>
      <c r="N176" s="48">
        <v>1</v>
      </c>
      <c r="O176" s="1"/>
      <c r="P176" s="3">
        <v>1</v>
      </c>
      <c r="Q176" s="3">
        <v>0</v>
      </c>
      <c r="R176" s="1"/>
      <c r="S176" s="1"/>
      <c r="U176" s="54"/>
      <c r="W176" s="51"/>
      <c r="X176" s="51"/>
      <c r="Y176" s="54"/>
      <c r="Z176" s="51"/>
    </row>
    <row r="177" spans="1:26" ht="13" x14ac:dyDescent="0.15">
      <c r="A177" s="32" t="s">
        <v>56</v>
      </c>
      <c r="B177" s="3">
        <v>13</v>
      </c>
      <c r="C177" s="3">
        <v>13</v>
      </c>
      <c r="D177" s="3">
        <v>1</v>
      </c>
      <c r="E177" s="3">
        <v>12</v>
      </c>
      <c r="F177" s="3">
        <v>5</v>
      </c>
      <c r="G177" s="3">
        <v>1</v>
      </c>
      <c r="H177" s="3">
        <v>0</v>
      </c>
      <c r="I177" s="3">
        <v>1</v>
      </c>
      <c r="J177" s="3">
        <v>6</v>
      </c>
      <c r="K177" s="3">
        <v>4</v>
      </c>
      <c r="L177" s="1"/>
      <c r="M177" s="3">
        <v>9</v>
      </c>
      <c r="N177" s="3">
        <v>1</v>
      </c>
      <c r="O177" s="1"/>
      <c r="P177" s="3">
        <v>7</v>
      </c>
      <c r="Q177" s="3">
        <v>2</v>
      </c>
      <c r="R177" s="1"/>
      <c r="S177" s="1"/>
      <c r="U177" s="53"/>
      <c r="W177" s="53"/>
      <c r="X177" s="53"/>
      <c r="Y177" s="53"/>
      <c r="Z177" s="53"/>
    </row>
    <row r="178" spans="1:26" ht="13" x14ac:dyDescent="0.15">
      <c r="A178" s="32" t="s">
        <v>57</v>
      </c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2"/>
      <c r="M178" s="51"/>
      <c r="N178" s="51"/>
      <c r="O178" s="52"/>
      <c r="P178" s="51"/>
      <c r="Q178" s="51"/>
      <c r="R178" s="1"/>
      <c r="S178" s="1"/>
      <c r="U178" s="53"/>
      <c r="W178" s="53"/>
      <c r="X178" s="53"/>
      <c r="Y178" s="53"/>
      <c r="Z178" s="53"/>
    </row>
    <row r="179" spans="1:26" ht="13" x14ac:dyDescent="0.15">
      <c r="A179" s="33" t="s">
        <v>81</v>
      </c>
      <c r="B179" s="34">
        <f t="shared" ref="B179:I179" si="235">SUM(B176:B178)</f>
        <v>36</v>
      </c>
      <c r="C179" s="34">
        <f t="shared" si="235"/>
        <v>25</v>
      </c>
      <c r="D179" s="34">
        <f t="shared" si="235"/>
        <v>1</v>
      </c>
      <c r="E179" s="34">
        <f t="shared" si="235"/>
        <v>24</v>
      </c>
      <c r="F179" s="34">
        <f t="shared" si="235"/>
        <v>8</v>
      </c>
      <c r="G179" s="34">
        <f t="shared" si="235"/>
        <v>2</v>
      </c>
      <c r="H179" s="34">
        <f t="shared" si="235"/>
        <v>0</v>
      </c>
      <c r="I179" s="34">
        <f t="shared" si="235"/>
        <v>2</v>
      </c>
      <c r="J179" s="50">
        <f t="shared" ref="J179:K179" si="236">SUM(J176:J178)+SUM(M176:M178)</f>
        <v>36</v>
      </c>
      <c r="K179" s="50">
        <f t="shared" si="236"/>
        <v>12</v>
      </c>
      <c r="L179" s="35">
        <f>K179/J179</f>
        <v>0.33333333333333331</v>
      </c>
      <c r="M179" s="50">
        <f t="shared" ref="M179:N179" si="237">SUM(M176:M178)</f>
        <v>19</v>
      </c>
      <c r="N179" s="50">
        <f t="shared" si="237"/>
        <v>2</v>
      </c>
      <c r="O179" s="35">
        <f>N179/M179</f>
        <v>0.10526315789473684</v>
      </c>
      <c r="P179" s="34">
        <f t="shared" ref="P179:Q179" si="238">SUM(P176:P178)</f>
        <v>8</v>
      </c>
      <c r="Q179" s="34">
        <f t="shared" si="238"/>
        <v>2</v>
      </c>
      <c r="R179" s="35">
        <f>Q179/P179</f>
        <v>0.25</v>
      </c>
      <c r="S179" s="52"/>
      <c r="U179" s="53"/>
      <c r="W179" s="53"/>
      <c r="X179" s="53"/>
      <c r="Y179" s="53"/>
      <c r="Z179" s="53"/>
    </row>
    <row r="180" spans="1:26" ht="13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2"/>
      <c r="M180" s="53"/>
      <c r="N180" s="53"/>
      <c r="O180" s="52"/>
      <c r="P180" s="53"/>
      <c r="Q180" s="53"/>
      <c r="R180" s="52"/>
      <c r="S180" s="52"/>
      <c r="U180" s="53"/>
      <c r="W180" s="53"/>
      <c r="X180" s="53"/>
      <c r="Y180" s="53"/>
      <c r="Z180" s="53"/>
    </row>
    <row r="181" spans="1:26" ht="13" x14ac:dyDescent="0.15">
      <c r="A181" s="26" t="s">
        <v>39</v>
      </c>
      <c r="B181" s="3" t="s">
        <v>71</v>
      </c>
      <c r="C181" s="3" t="s">
        <v>72</v>
      </c>
      <c r="D181" s="3" t="s">
        <v>73</v>
      </c>
      <c r="E181" s="3" t="s">
        <v>74</v>
      </c>
      <c r="F181" s="3" t="s">
        <v>75</v>
      </c>
      <c r="G181" s="3" t="s">
        <v>76</v>
      </c>
      <c r="H181" s="3" t="s">
        <v>77</v>
      </c>
      <c r="I181" s="3" t="s">
        <v>78</v>
      </c>
      <c r="J181" s="3" t="s">
        <v>79</v>
      </c>
      <c r="K181" s="3" t="s">
        <v>80</v>
      </c>
      <c r="L181" s="1" t="s">
        <v>83</v>
      </c>
      <c r="M181" s="3" t="s">
        <v>11</v>
      </c>
      <c r="N181" s="3" t="s">
        <v>12</v>
      </c>
      <c r="O181" s="1" t="s">
        <v>13</v>
      </c>
      <c r="P181" s="3" t="s">
        <v>14</v>
      </c>
      <c r="Q181" s="3" t="s">
        <v>15</v>
      </c>
      <c r="R181" s="1" t="s">
        <v>16</v>
      </c>
      <c r="S181" s="1"/>
      <c r="U181" s="53"/>
      <c r="W181" s="53"/>
      <c r="X181" s="53"/>
      <c r="Y181" s="53"/>
      <c r="Z181" s="53"/>
    </row>
    <row r="182" spans="1:26" ht="13" x14ac:dyDescent="0.15">
      <c r="A182" s="32" t="s">
        <v>54</v>
      </c>
      <c r="B182" s="3">
        <v>25</v>
      </c>
      <c r="C182" s="3">
        <v>12</v>
      </c>
      <c r="D182" s="3">
        <v>4</v>
      </c>
      <c r="E182" s="3">
        <v>8</v>
      </c>
      <c r="F182" s="3">
        <v>5</v>
      </c>
      <c r="G182" s="3">
        <v>1</v>
      </c>
      <c r="H182" s="3">
        <v>2</v>
      </c>
      <c r="I182" s="3">
        <v>5</v>
      </c>
      <c r="J182" s="3">
        <v>17</v>
      </c>
      <c r="K182" s="48">
        <v>11</v>
      </c>
      <c r="L182" s="1"/>
      <c r="M182" s="48">
        <v>1</v>
      </c>
      <c r="N182" s="48">
        <v>0</v>
      </c>
      <c r="O182" s="1"/>
      <c r="P182" s="3">
        <v>3</v>
      </c>
      <c r="Q182" s="3">
        <v>3</v>
      </c>
      <c r="R182" s="1"/>
      <c r="S182" s="1"/>
      <c r="U182" s="54"/>
      <c r="W182" s="51"/>
      <c r="X182" s="51"/>
      <c r="Y182" s="54"/>
      <c r="Z182" s="51"/>
    </row>
    <row r="183" spans="1:26" ht="13" x14ac:dyDescent="0.15">
      <c r="A183" s="32" t="s">
        <v>56</v>
      </c>
      <c r="B183" s="3">
        <v>17</v>
      </c>
      <c r="C183" s="3">
        <v>13</v>
      </c>
      <c r="D183" s="3">
        <v>6</v>
      </c>
      <c r="E183" s="3">
        <v>7</v>
      </c>
      <c r="F183" s="3">
        <v>6</v>
      </c>
      <c r="G183" s="3">
        <v>1</v>
      </c>
      <c r="H183" s="3">
        <v>0</v>
      </c>
      <c r="I183" s="3">
        <v>2</v>
      </c>
      <c r="J183" s="3">
        <v>12</v>
      </c>
      <c r="K183" s="3">
        <v>7</v>
      </c>
      <c r="L183" s="1"/>
      <c r="M183" s="3">
        <v>1</v>
      </c>
      <c r="N183" s="3">
        <v>0</v>
      </c>
      <c r="O183" s="1"/>
      <c r="P183" s="3">
        <v>5</v>
      </c>
      <c r="Q183" s="3">
        <v>3</v>
      </c>
      <c r="R183" s="1"/>
      <c r="S183" s="1"/>
      <c r="U183" s="53"/>
      <c r="W183" s="53"/>
      <c r="X183" s="53"/>
      <c r="Y183" s="53"/>
      <c r="Z183" s="53"/>
    </row>
    <row r="184" spans="1:26" ht="13" x14ac:dyDescent="0.15">
      <c r="A184" s="32" t="s">
        <v>57</v>
      </c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2"/>
      <c r="M184" s="51"/>
      <c r="N184" s="51"/>
      <c r="O184" s="52"/>
      <c r="P184" s="51"/>
      <c r="Q184" s="51"/>
      <c r="R184" s="1"/>
      <c r="S184" s="1"/>
      <c r="U184" s="53"/>
      <c r="W184" s="53"/>
      <c r="X184" s="53"/>
      <c r="Y184" s="53"/>
      <c r="Z184" s="53"/>
    </row>
    <row r="185" spans="1:26" ht="13" x14ac:dyDescent="0.15">
      <c r="A185" s="33" t="s">
        <v>81</v>
      </c>
      <c r="B185" s="34">
        <f t="shared" ref="B185:I185" si="239">SUM(B182:B184)</f>
        <v>42</v>
      </c>
      <c r="C185" s="34">
        <f t="shared" si="239"/>
        <v>25</v>
      </c>
      <c r="D185" s="34">
        <f t="shared" si="239"/>
        <v>10</v>
      </c>
      <c r="E185" s="34">
        <f t="shared" si="239"/>
        <v>15</v>
      </c>
      <c r="F185" s="34">
        <f t="shared" si="239"/>
        <v>11</v>
      </c>
      <c r="G185" s="34">
        <f t="shared" si="239"/>
        <v>2</v>
      </c>
      <c r="H185" s="34">
        <f t="shared" si="239"/>
        <v>2</v>
      </c>
      <c r="I185" s="34">
        <f t="shared" si="239"/>
        <v>7</v>
      </c>
      <c r="J185" s="50">
        <f t="shared" ref="J185:K185" si="240">SUM(J182:J184)+SUM(M182:M184)</f>
        <v>31</v>
      </c>
      <c r="K185" s="50">
        <f t="shared" si="240"/>
        <v>18</v>
      </c>
      <c r="L185" s="35">
        <f>K185/J185</f>
        <v>0.58064516129032262</v>
      </c>
      <c r="M185" s="50">
        <f t="shared" ref="M185:N185" si="241">SUM(M182:M184)</f>
        <v>2</v>
      </c>
      <c r="N185" s="50">
        <f t="shared" si="241"/>
        <v>0</v>
      </c>
      <c r="O185" s="35">
        <f>N185/M185</f>
        <v>0</v>
      </c>
      <c r="P185" s="34">
        <f t="shared" ref="P185:Q185" si="242">SUM(P182:P184)</f>
        <v>8</v>
      </c>
      <c r="Q185" s="34">
        <f t="shared" si="242"/>
        <v>6</v>
      </c>
      <c r="R185" s="35">
        <f>Q185/P185</f>
        <v>0.75</v>
      </c>
      <c r="S185" s="52"/>
      <c r="U185" s="53"/>
      <c r="W185" s="53"/>
      <c r="X185" s="53"/>
      <c r="Y185" s="53"/>
      <c r="Z185" s="53"/>
    </row>
    <row r="186" spans="1:26" ht="13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2"/>
      <c r="M186" s="53"/>
      <c r="N186" s="53"/>
      <c r="O186" s="52"/>
      <c r="P186" s="53"/>
      <c r="Q186" s="53"/>
      <c r="R186" s="52"/>
      <c r="S186" s="52"/>
      <c r="U186" s="53"/>
      <c r="W186" s="53"/>
      <c r="X186" s="53"/>
      <c r="Y186" s="53"/>
      <c r="Z186" s="53"/>
    </row>
    <row r="187" spans="1:26" ht="13" x14ac:dyDescent="0.15">
      <c r="A187" s="26" t="s">
        <v>40</v>
      </c>
      <c r="B187" s="3" t="s">
        <v>71</v>
      </c>
      <c r="C187" s="3" t="s">
        <v>72</v>
      </c>
      <c r="D187" s="3" t="s">
        <v>73</v>
      </c>
      <c r="E187" s="3" t="s">
        <v>74</v>
      </c>
      <c r="F187" s="3" t="s">
        <v>75</v>
      </c>
      <c r="G187" s="3" t="s">
        <v>76</v>
      </c>
      <c r="H187" s="3" t="s">
        <v>77</v>
      </c>
      <c r="I187" s="3" t="s">
        <v>78</v>
      </c>
      <c r="J187" s="3" t="s">
        <v>79</v>
      </c>
      <c r="K187" s="3" t="s">
        <v>80</v>
      </c>
      <c r="L187" s="1" t="s">
        <v>83</v>
      </c>
      <c r="M187" s="3" t="s">
        <v>11</v>
      </c>
      <c r="N187" s="3" t="s">
        <v>12</v>
      </c>
      <c r="O187" s="1" t="s">
        <v>13</v>
      </c>
      <c r="P187" s="3" t="s">
        <v>14</v>
      </c>
      <c r="Q187" s="3" t="s">
        <v>15</v>
      </c>
      <c r="R187" s="1" t="s">
        <v>16</v>
      </c>
      <c r="S187" s="1"/>
      <c r="U187" s="53"/>
      <c r="W187" s="53"/>
      <c r="X187" s="53"/>
      <c r="Y187" s="53"/>
      <c r="Z187" s="53"/>
    </row>
    <row r="188" spans="1:26" ht="13" x14ac:dyDescent="0.15">
      <c r="A188" s="32" t="s">
        <v>54</v>
      </c>
      <c r="B188" s="3">
        <v>11</v>
      </c>
      <c r="C188" s="3">
        <v>10</v>
      </c>
      <c r="D188" s="3">
        <v>3</v>
      </c>
      <c r="E188" s="3">
        <v>7</v>
      </c>
      <c r="F188" s="3">
        <v>0</v>
      </c>
      <c r="G188" s="3">
        <v>1</v>
      </c>
      <c r="H188" s="3">
        <v>1</v>
      </c>
      <c r="I188" s="3">
        <v>2</v>
      </c>
      <c r="J188" s="3">
        <v>11</v>
      </c>
      <c r="K188" s="48">
        <v>5</v>
      </c>
      <c r="L188" s="1"/>
      <c r="M188" s="48">
        <v>1</v>
      </c>
      <c r="N188" s="48">
        <v>0</v>
      </c>
      <c r="O188" s="1"/>
      <c r="P188" s="3">
        <v>4</v>
      </c>
      <c r="Q188" s="3">
        <v>1</v>
      </c>
      <c r="R188" s="1"/>
      <c r="S188" s="1"/>
      <c r="U188" s="54"/>
      <c r="W188" s="51"/>
      <c r="X188" s="51"/>
      <c r="Y188" s="54"/>
      <c r="Z188" s="51"/>
    </row>
    <row r="189" spans="1:26" ht="13" x14ac:dyDescent="0.15">
      <c r="A189" s="32" t="s">
        <v>56</v>
      </c>
      <c r="B189" s="3">
        <v>23</v>
      </c>
      <c r="C189" s="3">
        <v>10</v>
      </c>
      <c r="D189" s="3">
        <v>3</v>
      </c>
      <c r="E189" s="3">
        <v>7</v>
      </c>
      <c r="F189" s="3">
        <v>0</v>
      </c>
      <c r="G189" s="3">
        <v>0</v>
      </c>
      <c r="H189" s="3">
        <v>0</v>
      </c>
      <c r="I189" s="3">
        <v>2</v>
      </c>
      <c r="J189" s="3">
        <v>20</v>
      </c>
      <c r="K189" s="3">
        <v>10</v>
      </c>
      <c r="L189" s="1"/>
      <c r="M189" s="3">
        <v>1</v>
      </c>
      <c r="N189" s="3">
        <v>0</v>
      </c>
      <c r="O189" s="1"/>
      <c r="P189" s="3">
        <v>13</v>
      </c>
      <c r="Q189" s="3">
        <v>3</v>
      </c>
      <c r="R189" s="1"/>
      <c r="S189" s="1"/>
      <c r="U189" s="53"/>
      <c r="W189" s="53"/>
      <c r="X189" s="53"/>
      <c r="Y189" s="53"/>
      <c r="Z189" s="53"/>
    </row>
    <row r="190" spans="1:26" ht="13" x14ac:dyDescent="0.15">
      <c r="A190" s="32" t="s">
        <v>57</v>
      </c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2"/>
      <c r="M190" s="51"/>
      <c r="N190" s="51"/>
      <c r="O190" s="52"/>
      <c r="P190" s="51"/>
      <c r="Q190" s="51"/>
      <c r="R190" s="1"/>
      <c r="S190" s="1"/>
      <c r="U190" s="53"/>
      <c r="W190" s="53"/>
      <c r="X190" s="53"/>
      <c r="Y190" s="53"/>
      <c r="Z190" s="53"/>
    </row>
    <row r="191" spans="1:26" ht="13" x14ac:dyDescent="0.15">
      <c r="A191" s="33" t="s">
        <v>81</v>
      </c>
      <c r="B191" s="34">
        <f t="shared" ref="B191:I191" si="243">SUM(B188:B190)</f>
        <v>34</v>
      </c>
      <c r="C191" s="34">
        <f t="shared" si="243"/>
        <v>20</v>
      </c>
      <c r="D191" s="34">
        <f t="shared" si="243"/>
        <v>6</v>
      </c>
      <c r="E191" s="34">
        <f t="shared" si="243"/>
        <v>14</v>
      </c>
      <c r="F191" s="34">
        <f t="shared" si="243"/>
        <v>0</v>
      </c>
      <c r="G191" s="34">
        <f t="shared" si="243"/>
        <v>1</v>
      </c>
      <c r="H191" s="34">
        <f t="shared" si="243"/>
        <v>1</v>
      </c>
      <c r="I191" s="34">
        <f t="shared" si="243"/>
        <v>4</v>
      </c>
      <c r="J191" s="50">
        <f t="shared" ref="J191:K191" si="244">SUM(J188:J190)+SUM(M188:M190)</f>
        <v>33</v>
      </c>
      <c r="K191" s="50">
        <f t="shared" si="244"/>
        <v>15</v>
      </c>
      <c r="L191" s="35">
        <f>K191/J191</f>
        <v>0.45454545454545453</v>
      </c>
      <c r="M191" s="50">
        <f t="shared" ref="M191:N191" si="245">SUM(M188:M190)</f>
        <v>2</v>
      </c>
      <c r="N191" s="50">
        <f t="shared" si="245"/>
        <v>0</v>
      </c>
      <c r="O191" s="56">
        <f>N191/M191</f>
        <v>0</v>
      </c>
      <c r="P191" s="34">
        <f t="shared" ref="P191:Q191" si="246">SUM(P188:P190)</f>
        <v>17</v>
      </c>
      <c r="Q191" s="34">
        <f t="shared" si="246"/>
        <v>4</v>
      </c>
      <c r="R191" s="35">
        <f>Q191/P191</f>
        <v>0.23529411764705882</v>
      </c>
      <c r="S191" s="55"/>
      <c r="U191" s="54"/>
      <c r="W191" s="51"/>
      <c r="X191" s="51"/>
      <c r="Y191" s="54"/>
      <c r="Z191" s="51"/>
    </row>
    <row r="192" spans="1:26" ht="13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2"/>
      <c r="M192" s="53"/>
      <c r="N192" s="53"/>
      <c r="O192" s="1"/>
      <c r="P192" s="53"/>
      <c r="Q192" s="53"/>
      <c r="R192" s="52"/>
      <c r="S192" s="52"/>
      <c r="U192" s="53"/>
      <c r="W192" s="53"/>
      <c r="X192" s="53"/>
      <c r="Y192" s="53"/>
      <c r="Z192" s="53"/>
    </row>
    <row r="193" spans="1:26" ht="13" x14ac:dyDescent="0.15">
      <c r="A193" s="26" t="s">
        <v>41</v>
      </c>
      <c r="B193" s="3" t="s">
        <v>71</v>
      </c>
      <c r="C193" s="3" t="s">
        <v>72</v>
      </c>
      <c r="D193" s="3" t="s">
        <v>73</v>
      </c>
      <c r="E193" s="3" t="s">
        <v>74</v>
      </c>
      <c r="F193" s="3" t="s">
        <v>75</v>
      </c>
      <c r="G193" s="3" t="s">
        <v>76</v>
      </c>
      <c r="H193" s="3" t="s">
        <v>77</v>
      </c>
      <c r="I193" s="3" t="s">
        <v>78</v>
      </c>
      <c r="J193" s="3" t="s">
        <v>79</v>
      </c>
      <c r="K193" s="3" t="s">
        <v>80</v>
      </c>
      <c r="L193" s="1" t="s">
        <v>83</v>
      </c>
      <c r="M193" s="3" t="s">
        <v>11</v>
      </c>
      <c r="N193" s="3" t="s">
        <v>12</v>
      </c>
      <c r="O193" s="1" t="s">
        <v>13</v>
      </c>
      <c r="P193" s="3" t="s">
        <v>14</v>
      </c>
      <c r="Q193" s="3" t="s">
        <v>15</v>
      </c>
      <c r="R193" s="1" t="s">
        <v>16</v>
      </c>
      <c r="S193" s="1"/>
      <c r="U193" s="53"/>
      <c r="W193" s="53"/>
      <c r="X193" s="53"/>
      <c r="Y193" s="53"/>
      <c r="Z193" s="53"/>
    </row>
    <row r="194" spans="1:26" ht="13" x14ac:dyDescent="0.15">
      <c r="A194" s="32" t="s">
        <v>54</v>
      </c>
      <c r="B194" s="3">
        <v>2</v>
      </c>
      <c r="C194" s="3">
        <v>2</v>
      </c>
      <c r="D194" s="3">
        <v>0</v>
      </c>
      <c r="E194" s="3">
        <v>2</v>
      </c>
      <c r="F194" s="3">
        <v>1</v>
      </c>
      <c r="G194" s="3">
        <v>0</v>
      </c>
      <c r="H194" s="3">
        <v>2</v>
      </c>
      <c r="I194" s="3">
        <v>0</v>
      </c>
      <c r="J194" s="3">
        <v>5</v>
      </c>
      <c r="K194" s="48">
        <v>1</v>
      </c>
      <c r="L194" s="1"/>
      <c r="M194" s="48">
        <v>3</v>
      </c>
      <c r="N194" s="48">
        <v>0</v>
      </c>
      <c r="O194" s="1"/>
      <c r="P194" s="3">
        <v>0</v>
      </c>
      <c r="Q194" s="3">
        <v>0</v>
      </c>
      <c r="R194" s="1"/>
      <c r="S194" s="1"/>
      <c r="U194" s="54"/>
      <c r="W194" s="51"/>
      <c r="X194" s="51"/>
      <c r="Y194" s="54"/>
      <c r="Z194" s="51"/>
    </row>
    <row r="195" spans="1:26" ht="13" x14ac:dyDescent="0.15">
      <c r="A195" s="32" t="s">
        <v>56</v>
      </c>
      <c r="B195" s="3">
        <v>0</v>
      </c>
      <c r="C195" s="3">
        <v>2</v>
      </c>
      <c r="D195" s="3">
        <v>1</v>
      </c>
      <c r="E195" s="3">
        <v>1</v>
      </c>
      <c r="F195" s="3">
        <v>0</v>
      </c>
      <c r="G195" s="3">
        <v>0</v>
      </c>
      <c r="H195" s="3">
        <v>0</v>
      </c>
      <c r="I195" s="3">
        <v>0</v>
      </c>
      <c r="J195" s="3">
        <v>2</v>
      </c>
      <c r="K195" s="3">
        <v>0</v>
      </c>
      <c r="L195" s="1"/>
      <c r="M195" s="3">
        <v>1</v>
      </c>
      <c r="N195" s="3">
        <v>0</v>
      </c>
      <c r="O195" s="1"/>
      <c r="P195" s="3">
        <v>0</v>
      </c>
      <c r="Q195" s="3">
        <v>0</v>
      </c>
      <c r="R195" s="1"/>
      <c r="S195" s="1"/>
      <c r="U195" s="53"/>
      <c r="W195" s="53"/>
      <c r="X195" s="53"/>
      <c r="Y195" s="53"/>
      <c r="Z195" s="53"/>
    </row>
    <row r="196" spans="1:26" ht="13" x14ac:dyDescent="0.15">
      <c r="A196" s="32" t="s">
        <v>57</v>
      </c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2"/>
      <c r="M196" s="51"/>
      <c r="N196" s="51"/>
      <c r="O196" s="52"/>
      <c r="P196" s="51"/>
      <c r="Q196" s="51"/>
      <c r="R196" s="1"/>
      <c r="S196" s="1"/>
      <c r="U196" s="53"/>
      <c r="W196" s="53"/>
      <c r="X196" s="53"/>
      <c r="Y196" s="53"/>
      <c r="Z196" s="53"/>
    </row>
    <row r="197" spans="1:26" ht="13" x14ac:dyDescent="0.15">
      <c r="A197" s="33" t="s">
        <v>81</v>
      </c>
      <c r="B197" s="34">
        <f t="shared" ref="B197:I197" si="247">SUM(B194:B196)</f>
        <v>2</v>
      </c>
      <c r="C197" s="34">
        <f t="shared" si="247"/>
        <v>4</v>
      </c>
      <c r="D197" s="34">
        <f t="shared" si="247"/>
        <v>1</v>
      </c>
      <c r="E197" s="34">
        <f t="shared" si="247"/>
        <v>3</v>
      </c>
      <c r="F197" s="34">
        <f t="shared" si="247"/>
        <v>1</v>
      </c>
      <c r="G197" s="34">
        <f t="shared" si="247"/>
        <v>0</v>
      </c>
      <c r="H197" s="34">
        <f t="shared" si="247"/>
        <v>2</v>
      </c>
      <c r="I197" s="34">
        <f t="shared" si="247"/>
        <v>0</v>
      </c>
      <c r="J197" s="50">
        <f t="shared" ref="J197:K197" si="248">SUM(J194:J196)+SUM(M194:M196)</f>
        <v>11</v>
      </c>
      <c r="K197" s="50">
        <f t="shared" si="248"/>
        <v>1</v>
      </c>
      <c r="L197" s="35">
        <f>K197/J197</f>
        <v>9.0909090909090912E-2</v>
      </c>
      <c r="M197" s="50">
        <f t="shared" ref="M197:N197" si="249">SUM(M194:M196)</f>
        <v>4</v>
      </c>
      <c r="N197" s="50">
        <f t="shared" si="249"/>
        <v>0</v>
      </c>
      <c r="O197" s="35">
        <f>N197/M197</f>
        <v>0</v>
      </c>
      <c r="P197" s="34">
        <f t="shared" ref="P197:Q197" si="250">SUM(P194:P196)</f>
        <v>0</v>
      </c>
      <c r="Q197" s="34">
        <f t="shared" si="250"/>
        <v>0</v>
      </c>
      <c r="R197" s="35" t="e">
        <f>Q197/P197</f>
        <v>#DIV/0!</v>
      </c>
      <c r="S197" s="52"/>
      <c r="U197" s="53"/>
      <c r="W197" s="53"/>
      <c r="X197" s="53"/>
      <c r="Y197" s="53"/>
      <c r="Z197" s="53"/>
    </row>
    <row r="198" spans="1:26" ht="13" x14ac:dyDescent="0.15">
      <c r="A198" s="2"/>
      <c r="L198" s="1"/>
      <c r="O198" s="1"/>
      <c r="R198" s="1"/>
      <c r="S198" s="1"/>
    </row>
    <row r="199" spans="1:26" ht="13" x14ac:dyDescent="0.15">
      <c r="A199" s="28" t="s">
        <v>42</v>
      </c>
      <c r="B199" s="3" t="s">
        <v>71</v>
      </c>
      <c r="C199" s="3" t="s">
        <v>72</v>
      </c>
      <c r="D199" s="3" t="s">
        <v>73</v>
      </c>
      <c r="E199" s="3" t="s">
        <v>74</v>
      </c>
      <c r="F199" s="3" t="s">
        <v>75</v>
      </c>
      <c r="G199" s="3" t="s">
        <v>76</v>
      </c>
      <c r="H199" s="3" t="s">
        <v>77</v>
      </c>
      <c r="I199" s="3" t="s">
        <v>78</v>
      </c>
      <c r="J199" s="3" t="s">
        <v>79</v>
      </c>
      <c r="K199" s="3" t="s">
        <v>80</v>
      </c>
      <c r="L199" s="1" t="s">
        <v>83</v>
      </c>
      <c r="M199" s="3" t="s">
        <v>11</v>
      </c>
      <c r="N199" s="3" t="s">
        <v>12</v>
      </c>
      <c r="O199" s="1" t="s">
        <v>13</v>
      </c>
      <c r="P199" s="3" t="s">
        <v>14</v>
      </c>
      <c r="Q199" s="3" t="s">
        <v>15</v>
      </c>
      <c r="R199" s="1" t="s">
        <v>16</v>
      </c>
      <c r="S199" s="1"/>
      <c r="U199" s="53"/>
      <c r="W199" s="53"/>
      <c r="X199" s="53"/>
      <c r="Y199" s="53"/>
      <c r="Z199" s="53"/>
    </row>
    <row r="200" spans="1:26" ht="13" x14ac:dyDescent="0.15">
      <c r="A200" s="32" t="s">
        <v>54</v>
      </c>
      <c r="B200" s="3">
        <v>44</v>
      </c>
      <c r="C200" s="3">
        <v>20</v>
      </c>
      <c r="D200" s="3">
        <v>9</v>
      </c>
      <c r="E200" s="3">
        <v>11</v>
      </c>
      <c r="F200" s="3">
        <v>1</v>
      </c>
      <c r="G200" s="3">
        <v>2</v>
      </c>
      <c r="H200" s="3">
        <v>0</v>
      </c>
      <c r="I200" s="3">
        <v>4</v>
      </c>
      <c r="J200" s="3">
        <v>28</v>
      </c>
      <c r="K200" s="48">
        <v>13</v>
      </c>
      <c r="L200" s="1"/>
      <c r="M200" s="48">
        <v>17</v>
      </c>
      <c r="N200" s="48">
        <v>6</v>
      </c>
      <c r="O200" s="1"/>
      <c r="P200" s="3">
        <v>2</v>
      </c>
      <c r="Q200" s="3">
        <v>0</v>
      </c>
      <c r="R200" s="1"/>
      <c r="S200" s="1"/>
      <c r="U200" s="54"/>
      <c r="W200" s="51"/>
      <c r="X200" s="51"/>
      <c r="Y200" s="54"/>
      <c r="Z200" s="51"/>
    </row>
    <row r="201" spans="1:26" ht="13" x14ac:dyDescent="0.15">
      <c r="A201" s="32" t="s">
        <v>56</v>
      </c>
      <c r="B201" s="3">
        <v>39</v>
      </c>
      <c r="C201" s="3">
        <v>23</v>
      </c>
      <c r="D201" s="3">
        <v>8</v>
      </c>
      <c r="E201" s="3">
        <v>15</v>
      </c>
      <c r="F201" s="3">
        <v>3</v>
      </c>
      <c r="G201" s="3">
        <v>2</v>
      </c>
      <c r="H201" s="3">
        <v>0</v>
      </c>
      <c r="I201" s="3">
        <v>0</v>
      </c>
      <c r="J201" s="3">
        <v>12</v>
      </c>
      <c r="K201" s="3">
        <v>7</v>
      </c>
      <c r="L201" s="1"/>
      <c r="M201" s="3">
        <v>16</v>
      </c>
      <c r="N201" s="3">
        <v>5</v>
      </c>
      <c r="O201" s="1"/>
      <c r="P201" s="3">
        <v>19</v>
      </c>
      <c r="Q201" s="3">
        <v>10</v>
      </c>
      <c r="R201" s="1"/>
      <c r="S201" s="1"/>
      <c r="U201" s="53"/>
      <c r="W201" s="53"/>
      <c r="X201" s="53"/>
      <c r="Y201" s="53"/>
      <c r="Z201" s="53"/>
    </row>
    <row r="202" spans="1:26" ht="13" x14ac:dyDescent="0.15">
      <c r="A202" s="32" t="s">
        <v>57</v>
      </c>
      <c r="B202" s="51">
        <v>34</v>
      </c>
      <c r="C202" s="51">
        <v>19</v>
      </c>
      <c r="D202" s="51">
        <v>8</v>
      </c>
      <c r="E202" s="51">
        <v>11</v>
      </c>
      <c r="F202" s="51">
        <v>2</v>
      </c>
      <c r="G202" s="51">
        <v>0</v>
      </c>
      <c r="H202" s="51">
        <v>2</v>
      </c>
      <c r="I202" s="51">
        <v>3</v>
      </c>
      <c r="J202" s="51">
        <v>19</v>
      </c>
      <c r="K202" s="51">
        <v>11</v>
      </c>
      <c r="L202" s="52"/>
      <c r="M202" s="51">
        <v>7</v>
      </c>
      <c r="N202" s="51">
        <v>2</v>
      </c>
      <c r="O202" s="52"/>
      <c r="P202" s="51">
        <v>13</v>
      </c>
      <c r="Q202" s="51">
        <v>6</v>
      </c>
      <c r="R202" s="1"/>
      <c r="S202" s="1"/>
      <c r="U202" s="53"/>
      <c r="W202" s="53"/>
      <c r="X202" s="53"/>
      <c r="Y202" s="53"/>
      <c r="Z202" s="53"/>
    </row>
    <row r="203" spans="1:26" ht="13" x14ac:dyDescent="0.15">
      <c r="A203" s="33" t="s">
        <v>81</v>
      </c>
      <c r="B203" s="34">
        <f t="shared" ref="B203:I203" si="251">SUM(B200:B202)</f>
        <v>117</v>
      </c>
      <c r="C203" s="34">
        <f t="shared" si="251"/>
        <v>62</v>
      </c>
      <c r="D203" s="34">
        <f t="shared" si="251"/>
        <v>25</v>
      </c>
      <c r="E203" s="34">
        <f t="shared" si="251"/>
        <v>37</v>
      </c>
      <c r="F203" s="34">
        <f t="shared" si="251"/>
        <v>6</v>
      </c>
      <c r="G203" s="34">
        <f t="shared" si="251"/>
        <v>4</v>
      </c>
      <c r="H203" s="34">
        <f t="shared" si="251"/>
        <v>2</v>
      </c>
      <c r="I203" s="34">
        <f t="shared" si="251"/>
        <v>7</v>
      </c>
      <c r="J203" s="50">
        <f t="shared" ref="J203:K203" si="252">SUM(J200:J202)+SUM(M200:M202)</f>
        <v>99</v>
      </c>
      <c r="K203" s="50">
        <f t="shared" si="252"/>
        <v>44</v>
      </c>
      <c r="L203" s="35">
        <f>K203/J203</f>
        <v>0.44444444444444442</v>
      </c>
      <c r="M203" s="50">
        <f t="shared" ref="M203:N203" si="253">SUM(M200:M202)</f>
        <v>40</v>
      </c>
      <c r="N203" s="50">
        <f t="shared" si="253"/>
        <v>13</v>
      </c>
      <c r="O203" s="35">
        <f>N203/M203</f>
        <v>0.32500000000000001</v>
      </c>
      <c r="P203" s="34">
        <f t="shared" ref="P203:Q203" si="254">SUM(P200:P202)</f>
        <v>34</v>
      </c>
      <c r="Q203" s="34">
        <f t="shared" si="254"/>
        <v>16</v>
      </c>
      <c r="R203" s="35">
        <f>Q203/P203</f>
        <v>0.47058823529411764</v>
      </c>
      <c r="S203" s="52"/>
      <c r="U203" s="53"/>
      <c r="W203" s="53"/>
      <c r="X203" s="53"/>
      <c r="Y203" s="53"/>
      <c r="Z203" s="53"/>
    </row>
    <row r="204" spans="1:26" ht="13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2"/>
      <c r="M204" s="53"/>
      <c r="N204" s="53"/>
      <c r="O204" s="52"/>
      <c r="P204" s="53"/>
      <c r="Q204" s="53"/>
      <c r="R204" s="52"/>
      <c r="S204" s="52"/>
      <c r="U204" s="53"/>
      <c r="W204" s="53"/>
      <c r="X204" s="53"/>
      <c r="Y204" s="53"/>
      <c r="Z204" s="53"/>
    </row>
    <row r="205" spans="1:26" ht="13" x14ac:dyDescent="0.15">
      <c r="A205" s="28" t="s">
        <v>43</v>
      </c>
      <c r="B205" s="3" t="s">
        <v>71</v>
      </c>
      <c r="C205" s="3" t="s">
        <v>72</v>
      </c>
      <c r="D205" s="3" t="s">
        <v>73</v>
      </c>
      <c r="E205" s="3" t="s">
        <v>74</v>
      </c>
      <c r="F205" s="3" t="s">
        <v>75</v>
      </c>
      <c r="G205" s="3" t="s">
        <v>76</v>
      </c>
      <c r="H205" s="3" t="s">
        <v>77</v>
      </c>
      <c r="I205" s="3" t="s">
        <v>78</v>
      </c>
      <c r="J205" s="3" t="s">
        <v>79</v>
      </c>
      <c r="K205" s="3" t="s">
        <v>80</v>
      </c>
      <c r="L205" s="1" t="s">
        <v>83</v>
      </c>
      <c r="M205" s="3" t="s">
        <v>11</v>
      </c>
      <c r="N205" s="3" t="s">
        <v>12</v>
      </c>
      <c r="O205" s="1" t="s">
        <v>13</v>
      </c>
      <c r="P205" s="3" t="s">
        <v>14</v>
      </c>
      <c r="Q205" s="3" t="s">
        <v>15</v>
      </c>
      <c r="R205" s="1" t="s">
        <v>16</v>
      </c>
      <c r="S205" s="1"/>
      <c r="U205" s="53"/>
      <c r="W205" s="53"/>
      <c r="X205" s="53"/>
      <c r="Y205" s="53"/>
      <c r="Z205" s="53"/>
    </row>
    <row r="206" spans="1:26" ht="13" x14ac:dyDescent="0.15">
      <c r="A206" s="32" t="s">
        <v>54</v>
      </c>
      <c r="K206" s="48"/>
      <c r="L206" s="1"/>
      <c r="M206" s="48"/>
      <c r="N206" s="48"/>
      <c r="O206" s="1"/>
      <c r="R206" s="1"/>
      <c r="S206" s="1"/>
      <c r="U206" s="54"/>
      <c r="W206" s="51"/>
      <c r="X206" s="51"/>
      <c r="Y206" s="54"/>
      <c r="Z206" s="51"/>
    </row>
    <row r="207" spans="1:26" ht="13" x14ac:dyDescent="0.15">
      <c r="A207" s="32" t="s">
        <v>56</v>
      </c>
      <c r="L207" s="1"/>
      <c r="O207" s="1"/>
      <c r="R207" s="1"/>
      <c r="S207" s="1"/>
      <c r="U207" s="53"/>
      <c r="W207" s="53"/>
      <c r="X207" s="53"/>
      <c r="Y207" s="53"/>
      <c r="Z207" s="53"/>
    </row>
    <row r="208" spans="1:26" ht="13" x14ac:dyDescent="0.15">
      <c r="A208" s="32" t="s">
        <v>57</v>
      </c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2"/>
      <c r="M208" s="51"/>
      <c r="N208" s="51"/>
      <c r="O208" s="52"/>
      <c r="P208" s="51"/>
      <c r="Q208" s="51"/>
      <c r="R208" s="1"/>
      <c r="S208" s="1"/>
      <c r="U208" s="53"/>
      <c r="W208" s="53"/>
      <c r="X208" s="53"/>
      <c r="Y208" s="53"/>
      <c r="Z208" s="53"/>
    </row>
    <row r="209" spans="1:26" ht="13" x14ac:dyDescent="0.15">
      <c r="A209" s="33" t="s">
        <v>81</v>
      </c>
      <c r="B209" s="34">
        <f t="shared" ref="B209:I209" si="255">SUM(B206:B208)</f>
        <v>0</v>
      </c>
      <c r="C209" s="34">
        <f t="shared" si="255"/>
        <v>0</v>
      </c>
      <c r="D209" s="34">
        <f t="shared" si="255"/>
        <v>0</v>
      </c>
      <c r="E209" s="34">
        <f t="shared" si="255"/>
        <v>0</v>
      </c>
      <c r="F209" s="34">
        <f t="shared" si="255"/>
        <v>0</v>
      </c>
      <c r="G209" s="34">
        <f t="shared" si="255"/>
        <v>0</v>
      </c>
      <c r="H209" s="34">
        <f t="shared" si="255"/>
        <v>0</v>
      </c>
      <c r="I209" s="34">
        <f t="shared" si="255"/>
        <v>0</v>
      </c>
      <c r="J209" s="50">
        <f t="shared" ref="J209:K209" si="256">SUM(J206:J208)+SUM(M206:M208)</f>
        <v>0</v>
      </c>
      <c r="K209" s="50">
        <f t="shared" si="256"/>
        <v>0</v>
      </c>
      <c r="L209" s="35" t="e">
        <f>K209/J209</f>
        <v>#DIV/0!</v>
      </c>
      <c r="M209" s="50">
        <f t="shared" ref="M209:N209" si="257">SUM(M206:M208)</f>
        <v>0</v>
      </c>
      <c r="N209" s="50">
        <f t="shared" si="257"/>
        <v>0</v>
      </c>
      <c r="O209" s="35" t="e">
        <f>N209/M209</f>
        <v>#DIV/0!</v>
      </c>
      <c r="P209" s="34">
        <f t="shared" ref="P209:Q209" si="258">SUM(P206:P208)</f>
        <v>0</v>
      </c>
      <c r="Q209" s="34">
        <f t="shared" si="258"/>
        <v>0</v>
      </c>
      <c r="R209" s="35" t="e">
        <f>Q209/P209</f>
        <v>#DIV/0!</v>
      </c>
      <c r="S209" s="52"/>
      <c r="U209" s="53"/>
      <c r="W209" s="53"/>
      <c r="X209" s="53"/>
      <c r="Y209" s="53"/>
      <c r="Z209" s="53"/>
    </row>
    <row r="210" spans="1:26" ht="13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2"/>
      <c r="M210" s="53"/>
      <c r="N210" s="53"/>
      <c r="O210" s="52"/>
      <c r="P210" s="53"/>
      <c r="Q210" s="53"/>
      <c r="R210" s="52"/>
      <c r="S210" s="52"/>
      <c r="U210" s="53"/>
      <c r="W210" s="53"/>
      <c r="X210" s="53"/>
      <c r="Y210" s="53"/>
      <c r="Z210" s="53"/>
    </row>
    <row r="211" spans="1:26" ht="13" x14ac:dyDescent="0.15">
      <c r="A211" s="28" t="s">
        <v>44</v>
      </c>
      <c r="B211" s="3" t="s">
        <v>71</v>
      </c>
      <c r="C211" s="3" t="s">
        <v>72</v>
      </c>
      <c r="D211" s="3" t="s">
        <v>73</v>
      </c>
      <c r="E211" s="3" t="s">
        <v>74</v>
      </c>
      <c r="F211" s="3" t="s">
        <v>75</v>
      </c>
      <c r="G211" s="3" t="s">
        <v>76</v>
      </c>
      <c r="H211" s="3" t="s">
        <v>77</v>
      </c>
      <c r="I211" s="3" t="s">
        <v>78</v>
      </c>
      <c r="J211" s="3" t="s">
        <v>79</v>
      </c>
      <c r="K211" s="3" t="s">
        <v>80</v>
      </c>
      <c r="L211" s="1" t="s">
        <v>83</v>
      </c>
      <c r="M211" s="3" t="s">
        <v>11</v>
      </c>
      <c r="N211" s="3" t="s">
        <v>12</v>
      </c>
      <c r="O211" s="1" t="s">
        <v>13</v>
      </c>
      <c r="P211" s="3" t="s">
        <v>14</v>
      </c>
      <c r="Q211" s="3" t="s">
        <v>15</v>
      </c>
      <c r="R211" s="1" t="s">
        <v>16</v>
      </c>
      <c r="S211" s="1"/>
      <c r="U211" s="53"/>
      <c r="W211" s="53"/>
      <c r="X211" s="53"/>
      <c r="Y211" s="53"/>
      <c r="Z211" s="53"/>
    </row>
    <row r="212" spans="1:26" ht="13" x14ac:dyDescent="0.15">
      <c r="A212" s="32" t="s">
        <v>54</v>
      </c>
      <c r="B212" s="3">
        <v>15</v>
      </c>
      <c r="C212" s="3">
        <v>3</v>
      </c>
      <c r="D212" s="3">
        <v>1</v>
      </c>
      <c r="E212" s="3">
        <v>2</v>
      </c>
      <c r="F212" s="3">
        <v>7</v>
      </c>
      <c r="G212" s="3">
        <v>1</v>
      </c>
      <c r="H212" s="3">
        <v>1</v>
      </c>
      <c r="I212" s="3">
        <v>1</v>
      </c>
      <c r="J212" s="3">
        <v>7</v>
      </c>
      <c r="K212" s="48">
        <v>3</v>
      </c>
      <c r="L212" s="1"/>
      <c r="M212" s="48">
        <v>8</v>
      </c>
      <c r="N212" s="48">
        <v>2</v>
      </c>
      <c r="O212" s="1"/>
      <c r="P212" s="3">
        <v>3</v>
      </c>
      <c r="Q212" s="3">
        <v>3</v>
      </c>
      <c r="R212" s="1"/>
      <c r="S212" s="1"/>
      <c r="U212" s="54"/>
      <c r="W212" s="51"/>
      <c r="X212" s="51"/>
      <c r="Y212" s="54"/>
      <c r="Z212" s="51"/>
    </row>
    <row r="213" spans="1:26" ht="13" x14ac:dyDescent="0.15">
      <c r="A213" s="32" t="s">
        <v>56</v>
      </c>
      <c r="B213" s="3">
        <v>8</v>
      </c>
      <c r="C213" s="3">
        <v>7</v>
      </c>
      <c r="D213" s="3">
        <v>4</v>
      </c>
      <c r="E213" s="3">
        <v>3</v>
      </c>
      <c r="F213" s="3">
        <v>4</v>
      </c>
      <c r="G213" s="3">
        <v>1</v>
      </c>
      <c r="H213" s="3">
        <v>0</v>
      </c>
      <c r="I213" s="3">
        <v>1</v>
      </c>
      <c r="J213" s="3">
        <v>2</v>
      </c>
      <c r="K213" s="3">
        <v>1</v>
      </c>
      <c r="L213" s="1"/>
      <c r="M213" s="3">
        <v>12</v>
      </c>
      <c r="N213" s="3">
        <v>2</v>
      </c>
      <c r="O213" s="1"/>
      <c r="P213" s="3">
        <v>4</v>
      </c>
      <c r="Q213" s="3">
        <v>0</v>
      </c>
      <c r="R213" s="1"/>
      <c r="S213" s="1"/>
      <c r="U213" s="53"/>
      <c r="W213" s="53"/>
      <c r="X213" s="53"/>
      <c r="Y213" s="53"/>
      <c r="Z213" s="53"/>
    </row>
    <row r="214" spans="1:26" ht="13" x14ac:dyDescent="0.15">
      <c r="A214" s="32" t="s">
        <v>57</v>
      </c>
      <c r="B214" s="51">
        <v>14</v>
      </c>
      <c r="C214" s="51">
        <v>8</v>
      </c>
      <c r="D214" s="51">
        <v>1</v>
      </c>
      <c r="E214" s="51">
        <v>7</v>
      </c>
      <c r="F214" s="51">
        <v>2</v>
      </c>
      <c r="G214" s="51">
        <v>0</v>
      </c>
      <c r="H214" s="51">
        <v>2</v>
      </c>
      <c r="I214" s="51">
        <v>3</v>
      </c>
      <c r="J214" s="51">
        <v>4</v>
      </c>
      <c r="K214" s="51">
        <v>1</v>
      </c>
      <c r="L214" s="52"/>
      <c r="M214" s="51">
        <v>13</v>
      </c>
      <c r="N214" s="51">
        <v>4</v>
      </c>
      <c r="O214" s="52"/>
      <c r="P214" s="51">
        <v>0</v>
      </c>
      <c r="Q214" s="51">
        <v>0</v>
      </c>
      <c r="R214" s="1"/>
      <c r="S214" s="1"/>
      <c r="U214" s="53"/>
      <c r="W214" s="53"/>
      <c r="X214" s="53"/>
      <c r="Y214" s="53"/>
      <c r="Z214" s="53"/>
    </row>
    <row r="215" spans="1:26" ht="13" x14ac:dyDescent="0.15">
      <c r="A215" s="33" t="s">
        <v>81</v>
      </c>
      <c r="B215" s="34">
        <f t="shared" ref="B215:I215" si="259">SUM(B212:B214)</f>
        <v>37</v>
      </c>
      <c r="C215" s="34">
        <f t="shared" si="259"/>
        <v>18</v>
      </c>
      <c r="D215" s="34">
        <f t="shared" si="259"/>
        <v>6</v>
      </c>
      <c r="E215" s="34">
        <f t="shared" si="259"/>
        <v>12</v>
      </c>
      <c r="F215" s="34">
        <f t="shared" si="259"/>
        <v>13</v>
      </c>
      <c r="G215" s="34">
        <f t="shared" si="259"/>
        <v>2</v>
      </c>
      <c r="H215" s="34">
        <f t="shared" si="259"/>
        <v>3</v>
      </c>
      <c r="I215" s="34">
        <f t="shared" si="259"/>
        <v>5</v>
      </c>
      <c r="J215" s="50">
        <f t="shared" ref="J215:K215" si="260">SUM(J212:J214)+SUM(M212:M214)</f>
        <v>46</v>
      </c>
      <c r="K215" s="50">
        <f t="shared" si="260"/>
        <v>13</v>
      </c>
      <c r="L215" s="35">
        <f>K215/J215</f>
        <v>0.28260869565217389</v>
      </c>
      <c r="M215" s="50">
        <f t="shared" ref="M215:N215" si="261">SUM(M212:M214)</f>
        <v>33</v>
      </c>
      <c r="N215" s="50">
        <f t="shared" si="261"/>
        <v>8</v>
      </c>
      <c r="O215" s="35">
        <f>N215/M215</f>
        <v>0.24242424242424243</v>
      </c>
      <c r="P215" s="34">
        <f t="shared" ref="P215:Q215" si="262">SUM(P212:P214)</f>
        <v>7</v>
      </c>
      <c r="Q215" s="34">
        <f t="shared" si="262"/>
        <v>3</v>
      </c>
      <c r="R215" s="35">
        <f>Q215/P215</f>
        <v>0.42857142857142855</v>
      </c>
      <c r="S215" s="55"/>
      <c r="U215" s="54"/>
      <c r="W215" s="51"/>
      <c r="X215" s="51"/>
      <c r="Y215" s="54"/>
      <c r="Z215" s="51"/>
    </row>
    <row r="216" spans="1:26" ht="13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2"/>
      <c r="M216" s="53"/>
      <c r="N216" s="53"/>
      <c r="O216" s="52"/>
      <c r="P216" s="53"/>
      <c r="Q216" s="53"/>
      <c r="R216" s="52"/>
      <c r="S216" s="52"/>
      <c r="U216" s="53"/>
      <c r="W216" s="53"/>
      <c r="X216" s="53"/>
      <c r="Y216" s="53"/>
      <c r="Z216" s="53"/>
    </row>
    <row r="217" spans="1:26" ht="13" x14ac:dyDescent="0.15">
      <c r="A217" s="28" t="s">
        <v>45</v>
      </c>
      <c r="B217" s="3" t="s">
        <v>71</v>
      </c>
      <c r="C217" s="3" t="s">
        <v>72</v>
      </c>
      <c r="D217" s="3" t="s">
        <v>73</v>
      </c>
      <c r="E217" s="3" t="s">
        <v>74</v>
      </c>
      <c r="F217" s="3" t="s">
        <v>75</v>
      </c>
      <c r="G217" s="3" t="s">
        <v>76</v>
      </c>
      <c r="H217" s="3" t="s">
        <v>77</v>
      </c>
      <c r="I217" s="3" t="s">
        <v>78</v>
      </c>
      <c r="J217" s="3" t="s">
        <v>79</v>
      </c>
      <c r="K217" s="3" t="s">
        <v>80</v>
      </c>
      <c r="L217" s="1" t="s">
        <v>83</v>
      </c>
      <c r="M217" s="3" t="s">
        <v>11</v>
      </c>
      <c r="N217" s="3" t="s">
        <v>12</v>
      </c>
      <c r="O217" s="1" t="s">
        <v>13</v>
      </c>
      <c r="P217" s="3" t="s">
        <v>14</v>
      </c>
      <c r="Q217" s="3" t="s">
        <v>15</v>
      </c>
      <c r="R217" s="1" t="s">
        <v>16</v>
      </c>
      <c r="S217" s="52"/>
      <c r="U217" s="53"/>
      <c r="W217" s="53"/>
      <c r="X217" s="53"/>
      <c r="Y217" s="53"/>
      <c r="Z217" s="53"/>
    </row>
    <row r="218" spans="1:26" ht="13" x14ac:dyDescent="0.15">
      <c r="A218" s="32" t="s">
        <v>54</v>
      </c>
      <c r="B218" s="3">
        <v>9</v>
      </c>
      <c r="C218" s="3">
        <v>10</v>
      </c>
      <c r="D218" s="3">
        <v>4</v>
      </c>
      <c r="E218" s="3">
        <v>6</v>
      </c>
      <c r="F218" s="3">
        <v>4</v>
      </c>
      <c r="G218" s="3">
        <v>0</v>
      </c>
      <c r="H218" s="3">
        <v>0</v>
      </c>
      <c r="I218" s="3">
        <v>3</v>
      </c>
      <c r="J218" s="3">
        <v>3</v>
      </c>
      <c r="K218" s="48">
        <v>0</v>
      </c>
      <c r="L218" s="1"/>
      <c r="M218" s="48">
        <v>9</v>
      </c>
      <c r="N218" s="48">
        <v>3</v>
      </c>
      <c r="O218" s="1"/>
      <c r="P218" s="3">
        <v>0</v>
      </c>
      <c r="Q218" s="3">
        <v>0</v>
      </c>
      <c r="R218" s="1"/>
      <c r="S218" s="52"/>
      <c r="U218" s="53"/>
      <c r="W218" s="53"/>
      <c r="X218" s="53"/>
      <c r="Y218" s="53"/>
      <c r="Z218" s="53"/>
    </row>
    <row r="219" spans="1:26" ht="13" x14ac:dyDescent="0.15">
      <c r="A219" s="32" t="s">
        <v>56</v>
      </c>
      <c r="B219" s="3">
        <v>6</v>
      </c>
      <c r="C219" s="3">
        <v>8</v>
      </c>
      <c r="D219" s="3">
        <v>2</v>
      </c>
      <c r="E219" s="3">
        <v>6</v>
      </c>
      <c r="F219" s="3">
        <v>1</v>
      </c>
      <c r="G219" s="3">
        <v>0</v>
      </c>
      <c r="H219" s="3">
        <v>0</v>
      </c>
      <c r="I219" s="3">
        <v>0</v>
      </c>
      <c r="J219" s="3">
        <v>1</v>
      </c>
      <c r="K219" s="3">
        <v>0</v>
      </c>
      <c r="L219" s="1"/>
      <c r="M219" s="3">
        <v>6</v>
      </c>
      <c r="N219" s="3">
        <v>2</v>
      </c>
      <c r="O219" s="1"/>
      <c r="P219" s="3">
        <v>0</v>
      </c>
      <c r="Q219" s="3">
        <v>0</v>
      </c>
      <c r="R219" s="1"/>
      <c r="S219" s="52"/>
      <c r="U219" s="53"/>
      <c r="W219" s="53"/>
      <c r="X219" s="53"/>
      <c r="Y219" s="53"/>
      <c r="Z219" s="53"/>
    </row>
    <row r="220" spans="1:26" ht="13" x14ac:dyDescent="0.15">
      <c r="A220" s="32" t="s">
        <v>57</v>
      </c>
      <c r="B220" s="51">
        <v>0</v>
      </c>
      <c r="C220" s="51">
        <v>7</v>
      </c>
      <c r="D220" s="51">
        <v>4</v>
      </c>
      <c r="E220" s="51">
        <v>3</v>
      </c>
      <c r="F220" s="51">
        <v>2</v>
      </c>
      <c r="G220" s="51">
        <v>1</v>
      </c>
      <c r="H220" s="51">
        <v>0</v>
      </c>
      <c r="I220" s="51">
        <v>0</v>
      </c>
      <c r="J220" s="51">
        <v>2</v>
      </c>
      <c r="K220" s="51">
        <v>0</v>
      </c>
      <c r="L220" s="52"/>
      <c r="M220" s="51">
        <v>4</v>
      </c>
      <c r="N220" s="51">
        <v>0</v>
      </c>
      <c r="O220" s="52"/>
      <c r="P220" s="51">
        <v>0</v>
      </c>
      <c r="Q220" s="51">
        <v>0</v>
      </c>
      <c r="R220" s="1"/>
      <c r="S220" s="52"/>
      <c r="U220" s="53"/>
      <c r="W220" s="53"/>
      <c r="X220" s="53"/>
      <c r="Y220" s="53"/>
      <c r="Z220" s="53"/>
    </row>
    <row r="221" spans="1:26" ht="13" x14ac:dyDescent="0.15">
      <c r="A221" s="33" t="s">
        <v>81</v>
      </c>
      <c r="B221" s="34">
        <f t="shared" ref="B221:I221" si="263">SUM(B218:B220)</f>
        <v>15</v>
      </c>
      <c r="C221" s="34">
        <f t="shared" si="263"/>
        <v>25</v>
      </c>
      <c r="D221" s="34">
        <f t="shared" si="263"/>
        <v>10</v>
      </c>
      <c r="E221" s="34">
        <f t="shared" si="263"/>
        <v>15</v>
      </c>
      <c r="F221" s="34">
        <f t="shared" si="263"/>
        <v>7</v>
      </c>
      <c r="G221" s="34">
        <f t="shared" si="263"/>
        <v>1</v>
      </c>
      <c r="H221" s="34">
        <f t="shared" si="263"/>
        <v>0</v>
      </c>
      <c r="I221" s="34">
        <f t="shared" si="263"/>
        <v>3</v>
      </c>
      <c r="J221" s="50">
        <f t="shared" ref="J221:K221" si="264">SUM(J218:J220)+SUM(M218:M220)</f>
        <v>25</v>
      </c>
      <c r="K221" s="50">
        <f t="shared" si="264"/>
        <v>5</v>
      </c>
      <c r="L221" s="35">
        <f>K221/J221</f>
        <v>0.2</v>
      </c>
      <c r="M221" s="50">
        <f t="shared" ref="M221:N221" si="265">SUM(M218:M220)</f>
        <v>19</v>
      </c>
      <c r="N221" s="50">
        <f t="shared" si="265"/>
        <v>5</v>
      </c>
      <c r="O221" s="35">
        <f>N221/M221</f>
        <v>0.26315789473684209</v>
      </c>
      <c r="P221" s="34">
        <f t="shared" ref="P221:Q221" si="266">SUM(P218:P220)</f>
        <v>0</v>
      </c>
      <c r="Q221" s="34">
        <f t="shared" si="266"/>
        <v>0</v>
      </c>
      <c r="R221" s="35" t="e">
        <f>Q221/P221</f>
        <v>#DIV/0!</v>
      </c>
      <c r="S221" s="52"/>
      <c r="U221" s="53"/>
      <c r="W221" s="53"/>
      <c r="X221" s="53"/>
      <c r="Y221" s="53"/>
      <c r="Z221" s="53"/>
    </row>
    <row r="222" spans="1:26" ht="13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2"/>
      <c r="M222" s="53"/>
      <c r="N222" s="53"/>
      <c r="O222" s="52"/>
      <c r="P222" s="53"/>
      <c r="Q222" s="53"/>
      <c r="R222" s="52"/>
      <c r="S222" s="52"/>
      <c r="U222" s="53"/>
      <c r="W222" s="53"/>
      <c r="X222" s="53"/>
      <c r="Y222" s="53"/>
      <c r="Z222" s="53"/>
    </row>
    <row r="223" spans="1:26" ht="13" x14ac:dyDescent="0.15">
      <c r="A223" s="30" t="s">
        <v>46</v>
      </c>
      <c r="B223" s="3" t="s">
        <v>71</v>
      </c>
      <c r="C223" s="3" t="s">
        <v>72</v>
      </c>
      <c r="D223" s="3" t="s">
        <v>73</v>
      </c>
      <c r="E223" s="3" t="s">
        <v>74</v>
      </c>
      <c r="F223" s="3" t="s">
        <v>75</v>
      </c>
      <c r="G223" s="3" t="s">
        <v>76</v>
      </c>
      <c r="H223" s="3" t="s">
        <v>77</v>
      </c>
      <c r="I223" s="3" t="s">
        <v>78</v>
      </c>
      <c r="J223" s="3" t="s">
        <v>79</v>
      </c>
      <c r="K223" s="3" t="s">
        <v>80</v>
      </c>
      <c r="L223" s="1" t="s">
        <v>83</v>
      </c>
      <c r="M223" s="3" t="s">
        <v>11</v>
      </c>
      <c r="N223" s="3" t="s">
        <v>12</v>
      </c>
      <c r="O223" s="1" t="s">
        <v>13</v>
      </c>
      <c r="P223" s="3" t="s">
        <v>14</v>
      </c>
      <c r="Q223" s="3" t="s">
        <v>15</v>
      </c>
      <c r="R223" s="1" t="s">
        <v>16</v>
      </c>
      <c r="S223" s="1"/>
    </row>
    <row r="224" spans="1:26" ht="13" x14ac:dyDescent="0.15">
      <c r="A224" s="32" t="s">
        <v>54</v>
      </c>
      <c r="K224" s="48"/>
      <c r="L224" s="1"/>
      <c r="M224" s="48"/>
      <c r="N224" s="48"/>
      <c r="O224" s="1"/>
      <c r="R224" s="1"/>
      <c r="S224" s="52"/>
      <c r="U224" s="53"/>
      <c r="W224" s="53"/>
      <c r="X224" s="53"/>
      <c r="Y224" s="53"/>
      <c r="Z224" s="53"/>
    </row>
    <row r="225" spans="1:26" ht="13" x14ac:dyDescent="0.15">
      <c r="A225" s="32" t="s">
        <v>56</v>
      </c>
      <c r="L225" s="1"/>
      <c r="O225" s="1"/>
      <c r="R225" s="1"/>
      <c r="S225" s="55"/>
      <c r="U225" s="54"/>
      <c r="W225" s="51"/>
      <c r="X225" s="51"/>
      <c r="Y225" s="54"/>
      <c r="Z225" s="51"/>
    </row>
    <row r="226" spans="1:26" ht="13" x14ac:dyDescent="0.15">
      <c r="A226" s="32" t="s">
        <v>57</v>
      </c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2"/>
      <c r="M226" s="51"/>
      <c r="N226" s="51"/>
      <c r="O226" s="52"/>
      <c r="P226" s="51"/>
      <c r="Q226" s="51"/>
      <c r="R226" s="1"/>
      <c r="S226" s="52"/>
      <c r="U226" s="53"/>
      <c r="W226" s="53"/>
      <c r="X226" s="53"/>
      <c r="Y226" s="53"/>
      <c r="Z226" s="53"/>
    </row>
    <row r="227" spans="1:26" ht="13" x14ac:dyDescent="0.15">
      <c r="A227" s="33" t="s">
        <v>81</v>
      </c>
      <c r="B227" s="34">
        <f t="shared" ref="B227:I227" si="267">SUM(B224:B226)</f>
        <v>0</v>
      </c>
      <c r="C227" s="34">
        <f t="shared" si="267"/>
        <v>0</v>
      </c>
      <c r="D227" s="34">
        <f t="shared" si="267"/>
        <v>0</v>
      </c>
      <c r="E227" s="34">
        <f t="shared" si="267"/>
        <v>0</v>
      </c>
      <c r="F227" s="34">
        <f t="shared" si="267"/>
        <v>0</v>
      </c>
      <c r="G227" s="34">
        <f t="shared" si="267"/>
        <v>0</v>
      </c>
      <c r="H227" s="34">
        <f t="shared" si="267"/>
        <v>0</v>
      </c>
      <c r="I227" s="34">
        <f t="shared" si="267"/>
        <v>0</v>
      </c>
      <c r="J227" s="50">
        <f t="shared" ref="J227:K227" si="268">SUM(J224:J226)+SUM(M224:M226)</f>
        <v>0</v>
      </c>
      <c r="K227" s="50">
        <f t="shared" si="268"/>
        <v>0</v>
      </c>
      <c r="L227" s="35" t="e">
        <f>K227/J227</f>
        <v>#DIV/0!</v>
      </c>
      <c r="M227" s="50">
        <f t="shared" ref="M227:N227" si="269">SUM(M224:M226)</f>
        <v>0</v>
      </c>
      <c r="N227" s="50">
        <f t="shared" si="269"/>
        <v>0</v>
      </c>
      <c r="O227" s="35" t="e">
        <f>N227/M227</f>
        <v>#DIV/0!</v>
      </c>
      <c r="P227" s="34">
        <f t="shared" ref="P227:Q227" si="270">SUM(P224:P226)</f>
        <v>0</v>
      </c>
      <c r="Q227" s="34">
        <f t="shared" si="270"/>
        <v>0</v>
      </c>
      <c r="R227" s="35" t="e">
        <f>Q227/P227</f>
        <v>#DIV/0!</v>
      </c>
      <c r="S227" s="52"/>
      <c r="U227" s="53"/>
      <c r="W227" s="53"/>
      <c r="X227" s="53"/>
      <c r="Y227" s="53"/>
      <c r="Z227" s="53"/>
    </row>
    <row r="228" spans="1:26" ht="13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2"/>
      <c r="M228" s="53"/>
      <c r="N228" s="53"/>
      <c r="O228" s="52"/>
      <c r="P228" s="53"/>
      <c r="Q228" s="53"/>
      <c r="R228" s="52"/>
      <c r="S228" s="52"/>
      <c r="U228" s="53"/>
      <c r="W228" s="53"/>
      <c r="X228" s="53"/>
      <c r="Y228" s="53"/>
      <c r="Z228" s="53"/>
    </row>
    <row r="229" spans="1:26" ht="13" x14ac:dyDescent="0.15">
      <c r="A229" s="30" t="s">
        <v>47</v>
      </c>
      <c r="B229" s="3" t="s">
        <v>71</v>
      </c>
      <c r="C229" s="3" t="s">
        <v>72</v>
      </c>
      <c r="D229" s="3" t="s">
        <v>73</v>
      </c>
      <c r="E229" s="3" t="s">
        <v>74</v>
      </c>
      <c r="F229" s="3" t="s">
        <v>75</v>
      </c>
      <c r="G229" s="3" t="s">
        <v>76</v>
      </c>
      <c r="H229" s="3" t="s">
        <v>77</v>
      </c>
      <c r="I229" s="3" t="s">
        <v>78</v>
      </c>
      <c r="J229" s="3" t="s">
        <v>79</v>
      </c>
      <c r="K229" s="3" t="s">
        <v>80</v>
      </c>
      <c r="L229" s="1" t="s">
        <v>83</v>
      </c>
      <c r="M229" s="3" t="s">
        <v>11</v>
      </c>
      <c r="N229" s="3" t="s">
        <v>12</v>
      </c>
      <c r="O229" s="1" t="s">
        <v>13</v>
      </c>
      <c r="P229" s="3" t="s">
        <v>14</v>
      </c>
      <c r="Q229" s="3" t="s">
        <v>15</v>
      </c>
      <c r="R229" s="1" t="s">
        <v>16</v>
      </c>
      <c r="S229" s="52"/>
      <c r="U229" s="53"/>
      <c r="W229" s="53"/>
      <c r="X229" s="53"/>
      <c r="Y229" s="53"/>
      <c r="Z229" s="53"/>
    </row>
    <row r="230" spans="1:26" ht="13" x14ac:dyDescent="0.15">
      <c r="A230" s="32" t="s">
        <v>54</v>
      </c>
      <c r="B230" s="3">
        <v>4</v>
      </c>
      <c r="C230" s="3">
        <v>13</v>
      </c>
      <c r="D230" s="3">
        <v>3</v>
      </c>
      <c r="E230" s="3">
        <v>10</v>
      </c>
      <c r="F230" s="3">
        <v>1</v>
      </c>
      <c r="G230" s="3">
        <v>2</v>
      </c>
      <c r="H230" s="3">
        <v>0</v>
      </c>
      <c r="I230" s="3">
        <v>0</v>
      </c>
      <c r="J230" s="3">
        <v>12</v>
      </c>
      <c r="K230" s="48">
        <v>2</v>
      </c>
      <c r="L230" s="1"/>
      <c r="M230" s="48">
        <v>0</v>
      </c>
      <c r="N230" s="48">
        <v>0</v>
      </c>
      <c r="O230" s="1"/>
      <c r="P230" s="3">
        <v>1</v>
      </c>
      <c r="Q230" s="3">
        <v>1</v>
      </c>
      <c r="R230" s="1"/>
      <c r="S230" s="52"/>
      <c r="U230" s="53"/>
      <c r="W230" s="53"/>
      <c r="X230" s="53"/>
      <c r="Y230" s="53"/>
      <c r="Z230" s="53"/>
    </row>
    <row r="231" spans="1:26" ht="13" x14ac:dyDescent="0.15">
      <c r="A231" s="32" t="s">
        <v>56</v>
      </c>
      <c r="L231" s="1"/>
      <c r="O231" s="1"/>
      <c r="R231" s="1"/>
      <c r="S231" s="52"/>
      <c r="U231" s="53"/>
      <c r="W231" s="53"/>
      <c r="X231" s="53"/>
      <c r="Y231" s="53"/>
      <c r="Z231" s="53"/>
    </row>
    <row r="232" spans="1:26" ht="13" x14ac:dyDescent="0.15">
      <c r="A232" s="32" t="s">
        <v>57</v>
      </c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2"/>
      <c r="M232" s="51"/>
      <c r="N232" s="51"/>
      <c r="O232" s="52"/>
      <c r="P232" s="51"/>
      <c r="Q232" s="51"/>
      <c r="R232" s="1"/>
      <c r="S232" s="1"/>
      <c r="U232" s="53"/>
      <c r="W232" s="53"/>
      <c r="X232" s="53"/>
      <c r="Y232" s="53"/>
      <c r="Z232" s="53"/>
    </row>
    <row r="233" spans="1:26" ht="13" x14ac:dyDescent="0.15">
      <c r="A233" s="33" t="s">
        <v>81</v>
      </c>
      <c r="B233" s="34">
        <f t="shared" ref="B233:I233" si="271">SUM(B230:B232)</f>
        <v>4</v>
      </c>
      <c r="C233" s="34">
        <f t="shared" si="271"/>
        <v>13</v>
      </c>
      <c r="D233" s="34">
        <f t="shared" si="271"/>
        <v>3</v>
      </c>
      <c r="E233" s="34">
        <f t="shared" si="271"/>
        <v>10</v>
      </c>
      <c r="F233" s="34">
        <f t="shared" si="271"/>
        <v>1</v>
      </c>
      <c r="G233" s="34">
        <f t="shared" si="271"/>
        <v>2</v>
      </c>
      <c r="H233" s="34">
        <f t="shared" si="271"/>
        <v>0</v>
      </c>
      <c r="I233" s="34">
        <f t="shared" si="271"/>
        <v>0</v>
      </c>
      <c r="J233" s="50">
        <f t="shared" ref="J233:K233" si="272">SUM(J230:J232)+SUM(M230:M232)</f>
        <v>12</v>
      </c>
      <c r="K233" s="50">
        <f t="shared" si="272"/>
        <v>2</v>
      </c>
      <c r="L233" s="35">
        <f>K233/J233</f>
        <v>0.16666666666666666</v>
      </c>
      <c r="M233" s="50">
        <f t="shared" ref="M233:N233" si="273">SUM(M230:M232)</f>
        <v>0</v>
      </c>
      <c r="N233" s="50">
        <f t="shared" si="273"/>
        <v>0</v>
      </c>
      <c r="O233" s="35" t="e">
        <f>N233/M233</f>
        <v>#DIV/0!</v>
      </c>
      <c r="P233" s="34">
        <f t="shared" ref="P233:Q233" si="274">SUM(P230:P232)</f>
        <v>1</v>
      </c>
      <c r="Q233" s="34">
        <f t="shared" si="274"/>
        <v>1</v>
      </c>
      <c r="R233" s="35">
        <f>Q233/P233</f>
        <v>1</v>
      </c>
      <c r="S233" s="55"/>
      <c r="U233" s="54"/>
      <c r="W233" s="51"/>
      <c r="X233" s="51"/>
      <c r="Y233" s="54"/>
      <c r="Z233" s="51"/>
    </row>
    <row r="234" spans="1:26" ht="13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2"/>
      <c r="M234" s="53"/>
      <c r="N234" s="53"/>
      <c r="O234" s="52"/>
      <c r="P234" s="53"/>
      <c r="Q234" s="53"/>
      <c r="R234" s="52"/>
      <c r="S234" s="52"/>
      <c r="U234" s="53"/>
      <c r="W234" s="53"/>
      <c r="X234" s="53"/>
      <c r="Y234" s="53"/>
      <c r="Z234" s="53"/>
    </row>
    <row r="235" spans="1:26" ht="13" x14ac:dyDescent="0.15">
      <c r="A235" s="30" t="s">
        <v>48</v>
      </c>
      <c r="B235" s="3" t="s">
        <v>71</v>
      </c>
      <c r="C235" s="3" t="s">
        <v>72</v>
      </c>
      <c r="D235" s="3" t="s">
        <v>73</v>
      </c>
      <c r="E235" s="3" t="s">
        <v>74</v>
      </c>
      <c r="F235" s="3" t="s">
        <v>75</v>
      </c>
      <c r="G235" s="3" t="s">
        <v>76</v>
      </c>
      <c r="H235" s="3" t="s">
        <v>77</v>
      </c>
      <c r="I235" s="3" t="s">
        <v>78</v>
      </c>
      <c r="J235" s="3" t="s">
        <v>79</v>
      </c>
      <c r="K235" s="3" t="s">
        <v>80</v>
      </c>
      <c r="L235" s="1" t="s">
        <v>83</v>
      </c>
      <c r="M235" s="3" t="s">
        <v>11</v>
      </c>
      <c r="N235" s="3" t="s">
        <v>12</v>
      </c>
      <c r="O235" s="1" t="s">
        <v>13</v>
      </c>
      <c r="P235" s="3" t="s">
        <v>14</v>
      </c>
      <c r="Q235" s="3" t="s">
        <v>15</v>
      </c>
      <c r="R235" s="1" t="s">
        <v>16</v>
      </c>
      <c r="S235" s="52"/>
      <c r="U235" s="53"/>
      <c r="W235" s="53"/>
      <c r="X235" s="53"/>
      <c r="Y235" s="53"/>
      <c r="Z235" s="53"/>
    </row>
    <row r="236" spans="1:26" ht="13" x14ac:dyDescent="0.15">
      <c r="A236" s="32" t="s">
        <v>54</v>
      </c>
      <c r="B236" s="3">
        <v>6</v>
      </c>
      <c r="C236" s="3">
        <v>1</v>
      </c>
      <c r="D236" s="3">
        <v>1</v>
      </c>
      <c r="E236" s="3">
        <v>0</v>
      </c>
      <c r="F236" s="3">
        <v>3</v>
      </c>
      <c r="G236" s="3">
        <v>0</v>
      </c>
      <c r="H236" s="3">
        <v>0</v>
      </c>
      <c r="I236" s="3">
        <v>0</v>
      </c>
      <c r="J236" s="3">
        <v>9</v>
      </c>
      <c r="K236" s="48">
        <v>3</v>
      </c>
      <c r="L236" s="1"/>
      <c r="M236" s="48">
        <v>2</v>
      </c>
      <c r="N236" s="48">
        <v>0</v>
      </c>
      <c r="O236" s="1"/>
      <c r="P236" s="3">
        <v>0</v>
      </c>
      <c r="Q236" s="3">
        <v>0</v>
      </c>
      <c r="R236" s="1"/>
      <c r="S236" s="52"/>
      <c r="U236" s="53"/>
      <c r="W236" s="53"/>
      <c r="X236" s="53"/>
      <c r="Y236" s="53"/>
      <c r="Z236" s="53"/>
    </row>
    <row r="237" spans="1:26" ht="13" x14ac:dyDescent="0.15">
      <c r="A237" s="32" t="s">
        <v>56</v>
      </c>
      <c r="L237" s="1"/>
      <c r="O237" s="1"/>
      <c r="R237" s="1"/>
      <c r="S237" s="52"/>
      <c r="U237" s="53"/>
      <c r="W237" s="53"/>
      <c r="X237" s="53"/>
      <c r="Y237" s="53"/>
      <c r="Z237" s="53"/>
    </row>
    <row r="238" spans="1:26" ht="13" x14ac:dyDescent="0.15">
      <c r="A238" s="32" t="s">
        <v>57</v>
      </c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2"/>
      <c r="M238" s="51"/>
      <c r="N238" s="51"/>
      <c r="O238" s="52"/>
      <c r="P238" s="51"/>
      <c r="Q238" s="51"/>
      <c r="R238" s="1"/>
      <c r="S238" s="52"/>
      <c r="U238" s="53"/>
      <c r="W238" s="53"/>
      <c r="X238" s="53"/>
      <c r="Y238" s="53"/>
      <c r="Z238" s="53"/>
    </row>
    <row r="239" spans="1:26" ht="13" x14ac:dyDescent="0.15">
      <c r="A239" s="33" t="s">
        <v>81</v>
      </c>
      <c r="B239" s="34">
        <f t="shared" ref="B239:I239" si="275">SUM(B236:B238)</f>
        <v>6</v>
      </c>
      <c r="C239" s="34">
        <f t="shared" si="275"/>
        <v>1</v>
      </c>
      <c r="D239" s="34">
        <f t="shared" si="275"/>
        <v>1</v>
      </c>
      <c r="E239" s="34">
        <f t="shared" si="275"/>
        <v>0</v>
      </c>
      <c r="F239" s="34">
        <f t="shared" si="275"/>
        <v>3</v>
      </c>
      <c r="G239" s="34">
        <f t="shared" si="275"/>
        <v>0</v>
      </c>
      <c r="H239" s="34">
        <f t="shared" si="275"/>
        <v>0</v>
      </c>
      <c r="I239" s="34">
        <f t="shared" si="275"/>
        <v>0</v>
      </c>
      <c r="J239" s="50">
        <f t="shared" ref="J239:K239" si="276">SUM(J236:J238)+SUM(M236:M238)</f>
        <v>11</v>
      </c>
      <c r="K239" s="50">
        <f t="shared" si="276"/>
        <v>3</v>
      </c>
      <c r="L239" s="35">
        <f>K239/J239</f>
        <v>0.27272727272727271</v>
      </c>
      <c r="M239" s="50">
        <f t="shared" ref="M239:N239" si="277">SUM(M236:M238)</f>
        <v>2</v>
      </c>
      <c r="N239" s="50">
        <f t="shared" si="277"/>
        <v>0</v>
      </c>
      <c r="O239" s="35">
        <f>N239/M239</f>
        <v>0</v>
      </c>
      <c r="P239" s="34">
        <f t="shared" ref="P239:Q239" si="278">SUM(P236:P238)</f>
        <v>0</v>
      </c>
      <c r="Q239" s="34">
        <f t="shared" si="278"/>
        <v>0</v>
      </c>
      <c r="R239" s="35" t="e">
        <f>Q239/P239</f>
        <v>#DIV/0!</v>
      </c>
      <c r="S239" s="52"/>
      <c r="U239" s="53"/>
      <c r="W239" s="53"/>
      <c r="X239" s="53"/>
      <c r="Y239" s="53"/>
      <c r="Z239" s="53"/>
    </row>
    <row r="240" spans="1:26" ht="13" x14ac:dyDescent="0.15">
      <c r="A240" s="53"/>
      <c r="L240" s="1"/>
      <c r="O240" s="1"/>
      <c r="R240" s="1"/>
      <c r="S240" s="1"/>
      <c r="U240" s="53"/>
      <c r="W240" s="53"/>
      <c r="X240" s="53"/>
      <c r="Y240" s="53"/>
      <c r="Z240" s="53"/>
    </row>
    <row r="241" spans="1:26" ht="13" x14ac:dyDescent="0.15">
      <c r="A241" s="30" t="s">
        <v>49</v>
      </c>
      <c r="B241" s="3" t="s">
        <v>71</v>
      </c>
      <c r="C241" s="3" t="s">
        <v>72</v>
      </c>
      <c r="D241" s="3" t="s">
        <v>73</v>
      </c>
      <c r="E241" s="3" t="s">
        <v>74</v>
      </c>
      <c r="F241" s="3" t="s">
        <v>75</v>
      </c>
      <c r="G241" s="3" t="s">
        <v>76</v>
      </c>
      <c r="H241" s="3" t="s">
        <v>77</v>
      </c>
      <c r="I241" s="3" t="s">
        <v>78</v>
      </c>
      <c r="J241" s="3" t="s">
        <v>79</v>
      </c>
      <c r="K241" s="3" t="s">
        <v>80</v>
      </c>
      <c r="L241" s="1" t="s">
        <v>83</v>
      </c>
      <c r="M241" s="3" t="s">
        <v>11</v>
      </c>
      <c r="N241" s="3" t="s">
        <v>12</v>
      </c>
      <c r="O241" s="1" t="s">
        <v>13</v>
      </c>
      <c r="P241" s="3" t="s">
        <v>14</v>
      </c>
      <c r="Q241" s="3" t="s">
        <v>15</v>
      </c>
      <c r="R241" s="1" t="s">
        <v>16</v>
      </c>
      <c r="S241" s="1"/>
    </row>
    <row r="242" spans="1:26" ht="13" x14ac:dyDescent="0.15">
      <c r="A242" s="32" t="s">
        <v>54</v>
      </c>
      <c r="B242" s="3">
        <v>0</v>
      </c>
      <c r="C242" s="3">
        <v>0</v>
      </c>
      <c r="D242" s="3">
        <v>0</v>
      </c>
      <c r="E242" s="3">
        <v>0</v>
      </c>
      <c r="F242" s="3">
        <v>3</v>
      </c>
      <c r="G242" s="3">
        <v>0</v>
      </c>
      <c r="H242" s="3">
        <v>0</v>
      </c>
      <c r="I242" s="3">
        <v>0</v>
      </c>
      <c r="J242" s="3">
        <v>2</v>
      </c>
      <c r="K242" s="48">
        <v>0</v>
      </c>
      <c r="L242" s="1"/>
      <c r="M242" s="48">
        <v>0</v>
      </c>
      <c r="N242" s="48">
        <v>0</v>
      </c>
      <c r="O242" s="1"/>
      <c r="P242" s="3">
        <v>0</v>
      </c>
      <c r="Q242" s="3">
        <v>0</v>
      </c>
      <c r="R242" s="1"/>
      <c r="S242" s="52"/>
      <c r="U242" s="53"/>
      <c r="W242" s="53"/>
      <c r="X242" s="53"/>
      <c r="Y242" s="53"/>
      <c r="Z242" s="53"/>
    </row>
    <row r="243" spans="1:26" ht="13" x14ac:dyDescent="0.15">
      <c r="A243" s="32" t="s">
        <v>56</v>
      </c>
      <c r="L243" s="1"/>
      <c r="O243" s="1"/>
      <c r="R243" s="1"/>
      <c r="S243" s="55"/>
      <c r="U243" s="54"/>
      <c r="W243" s="51"/>
      <c r="X243" s="51"/>
      <c r="Y243" s="54"/>
      <c r="Z243" s="51"/>
    </row>
    <row r="244" spans="1:26" ht="13" x14ac:dyDescent="0.15">
      <c r="A244" s="32" t="s">
        <v>57</v>
      </c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2"/>
      <c r="M244" s="51"/>
      <c r="N244" s="51"/>
      <c r="O244" s="52"/>
      <c r="P244" s="51"/>
      <c r="Q244" s="51"/>
      <c r="R244" s="1"/>
      <c r="S244" s="52"/>
      <c r="U244" s="53"/>
      <c r="W244" s="53"/>
      <c r="X244" s="53"/>
      <c r="Y244" s="53"/>
      <c r="Z244" s="53"/>
    </row>
    <row r="245" spans="1:26" ht="13" x14ac:dyDescent="0.15">
      <c r="A245" s="33" t="s">
        <v>81</v>
      </c>
      <c r="B245" s="34">
        <f t="shared" ref="B245:I245" si="279">SUM(B242:B244)</f>
        <v>0</v>
      </c>
      <c r="C245" s="34">
        <f t="shared" si="279"/>
        <v>0</v>
      </c>
      <c r="D245" s="34">
        <f t="shared" si="279"/>
        <v>0</v>
      </c>
      <c r="E245" s="34">
        <f t="shared" si="279"/>
        <v>0</v>
      </c>
      <c r="F245" s="34">
        <f t="shared" si="279"/>
        <v>3</v>
      </c>
      <c r="G245" s="34">
        <f t="shared" si="279"/>
        <v>0</v>
      </c>
      <c r="H245" s="34">
        <f t="shared" si="279"/>
        <v>0</v>
      </c>
      <c r="I245" s="34">
        <f t="shared" si="279"/>
        <v>0</v>
      </c>
      <c r="J245" s="50">
        <f t="shared" ref="J245:K245" si="280">SUM(J242:J244)+SUM(M242:M244)</f>
        <v>2</v>
      </c>
      <c r="K245" s="50">
        <f t="shared" si="280"/>
        <v>0</v>
      </c>
      <c r="L245" s="35">
        <f>K245/J245</f>
        <v>0</v>
      </c>
      <c r="M245" s="50">
        <f t="shared" ref="M245:N245" si="281">SUM(M242:M244)</f>
        <v>0</v>
      </c>
      <c r="N245" s="50">
        <f t="shared" si="281"/>
        <v>0</v>
      </c>
      <c r="O245" s="35" t="e">
        <f>N245/M245</f>
        <v>#DIV/0!</v>
      </c>
      <c r="P245" s="34">
        <f t="shared" ref="P245:Q245" si="282">SUM(P242:P244)</f>
        <v>0</v>
      </c>
      <c r="Q245" s="34">
        <f t="shared" si="282"/>
        <v>0</v>
      </c>
      <c r="R245" s="35" t="e">
        <f>Q245/P245</f>
        <v>#DIV/0!</v>
      </c>
      <c r="S245" s="52"/>
      <c r="U245" s="53"/>
      <c r="W245" s="53"/>
      <c r="X245" s="53"/>
      <c r="Y245" s="53"/>
      <c r="Z245" s="53"/>
    </row>
    <row r="246" spans="1:26" ht="13" x14ac:dyDescent="0.1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2"/>
      <c r="M246" s="53"/>
      <c r="N246" s="53"/>
      <c r="O246" s="52"/>
      <c r="P246" s="53"/>
      <c r="Q246" s="53"/>
      <c r="R246" s="52"/>
      <c r="S246" s="52"/>
      <c r="U246" s="53"/>
      <c r="W246" s="53"/>
      <c r="X246" s="53"/>
      <c r="Y246" s="53"/>
      <c r="Z246" s="53"/>
    </row>
    <row r="247" spans="1:26" ht="13" x14ac:dyDescent="0.1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2"/>
      <c r="M247" s="53"/>
      <c r="N247" s="53"/>
      <c r="O247" s="52"/>
      <c r="P247" s="53"/>
      <c r="Q247" s="53"/>
      <c r="R247" s="52"/>
      <c r="S247" s="52"/>
      <c r="U247" s="53"/>
      <c r="W247" s="53"/>
      <c r="X247" s="53"/>
      <c r="Y247" s="53"/>
      <c r="Z247" s="53"/>
    </row>
    <row r="248" spans="1:26" ht="13" x14ac:dyDescent="0.1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2"/>
      <c r="M248" s="53"/>
      <c r="N248" s="53"/>
      <c r="O248" s="52"/>
      <c r="P248" s="53"/>
      <c r="Q248" s="53"/>
      <c r="R248" s="52"/>
      <c r="S248" s="52"/>
      <c r="U248" s="53"/>
      <c r="W248" s="53"/>
      <c r="X248" s="53"/>
      <c r="Y248" s="53"/>
      <c r="Z248" s="53"/>
    </row>
    <row r="249" spans="1:26" ht="13" x14ac:dyDescent="0.1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2"/>
      <c r="M249" s="53"/>
      <c r="N249" s="53"/>
      <c r="O249" s="52"/>
      <c r="P249" s="53"/>
      <c r="Q249" s="53"/>
      <c r="R249" s="52"/>
      <c r="S249" s="52"/>
      <c r="U249" s="53"/>
      <c r="W249" s="53"/>
      <c r="X249" s="53"/>
      <c r="Y249" s="53"/>
      <c r="Z249" s="53"/>
    </row>
    <row r="250" spans="1:26" ht="13" x14ac:dyDescent="0.15">
      <c r="A250" s="53"/>
      <c r="L250" s="1"/>
      <c r="O250" s="1"/>
      <c r="R250" s="1"/>
      <c r="S250" s="1"/>
      <c r="U250" s="53"/>
      <c r="W250" s="53"/>
      <c r="X250" s="53"/>
      <c r="Y250" s="53"/>
      <c r="Z250" s="53"/>
    </row>
    <row r="251" spans="1:26" ht="13" x14ac:dyDescent="0.15">
      <c r="A251" s="2"/>
      <c r="L251" s="1"/>
      <c r="O251" s="1"/>
      <c r="R251" s="1"/>
      <c r="S251" s="1"/>
    </row>
    <row r="252" spans="1:26" ht="13" x14ac:dyDescent="0.1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2"/>
      <c r="M252" s="53"/>
      <c r="N252" s="53"/>
      <c r="O252" s="52"/>
      <c r="P252" s="53"/>
      <c r="Q252" s="53"/>
      <c r="R252" s="52"/>
      <c r="S252" s="52"/>
      <c r="U252" s="53"/>
      <c r="W252" s="53"/>
      <c r="X252" s="53"/>
      <c r="Y252" s="53"/>
      <c r="Z252" s="53"/>
    </row>
    <row r="253" spans="1:26" ht="13" x14ac:dyDescent="0.15">
      <c r="A253" s="53"/>
      <c r="B253" s="51"/>
      <c r="C253" s="51"/>
      <c r="D253" s="51"/>
      <c r="E253" s="51"/>
      <c r="F253" s="51"/>
      <c r="G253" s="51"/>
      <c r="H253" s="51"/>
      <c r="I253" s="51"/>
      <c r="J253" s="51"/>
      <c r="K253" s="57"/>
      <c r="L253" s="55"/>
      <c r="M253" s="57"/>
      <c r="N253" s="57"/>
      <c r="O253" s="55"/>
      <c r="P253" s="51"/>
      <c r="Q253" s="51"/>
      <c r="R253" s="55"/>
      <c r="S253" s="55"/>
      <c r="U253" s="54"/>
      <c r="W253" s="51"/>
      <c r="X253" s="51"/>
      <c r="Y253" s="54"/>
      <c r="Z253" s="51"/>
    </row>
    <row r="254" spans="1:26" ht="13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2"/>
      <c r="M254" s="53"/>
      <c r="N254" s="53"/>
      <c r="O254" s="52"/>
      <c r="P254" s="53"/>
      <c r="Q254" s="53"/>
      <c r="R254" s="52"/>
      <c r="S254" s="52"/>
      <c r="U254" s="53"/>
      <c r="W254" s="53"/>
      <c r="X254" s="53"/>
      <c r="Y254" s="53"/>
      <c r="Z254" s="53"/>
    </row>
    <row r="255" spans="1:26" ht="13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2"/>
      <c r="M255" s="53"/>
      <c r="N255" s="53"/>
      <c r="O255" s="52"/>
      <c r="P255" s="53"/>
      <c r="Q255" s="53"/>
      <c r="R255" s="52"/>
      <c r="S255" s="52"/>
      <c r="U255" s="53"/>
      <c r="W255" s="53"/>
      <c r="X255" s="53"/>
      <c r="Y255" s="53"/>
      <c r="Z255" s="53"/>
    </row>
    <row r="256" spans="1:26" ht="13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2"/>
      <c r="M256" s="53"/>
      <c r="N256" s="53"/>
      <c r="O256" s="52"/>
      <c r="P256" s="53"/>
      <c r="Q256" s="53"/>
      <c r="R256" s="52"/>
      <c r="S256" s="52"/>
      <c r="U256" s="53"/>
      <c r="W256" s="53"/>
      <c r="X256" s="53"/>
      <c r="Y256" s="53"/>
      <c r="Z256" s="53"/>
    </row>
    <row r="257" spans="1:26" ht="13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2"/>
      <c r="M257" s="53"/>
      <c r="N257" s="53"/>
      <c r="O257" s="52"/>
      <c r="P257" s="53"/>
      <c r="Q257" s="53"/>
      <c r="R257" s="52"/>
      <c r="S257" s="52"/>
      <c r="U257" s="53"/>
      <c r="W257" s="53"/>
      <c r="X257" s="53"/>
      <c r="Y257" s="53"/>
      <c r="Z257" s="53"/>
    </row>
    <row r="258" spans="1:26" ht="13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2"/>
      <c r="M258" s="53"/>
      <c r="N258" s="53"/>
      <c r="O258" s="52"/>
      <c r="P258" s="53"/>
      <c r="Q258" s="53"/>
      <c r="R258" s="52"/>
      <c r="S258" s="52"/>
      <c r="U258" s="53"/>
      <c r="W258" s="53"/>
      <c r="X258" s="53"/>
      <c r="Y258" s="53"/>
      <c r="Z258" s="53"/>
    </row>
    <row r="259" spans="1:26" ht="13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2"/>
      <c r="M259" s="53"/>
      <c r="N259" s="53"/>
      <c r="O259" s="52"/>
      <c r="P259" s="53"/>
      <c r="Q259" s="53"/>
      <c r="R259" s="52"/>
      <c r="S259" s="52"/>
      <c r="U259" s="53"/>
      <c r="W259" s="53"/>
      <c r="X259" s="53"/>
      <c r="Y259" s="53"/>
      <c r="Z259" s="53"/>
    </row>
    <row r="260" spans="1:26" ht="13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2"/>
      <c r="M260" s="53"/>
      <c r="N260" s="53"/>
      <c r="O260" s="52"/>
      <c r="P260" s="53"/>
      <c r="Q260" s="53"/>
      <c r="R260" s="52"/>
      <c r="S260" s="52"/>
      <c r="U260" s="53"/>
      <c r="W260" s="53"/>
      <c r="X260" s="53"/>
      <c r="Y260" s="53"/>
      <c r="Z260" s="53"/>
    </row>
    <row r="261" spans="1:26" ht="13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2"/>
      <c r="M261" s="53"/>
      <c r="N261" s="53"/>
      <c r="O261" s="52"/>
      <c r="P261" s="53"/>
      <c r="Q261" s="53"/>
      <c r="R261" s="52"/>
      <c r="S261" s="52"/>
      <c r="U261" s="53"/>
      <c r="W261" s="53"/>
      <c r="X261" s="53"/>
      <c r="Y261" s="53"/>
      <c r="Z261" s="53"/>
    </row>
    <row r="262" spans="1:26" ht="13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2"/>
      <c r="M262" s="53"/>
      <c r="N262" s="53"/>
      <c r="O262" s="52"/>
      <c r="P262" s="53"/>
      <c r="Q262" s="53"/>
      <c r="R262" s="52"/>
      <c r="S262" s="52"/>
      <c r="U262" s="53"/>
      <c r="W262" s="53"/>
      <c r="X262" s="53"/>
      <c r="Y262" s="53"/>
      <c r="Z262" s="53"/>
    </row>
    <row r="263" spans="1:26" ht="13" x14ac:dyDescent="0.15">
      <c r="A263" s="2"/>
      <c r="L263" s="1"/>
      <c r="O263" s="1"/>
      <c r="R263" s="1"/>
      <c r="S263" s="1"/>
    </row>
    <row r="264" spans="1:26" ht="13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2"/>
      <c r="M264" s="53"/>
      <c r="N264" s="53"/>
      <c r="O264" s="52"/>
      <c r="P264" s="53"/>
      <c r="Q264" s="53"/>
      <c r="R264" s="52"/>
      <c r="S264" s="52"/>
      <c r="U264" s="53"/>
      <c r="W264" s="53"/>
      <c r="X264" s="53"/>
      <c r="Y264" s="53"/>
      <c r="Z264" s="53"/>
    </row>
    <row r="265" spans="1:26" ht="13" x14ac:dyDescent="0.15">
      <c r="A265" s="53"/>
      <c r="B265" s="51"/>
      <c r="C265" s="51"/>
      <c r="D265" s="51"/>
      <c r="E265" s="51"/>
      <c r="F265" s="51"/>
      <c r="G265" s="51"/>
      <c r="H265" s="51"/>
      <c r="I265" s="51"/>
      <c r="J265" s="51"/>
      <c r="K265" s="57"/>
      <c r="L265" s="55"/>
      <c r="M265" s="57"/>
      <c r="N265" s="57"/>
      <c r="O265" s="55"/>
      <c r="P265" s="51"/>
      <c r="Q265" s="51"/>
      <c r="R265" s="55"/>
      <c r="S265" s="55"/>
      <c r="U265" s="54"/>
      <c r="W265" s="51"/>
      <c r="X265" s="51"/>
      <c r="Y265" s="54"/>
      <c r="Z265" s="51"/>
    </row>
    <row r="266" spans="1:26" ht="13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2"/>
      <c r="M266" s="53"/>
      <c r="N266" s="53"/>
      <c r="O266" s="52"/>
      <c r="P266" s="53"/>
      <c r="Q266" s="53"/>
      <c r="R266" s="52"/>
      <c r="S266" s="52"/>
      <c r="U266" s="53"/>
      <c r="W266" s="53"/>
      <c r="X266" s="53"/>
      <c r="Y266" s="53"/>
      <c r="Z266" s="53"/>
    </row>
    <row r="267" spans="1:26" ht="13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2"/>
      <c r="M267" s="53"/>
      <c r="N267" s="53"/>
      <c r="O267" s="52"/>
      <c r="P267" s="53"/>
      <c r="Q267" s="53"/>
      <c r="R267" s="52"/>
      <c r="S267" s="52"/>
      <c r="U267" s="53"/>
      <c r="W267" s="53"/>
      <c r="X267" s="53"/>
      <c r="Y267" s="53"/>
      <c r="Z267" s="53"/>
    </row>
    <row r="268" spans="1:26" ht="13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2"/>
      <c r="M268" s="53"/>
      <c r="N268" s="53"/>
      <c r="O268" s="52"/>
      <c r="P268" s="53"/>
      <c r="Q268" s="53"/>
      <c r="R268" s="52"/>
      <c r="S268" s="52"/>
      <c r="U268" s="53"/>
      <c r="W268" s="53"/>
      <c r="X268" s="53"/>
      <c r="Y268" s="53"/>
      <c r="Z268" s="53"/>
    </row>
    <row r="269" spans="1:26" ht="13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2"/>
      <c r="M269" s="53"/>
      <c r="N269" s="53"/>
      <c r="O269" s="52"/>
      <c r="P269" s="53"/>
      <c r="Q269" s="53"/>
      <c r="R269" s="52"/>
      <c r="S269" s="52"/>
      <c r="U269" s="53"/>
      <c r="W269" s="53"/>
      <c r="X269" s="53"/>
      <c r="Y269" s="53"/>
      <c r="Z269" s="53"/>
    </row>
    <row r="270" spans="1:26" ht="13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2"/>
      <c r="M270" s="53"/>
      <c r="N270" s="53"/>
      <c r="O270" s="52"/>
      <c r="P270" s="53"/>
      <c r="Q270" s="53"/>
      <c r="R270" s="52"/>
      <c r="S270" s="52"/>
      <c r="U270" s="53"/>
      <c r="W270" s="53"/>
      <c r="X270" s="53"/>
      <c r="Y270" s="53"/>
      <c r="Z270" s="53"/>
    </row>
    <row r="271" spans="1:26" ht="13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2"/>
      <c r="M271" s="53"/>
      <c r="N271" s="53"/>
      <c r="O271" s="52"/>
      <c r="P271" s="53"/>
      <c r="Q271" s="53"/>
      <c r="R271" s="52"/>
      <c r="S271" s="52"/>
      <c r="U271" s="53"/>
      <c r="W271" s="53"/>
      <c r="X271" s="53"/>
      <c r="Y271" s="53"/>
      <c r="Z271" s="53"/>
    </row>
    <row r="272" spans="1:26" ht="13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2"/>
      <c r="M272" s="53"/>
      <c r="N272" s="53"/>
      <c r="O272" s="52"/>
      <c r="P272" s="53"/>
      <c r="Q272" s="53"/>
      <c r="R272" s="52"/>
      <c r="S272" s="52"/>
      <c r="U272" s="53"/>
      <c r="W272" s="53"/>
      <c r="X272" s="53"/>
      <c r="Y272" s="53"/>
      <c r="Z272" s="53"/>
    </row>
    <row r="273" spans="1:26" ht="13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2"/>
      <c r="M273" s="53"/>
      <c r="N273" s="53"/>
      <c r="O273" s="52"/>
      <c r="P273" s="53"/>
      <c r="Q273" s="53"/>
      <c r="R273" s="52"/>
      <c r="S273" s="52"/>
      <c r="U273" s="53"/>
      <c r="W273" s="53"/>
      <c r="X273" s="53"/>
      <c r="Y273" s="53"/>
      <c r="Z273" s="53"/>
    </row>
    <row r="274" spans="1:26" ht="13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2"/>
      <c r="M274" s="53"/>
      <c r="N274" s="53"/>
      <c r="O274" s="52"/>
      <c r="P274" s="53"/>
      <c r="Q274" s="53"/>
      <c r="R274" s="52"/>
      <c r="S274" s="52"/>
      <c r="U274" s="53"/>
      <c r="W274" s="53"/>
      <c r="X274" s="53"/>
      <c r="Y274" s="53"/>
      <c r="Z274" s="53"/>
    </row>
    <row r="275" spans="1:26" ht="13" x14ac:dyDescent="0.15">
      <c r="A275" s="2"/>
      <c r="L275" s="1"/>
      <c r="O275" s="1"/>
      <c r="R275" s="1"/>
      <c r="S275" s="1"/>
    </row>
    <row r="276" spans="1:26" ht="13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2"/>
      <c r="M276" s="53"/>
      <c r="N276" s="53"/>
      <c r="O276" s="52"/>
      <c r="P276" s="53"/>
      <c r="Q276" s="53"/>
      <c r="R276" s="52"/>
      <c r="S276" s="52"/>
      <c r="U276" s="53"/>
      <c r="W276" s="53"/>
      <c r="X276" s="53"/>
      <c r="Y276" s="53"/>
      <c r="Z276" s="53"/>
    </row>
    <row r="277" spans="1:26" ht="13" x14ac:dyDescent="0.15">
      <c r="A277" s="53"/>
      <c r="B277" s="51"/>
      <c r="C277" s="51"/>
      <c r="D277" s="51"/>
      <c r="E277" s="51"/>
      <c r="F277" s="51"/>
      <c r="G277" s="51"/>
      <c r="H277" s="51"/>
      <c r="I277" s="51"/>
      <c r="J277" s="51"/>
      <c r="K277" s="57"/>
      <c r="L277" s="55"/>
      <c r="M277" s="57"/>
      <c r="N277" s="57"/>
      <c r="O277" s="55"/>
      <c r="P277" s="51"/>
      <c r="Q277" s="51"/>
      <c r="R277" s="55"/>
      <c r="S277" s="55"/>
      <c r="U277" s="54"/>
      <c r="W277" s="51"/>
      <c r="X277" s="51"/>
      <c r="Y277" s="54"/>
      <c r="Z277" s="51"/>
    </row>
    <row r="278" spans="1:26" ht="13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2"/>
      <c r="M278" s="53"/>
      <c r="N278" s="53"/>
      <c r="O278" s="52"/>
      <c r="P278" s="53"/>
      <c r="Q278" s="53"/>
      <c r="R278" s="52"/>
      <c r="S278" s="52"/>
      <c r="U278" s="53"/>
      <c r="W278" s="53"/>
      <c r="X278" s="53"/>
      <c r="Y278" s="53"/>
      <c r="Z278" s="53"/>
    </row>
    <row r="279" spans="1:26" ht="13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2"/>
      <c r="M279" s="53"/>
      <c r="N279" s="53"/>
      <c r="O279" s="52"/>
      <c r="P279" s="53"/>
      <c r="Q279" s="53"/>
      <c r="R279" s="52"/>
      <c r="S279" s="52"/>
      <c r="U279" s="53"/>
      <c r="W279" s="53"/>
      <c r="X279" s="53"/>
      <c r="Y279" s="53"/>
      <c r="Z279" s="53"/>
    </row>
    <row r="280" spans="1:26" ht="13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2"/>
      <c r="M280" s="53"/>
      <c r="N280" s="53"/>
      <c r="O280" s="52"/>
      <c r="P280" s="53"/>
      <c r="Q280" s="53"/>
      <c r="R280" s="52"/>
      <c r="S280" s="52"/>
      <c r="U280" s="53"/>
      <c r="W280" s="53"/>
      <c r="X280" s="53"/>
      <c r="Y280" s="53"/>
      <c r="Z280" s="53"/>
    </row>
    <row r="281" spans="1:26" ht="13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2"/>
      <c r="M281" s="53"/>
      <c r="N281" s="53"/>
      <c r="O281" s="52"/>
      <c r="P281" s="53"/>
      <c r="Q281" s="53"/>
      <c r="R281" s="52"/>
      <c r="S281" s="52"/>
      <c r="U281" s="53"/>
      <c r="W281" s="53"/>
      <c r="X281" s="53"/>
      <c r="Y281" s="53"/>
      <c r="Z281" s="53"/>
    </row>
    <row r="282" spans="1:26" ht="13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2"/>
      <c r="M282" s="53"/>
      <c r="N282" s="53"/>
      <c r="O282" s="52"/>
      <c r="P282" s="53"/>
      <c r="Q282" s="53"/>
      <c r="R282" s="52"/>
      <c r="S282" s="52"/>
      <c r="U282" s="53"/>
      <c r="W282" s="53"/>
      <c r="X282" s="53"/>
      <c r="Y282" s="53"/>
      <c r="Z282" s="53"/>
    </row>
    <row r="283" spans="1:26" ht="13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2"/>
      <c r="M283" s="53"/>
      <c r="N283" s="53"/>
      <c r="O283" s="52"/>
      <c r="P283" s="53"/>
      <c r="Q283" s="53"/>
      <c r="R283" s="52"/>
      <c r="S283" s="52"/>
      <c r="U283" s="53"/>
      <c r="W283" s="53"/>
      <c r="X283" s="53"/>
      <c r="Y283" s="53"/>
      <c r="Z283" s="53"/>
    </row>
    <row r="284" spans="1:26" ht="13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2"/>
      <c r="M284" s="53"/>
      <c r="N284" s="53"/>
      <c r="O284" s="52"/>
      <c r="P284" s="53"/>
      <c r="Q284" s="53"/>
      <c r="R284" s="52"/>
      <c r="S284" s="52"/>
      <c r="U284" s="53"/>
      <c r="W284" s="53"/>
      <c r="X284" s="53"/>
      <c r="Y284" s="53"/>
      <c r="Z284" s="53"/>
    </row>
    <row r="285" spans="1:26" ht="13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2"/>
      <c r="M285" s="53"/>
      <c r="N285" s="53"/>
      <c r="O285" s="52"/>
      <c r="P285" s="53"/>
      <c r="Q285" s="53"/>
      <c r="R285" s="52"/>
      <c r="S285" s="52"/>
      <c r="U285" s="53"/>
      <c r="W285" s="53"/>
      <c r="X285" s="53"/>
      <c r="Y285" s="53"/>
      <c r="Z285" s="53"/>
    </row>
    <row r="286" spans="1:26" ht="13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2"/>
      <c r="M286" s="53"/>
      <c r="N286" s="53"/>
      <c r="O286" s="52"/>
      <c r="P286" s="53"/>
      <c r="Q286" s="53"/>
      <c r="R286" s="52"/>
      <c r="S286" s="52"/>
      <c r="U286" s="53"/>
      <c r="W286" s="53"/>
      <c r="X286" s="53"/>
      <c r="Y286" s="53"/>
      <c r="Z286" s="53"/>
    </row>
    <row r="287" spans="1:26" ht="13" x14ac:dyDescent="0.15">
      <c r="A287" s="2"/>
      <c r="L287" s="1"/>
      <c r="O287" s="1"/>
      <c r="R287" s="1"/>
      <c r="S287" s="1"/>
    </row>
    <row r="288" spans="1:26" ht="13" x14ac:dyDescent="0.15">
      <c r="A288" s="2"/>
      <c r="L288" s="1"/>
      <c r="O288" s="1"/>
      <c r="R288" s="1"/>
      <c r="S288" s="1"/>
    </row>
    <row r="289" spans="1:19" ht="13" x14ac:dyDescent="0.15">
      <c r="A289" s="2"/>
      <c r="L289" s="1"/>
      <c r="O289" s="1"/>
      <c r="R289" s="1"/>
      <c r="S289" s="1"/>
    </row>
    <row r="290" spans="1:19" ht="13" x14ac:dyDescent="0.15">
      <c r="A290" s="2"/>
      <c r="L290" s="1"/>
      <c r="O290" s="1"/>
      <c r="R290" s="1"/>
      <c r="S290" s="1"/>
    </row>
    <row r="291" spans="1:19" ht="13" x14ac:dyDescent="0.15">
      <c r="A291" s="2"/>
      <c r="L291" s="1"/>
      <c r="O291" s="1"/>
      <c r="R291" s="1"/>
      <c r="S291" s="1"/>
    </row>
    <row r="292" spans="1:19" ht="13" x14ac:dyDescent="0.15">
      <c r="A292" s="2"/>
      <c r="L292" s="1"/>
      <c r="O292" s="1"/>
      <c r="R292" s="1"/>
      <c r="S292" s="1"/>
    </row>
    <row r="293" spans="1:19" ht="13" x14ac:dyDescent="0.15">
      <c r="A293" s="2"/>
      <c r="L293" s="1"/>
      <c r="O293" s="1"/>
      <c r="R293" s="1"/>
      <c r="S293" s="1"/>
    </row>
    <row r="294" spans="1:19" ht="13" x14ac:dyDescent="0.15">
      <c r="A294" s="2"/>
      <c r="L294" s="1"/>
      <c r="O294" s="1"/>
      <c r="R294" s="1"/>
      <c r="S294" s="1"/>
    </row>
    <row r="295" spans="1:19" ht="13" x14ac:dyDescent="0.15">
      <c r="A295" s="2"/>
      <c r="L295" s="1"/>
      <c r="O295" s="1"/>
      <c r="R295" s="1"/>
      <c r="S295" s="1"/>
    </row>
    <row r="296" spans="1:19" ht="13" x14ac:dyDescent="0.15">
      <c r="A296" s="2"/>
      <c r="L296" s="1"/>
      <c r="O296" s="1"/>
      <c r="R296" s="1"/>
      <c r="S296" s="1"/>
    </row>
    <row r="297" spans="1:19" ht="13" x14ac:dyDescent="0.15">
      <c r="A297" s="2"/>
      <c r="L297" s="1"/>
      <c r="O297" s="1"/>
      <c r="R297" s="1"/>
      <c r="S297" s="1"/>
    </row>
    <row r="298" spans="1:19" ht="13" x14ac:dyDescent="0.15">
      <c r="A298" s="2"/>
      <c r="L298" s="1"/>
      <c r="O298" s="1"/>
      <c r="R298" s="1"/>
      <c r="S298" s="1"/>
    </row>
    <row r="299" spans="1:19" ht="13" x14ac:dyDescent="0.15">
      <c r="A299" s="2"/>
      <c r="L299" s="1"/>
      <c r="O299" s="1"/>
      <c r="R299" s="1"/>
      <c r="S299" s="1"/>
    </row>
    <row r="300" spans="1:19" ht="13" x14ac:dyDescent="0.15">
      <c r="A300" s="2"/>
      <c r="L300" s="1"/>
      <c r="O300" s="1"/>
      <c r="R300" s="1"/>
      <c r="S300" s="1"/>
    </row>
    <row r="301" spans="1:19" ht="13" x14ac:dyDescent="0.15">
      <c r="A301" s="2"/>
      <c r="L301" s="1"/>
      <c r="O301" s="1"/>
      <c r="R301" s="1"/>
      <c r="S301" s="1"/>
    </row>
    <row r="302" spans="1:19" ht="13" x14ac:dyDescent="0.15">
      <c r="A302" s="2"/>
      <c r="L302" s="1"/>
      <c r="O302" s="1"/>
      <c r="R302" s="1"/>
      <c r="S302" s="1"/>
    </row>
    <row r="303" spans="1:19" ht="13" x14ac:dyDescent="0.15">
      <c r="A303" s="2"/>
      <c r="L303" s="1"/>
      <c r="O303" s="1"/>
      <c r="R303" s="1"/>
      <c r="S303" s="1"/>
    </row>
    <row r="304" spans="1:19" ht="13" x14ac:dyDescent="0.15">
      <c r="A304" s="2"/>
      <c r="L304" s="1"/>
      <c r="O304" s="1"/>
      <c r="R304" s="1"/>
      <c r="S304" s="1"/>
    </row>
    <row r="305" spans="1:19" ht="13" x14ac:dyDescent="0.15">
      <c r="A305" s="2"/>
      <c r="L305" s="1"/>
      <c r="O305" s="1"/>
      <c r="R305" s="1"/>
      <c r="S305" s="1"/>
    </row>
    <row r="306" spans="1:19" ht="13" x14ac:dyDescent="0.15">
      <c r="A306" s="2"/>
      <c r="L306" s="1"/>
      <c r="O306" s="1"/>
      <c r="R306" s="1"/>
      <c r="S306" s="1"/>
    </row>
    <row r="307" spans="1:19" ht="13" x14ac:dyDescent="0.15">
      <c r="A307" s="2"/>
      <c r="L307" s="1"/>
      <c r="O307" s="1"/>
      <c r="R307" s="1"/>
      <c r="S307" s="1"/>
    </row>
    <row r="308" spans="1:19" ht="13" x14ac:dyDescent="0.15">
      <c r="A308" s="2"/>
      <c r="L308" s="1"/>
      <c r="O308" s="1"/>
      <c r="R308" s="1"/>
      <c r="S308" s="1"/>
    </row>
    <row r="309" spans="1:19" ht="13" x14ac:dyDescent="0.15">
      <c r="A309" s="2"/>
      <c r="L309" s="1"/>
      <c r="O309" s="1"/>
      <c r="R309" s="1"/>
      <c r="S309" s="1"/>
    </row>
    <row r="310" spans="1:19" ht="13" x14ac:dyDescent="0.15">
      <c r="A310" s="2"/>
      <c r="L310" s="1"/>
      <c r="O310" s="1"/>
      <c r="R310" s="1"/>
      <c r="S310" s="1"/>
    </row>
    <row r="311" spans="1:19" ht="13" x14ac:dyDescent="0.15">
      <c r="A311" s="2"/>
      <c r="L311" s="1"/>
      <c r="O311" s="1"/>
      <c r="R311" s="1"/>
      <c r="S311" s="1"/>
    </row>
    <row r="312" spans="1:19" ht="13" x14ac:dyDescent="0.15">
      <c r="A312" s="2"/>
      <c r="L312" s="1"/>
      <c r="O312" s="1"/>
      <c r="R312" s="1"/>
      <c r="S312" s="1"/>
    </row>
    <row r="313" spans="1:19" ht="13" x14ac:dyDescent="0.15">
      <c r="A313" s="2"/>
      <c r="L313" s="1"/>
      <c r="O313" s="1"/>
      <c r="R313" s="1"/>
      <c r="S313" s="1"/>
    </row>
    <row r="314" spans="1:19" ht="13" x14ac:dyDescent="0.15">
      <c r="A314" s="2"/>
      <c r="L314" s="1"/>
      <c r="O314" s="1"/>
      <c r="R314" s="1"/>
      <c r="S314" s="1"/>
    </row>
    <row r="315" spans="1:19" ht="13" x14ac:dyDescent="0.15">
      <c r="A315" s="2"/>
      <c r="L315" s="1"/>
      <c r="O315" s="1"/>
      <c r="R315" s="1"/>
      <c r="S315" s="1"/>
    </row>
    <row r="316" spans="1:19" ht="13" x14ac:dyDescent="0.15">
      <c r="A316" s="2"/>
      <c r="L316" s="1"/>
      <c r="O316" s="1"/>
      <c r="R316" s="1"/>
      <c r="S316" s="1"/>
    </row>
    <row r="317" spans="1:19" ht="13" x14ac:dyDescent="0.15">
      <c r="A317" s="2"/>
      <c r="L317" s="1"/>
      <c r="O317" s="1"/>
      <c r="R317" s="1"/>
      <c r="S317" s="1"/>
    </row>
    <row r="318" spans="1:19" ht="13" x14ac:dyDescent="0.15">
      <c r="A318" s="2"/>
      <c r="L318" s="1"/>
      <c r="O318" s="1"/>
      <c r="R318" s="1"/>
      <c r="S318" s="1"/>
    </row>
    <row r="319" spans="1:19" ht="13" x14ac:dyDescent="0.15">
      <c r="A319" s="2"/>
      <c r="L319" s="1"/>
      <c r="O319" s="1"/>
      <c r="R319" s="1"/>
      <c r="S319" s="1"/>
    </row>
    <row r="320" spans="1:19" ht="13" x14ac:dyDescent="0.15">
      <c r="A320" s="2"/>
      <c r="L320" s="1"/>
      <c r="O320" s="1"/>
      <c r="R320" s="1"/>
      <c r="S320" s="1"/>
    </row>
    <row r="321" spans="1:19" ht="13" x14ac:dyDescent="0.15">
      <c r="A321" s="2"/>
      <c r="L321" s="1"/>
      <c r="O321" s="1"/>
      <c r="R321" s="1"/>
      <c r="S321" s="1"/>
    </row>
    <row r="322" spans="1:19" ht="13" x14ac:dyDescent="0.15">
      <c r="A322" s="2"/>
      <c r="L322" s="1"/>
      <c r="O322" s="1"/>
      <c r="R322" s="1"/>
      <c r="S322" s="1"/>
    </row>
    <row r="323" spans="1:19" ht="13" x14ac:dyDescent="0.15">
      <c r="A323" s="2"/>
      <c r="L323" s="1"/>
      <c r="O323" s="1"/>
      <c r="R323" s="1"/>
      <c r="S323" s="1"/>
    </row>
    <row r="324" spans="1:19" ht="13" x14ac:dyDescent="0.15">
      <c r="A324" s="2"/>
      <c r="L324" s="1"/>
      <c r="O324" s="1"/>
      <c r="R324" s="1"/>
      <c r="S324" s="1"/>
    </row>
    <row r="325" spans="1:19" ht="13" x14ac:dyDescent="0.15">
      <c r="A325" s="2"/>
      <c r="L325" s="1"/>
      <c r="O325" s="1"/>
      <c r="R325" s="1"/>
      <c r="S325" s="1"/>
    </row>
    <row r="326" spans="1:19" ht="13" x14ac:dyDescent="0.15">
      <c r="A326" s="2"/>
      <c r="L326" s="1"/>
      <c r="O326" s="1"/>
      <c r="R326" s="1"/>
      <c r="S326" s="1"/>
    </row>
    <row r="327" spans="1:19" ht="13" x14ac:dyDescent="0.15">
      <c r="A327" s="2"/>
      <c r="L327" s="1"/>
      <c r="O327" s="1"/>
      <c r="R327" s="1"/>
      <c r="S327" s="1"/>
    </row>
    <row r="328" spans="1:19" ht="13" x14ac:dyDescent="0.15">
      <c r="A328" s="2"/>
      <c r="L328" s="1"/>
      <c r="O328" s="1"/>
      <c r="R328" s="1"/>
      <c r="S328" s="1"/>
    </row>
    <row r="329" spans="1:19" ht="13" x14ac:dyDescent="0.15">
      <c r="A329" s="2"/>
      <c r="L329" s="1"/>
      <c r="O329" s="1"/>
      <c r="R329" s="1"/>
      <c r="S329" s="1"/>
    </row>
    <row r="330" spans="1:19" ht="13" x14ac:dyDescent="0.15">
      <c r="A330" s="2"/>
      <c r="L330" s="1"/>
      <c r="O330" s="1"/>
      <c r="R330" s="1"/>
      <c r="S330" s="1"/>
    </row>
    <row r="331" spans="1:19" ht="13" x14ac:dyDescent="0.15">
      <c r="A331" s="2"/>
      <c r="L331" s="1"/>
      <c r="O331" s="1"/>
      <c r="R331" s="1"/>
      <c r="S331" s="1"/>
    </row>
    <row r="332" spans="1:19" ht="13" x14ac:dyDescent="0.15">
      <c r="A332" s="2"/>
      <c r="L332" s="1"/>
      <c r="O332" s="1"/>
      <c r="R332" s="1"/>
      <c r="S332" s="1"/>
    </row>
    <row r="333" spans="1:19" ht="13" x14ac:dyDescent="0.15">
      <c r="A333" s="2"/>
      <c r="L333" s="1"/>
      <c r="O333" s="1"/>
      <c r="R333" s="1"/>
      <c r="S333" s="1"/>
    </row>
    <row r="334" spans="1:19" ht="13" x14ac:dyDescent="0.15">
      <c r="A334" s="2"/>
      <c r="L334" s="1"/>
      <c r="O334" s="1"/>
      <c r="R334" s="1"/>
      <c r="S334" s="1"/>
    </row>
    <row r="335" spans="1:19" ht="13" x14ac:dyDescent="0.15">
      <c r="A335" s="2"/>
      <c r="L335" s="1"/>
      <c r="O335" s="1"/>
      <c r="R335" s="1"/>
      <c r="S335" s="1"/>
    </row>
    <row r="336" spans="1:19" ht="13" x14ac:dyDescent="0.15">
      <c r="A336" s="2"/>
      <c r="L336" s="1"/>
      <c r="O336" s="1"/>
      <c r="R336" s="1"/>
      <c r="S336" s="1"/>
    </row>
    <row r="337" spans="1:19" ht="13" x14ac:dyDescent="0.15">
      <c r="A337" s="2"/>
      <c r="L337" s="1"/>
      <c r="O337" s="1"/>
      <c r="R337" s="1"/>
      <c r="S337" s="1"/>
    </row>
    <row r="338" spans="1:19" ht="13" x14ac:dyDescent="0.15">
      <c r="A338" s="2"/>
      <c r="L338" s="1"/>
      <c r="O338" s="1"/>
      <c r="R338" s="1"/>
      <c r="S338" s="1"/>
    </row>
    <row r="339" spans="1:19" ht="13" x14ac:dyDescent="0.15">
      <c r="A339" s="2"/>
      <c r="L339" s="1"/>
      <c r="O339" s="1"/>
      <c r="R339" s="1"/>
      <c r="S339" s="1"/>
    </row>
    <row r="340" spans="1:19" ht="13" x14ac:dyDescent="0.15">
      <c r="A340" s="2"/>
      <c r="L340" s="1"/>
      <c r="O340" s="1"/>
      <c r="R340" s="1"/>
      <c r="S340" s="1"/>
    </row>
    <row r="341" spans="1:19" ht="13" x14ac:dyDescent="0.15">
      <c r="A341" s="2"/>
      <c r="L341" s="1"/>
      <c r="O341" s="1"/>
      <c r="R341" s="1"/>
      <c r="S341" s="1"/>
    </row>
    <row r="342" spans="1:19" ht="13" x14ac:dyDescent="0.15">
      <c r="A342" s="2"/>
      <c r="L342" s="1"/>
      <c r="O342" s="1"/>
      <c r="R342" s="1"/>
      <c r="S342" s="1"/>
    </row>
    <row r="343" spans="1:19" ht="13" x14ac:dyDescent="0.15">
      <c r="A343" s="2"/>
      <c r="L343" s="1"/>
      <c r="O343" s="1"/>
      <c r="R343" s="1"/>
      <c r="S343" s="1"/>
    </row>
    <row r="344" spans="1:19" ht="13" x14ac:dyDescent="0.15">
      <c r="A344" s="2"/>
      <c r="L344" s="1"/>
      <c r="O344" s="1"/>
      <c r="R344" s="1"/>
      <c r="S344" s="1"/>
    </row>
    <row r="345" spans="1:19" ht="13" x14ac:dyDescent="0.15">
      <c r="A345" s="2"/>
      <c r="L345" s="1"/>
      <c r="O345" s="1"/>
      <c r="R345" s="1"/>
      <c r="S345" s="1"/>
    </row>
    <row r="346" spans="1:19" ht="13" x14ac:dyDescent="0.15">
      <c r="A346" s="2"/>
      <c r="L346" s="1"/>
      <c r="O346" s="1"/>
      <c r="R346" s="1"/>
      <c r="S346" s="1"/>
    </row>
    <row r="347" spans="1:19" ht="13" x14ac:dyDescent="0.15">
      <c r="A347" s="2"/>
      <c r="L347" s="1"/>
      <c r="O347" s="1"/>
      <c r="R347" s="1"/>
      <c r="S347" s="1"/>
    </row>
    <row r="348" spans="1:19" ht="13" x14ac:dyDescent="0.15">
      <c r="A348" s="2"/>
      <c r="L348" s="1"/>
      <c r="O348" s="1"/>
      <c r="R348" s="1"/>
      <c r="S348" s="1"/>
    </row>
    <row r="349" spans="1:19" ht="13" x14ac:dyDescent="0.15">
      <c r="A349" s="2"/>
      <c r="L349" s="1"/>
      <c r="O349" s="1"/>
      <c r="R349" s="1"/>
      <c r="S349" s="1"/>
    </row>
    <row r="350" spans="1:19" ht="13" x14ac:dyDescent="0.15">
      <c r="A350" s="2"/>
      <c r="L350" s="1"/>
      <c r="O350" s="1"/>
      <c r="R350" s="1"/>
      <c r="S350" s="1"/>
    </row>
    <row r="351" spans="1:19" ht="13" x14ac:dyDescent="0.15">
      <c r="A351" s="2"/>
      <c r="L351" s="1"/>
      <c r="O351" s="1"/>
      <c r="R351" s="1"/>
      <c r="S351" s="1"/>
    </row>
    <row r="352" spans="1:19" ht="13" x14ac:dyDescent="0.15">
      <c r="A352" s="2"/>
      <c r="L352" s="1"/>
      <c r="O352" s="1"/>
      <c r="R352" s="1"/>
      <c r="S352" s="1"/>
    </row>
    <row r="353" spans="1:19" ht="13" x14ac:dyDescent="0.15">
      <c r="A353" s="2"/>
      <c r="L353" s="1"/>
      <c r="O353" s="1"/>
      <c r="R353" s="1"/>
      <c r="S353" s="1"/>
    </row>
    <row r="354" spans="1:19" ht="13" x14ac:dyDescent="0.15">
      <c r="A354" s="2"/>
      <c r="L354" s="1"/>
      <c r="O354" s="1"/>
      <c r="R354" s="1"/>
      <c r="S354" s="1"/>
    </row>
    <row r="355" spans="1:19" ht="13" x14ac:dyDescent="0.15">
      <c r="A355" s="2"/>
      <c r="L355" s="1"/>
      <c r="O355" s="1"/>
      <c r="R355" s="1"/>
      <c r="S355" s="1"/>
    </row>
    <row r="356" spans="1:19" ht="13" x14ac:dyDescent="0.15">
      <c r="A356" s="2"/>
      <c r="L356" s="1"/>
      <c r="O356" s="1"/>
      <c r="R356" s="1"/>
      <c r="S356" s="1"/>
    </row>
    <row r="357" spans="1:19" ht="13" x14ac:dyDescent="0.15">
      <c r="A357" s="2"/>
      <c r="L357" s="1"/>
      <c r="O357" s="1"/>
      <c r="R357" s="1"/>
      <c r="S357" s="1"/>
    </row>
    <row r="358" spans="1:19" ht="13" x14ac:dyDescent="0.15">
      <c r="A358" s="2"/>
      <c r="L358" s="1"/>
      <c r="O358" s="1"/>
      <c r="R358" s="1"/>
      <c r="S358" s="1"/>
    </row>
    <row r="359" spans="1:19" ht="13" x14ac:dyDescent="0.15">
      <c r="A359" s="2"/>
      <c r="L359" s="1"/>
      <c r="O359" s="1"/>
      <c r="R359" s="1"/>
      <c r="S359" s="1"/>
    </row>
    <row r="360" spans="1:19" ht="13" x14ac:dyDescent="0.15">
      <c r="A360" s="2"/>
      <c r="L360" s="1"/>
      <c r="O360" s="1"/>
      <c r="R360" s="1"/>
      <c r="S360" s="1"/>
    </row>
    <row r="361" spans="1:19" ht="13" x14ac:dyDescent="0.15">
      <c r="A361" s="2"/>
      <c r="L361" s="1"/>
      <c r="O361" s="1"/>
      <c r="R361" s="1"/>
      <c r="S361" s="1"/>
    </row>
    <row r="362" spans="1:19" ht="13" x14ac:dyDescent="0.15">
      <c r="A362" s="2"/>
      <c r="L362" s="1"/>
      <c r="O362" s="1"/>
      <c r="R362" s="1"/>
      <c r="S362" s="1"/>
    </row>
    <row r="363" spans="1:19" ht="13" x14ac:dyDescent="0.15">
      <c r="A363" s="2"/>
      <c r="L363" s="1"/>
      <c r="O363" s="1"/>
      <c r="R363" s="1"/>
      <c r="S363" s="1"/>
    </row>
    <row r="364" spans="1:19" ht="13" x14ac:dyDescent="0.15">
      <c r="A364" s="2"/>
      <c r="L364" s="1"/>
      <c r="O364" s="1"/>
      <c r="R364" s="1"/>
      <c r="S364" s="1"/>
    </row>
    <row r="365" spans="1:19" ht="13" x14ac:dyDescent="0.15">
      <c r="A365" s="2"/>
      <c r="L365" s="1"/>
      <c r="O365" s="1"/>
      <c r="R365" s="1"/>
      <c r="S365" s="1"/>
    </row>
    <row r="366" spans="1:19" ht="13" x14ac:dyDescent="0.15">
      <c r="A366" s="2"/>
      <c r="L366" s="1"/>
      <c r="O366" s="1"/>
      <c r="R366" s="1"/>
      <c r="S366" s="1"/>
    </row>
    <row r="367" spans="1:19" ht="13" x14ac:dyDescent="0.15">
      <c r="A367" s="2"/>
      <c r="L367" s="1"/>
      <c r="O367" s="1"/>
      <c r="R367" s="1"/>
      <c r="S367" s="1"/>
    </row>
    <row r="368" spans="1:19" ht="13" x14ac:dyDescent="0.15">
      <c r="A368" s="2"/>
      <c r="L368" s="1"/>
      <c r="O368" s="1"/>
      <c r="R368" s="1"/>
      <c r="S368" s="1"/>
    </row>
    <row r="369" spans="1:19" ht="13" x14ac:dyDescent="0.15">
      <c r="A369" s="2"/>
      <c r="L369" s="1"/>
      <c r="O369" s="1"/>
      <c r="R369" s="1"/>
      <c r="S369" s="1"/>
    </row>
    <row r="370" spans="1:19" ht="13" x14ac:dyDescent="0.15">
      <c r="A370" s="2"/>
      <c r="L370" s="1"/>
      <c r="O370" s="1"/>
      <c r="R370" s="1"/>
      <c r="S370" s="1"/>
    </row>
    <row r="371" spans="1:19" ht="13" x14ac:dyDescent="0.15">
      <c r="A371" s="2"/>
      <c r="L371" s="1"/>
      <c r="O371" s="1"/>
      <c r="R371" s="1"/>
      <c r="S371" s="1"/>
    </row>
    <row r="372" spans="1:19" ht="13" x14ac:dyDescent="0.15">
      <c r="A372" s="2"/>
      <c r="L372" s="1"/>
      <c r="O372" s="1"/>
      <c r="R372" s="1"/>
      <c r="S372" s="1"/>
    </row>
    <row r="373" spans="1:19" ht="13" x14ac:dyDescent="0.15">
      <c r="A373" s="2"/>
      <c r="L373" s="1"/>
      <c r="O373" s="1"/>
      <c r="R373" s="1"/>
      <c r="S373" s="1"/>
    </row>
    <row r="374" spans="1:19" ht="13" x14ac:dyDescent="0.15">
      <c r="A374" s="2"/>
      <c r="L374" s="1"/>
      <c r="O374" s="1"/>
      <c r="R374" s="1"/>
      <c r="S374" s="1"/>
    </row>
    <row r="375" spans="1:19" ht="13" x14ac:dyDescent="0.15">
      <c r="A375" s="2"/>
      <c r="L375" s="1"/>
      <c r="O375" s="1"/>
      <c r="R375" s="1"/>
      <c r="S375" s="1"/>
    </row>
    <row r="376" spans="1:19" ht="13" x14ac:dyDescent="0.15">
      <c r="A376" s="2"/>
      <c r="L376" s="1"/>
      <c r="O376" s="1"/>
      <c r="R376" s="1"/>
      <c r="S376" s="1"/>
    </row>
    <row r="377" spans="1:19" ht="13" x14ac:dyDescent="0.15">
      <c r="A377" s="2"/>
      <c r="L377" s="1"/>
      <c r="O377" s="1"/>
      <c r="R377" s="1"/>
      <c r="S377" s="1"/>
    </row>
    <row r="378" spans="1:19" ht="13" x14ac:dyDescent="0.15">
      <c r="A378" s="2"/>
      <c r="L378" s="1"/>
      <c r="O378" s="1"/>
      <c r="R378" s="1"/>
      <c r="S378" s="1"/>
    </row>
    <row r="379" spans="1:19" ht="13" x14ac:dyDescent="0.15">
      <c r="A379" s="2"/>
      <c r="L379" s="1"/>
      <c r="O379" s="1"/>
      <c r="R379" s="1"/>
      <c r="S379" s="1"/>
    </row>
    <row r="380" spans="1:19" ht="13" x14ac:dyDescent="0.15">
      <c r="A380" s="2"/>
      <c r="L380" s="1"/>
      <c r="O380" s="1"/>
      <c r="R380" s="1"/>
      <c r="S380" s="1"/>
    </row>
    <row r="381" spans="1:19" ht="13" x14ac:dyDescent="0.15">
      <c r="A381" s="2"/>
      <c r="L381" s="1"/>
      <c r="O381" s="1"/>
      <c r="R381" s="1"/>
      <c r="S381" s="1"/>
    </row>
    <row r="382" spans="1:19" ht="13" x14ac:dyDescent="0.15">
      <c r="A382" s="2"/>
      <c r="L382" s="1"/>
      <c r="O382" s="1"/>
      <c r="R382" s="1"/>
      <c r="S382" s="1"/>
    </row>
    <row r="383" spans="1:19" ht="13" x14ac:dyDescent="0.15">
      <c r="A383" s="2"/>
      <c r="L383" s="1"/>
      <c r="O383" s="1"/>
      <c r="R383" s="1"/>
      <c r="S383" s="1"/>
    </row>
    <row r="384" spans="1:19" ht="13" x14ac:dyDescent="0.15">
      <c r="A384" s="2"/>
      <c r="L384" s="1"/>
      <c r="O384" s="1"/>
      <c r="R384" s="1"/>
      <c r="S384" s="1"/>
    </row>
    <row r="385" spans="1:19" ht="13" x14ac:dyDescent="0.15">
      <c r="A385" s="2"/>
      <c r="L385" s="1"/>
      <c r="O385" s="1"/>
      <c r="R385" s="1"/>
      <c r="S385" s="1"/>
    </row>
    <row r="386" spans="1:19" ht="13" x14ac:dyDescent="0.15">
      <c r="A386" s="2"/>
      <c r="L386" s="1"/>
      <c r="O386" s="1"/>
      <c r="R386" s="1"/>
      <c r="S386" s="1"/>
    </row>
    <row r="387" spans="1:19" ht="13" x14ac:dyDescent="0.15">
      <c r="A387" s="2"/>
      <c r="L387" s="1"/>
      <c r="O387" s="1"/>
      <c r="R387" s="1"/>
      <c r="S387" s="1"/>
    </row>
    <row r="388" spans="1:19" ht="13" x14ac:dyDescent="0.15">
      <c r="A388" s="2"/>
      <c r="L388" s="1"/>
      <c r="O388" s="1"/>
      <c r="R388" s="1"/>
      <c r="S388" s="1"/>
    </row>
    <row r="389" spans="1:19" ht="13" x14ac:dyDescent="0.15">
      <c r="A389" s="2"/>
      <c r="L389" s="1"/>
      <c r="O389" s="1"/>
      <c r="R389" s="1"/>
      <c r="S389" s="1"/>
    </row>
    <row r="390" spans="1:19" ht="13" x14ac:dyDescent="0.15">
      <c r="A390" s="2"/>
      <c r="L390" s="1"/>
      <c r="O390" s="1"/>
      <c r="R390" s="1"/>
      <c r="S390" s="1"/>
    </row>
    <row r="391" spans="1:19" ht="13" x14ac:dyDescent="0.15">
      <c r="A391" s="2"/>
      <c r="L391" s="1"/>
      <c r="O391" s="1"/>
      <c r="R391" s="1"/>
      <c r="S391" s="1"/>
    </row>
    <row r="392" spans="1:19" ht="13" x14ac:dyDescent="0.15">
      <c r="A392" s="2"/>
      <c r="L392" s="1"/>
      <c r="O392" s="1"/>
      <c r="R392" s="1"/>
      <c r="S392" s="1"/>
    </row>
    <row r="393" spans="1:19" ht="13" x14ac:dyDescent="0.15">
      <c r="A393" s="2"/>
      <c r="L393" s="1"/>
      <c r="O393" s="1"/>
      <c r="R393" s="1"/>
      <c r="S393" s="1"/>
    </row>
    <row r="394" spans="1:19" ht="13" x14ac:dyDescent="0.15">
      <c r="A394" s="2"/>
      <c r="L394" s="1"/>
      <c r="O394" s="1"/>
      <c r="R394" s="1"/>
      <c r="S394" s="1"/>
    </row>
    <row r="395" spans="1:19" ht="13" x14ac:dyDescent="0.15">
      <c r="A395" s="2"/>
      <c r="L395" s="1"/>
      <c r="O395" s="1"/>
      <c r="R395" s="1"/>
      <c r="S395" s="1"/>
    </row>
    <row r="396" spans="1:19" ht="13" x14ac:dyDescent="0.15">
      <c r="A396" s="2"/>
      <c r="L396" s="1"/>
      <c r="O396" s="1"/>
      <c r="R396" s="1"/>
      <c r="S396" s="1"/>
    </row>
    <row r="397" spans="1:19" ht="13" x14ac:dyDescent="0.15">
      <c r="A397" s="2"/>
      <c r="L397" s="1"/>
      <c r="O397" s="1"/>
      <c r="R397" s="1"/>
      <c r="S397" s="1"/>
    </row>
    <row r="398" spans="1:19" ht="13" x14ac:dyDescent="0.15">
      <c r="A398" s="2"/>
      <c r="L398" s="1"/>
      <c r="O398" s="1"/>
      <c r="R398" s="1"/>
      <c r="S398" s="1"/>
    </row>
    <row r="399" spans="1:19" ht="13" x14ac:dyDescent="0.15">
      <c r="A399" s="2"/>
      <c r="L399" s="1"/>
      <c r="O399" s="1"/>
      <c r="R399" s="1"/>
      <c r="S399" s="1"/>
    </row>
    <row r="400" spans="1:19" ht="13" x14ac:dyDescent="0.15">
      <c r="A400" s="2"/>
      <c r="L400" s="1"/>
      <c r="O400" s="1"/>
      <c r="R400" s="1"/>
      <c r="S400" s="1"/>
    </row>
    <row r="401" spans="1:19" ht="13" x14ac:dyDescent="0.15">
      <c r="A401" s="2"/>
      <c r="L401" s="1"/>
      <c r="O401" s="1"/>
      <c r="R401" s="1"/>
      <c r="S401" s="1"/>
    </row>
    <row r="402" spans="1:19" ht="13" x14ac:dyDescent="0.15">
      <c r="A402" s="2"/>
      <c r="L402" s="1"/>
      <c r="O402" s="1"/>
      <c r="R402" s="1"/>
      <c r="S402" s="1"/>
    </row>
    <row r="403" spans="1:19" ht="13" x14ac:dyDescent="0.15">
      <c r="A403" s="2"/>
      <c r="L403" s="1"/>
      <c r="O403" s="1"/>
      <c r="R403" s="1"/>
      <c r="S403" s="1"/>
    </row>
    <row r="404" spans="1:19" ht="13" x14ac:dyDescent="0.15">
      <c r="A404" s="2"/>
      <c r="L404" s="1"/>
      <c r="O404" s="1"/>
      <c r="R404" s="1"/>
      <c r="S404" s="1"/>
    </row>
    <row r="405" spans="1:19" ht="13" x14ac:dyDescent="0.15">
      <c r="A405" s="2"/>
      <c r="L405" s="1"/>
      <c r="O405" s="1"/>
      <c r="R405" s="1"/>
      <c r="S405" s="1"/>
    </row>
    <row r="406" spans="1:19" ht="13" x14ac:dyDescent="0.15">
      <c r="A406" s="2"/>
      <c r="L406" s="1"/>
      <c r="O406" s="1"/>
      <c r="R406" s="1"/>
      <c r="S406" s="1"/>
    </row>
    <row r="407" spans="1:19" ht="13" x14ac:dyDescent="0.15">
      <c r="A407" s="2"/>
      <c r="L407" s="1"/>
      <c r="O407" s="1"/>
      <c r="R407" s="1"/>
      <c r="S407" s="1"/>
    </row>
    <row r="408" spans="1:19" ht="13" x14ac:dyDescent="0.15">
      <c r="A408" s="2"/>
      <c r="L408" s="1"/>
      <c r="O408" s="1"/>
      <c r="R408" s="1"/>
      <c r="S408" s="1"/>
    </row>
    <row r="409" spans="1:19" ht="13" x14ac:dyDescent="0.15">
      <c r="A409" s="2"/>
      <c r="L409" s="1"/>
      <c r="O409" s="1"/>
      <c r="R409" s="1"/>
      <c r="S409" s="1"/>
    </row>
    <row r="410" spans="1:19" ht="13" x14ac:dyDescent="0.15">
      <c r="A410" s="2"/>
      <c r="L410" s="1"/>
      <c r="O410" s="1"/>
      <c r="R410" s="1"/>
      <c r="S410" s="1"/>
    </row>
    <row r="411" spans="1:19" ht="13" x14ac:dyDescent="0.15">
      <c r="A411" s="2"/>
      <c r="L411" s="1"/>
      <c r="O411" s="1"/>
      <c r="R411" s="1"/>
      <c r="S411" s="1"/>
    </row>
    <row r="412" spans="1:19" ht="13" x14ac:dyDescent="0.15">
      <c r="A412" s="2"/>
      <c r="L412" s="1"/>
      <c r="O412" s="1"/>
      <c r="R412" s="1"/>
      <c r="S412" s="1"/>
    </row>
    <row r="413" spans="1:19" ht="13" x14ac:dyDescent="0.15">
      <c r="A413" s="2"/>
      <c r="L413" s="1"/>
      <c r="O413" s="1"/>
      <c r="R413" s="1"/>
      <c r="S413" s="1"/>
    </row>
    <row r="414" spans="1:19" ht="13" x14ac:dyDescent="0.15">
      <c r="A414" s="2"/>
      <c r="L414" s="1"/>
      <c r="O414" s="1"/>
      <c r="R414" s="1"/>
      <c r="S414" s="1"/>
    </row>
    <row r="415" spans="1:19" ht="13" x14ac:dyDescent="0.15">
      <c r="A415" s="2"/>
      <c r="L415" s="1"/>
      <c r="O415" s="1"/>
      <c r="R415" s="1"/>
      <c r="S415" s="1"/>
    </row>
    <row r="416" spans="1:19" ht="13" x14ac:dyDescent="0.15">
      <c r="A416" s="2"/>
      <c r="L416" s="1"/>
      <c r="O416" s="1"/>
      <c r="R416" s="1"/>
      <c r="S416" s="1"/>
    </row>
    <row r="417" spans="1:19" ht="13" x14ac:dyDescent="0.15">
      <c r="A417" s="2"/>
      <c r="L417" s="1"/>
      <c r="O417" s="1"/>
      <c r="R417" s="1"/>
      <c r="S417" s="1"/>
    </row>
    <row r="418" spans="1:19" ht="13" x14ac:dyDescent="0.15">
      <c r="A418" s="2"/>
      <c r="L418" s="1"/>
      <c r="O418" s="1"/>
      <c r="R418" s="1"/>
      <c r="S418" s="1"/>
    </row>
    <row r="419" spans="1:19" ht="13" x14ac:dyDescent="0.15">
      <c r="A419" s="2"/>
      <c r="L419" s="1"/>
      <c r="O419" s="1"/>
      <c r="R419" s="1"/>
      <c r="S419" s="1"/>
    </row>
    <row r="420" spans="1:19" ht="13" x14ac:dyDescent="0.15">
      <c r="A420" s="2"/>
      <c r="L420" s="1"/>
      <c r="O420" s="1"/>
      <c r="R420" s="1"/>
      <c r="S420" s="1"/>
    </row>
    <row r="421" spans="1:19" ht="13" x14ac:dyDescent="0.15">
      <c r="A421" s="2"/>
      <c r="L421" s="1"/>
      <c r="O421" s="1"/>
      <c r="R421" s="1"/>
      <c r="S421" s="1"/>
    </row>
    <row r="422" spans="1:19" ht="13" x14ac:dyDescent="0.15">
      <c r="A422" s="2"/>
      <c r="L422" s="1"/>
      <c r="O422" s="1"/>
      <c r="R422" s="1"/>
      <c r="S422" s="1"/>
    </row>
    <row r="423" spans="1:19" ht="13" x14ac:dyDescent="0.15">
      <c r="A423" s="2"/>
      <c r="L423" s="1"/>
      <c r="O423" s="1"/>
      <c r="R423" s="1"/>
      <c r="S423" s="1"/>
    </row>
    <row r="424" spans="1:19" ht="13" x14ac:dyDescent="0.15">
      <c r="A424" s="2"/>
      <c r="L424" s="1"/>
      <c r="O424" s="1"/>
      <c r="R424" s="1"/>
      <c r="S424" s="1"/>
    </row>
    <row r="425" spans="1:19" ht="13" x14ac:dyDescent="0.15">
      <c r="A425" s="2"/>
      <c r="L425" s="1"/>
      <c r="O425" s="1"/>
      <c r="R425" s="1"/>
      <c r="S425" s="1"/>
    </row>
    <row r="426" spans="1:19" ht="13" x14ac:dyDescent="0.15">
      <c r="A426" s="2"/>
      <c r="L426" s="1"/>
      <c r="O426" s="1"/>
      <c r="R426" s="1"/>
      <c r="S426" s="1"/>
    </row>
    <row r="427" spans="1:19" ht="13" x14ac:dyDescent="0.15">
      <c r="A427" s="2"/>
      <c r="L427" s="1"/>
      <c r="O427" s="1"/>
      <c r="R427" s="1"/>
      <c r="S427" s="1"/>
    </row>
    <row r="428" spans="1:19" ht="13" x14ac:dyDescent="0.15">
      <c r="A428" s="2"/>
      <c r="L428" s="1"/>
      <c r="O428" s="1"/>
      <c r="R428" s="1"/>
      <c r="S428" s="1"/>
    </row>
    <row r="429" spans="1:19" ht="13" x14ac:dyDescent="0.15">
      <c r="A429" s="2"/>
      <c r="L429" s="1"/>
      <c r="O429" s="1"/>
      <c r="R429" s="1"/>
      <c r="S429" s="1"/>
    </row>
    <row r="430" spans="1:19" ht="13" x14ac:dyDescent="0.15">
      <c r="A430" s="2"/>
      <c r="L430" s="1"/>
      <c r="O430" s="1"/>
      <c r="R430" s="1"/>
      <c r="S430" s="1"/>
    </row>
    <row r="431" spans="1:19" ht="13" x14ac:dyDescent="0.15">
      <c r="A431" s="2"/>
      <c r="L431" s="1"/>
      <c r="O431" s="1"/>
      <c r="R431" s="1"/>
      <c r="S431" s="1"/>
    </row>
    <row r="432" spans="1:19" ht="13" x14ac:dyDescent="0.15">
      <c r="A432" s="2"/>
      <c r="L432" s="1"/>
      <c r="O432" s="1"/>
      <c r="R432" s="1"/>
      <c r="S432" s="1"/>
    </row>
    <row r="433" spans="1:19" ht="13" x14ac:dyDescent="0.15">
      <c r="A433" s="2"/>
      <c r="L433" s="1"/>
      <c r="O433" s="1"/>
      <c r="R433" s="1"/>
      <c r="S433" s="1"/>
    </row>
    <row r="434" spans="1:19" ht="13" x14ac:dyDescent="0.15">
      <c r="A434" s="2"/>
      <c r="L434" s="1"/>
      <c r="O434" s="1"/>
      <c r="R434" s="1"/>
      <c r="S434" s="1"/>
    </row>
    <row r="435" spans="1:19" ht="13" x14ac:dyDescent="0.15">
      <c r="A435" s="2"/>
      <c r="L435" s="1"/>
      <c r="O435" s="1"/>
      <c r="R435" s="1"/>
      <c r="S435" s="1"/>
    </row>
    <row r="436" spans="1:19" ht="13" x14ac:dyDescent="0.15">
      <c r="A436" s="2"/>
      <c r="L436" s="1"/>
      <c r="O436" s="1"/>
      <c r="R436" s="1"/>
      <c r="S436" s="1"/>
    </row>
    <row r="437" spans="1:19" ht="13" x14ac:dyDescent="0.15">
      <c r="A437" s="2"/>
      <c r="L437" s="1"/>
      <c r="O437" s="1"/>
      <c r="R437" s="1"/>
      <c r="S437" s="1"/>
    </row>
    <row r="438" spans="1:19" ht="13" x14ac:dyDescent="0.15">
      <c r="A438" s="2"/>
      <c r="L438" s="1"/>
      <c r="O438" s="1"/>
      <c r="R438" s="1"/>
      <c r="S438" s="1"/>
    </row>
    <row r="439" spans="1:19" ht="13" x14ac:dyDescent="0.15">
      <c r="A439" s="2"/>
      <c r="L439" s="1"/>
      <c r="O439" s="1"/>
      <c r="R439" s="1"/>
      <c r="S439" s="1"/>
    </row>
    <row r="440" spans="1:19" ht="13" x14ac:dyDescent="0.15">
      <c r="A440" s="2"/>
      <c r="L440" s="1"/>
      <c r="O440" s="1"/>
      <c r="R440" s="1"/>
      <c r="S440" s="1"/>
    </row>
    <row r="441" spans="1:19" ht="13" x14ac:dyDescent="0.15">
      <c r="A441" s="2"/>
      <c r="L441" s="1"/>
      <c r="O441" s="1"/>
      <c r="R441" s="1"/>
      <c r="S441" s="1"/>
    </row>
    <row r="442" spans="1:19" ht="13" x14ac:dyDescent="0.15">
      <c r="A442" s="2"/>
      <c r="L442" s="1"/>
      <c r="O442" s="1"/>
      <c r="R442" s="1"/>
      <c r="S442" s="1"/>
    </row>
    <row r="443" spans="1:19" ht="13" x14ac:dyDescent="0.15">
      <c r="A443" s="2"/>
      <c r="L443" s="1"/>
      <c r="O443" s="1"/>
      <c r="R443" s="1"/>
      <c r="S443" s="1"/>
    </row>
    <row r="444" spans="1:19" ht="13" x14ac:dyDescent="0.15">
      <c r="A444" s="2"/>
      <c r="L444" s="1"/>
      <c r="O444" s="1"/>
      <c r="R444" s="1"/>
      <c r="S444" s="1"/>
    </row>
    <row r="445" spans="1:19" ht="13" x14ac:dyDescent="0.15">
      <c r="A445" s="2"/>
      <c r="L445" s="1"/>
      <c r="O445" s="1"/>
      <c r="R445" s="1"/>
      <c r="S445" s="1"/>
    </row>
    <row r="446" spans="1:19" ht="13" x14ac:dyDescent="0.15">
      <c r="A446" s="2"/>
      <c r="L446" s="1"/>
      <c r="O446" s="1"/>
      <c r="R446" s="1"/>
      <c r="S446" s="1"/>
    </row>
    <row r="447" spans="1:19" ht="13" x14ac:dyDescent="0.15">
      <c r="A447" s="2"/>
      <c r="L447" s="1"/>
      <c r="O447" s="1"/>
      <c r="R447" s="1"/>
      <c r="S447" s="1"/>
    </row>
    <row r="448" spans="1:19" ht="13" x14ac:dyDescent="0.15">
      <c r="A448" s="2"/>
      <c r="L448" s="1"/>
      <c r="O448" s="1"/>
      <c r="R448" s="1"/>
      <c r="S448" s="1"/>
    </row>
    <row r="449" spans="1:19" ht="13" x14ac:dyDescent="0.15">
      <c r="A449" s="2"/>
      <c r="L449" s="1"/>
      <c r="O449" s="1"/>
      <c r="R449" s="1"/>
      <c r="S449" s="1"/>
    </row>
    <row r="450" spans="1:19" ht="13" x14ac:dyDescent="0.15">
      <c r="A450" s="2"/>
      <c r="L450" s="1"/>
      <c r="O450" s="1"/>
      <c r="R450" s="1"/>
      <c r="S450" s="1"/>
    </row>
    <row r="451" spans="1:19" ht="13" x14ac:dyDescent="0.15">
      <c r="A451" s="2"/>
      <c r="L451" s="1"/>
      <c r="O451" s="1"/>
      <c r="R451" s="1"/>
      <c r="S451" s="1"/>
    </row>
    <row r="452" spans="1:19" ht="13" x14ac:dyDescent="0.15">
      <c r="A452" s="2"/>
      <c r="L452" s="1"/>
      <c r="O452" s="1"/>
      <c r="R452" s="1"/>
      <c r="S452" s="1"/>
    </row>
    <row r="453" spans="1:19" ht="13" x14ac:dyDescent="0.15">
      <c r="A453" s="2"/>
      <c r="L453" s="1"/>
      <c r="O453" s="1"/>
      <c r="R453" s="1"/>
      <c r="S453" s="1"/>
    </row>
    <row r="454" spans="1:19" ht="13" x14ac:dyDescent="0.15">
      <c r="A454" s="2"/>
      <c r="L454" s="1"/>
      <c r="O454" s="1"/>
      <c r="R454" s="1"/>
      <c r="S454" s="1"/>
    </row>
    <row r="455" spans="1:19" ht="13" x14ac:dyDescent="0.15">
      <c r="A455" s="2"/>
      <c r="L455" s="1"/>
      <c r="O455" s="1"/>
      <c r="R455" s="1"/>
      <c r="S455" s="1"/>
    </row>
    <row r="456" spans="1:19" ht="13" x14ac:dyDescent="0.15">
      <c r="A456" s="2"/>
      <c r="L456" s="1"/>
      <c r="O456" s="1"/>
      <c r="R456" s="1"/>
      <c r="S456" s="1"/>
    </row>
    <row r="457" spans="1:19" ht="13" x14ac:dyDescent="0.15">
      <c r="A457" s="2"/>
      <c r="L457" s="1"/>
      <c r="O457" s="1"/>
      <c r="R457" s="1"/>
      <c r="S457" s="1"/>
    </row>
    <row r="458" spans="1:19" ht="13" x14ac:dyDescent="0.15">
      <c r="A458" s="2"/>
      <c r="L458" s="1"/>
      <c r="O458" s="1"/>
      <c r="R458" s="1"/>
      <c r="S458" s="1"/>
    </row>
    <row r="459" spans="1:19" ht="13" x14ac:dyDescent="0.15">
      <c r="A459" s="2"/>
      <c r="L459" s="1"/>
      <c r="O459" s="1"/>
      <c r="R459" s="1"/>
      <c r="S459" s="1"/>
    </row>
    <row r="460" spans="1:19" ht="13" x14ac:dyDescent="0.15">
      <c r="A460" s="2"/>
      <c r="L460" s="1"/>
      <c r="O460" s="1"/>
      <c r="R460" s="1"/>
      <c r="S460" s="1"/>
    </row>
    <row r="461" spans="1:19" ht="13" x14ac:dyDescent="0.15">
      <c r="A461" s="2"/>
      <c r="L461" s="1"/>
      <c r="O461" s="1"/>
      <c r="R461" s="1"/>
      <c r="S461" s="1"/>
    </row>
    <row r="462" spans="1:19" ht="13" x14ac:dyDescent="0.15">
      <c r="A462" s="2"/>
      <c r="L462" s="1"/>
      <c r="O462" s="1"/>
      <c r="R462" s="1"/>
      <c r="S462" s="1"/>
    </row>
    <row r="463" spans="1:19" ht="13" x14ac:dyDescent="0.15">
      <c r="A463" s="2"/>
      <c r="L463" s="1"/>
      <c r="O463" s="1"/>
      <c r="R463" s="1"/>
      <c r="S463" s="1"/>
    </row>
    <row r="464" spans="1:19" ht="13" x14ac:dyDescent="0.15">
      <c r="A464" s="2"/>
      <c r="L464" s="1"/>
      <c r="O464" s="1"/>
      <c r="R464" s="1"/>
      <c r="S464" s="1"/>
    </row>
    <row r="465" spans="1:19" ht="13" x14ac:dyDescent="0.15">
      <c r="A465" s="2"/>
      <c r="L465" s="1"/>
      <c r="O465" s="1"/>
      <c r="R465" s="1"/>
      <c r="S465" s="1"/>
    </row>
    <row r="466" spans="1:19" ht="13" x14ac:dyDescent="0.15">
      <c r="A466" s="2"/>
      <c r="L466" s="1"/>
      <c r="O466" s="1"/>
      <c r="R466" s="1"/>
      <c r="S466" s="1"/>
    </row>
    <row r="467" spans="1:19" ht="13" x14ac:dyDescent="0.15">
      <c r="A467" s="2"/>
      <c r="L467" s="1"/>
      <c r="O467" s="1"/>
      <c r="R467" s="1"/>
      <c r="S467" s="1"/>
    </row>
    <row r="468" spans="1:19" ht="13" x14ac:dyDescent="0.15">
      <c r="A468" s="2"/>
      <c r="L468" s="1"/>
      <c r="O468" s="1"/>
      <c r="R468" s="1"/>
      <c r="S468" s="1"/>
    </row>
    <row r="469" spans="1:19" ht="13" x14ac:dyDescent="0.15">
      <c r="A469" s="2"/>
      <c r="L469" s="1"/>
      <c r="O469" s="1"/>
      <c r="R469" s="1"/>
      <c r="S469" s="1"/>
    </row>
    <row r="470" spans="1:19" ht="13" x14ac:dyDescent="0.15">
      <c r="A470" s="2"/>
      <c r="L470" s="1"/>
      <c r="O470" s="1"/>
      <c r="R470" s="1"/>
      <c r="S470" s="1"/>
    </row>
    <row r="471" spans="1:19" ht="13" x14ac:dyDescent="0.15">
      <c r="A471" s="2"/>
      <c r="L471" s="1"/>
      <c r="O471" s="1"/>
      <c r="R471" s="1"/>
      <c r="S471" s="1"/>
    </row>
    <row r="472" spans="1:19" ht="13" x14ac:dyDescent="0.15">
      <c r="A472" s="2"/>
      <c r="L472" s="1"/>
      <c r="O472" s="1"/>
      <c r="R472" s="1"/>
      <c r="S472" s="1"/>
    </row>
    <row r="473" spans="1:19" ht="13" x14ac:dyDescent="0.15">
      <c r="A473" s="2"/>
      <c r="L473" s="1"/>
      <c r="O473" s="1"/>
      <c r="R473" s="1"/>
      <c r="S473" s="1"/>
    </row>
    <row r="474" spans="1:19" ht="13" x14ac:dyDescent="0.15">
      <c r="A474" s="2"/>
      <c r="L474" s="1"/>
      <c r="O474" s="1"/>
      <c r="R474" s="1"/>
      <c r="S474" s="1"/>
    </row>
    <row r="475" spans="1:19" ht="13" x14ac:dyDescent="0.15">
      <c r="A475" s="2"/>
      <c r="L475" s="1"/>
      <c r="O475" s="1"/>
      <c r="R475" s="1"/>
      <c r="S475" s="1"/>
    </row>
    <row r="476" spans="1:19" ht="13" x14ac:dyDescent="0.15">
      <c r="A476" s="2"/>
      <c r="L476" s="1"/>
      <c r="O476" s="1"/>
      <c r="R476" s="1"/>
      <c r="S476" s="1"/>
    </row>
    <row r="477" spans="1:19" ht="13" x14ac:dyDescent="0.15">
      <c r="A477" s="2"/>
      <c r="L477" s="1"/>
      <c r="O477" s="1"/>
      <c r="R477" s="1"/>
      <c r="S477" s="1"/>
    </row>
    <row r="478" spans="1:19" ht="13" x14ac:dyDescent="0.15">
      <c r="A478" s="2"/>
      <c r="L478" s="1"/>
      <c r="O478" s="1"/>
      <c r="R478" s="1"/>
      <c r="S478" s="1"/>
    </row>
    <row r="479" spans="1:19" ht="13" x14ac:dyDescent="0.15">
      <c r="A479" s="2"/>
      <c r="L479" s="1"/>
      <c r="O479" s="1"/>
      <c r="R479" s="1"/>
      <c r="S479" s="1"/>
    </row>
    <row r="480" spans="1:19" ht="13" x14ac:dyDescent="0.15">
      <c r="A480" s="2"/>
      <c r="L480" s="1"/>
      <c r="O480" s="1"/>
      <c r="R480" s="1"/>
      <c r="S480" s="1"/>
    </row>
    <row r="481" spans="1:19" ht="13" x14ac:dyDescent="0.15">
      <c r="A481" s="2"/>
      <c r="L481" s="1"/>
      <c r="O481" s="1"/>
      <c r="R481" s="1"/>
      <c r="S481" s="1"/>
    </row>
    <row r="482" spans="1:19" ht="13" x14ac:dyDescent="0.15">
      <c r="A482" s="2"/>
      <c r="L482" s="1"/>
      <c r="O482" s="1"/>
      <c r="R482" s="1"/>
      <c r="S482" s="1"/>
    </row>
    <row r="483" spans="1:19" ht="13" x14ac:dyDescent="0.15">
      <c r="A483" s="2"/>
      <c r="L483" s="1"/>
      <c r="O483" s="1"/>
      <c r="R483" s="1"/>
      <c r="S483" s="1"/>
    </row>
    <row r="484" spans="1:19" ht="13" x14ac:dyDescent="0.15">
      <c r="A484" s="2"/>
      <c r="L484" s="1"/>
      <c r="O484" s="1"/>
      <c r="R484" s="1"/>
      <c r="S484" s="1"/>
    </row>
    <row r="485" spans="1:19" ht="13" x14ac:dyDescent="0.15">
      <c r="A485" s="2"/>
      <c r="L485" s="1"/>
      <c r="O485" s="1"/>
      <c r="R485" s="1"/>
      <c r="S485" s="1"/>
    </row>
    <row r="486" spans="1:19" ht="13" x14ac:dyDescent="0.15">
      <c r="A486" s="2"/>
      <c r="L486" s="1"/>
      <c r="O486" s="1"/>
      <c r="R486" s="1"/>
      <c r="S486" s="1"/>
    </row>
    <row r="487" spans="1:19" ht="13" x14ac:dyDescent="0.15">
      <c r="A487" s="2"/>
      <c r="L487" s="1"/>
      <c r="O487" s="1"/>
      <c r="R487" s="1"/>
      <c r="S487" s="1"/>
    </row>
    <row r="488" spans="1:19" ht="13" x14ac:dyDescent="0.15">
      <c r="A488" s="2"/>
      <c r="L488" s="1"/>
      <c r="O488" s="1"/>
      <c r="R488" s="1"/>
      <c r="S488" s="1"/>
    </row>
    <row r="489" spans="1:19" ht="13" x14ac:dyDescent="0.15">
      <c r="A489" s="2"/>
      <c r="L489" s="1"/>
      <c r="O489" s="1"/>
      <c r="R489" s="1"/>
      <c r="S489" s="1"/>
    </row>
    <row r="490" spans="1:19" ht="13" x14ac:dyDescent="0.15">
      <c r="A490" s="2"/>
      <c r="L490" s="1"/>
      <c r="O490" s="1"/>
      <c r="R490" s="1"/>
      <c r="S490" s="1"/>
    </row>
    <row r="491" spans="1:19" ht="13" x14ac:dyDescent="0.15">
      <c r="A491" s="2"/>
      <c r="L491" s="1"/>
      <c r="O491" s="1"/>
      <c r="R491" s="1"/>
      <c r="S491" s="1"/>
    </row>
    <row r="492" spans="1:19" ht="13" x14ac:dyDescent="0.15">
      <c r="A492" s="2"/>
      <c r="L492" s="1"/>
      <c r="O492" s="1"/>
      <c r="R492" s="1"/>
      <c r="S492" s="1"/>
    </row>
    <row r="493" spans="1:19" ht="13" x14ac:dyDescent="0.15">
      <c r="A493" s="2"/>
      <c r="L493" s="1"/>
      <c r="O493" s="1"/>
      <c r="R493" s="1"/>
      <c r="S493" s="1"/>
    </row>
    <row r="494" spans="1:19" ht="13" x14ac:dyDescent="0.15">
      <c r="A494" s="2"/>
      <c r="L494" s="1"/>
      <c r="O494" s="1"/>
      <c r="R494" s="1"/>
      <c r="S494" s="1"/>
    </row>
    <row r="495" spans="1:19" ht="13" x14ac:dyDescent="0.15">
      <c r="A495" s="2"/>
      <c r="L495" s="1"/>
      <c r="O495" s="1"/>
      <c r="R495" s="1"/>
      <c r="S495" s="1"/>
    </row>
    <row r="496" spans="1:19" ht="13" x14ac:dyDescent="0.15">
      <c r="A496" s="2"/>
      <c r="L496" s="1"/>
      <c r="O496" s="1"/>
      <c r="R496" s="1"/>
      <c r="S496" s="1"/>
    </row>
    <row r="497" spans="1:19" ht="13" x14ac:dyDescent="0.15">
      <c r="A497" s="2"/>
      <c r="L497" s="1"/>
      <c r="O497" s="1"/>
      <c r="R497" s="1"/>
      <c r="S497" s="1"/>
    </row>
    <row r="498" spans="1:19" ht="13" x14ac:dyDescent="0.15">
      <c r="A498" s="2"/>
      <c r="L498" s="1"/>
      <c r="O498" s="1"/>
      <c r="R498" s="1"/>
      <c r="S498" s="1"/>
    </row>
    <row r="499" spans="1:19" ht="13" x14ac:dyDescent="0.15">
      <c r="A499" s="2"/>
      <c r="L499" s="1"/>
      <c r="O499" s="1"/>
      <c r="R499" s="1"/>
      <c r="S499" s="1"/>
    </row>
    <row r="500" spans="1:19" ht="13" x14ac:dyDescent="0.15">
      <c r="A500" s="2"/>
      <c r="L500" s="1"/>
      <c r="O500" s="1"/>
      <c r="R500" s="1"/>
      <c r="S500" s="1"/>
    </row>
    <row r="501" spans="1:19" ht="13" x14ac:dyDescent="0.15">
      <c r="A501" s="2"/>
      <c r="L501" s="1"/>
      <c r="O501" s="1"/>
      <c r="R501" s="1"/>
      <c r="S501" s="1"/>
    </row>
    <row r="502" spans="1:19" ht="13" x14ac:dyDescent="0.15">
      <c r="A502" s="2"/>
      <c r="L502" s="1"/>
      <c r="O502" s="1"/>
      <c r="R502" s="1"/>
      <c r="S502" s="1"/>
    </row>
    <row r="503" spans="1:19" ht="13" x14ac:dyDescent="0.15">
      <c r="A503" s="2"/>
      <c r="L503" s="1"/>
      <c r="O503" s="1"/>
      <c r="R503" s="1"/>
      <c r="S503" s="1"/>
    </row>
    <row r="504" spans="1:19" ht="13" x14ac:dyDescent="0.15">
      <c r="A504" s="2"/>
      <c r="L504" s="1"/>
      <c r="O504" s="1"/>
      <c r="R504" s="1"/>
      <c r="S504" s="1"/>
    </row>
    <row r="505" spans="1:19" ht="13" x14ac:dyDescent="0.15">
      <c r="A505" s="2"/>
      <c r="L505" s="1"/>
      <c r="O505" s="1"/>
      <c r="R505" s="1"/>
      <c r="S505" s="1"/>
    </row>
    <row r="506" spans="1:19" ht="13" x14ac:dyDescent="0.15">
      <c r="A506" s="2"/>
      <c r="L506" s="1"/>
      <c r="O506" s="1"/>
      <c r="R506" s="1"/>
      <c r="S506" s="1"/>
    </row>
    <row r="507" spans="1:19" ht="13" x14ac:dyDescent="0.15">
      <c r="A507" s="2"/>
      <c r="L507" s="1"/>
      <c r="O507" s="1"/>
      <c r="R507" s="1"/>
      <c r="S507" s="1"/>
    </row>
    <row r="508" spans="1:19" ht="13" x14ac:dyDescent="0.15">
      <c r="A508" s="2"/>
      <c r="L508" s="1"/>
      <c r="O508" s="1"/>
      <c r="R508" s="1"/>
      <c r="S508" s="1"/>
    </row>
    <row r="509" spans="1:19" ht="13" x14ac:dyDescent="0.15">
      <c r="A509" s="2"/>
      <c r="L509" s="1"/>
      <c r="O509" s="1"/>
      <c r="R509" s="1"/>
      <c r="S509" s="1"/>
    </row>
    <row r="510" spans="1:19" ht="13" x14ac:dyDescent="0.15">
      <c r="A510" s="2"/>
      <c r="L510" s="1"/>
      <c r="O510" s="1"/>
      <c r="R510" s="1"/>
      <c r="S510" s="1"/>
    </row>
    <row r="511" spans="1:19" ht="13" x14ac:dyDescent="0.15">
      <c r="A511" s="2"/>
      <c r="L511" s="1"/>
      <c r="O511" s="1"/>
      <c r="R511" s="1"/>
      <c r="S511" s="1"/>
    </row>
    <row r="512" spans="1:19" ht="13" x14ac:dyDescent="0.15">
      <c r="A512" s="2"/>
      <c r="L512" s="1"/>
      <c r="O512" s="1"/>
      <c r="R512" s="1"/>
      <c r="S512" s="1"/>
    </row>
    <row r="513" spans="1:19" ht="13" x14ac:dyDescent="0.15">
      <c r="A513" s="2"/>
      <c r="L513" s="1"/>
      <c r="O513" s="1"/>
      <c r="R513" s="1"/>
      <c r="S513" s="1"/>
    </row>
    <row r="514" spans="1:19" ht="13" x14ac:dyDescent="0.15">
      <c r="A514" s="2"/>
      <c r="L514" s="1"/>
      <c r="O514" s="1"/>
      <c r="R514" s="1"/>
      <c r="S514" s="1"/>
    </row>
    <row r="515" spans="1:19" ht="13" x14ac:dyDescent="0.15">
      <c r="A515" s="2"/>
      <c r="L515" s="1"/>
      <c r="O515" s="1"/>
      <c r="R515" s="1"/>
      <c r="S515" s="1"/>
    </row>
    <row r="516" spans="1:19" ht="13" x14ac:dyDescent="0.15">
      <c r="A516" s="2"/>
      <c r="L516" s="1"/>
      <c r="O516" s="1"/>
      <c r="R516" s="1"/>
      <c r="S516" s="1"/>
    </row>
    <row r="517" spans="1:19" ht="13" x14ac:dyDescent="0.15">
      <c r="A517" s="2"/>
      <c r="L517" s="1"/>
      <c r="O517" s="1"/>
      <c r="R517" s="1"/>
      <c r="S517" s="1"/>
    </row>
    <row r="518" spans="1:19" ht="13" x14ac:dyDescent="0.15">
      <c r="A518" s="2"/>
      <c r="L518" s="1"/>
      <c r="O518" s="1"/>
      <c r="R518" s="1"/>
      <c r="S518" s="1"/>
    </row>
    <row r="519" spans="1:19" ht="13" x14ac:dyDescent="0.15">
      <c r="A519" s="2"/>
      <c r="L519" s="1"/>
      <c r="O519" s="1"/>
      <c r="R519" s="1"/>
      <c r="S519" s="1"/>
    </row>
    <row r="520" spans="1:19" ht="13" x14ac:dyDescent="0.15">
      <c r="A520" s="2"/>
      <c r="L520" s="1"/>
      <c r="O520" s="1"/>
      <c r="R520" s="1"/>
      <c r="S520" s="1"/>
    </row>
    <row r="521" spans="1:19" ht="13" x14ac:dyDescent="0.15">
      <c r="A521" s="2"/>
      <c r="L521" s="1"/>
      <c r="O521" s="1"/>
      <c r="R521" s="1"/>
      <c r="S521" s="1"/>
    </row>
    <row r="522" spans="1:19" ht="13" x14ac:dyDescent="0.15">
      <c r="A522" s="2"/>
      <c r="L522" s="1"/>
      <c r="O522" s="1"/>
      <c r="R522" s="1"/>
      <c r="S522" s="1"/>
    </row>
    <row r="523" spans="1:19" ht="13" x14ac:dyDescent="0.15">
      <c r="A523" s="2"/>
      <c r="L523" s="1"/>
      <c r="O523" s="1"/>
      <c r="R523" s="1"/>
      <c r="S523" s="1"/>
    </row>
    <row r="524" spans="1:19" ht="13" x14ac:dyDescent="0.15">
      <c r="A524" s="2"/>
      <c r="L524" s="1"/>
      <c r="O524" s="1"/>
      <c r="R524" s="1"/>
      <c r="S524" s="1"/>
    </row>
    <row r="525" spans="1:19" ht="13" x14ac:dyDescent="0.15">
      <c r="A525" s="2"/>
      <c r="L525" s="1"/>
      <c r="O525" s="1"/>
      <c r="R525" s="1"/>
      <c r="S525" s="1"/>
    </row>
    <row r="526" spans="1:19" ht="13" x14ac:dyDescent="0.15">
      <c r="A526" s="2"/>
      <c r="L526" s="1"/>
      <c r="O526" s="1"/>
      <c r="R526" s="1"/>
      <c r="S526" s="1"/>
    </row>
    <row r="527" spans="1:19" ht="13" x14ac:dyDescent="0.15">
      <c r="A527" s="2"/>
      <c r="L527" s="1"/>
      <c r="O527" s="1"/>
      <c r="R527" s="1"/>
      <c r="S527" s="1"/>
    </row>
    <row r="528" spans="1:19" ht="13" x14ac:dyDescent="0.15">
      <c r="A528" s="2"/>
      <c r="L528" s="1"/>
      <c r="O528" s="1"/>
      <c r="R528" s="1"/>
      <c r="S528" s="1"/>
    </row>
    <row r="529" spans="1:19" ht="13" x14ac:dyDescent="0.15">
      <c r="A529" s="2"/>
      <c r="L529" s="1"/>
      <c r="O529" s="1"/>
      <c r="R529" s="1"/>
      <c r="S529" s="1"/>
    </row>
    <row r="530" spans="1:19" ht="13" x14ac:dyDescent="0.15">
      <c r="A530" s="2"/>
      <c r="L530" s="1"/>
      <c r="O530" s="1"/>
      <c r="R530" s="1"/>
      <c r="S530" s="1"/>
    </row>
    <row r="531" spans="1:19" ht="13" x14ac:dyDescent="0.15">
      <c r="A531" s="2"/>
      <c r="L531" s="1"/>
      <c r="O531" s="1"/>
      <c r="R531" s="1"/>
      <c r="S531" s="1"/>
    </row>
    <row r="532" spans="1:19" ht="13" x14ac:dyDescent="0.15">
      <c r="A532" s="2"/>
      <c r="L532" s="1"/>
      <c r="O532" s="1"/>
      <c r="R532" s="1"/>
      <c r="S532" s="1"/>
    </row>
    <row r="533" spans="1:19" ht="13" x14ac:dyDescent="0.15">
      <c r="A533" s="2"/>
      <c r="L533" s="1"/>
      <c r="O533" s="1"/>
      <c r="R533" s="1"/>
      <c r="S533" s="1"/>
    </row>
    <row r="534" spans="1:19" ht="13" x14ac:dyDescent="0.15">
      <c r="A534" s="2"/>
      <c r="L534" s="1"/>
      <c r="O534" s="1"/>
      <c r="R534" s="1"/>
      <c r="S534" s="1"/>
    </row>
    <row r="535" spans="1:19" ht="13" x14ac:dyDescent="0.15">
      <c r="A535" s="2"/>
      <c r="L535" s="1"/>
      <c r="O535" s="1"/>
      <c r="R535" s="1"/>
      <c r="S535" s="1"/>
    </row>
    <row r="536" spans="1:19" ht="13" x14ac:dyDescent="0.15">
      <c r="A536" s="2"/>
      <c r="L536" s="1"/>
      <c r="O536" s="1"/>
      <c r="R536" s="1"/>
      <c r="S536" s="1"/>
    </row>
    <row r="537" spans="1:19" ht="13" x14ac:dyDescent="0.15">
      <c r="A537" s="2"/>
      <c r="L537" s="1"/>
      <c r="O537" s="1"/>
      <c r="R537" s="1"/>
      <c r="S537" s="1"/>
    </row>
    <row r="538" spans="1:19" ht="13" x14ac:dyDescent="0.15">
      <c r="A538" s="2"/>
      <c r="L538" s="1"/>
      <c r="O538" s="1"/>
      <c r="R538" s="1"/>
      <c r="S538" s="1"/>
    </row>
    <row r="539" spans="1:19" ht="13" x14ac:dyDescent="0.15">
      <c r="A539" s="2"/>
      <c r="L539" s="1"/>
      <c r="O539" s="1"/>
      <c r="R539" s="1"/>
      <c r="S539" s="1"/>
    </row>
    <row r="540" spans="1:19" ht="13" x14ac:dyDescent="0.15">
      <c r="A540" s="2"/>
      <c r="L540" s="1"/>
      <c r="O540" s="1"/>
      <c r="R540" s="1"/>
      <c r="S540" s="1"/>
    </row>
    <row r="541" spans="1:19" ht="13" x14ac:dyDescent="0.15">
      <c r="A541" s="2"/>
      <c r="L541" s="1"/>
      <c r="O541" s="1"/>
      <c r="R541" s="1"/>
      <c r="S541" s="1"/>
    </row>
    <row r="542" spans="1:19" ht="13" x14ac:dyDescent="0.15">
      <c r="A542" s="2"/>
      <c r="L542" s="1"/>
      <c r="O542" s="1"/>
      <c r="R542" s="1"/>
      <c r="S542" s="1"/>
    </row>
    <row r="543" spans="1:19" ht="13" x14ac:dyDescent="0.15">
      <c r="A543" s="2"/>
      <c r="L543" s="1"/>
      <c r="O543" s="1"/>
      <c r="R543" s="1"/>
      <c r="S543" s="1"/>
    </row>
    <row r="544" spans="1:19" ht="13" x14ac:dyDescent="0.15">
      <c r="A544" s="2"/>
      <c r="L544" s="1"/>
      <c r="O544" s="1"/>
      <c r="R544" s="1"/>
      <c r="S544" s="1"/>
    </row>
    <row r="545" spans="1:19" ht="13" x14ac:dyDescent="0.15">
      <c r="A545" s="2"/>
      <c r="L545" s="1"/>
      <c r="O545" s="1"/>
      <c r="R545" s="1"/>
      <c r="S545" s="1"/>
    </row>
    <row r="546" spans="1:19" ht="13" x14ac:dyDescent="0.15">
      <c r="A546" s="2"/>
      <c r="L546" s="1"/>
      <c r="O546" s="1"/>
      <c r="R546" s="1"/>
      <c r="S546" s="1"/>
    </row>
    <row r="547" spans="1:19" ht="13" x14ac:dyDescent="0.15">
      <c r="A547" s="2"/>
      <c r="L547" s="1"/>
      <c r="O547" s="1"/>
      <c r="R547" s="1"/>
      <c r="S547" s="1"/>
    </row>
    <row r="548" spans="1:19" ht="13" x14ac:dyDescent="0.15">
      <c r="A548" s="2"/>
      <c r="L548" s="1"/>
      <c r="O548" s="1"/>
      <c r="R548" s="1"/>
      <c r="S548" s="1"/>
    </row>
    <row r="549" spans="1:19" ht="13" x14ac:dyDescent="0.15">
      <c r="A549" s="2"/>
      <c r="L549" s="1"/>
      <c r="O549" s="1"/>
      <c r="R549" s="1"/>
      <c r="S549" s="1"/>
    </row>
    <row r="550" spans="1:19" ht="13" x14ac:dyDescent="0.15">
      <c r="A550" s="2"/>
      <c r="L550" s="1"/>
      <c r="O550" s="1"/>
      <c r="R550" s="1"/>
      <c r="S550" s="1"/>
    </row>
    <row r="551" spans="1:19" ht="13" x14ac:dyDescent="0.15">
      <c r="A551" s="2"/>
      <c r="L551" s="1"/>
      <c r="O551" s="1"/>
      <c r="R551" s="1"/>
      <c r="S551" s="1"/>
    </row>
    <row r="552" spans="1:19" ht="13" x14ac:dyDescent="0.15">
      <c r="A552" s="2"/>
      <c r="L552" s="1"/>
      <c r="O552" s="1"/>
      <c r="R552" s="1"/>
      <c r="S552" s="1"/>
    </row>
    <row r="553" spans="1:19" ht="13" x14ac:dyDescent="0.15">
      <c r="A553" s="2"/>
      <c r="L553" s="1"/>
      <c r="O553" s="1"/>
      <c r="R553" s="1"/>
      <c r="S553" s="1"/>
    </row>
    <row r="554" spans="1:19" ht="13" x14ac:dyDescent="0.15">
      <c r="A554" s="2"/>
      <c r="L554" s="1"/>
      <c r="O554" s="1"/>
      <c r="R554" s="1"/>
      <c r="S554" s="1"/>
    </row>
    <row r="555" spans="1:19" ht="13" x14ac:dyDescent="0.15">
      <c r="A555" s="2"/>
      <c r="L555" s="1"/>
      <c r="O555" s="1"/>
      <c r="R555" s="1"/>
      <c r="S555" s="1"/>
    </row>
    <row r="556" spans="1:19" ht="13" x14ac:dyDescent="0.15">
      <c r="A556" s="2"/>
      <c r="L556" s="1"/>
      <c r="O556" s="1"/>
      <c r="R556" s="1"/>
      <c r="S556" s="1"/>
    </row>
    <row r="557" spans="1:19" ht="13" x14ac:dyDescent="0.15">
      <c r="A557" s="2"/>
      <c r="L557" s="1"/>
      <c r="O557" s="1"/>
      <c r="R557" s="1"/>
      <c r="S557" s="1"/>
    </row>
    <row r="558" spans="1:19" ht="13" x14ac:dyDescent="0.15">
      <c r="A558" s="2"/>
      <c r="L558" s="1"/>
      <c r="O558" s="1"/>
      <c r="R558" s="1"/>
      <c r="S558" s="1"/>
    </row>
    <row r="559" spans="1:19" ht="13" x14ac:dyDescent="0.15">
      <c r="A559" s="2"/>
      <c r="L559" s="1"/>
      <c r="O559" s="1"/>
      <c r="R559" s="1"/>
      <c r="S559" s="1"/>
    </row>
    <row r="560" spans="1:19" ht="13" x14ac:dyDescent="0.15">
      <c r="A560" s="2"/>
      <c r="L560" s="1"/>
      <c r="O560" s="1"/>
      <c r="R560" s="1"/>
      <c r="S560" s="1"/>
    </row>
    <row r="561" spans="1:19" ht="13" x14ac:dyDescent="0.15">
      <c r="A561" s="2"/>
      <c r="L561" s="1"/>
      <c r="O561" s="1"/>
      <c r="R561" s="1"/>
      <c r="S561" s="1"/>
    </row>
    <row r="562" spans="1:19" ht="13" x14ac:dyDescent="0.15">
      <c r="A562" s="2"/>
      <c r="L562" s="1"/>
      <c r="O562" s="1"/>
      <c r="R562" s="1"/>
      <c r="S562" s="1"/>
    </row>
    <row r="563" spans="1:19" ht="13" x14ac:dyDescent="0.15">
      <c r="A563" s="2"/>
      <c r="L563" s="1"/>
      <c r="O563" s="1"/>
      <c r="R563" s="1"/>
      <c r="S563" s="1"/>
    </row>
    <row r="564" spans="1:19" ht="13" x14ac:dyDescent="0.15">
      <c r="A564" s="2"/>
      <c r="L564" s="1"/>
      <c r="O564" s="1"/>
      <c r="R564" s="1"/>
      <c r="S564" s="1"/>
    </row>
    <row r="565" spans="1:19" ht="13" x14ac:dyDescent="0.15">
      <c r="A565" s="2"/>
      <c r="L565" s="1"/>
      <c r="O565" s="1"/>
      <c r="R565" s="1"/>
      <c r="S565" s="1"/>
    </row>
    <row r="566" spans="1:19" ht="13" x14ac:dyDescent="0.15">
      <c r="A566" s="2"/>
      <c r="L566" s="1"/>
      <c r="O566" s="1"/>
      <c r="R566" s="1"/>
      <c r="S566" s="1"/>
    </row>
    <row r="567" spans="1:19" ht="13" x14ac:dyDescent="0.15">
      <c r="A567" s="2"/>
      <c r="L567" s="1"/>
      <c r="O567" s="1"/>
      <c r="R567" s="1"/>
      <c r="S567" s="1"/>
    </row>
    <row r="568" spans="1:19" ht="13" x14ac:dyDescent="0.15">
      <c r="A568" s="2"/>
      <c r="L568" s="1"/>
      <c r="O568" s="1"/>
      <c r="R568" s="1"/>
      <c r="S568" s="1"/>
    </row>
    <row r="569" spans="1:19" ht="13" x14ac:dyDescent="0.15">
      <c r="A569" s="2"/>
      <c r="L569" s="1"/>
      <c r="O569" s="1"/>
      <c r="R569" s="1"/>
      <c r="S569" s="1"/>
    </row>
    <row r="570" spans="1:19" ht="13" x14ac:dyDescent="0.15">
      <c r="A570" s="2"/>
      <c r="L570" s="1"/>
      <c r="O570" s="1"/>
      <c r="R570" s="1"/>
      <c r="S570" s="1"/>
    </row>
    <row r="571" spans="1:19" ht="13" x14ac:dyDescent="0.15">
      <c r="A571" s="2"/>
      <c r="L571" s="1"/>
      <c r="O571" s="1"/>
      <c r="R571" s="1"/>
      <c r="S571" s="1"/>
    </row>
    <row r="572" spans="1:19" ht="13" x14ac:dyDescent="0.15">
      <c r="A572" s="2"/>
      <c r="L572" s="1"/>
      <c r="O572" s="1"/>
      <c r="R572" s="1"/>
      <c r="S572" s="1"/>
    </row>
    <row r="573" spans="1:19" ht="13" x14ac:dyDescent="0.15">
      <c r="A573" s="2"/>
      <c r="L573" s="1"/>
      <c r="O573" s="1"/>
      <c r="R573" s="1"/>
      <c r="S573" s="1"/>
    </row>
    <row r="574" spans="1:19" ht="13" x14ac:dyDescent="0.15">
      <c r="A574" s="2"/>
      <c r="L574" s="1"/>
      <c r="O574" s="1"/>
      <c r="R574" s="1"/>
      <c r="S574" s="1"/>
    </row>
    <row r="575" spans="1:19" ht="13" x14ac:dyDescent="0.15">
      <c r="A575" s="2"/>
      <c r="L575" s="1"/>
      <c r="O575" s="1"/>
      <c r="R575" s="1"/>
      <c r="S575" s="1"/>
    </row>
    <row r="576" spans="1:19" ht="13" x14ac:dyDescent="0.15">
      <c r="A576" s="2"/>
      <c r="L576" s="1"/>
      <c r="O576" s="1"/>
      <c r="R576" s="1"/>
      <c r="S576" s="1"/>
    </row>
    <row r="577" spans="1:19" ht="13" x14ac:dyDescent="0.15">
      <c r="A577" s="2"/>
      <c r="L577" s="1"/>
      <c r="O577" s="1"/>
      <c r="R577" s="1"/>
      <c r="S577" s="1"/>
    </row>
    <row r="578" spans="1:19" ht="13" x14ac:dyDescent="0.15">
      <c r="A578" s="2"/>
      <c r="L578" s="1"/>
      <c r="O578" s="1"/>
      <c r="R578" s="1"/>
      <c r="S578" s="1"/>
    </row>
    <row r="579" spans="1:19" ht="13" x14ac:dyDescent="0.15">
      <c r="A579" s="2"/>
      <c r="L579" s="1"/>
      <c r="O579" s="1"/>
      <c r="R579" s="1"/>
      <c r="S579" s="1"/>
    </row>
    <row r="580" spans="1:19" ht="13" x14ac:dyDescent="0.15">
      <c r="A580" s="2"/>
      <c r="L580" s="1"/>
      <c r="O580" s="1"/>
      <c r="R580" s="1"/>
      <c r="S580" s="1"/>
    </row>
    <row r="581" spans="1:19" ht="13" x14ac:dyDescent="0.15">
      <c r="A581" s="2"/>
      <c r="L581" s="1"/>
      <c r="O581" s="1"/>
      <c r="R581" s="1"/>
      <c r="S581" s="1"/>
    </row>
    <row r="582" spans="1:19" ht="13" x14ac:dyDescent="0.15">
      <c r="A582" s="2"/>
      <c r="L582" s="1"/>
      <c r="O582" s="1"/>
      <c r="R582" s="1"/>
      <c r="S582" s="1"/>
    </row>
    <row r="583" spans="1:19" ht="13" x14ac:dyDescent="0.15">
      <c r="A583" s="2"/>
      <c r="L583" s="1"/>
      <c r="O583" s="1"/>
      <c r="R583" s="1"/>
      <c r="S583" s="1"/>
    </row>
    <row r="584" spans="1:19" ht="13" x14ac:dyDescent="0.15">
      <c r="A584" s="2"/>
      <c r="L584" s="1"/>
      <c r="O584" s="1"/>
      <c r="R584" s="1"/>
      <c r="S584" s="1"/>
    </row>
    <row r="585" spans="1:19" ht="13" x14ac:dyDescent="0.15">
      <c r="A585" s="2"/>
      <c r="L585" s="1"/>
      <c r="O585" s="1"/>
      <c r="R585" s="1"/>
      <c r="S585" s="1"/>
    </row>
    <row r="586" spans="1:19" ht="13" x14ac:dyDescent="0.15">
      <c r="A586" s="2"/>
      <c r="L586" s="1"/>
      <c r="O586" s="1"/>
      <c r="R586" s="1"/>
      <c r="S586" s="1"/>
    </row>
    <row r="587" spans="1:19" ht="13" x14ac:dyDescent="0.15">
      <c r="A587" s="2"/>
      <c r="L587" s="1"/>
      <c r="O587" s="1"/>
      <c r="R587" s="1"/>
      <c r="S587" s="1"/>
    </row>
    <row r="588" spans="1:19" ht="13" x14ac:dyDescent="0.15">
      <c r="A588" s="2"/>
      <c r="L588" s="1"/>
      <c r="O588" s="1"/>
      <c r="R588" s="1"/>
      <c r="S588" s="1"/>
    </row>
    <row r="589" spans="1:19" ht="13" x14ac:dyDescent="0.15">
      <c r="A589" s="2"/>
      <c r="L589" s="1"/>
      <c r="O589" s="1"/>
      <c r="R589" s="1"/>
      <c r="S589" s="1"/>
    </row>
    <row r="590" spans="1:19" ht="13" x14ac:dyDescent="0.15">
      <c r="A590" s="2"/>
      <c r="L590" s="1"/>
      <c r="O590" s="1"/>
      <c r="R590" s="1"/>
      <c r="S590" s="1"/>
    </row>
    <row r="591" spans="1:19" ht="13" x14ac:dyDescent="0.15">
      <c r="A591" s="2"/>
      <c r="L591" s="1"/>
      <c r="O591" s="1"/>
      <c r="R591" s="1"/>
      <c r="S591" s="1"/>
    </row>
    <row r="592" spans="1:19" ht="13" x14ac:dyDescent="0.15">
      <c r="A592" s="2"/>
      <c r="L592" s="1"/>
      <c r="O592" s="1"/>
      <c r="R592" s="1"/>
      <c r="S592" s="1"/>
    </row>
    <row r="593" spans="1:19" ht="13" x14ac:dyDescent="0.15">
      <c r="A593" s="2"/>
      <c r="L593" s="1"/>
      <c r="O593" s="1"/>
      <c r="R593" s="1"/>
      <c r="S593" s="1"/>
    </row>
    <row r="594" spans="1:19" ht="13" x14ac:dyDescent="0.15">
      <c r="A594" s="2"/>
      <c r="L594" s="1"/>
      <c r="O594" s="1"/>
      <c r="R594" s="1"/>
      <c r="S594" s="1"/>
    </row>
    <row r="595" spans="1:19" ht="13" x14ac:dyDescent="0.15">
      <c r="A595" s="2"/>
      <c r="L595" s="1"/>
      <c r="O595" s="1"/>
      <c r="R595" s="1"/>
      <c r="S595" s="1"/>
    </row>
    <row r="596" spans="1:19" ht="13" x14ac:dyDescent="0.15">
      <c r="A596" s="2"/>
      <c r="L596" s="1"/>
      <c r="O596" s="1"/>
      <c r="R596" s="1"/>
      <c r="S596" s="1"/>
    </row>
    <row r="597" spans="1:19" ht="13" x14ac:dyDescent="0.15">
      <c r="A597" s="2"/>
      <c r="L597" s="1"/>
      <c r="O597" s="1"/>
      <c r="R597" s="1"/>
      <c r="S597" s="1"/>
    </row>
    <row r="598" spans="1:19" ht="13" x14ac:dyDescent="0.15">
      <c r="A598" s="2"/>
      <c r="L598" s="1"/>
      <c r="O598" s="1"/>
      <c r="R598" s="1"/>
      <c r="S598" s="1"/>
    </row>
    <row r="599" spans="1:19" ht="13" x14ac:dyDescent="0.15">
      <c r="A599" s="2"/>
      <c r="L599" s="1"/>
      <c r="O599" s="1"/>
      <c r="R599" s="1"/>
      <c r="S599" s="1"/>
    </row>
    <row r="600" spans="1:19" ht="13" x14ac:dyDescent="0.15">
      <c r="A600" s="2"/>
      <c r="L600" s="1"/>
      <c r="O600" s="1"/>
      <c r="R600" s="1"/>
      <c r="S600" s="1"/>
    </row>
    <row r="601" spans="1:19" ht="13" x14ac:dyDescent="0.15">
      <c r="A601" s="2"/>
      <c r="L601" s="1"/>
      <c r="O601" s="1"/>
      <c r="R601" s="1"/>
      <c r="S601" s="1"/>
    </row>
    <row r="602" spans="1:19" ht="13" x14ac:dyDescent="0.15">
      <c r="A602" s="2"/>
      <c r="L602" s="1"/>
      <c r="O602" s="1"/>
      <c r="R602" s="1"/>
      <c r="S602" s="1"/>
    </row>
    <row r="603" spans="1:19" ht="13" x14ac:dyDescent="0.15">
      <c r="A603" s="2"/>
      <c r="L603" s="1"/>
      <c r="O603" s="1"/>
      <c r="R603" s="1"/>
      <c r="S603" s="1"/>
    </row>
    <row r="604" spans="1:19" ht="13" x14ac:dyDescent="0.15">
      <c r="A604" s="2"/>
      <c r="L604" s="1"/>
      <c r="O604" s="1"/>
      <c r="R604" s="1"/>
      <c r="S604" s="1"/>
    </row>
    <row r="605" spans="1:19" ht="13" x14ac:dyDescent="0.15">
      <c r="A605" s="2"/>
      <c r="L605" s="1"/>
      <c r="O605" s="1"/>
      <c r="R605" s="1"/>
      <c r="S605" s="1"/>
    </row>
    <row r="606" spans="1:19" ht="13" x14ac:dyDescent="0.15">
      <c r="A606" s="2"/>
      <c r="L606" s="1"/>
      <c r="O606" s="1"/>
      <c r="R606" s="1"/>
      <c r="S606" s="1"/>
    </row>
    <row r="607" spans="1:19" ht="13" x14ac:dyDescent="0.15">
      <c r="A607" s="2"/>
      <c r="L607" s="1"/>
      <c r="O607" s="1"/>
      <c r="R607" s="1"/>
      <c r="S607" s="1"/>
    </row>
    <row r="608" spans="1:19" ht="13" x14ac:dyDescent="0.15">
      <c r="A608" s="2"/>
      <c r="L608" s="1"/>
      <c r="O608" s="1"/>
      <c r="R608" s="1"/>
      <c r="S608" s="1"/>
    </row>
    <row r="609" spans="1:19" ht="13" x14ac:dyDescent="0.15">
      <c r="A609" s="2"/>
      <c r="L609" s="1"/>
      <c r="O609" s="1"/>
      <c r="R609" s="1"/>
      <c r="S609" s="1"/>
    </row>
    <row r="610" spans="1:19" ht="13" x14ac:dyDescent="0.15">
      <c r="A610" s="2"/>
      <c r="L610" s="1"/>
      <c r="O610" s="1"/>
      <c r="R610" s="1"/>
      <c r="S610" s="1"/>
    </row>
    <row r="611" spans="1:19" ht="13" x14ac:dyDescent="0.15">
      <c r="A611" s="2"/>
      <c r="L611" s="1"/>
      <c r="O611" s="1"/>
      <c r="R611" s="1"/>
      <c r="S611" s="1"/>
    </row>
    <row r="612" spans="1:19" ht="13" x14ac:dyDescent="0.15">
      <c r="A612" s="2"/>
      <c r="L612" s="1"/>
      <c r="O612" s="1"/>
      <c r="R612" s="1"/>
      <c r="S612" s="1"/>
    </row>
    <row r="613" spans="1:19" ht="13" x14ac:dyDescent="0.15">
      <c r="A613" s="2"/>
      <c r="L613" s="1"/>
      <c r="O613" s="1"/>
      <c r="R613" s="1"/>
      <c r="S613" s="1"/>
    </row>
    <row r="614" spans="1:19" ht="13" x14ac:dyDescent="0.15">
      <c r="A614" s="2"/>
      <c r="L614" s="1"/>
      <c r="O614" s="1"/>
      <c r="R614" s="1"/>
      <c r="S614" s="1"/>
    </row>
    <row r="615" spans="1:19" ht="13" x14ac:dyDescent="0.15">
      <c r="A615" s="2"/>
      <c r="L615" s="1"/>
      <c r="O615" s="1"/>
      <c r="R615" s="1"/>
      <c r="S615" s="1"/>
    </row>
    <row r="616" spans="1:19" ht="13" x14ac:dyDescent="0.15">
      <c r="A616" s="2"/>
      <c r="L616" s="1"/>
      <c r="O616" s="1"/>
      <c r="R616" s="1"/>
      <c r="S616" s="1"/>
    </row>
    <row r="617" spans="1:19" ht="13" x14ac:dyDescent="0.15">
      <c r="A617" s="2"/>
      <c r="L617" s="1"/>
      <c r="O617" s="1"/>
      <c r="R617" s="1"/>
      <c r="S617" s="1"/>
    </row>
    <row r="618" spans="1:19" ht="13" x14ac:dyDescent="0.15">
      <c r="A618" s="2"/>
      <c r="L618" s="1"/>
      <c r="O618" s="1"/>
      <c r="R618" s="1"/>
      <c r="S618" s="1"/>
    </row>
    <row r="619" spans="1:19" ht="13" x14ac:dyDescent="0.15">
      <c r="A619" s="2"/>
      <c r="L619" s="1"/>
      <c r="O619" s="1"/>
      <c r="R619" s="1"/>
      <c r="S619" s="1"/>
    </row>
    <row r="620" spans="1:19" ht="13" x14ac:dyDescent="0.15">
      <c r="A620" s="2"/>
      <c r="L620" s="1"/>
      <c r="O620" s="1"/>
      <c r="R620" s="1"/>
      <c r="S620" s="1"/>
    </row>
    <row r="621" spans="1:19" ht="13" x14ac:dyDescent="0.15">
      <c r="A621" s="2"/>
      <c r="L621" s="1"/>
      <c r="O621" s="1"/>
      <c r="R621" s="1"/>
      <c r="S621" s="1"/>
    </row>
    <row r="622" spans="1:19" ht="13" x14ac:dyDescent="0.15">
      <c r="A622" s="2"/>
      <c r="L622" s="1"/>
      <c r="O622" s="1"/>
      <c r="R622" s="1"/>
      <c r="S622" s="1"/>
    </row>
    <row r="623" spans="1:19" ht="13" x14ac:dyDescent="0.15">
      <c r="A623" s="2"/>
      <c r="L623" s="1"/>
      <c r="O623" s="1"/>
      <c r="R623" s="1"/>
      <c r="S623" s="1"/>
    </row>
    <row r="624" spans="1:19" ht="13" x14ac:dyDescent="0.15">
      <c r="A624" s="2"/>
      <c r="L624" s="1"/>
      <c r="O624" s="1"/>
      <c r="R624" s="1"/>
      <c r="S624" s="1"/>
    </row>
    <row r="625" spans="1:19" ht="13" x14ac:dyDescent="0.15">
      <c r="A625" s="2"/>
      <c r="L625" s="1"/>
      <c r="O625" s="1"/>
      <c r="R625" s="1"/>
      <c r="S625" s="1"/>
    </row>
    <row r="626" spans="1:19" ht="13" x14ac:dyDescent="0.15">
      <c r="A626" s="2"/>
      <c r="L626" s="1"/>
      <c r="O626" s="1"/>
      <c r="R626" s="1"/>
      <c r="S626" s="1"/>
    </row>
    <row r="627" spans="1:19" ht="13" x14ac:dyDescent="0.15">
      <c r="A627" s="2"/>
      <c r="L627" s="1"/>
      <c r="O627" s="1"/>
      <c r="R627" s="1"/>
      <c r="S627" s="1"/>
    </row>
    <row r="628" spans="1:19" ht="13" x14ac:dyDescent="0.15">
      <c r="A628" s="2"/>
      <c r="L628" s="1"/>
      <c r="O628" s="1"/>
      <c r="R628" s="1"/>
      <c r="S628" s="1"/>
    </row>
    <row r="629" spans="1:19" ht="13" x14ac:dyDescent="0.15">
      <c r="A629" s="2"/>
      <c r="L629" s="1"/>
      <c r="O629" s="1"/>
      <c r="R629" s="1"/>
      <c r="S629" s="1"/>
    </row>
    <row r="630" spans="1:19" ht="13" x14ac:dyDescent="0.15">
      <c r="A630" s="2"/>
      <c r="L630" s="1"/>
      <c r="O630" s="1"/>
      <c r="R630" s="1"/>
      <c r="S630" s="1"/>
    </row>
    <row r="631" spans="1:19" ht="13" x14ac:dyDescent="0.15">
      <c r="A631" s="2"/>
      <c r="L631" s="1"/>
      <c r="O631" s="1"/>
      <c r="R631" s="1"/>
      <c r="S631" s="1"/>
    </row>
    <row r="632" spans="1:19" ht="13" x14ac:dyDescent="0.15">
      <c r="A632" s="2"/>
      <c r="L632" s="1"/>
      <c r="O632" s="1"/>
      <c r="R632" s="1"/>
      <c r="S632" s="1"/>
    </row>
    <row r="633" spans="1:19" ht="13" x14ac:dyDescent="0.15">
      <c r="A633" s="2"/>
      <c r="L633" s="1"/>
      <c r="O633" s="1"/>
      <c r="R633" s="1"/>
      <c r="S633" s="1"/>
    </row>
    <row r="634" spans="1:19" ht="13" x14ac:dyDescent="0.15">
      <c r="A634" s="2"/>
      <c r="L634" s="1"/>
      <c r="O634" s="1"/>
      <c r="R634" s="1"/>
      <c r="S634" s="1"/>
    </row>
    <row r="635" spans="1:19" ht="13" x14ac:dyDescent="0.15">
      <c r="A635" s="2"/>
      <c r="L635" s="1"/>
      <c r="O635" s="1"/>
      <c r="R635" s="1"/>
      <c r="S635" s="1"/>
    </row>
    <row r="636" spans="1:19" ht="13" x14ac:dyDescent="0.15">
      <c r="A636" s="2"/>
      <c r="L636" s="1"/>
      <c r="O636" s="1"/>
      <c r="R636" s="1"/>
      <c r="S636" s="1"/>
    </row>
    <row r="637" spans="1:19" ht="13" x14ac:dyDescent="0.15">
      <c r="A637" s="2"/>
      <c r="L637" s="1"/>
      <c r="O637" s="1"/>
      <c r="R637" s="1"/>
      <c r="S637" s="1"/>
    </row>
    <row r="638" spans="1:19" ht="13" x14ac:dyDescent="0.15">
      <c r="A638" s="2"/>
      <c r="L638" s="1"/>
      <c r="O638" s="1"/>
      <c r="R638" s="1"/>
      <c r="S638" s="1"/>
    </row>
    <row r="639" spans="1:19" ht="13" x14ac:dyDescent="0.15">
      <c r="A639" s="2"/>
      <c r="L639" s="1"/>
      <c r="O639" s="1"/>
      <c r="R639" s="1"/>
      <c r="S639" s="1"/>
    </row>
    <row r="640" spans="1:19" ht="13" x14ac:dyDescent="0.15">
      <c r="A640" s="2"/>
      <c r="L640" s="1"/>
      <c r="O640" s="1"/>
      <c r="R640" s="1"/>
      <c r="S640" s="1"/>
    </row>
    <row r="641" spans="1:19" ht="13" x14ac:dyDescent="0.15">
      <c r="A641" s="2"/>
      <c r="L641" s="1"/>
      <c r="O641" s="1"/>
      <c r="R641" s="1"/>
      <c r="S641" s="1"/>
    </row>
    <row r="642" spans="1:19" ht="13" x14ac:dyDescent="0.15">
      <c r="A642" s="2"/>
      <c r="L642" s="1"/>
      <c r="O642" s="1"/>
      <c r="R642" s="1"/>
      <c r="S642" s="1"/>
    </row>
    <row r="643" spans="1:19" ht="13" x14ac:dyDescent="0.15">
      <c r="A643" s="2"/>
      <c r="L643" s="1"/>
      <c r="O643" s="1"/>
      <c r="R643" s="1"/>
      <c r="S643" s="1"/>
    </row>
    <row r="644" spans="1:19" ht="13" x14ac:dyDescent="0.15">
      <c r="A644" s="2"/>
      <c r="L644" s="1"/>
      <c r="O644" s="1"/>
      <c r="R644" s="1"/>
      <c r="S644" s="1"/>
    </row>
    <row r="645" spans="1:19" ht="13" x14ac:dyDescent="0.15">
      <c r="A645" s="2"/>
      <c r="L645" s="1"/>
      <c r="O645" s="1"/>
      <c r="R645" s="1"/>
      <c r="S645" s="1"/>
    </row>
    <row r="646" spans="1:19" ht="13" x14ac:dyDescent="0.15">
      <c r="A646" s="2"/>
      <c r="L646" s="1"/>
      <c r="O646" s="1"/>
      <c r="R646" s="1"/>
      <c r="S646" s="1"/>
    </row>
    <row r="647" spans="1:19" ht="13" x14ac:dyDescent="0.15">
      <c r="A647" s="2"/>
      <c r="L647" s="1"/>
      <c r="O647" s="1"/>
      <c r="R647" s="1"/>
      <c r="S647" s="1"/>
    </row>
    <row r="648" spans="1:19" ht="13" x14ac:dyDescent="0.15">
      <c r="A648" s="2"/>
      <c r="L648" s="1"/>
      <c r="O648" s="1"/>
      <c r="R648" s="1"/>
      <c r="S648" s="1"/>
    </row>
    <row r="649" spans="1:19" ht="13" x14ac:dyDescent="0.15">
      <c r="A649" s="2"/>
      <c r="L649" s="1"/>
      <c r="O649" s="1"/>
      <c r="R649" s="1"/>
      <c r="S649" s="1"/>
    </row>
    <row r="650" spans="1:19" ht="13" x14ac:dyDescent="0.15">
      <c r="A650" s="2"/>
      <c r="L650" s="1"/>
      <c r="O650" s="1"/>
      <c r="R650" s="1"/>
      <c r="S650" s="1"/>
    </row>
    <row r="651" spans="1:19" ht="13" x14ac:dyDescent="0.15">
      <c r="A651" s="2"/>
      <c r="L651" s="1"/>
      <c r="O651" s="1"/>
      <c r="R651" s="1"/>
      <c r="S651" s="1"/>
    </row>
    <row r="652" spans="1:19" ht="13" x14ac:dyDescent="0.15">
      <c r="A652" s="2"/>
      <c r="L652" s="1"/>
      <c r="O652" s="1"/>
      <c r="R652" s="1"/>
      <c r="S652" s="1"/>
    </row>
    <row r="653" spans="1:19" ht="13" x14ac:dyDescent="0.15">
      <c r="A653" s="2"/>
      <c r="L653" s="1"/>
      <c r="O653" s="1"/>
      <c r="R653" s="1"/>
      <c r="S653" s="1"/>
    </row>
    <row r="654" spans="1:19" ht="13" x14ac:dyDescent="0.15">
      <c r="A654" s="2"/>
      <c r="L654" s="1"/>
      <c r="O654" s="1"/>
      <c r="R654" s="1"/>
      <c r="S654" s="1"/>
    </row>
    <row r="655" spans="1:19" ht="13" x14ac:dyDescent="0.15">
      <c r="A655" s="2"/>
      <c r="L655" s="1"/>
      <c r="O655" s="1"/>
      <c r="R655" s="1"/>
      <c r="S655" s="1"/>
    </row>
    <row r="656" spans="1:19" ht="13" x14ac:dyDescent="0.15">
      <c r="A656" s="2"/>
      <c r="L656" s="1"/>
      <c r="O656" s="1"/>
      <c r="R656" s="1"/>
      <c r="S656" s="1"/>
    </row>
    <row r="657" spans="1:19" ht="13" x14ac:dyDescent="0.15">
      <c r="A657" s="2"/>
      <c r="L657" s="1"/>
      <c r="O657" s="1"/>
      <c r="R657" s="1"/>
      <c r="S657" s="1"/>
    </row>
    <row r="658" spans="1:19" ht="13" x14ac:dyDescent="0.15">
      <c r="A658" s="2"/>
      <c r="L658" s="1"/>
      <c r="O658" s="1"/>
      <c r="R658" s="1"/>
      <c r="S658" s="1"/>
    </row>
    <row r="659" spans="1:19" ht="13" x14ac:dyDescent="0.15">
      <c r="A659" s="2"/>
      <c r="L659" s="1"/>
      <c r="O659" s="1"/>
      <c r="R659" s="1"/>
      <c r="S659" s="1"/>
    </row>
    <row r="660" spans="1:19" ht="13" x14ac:dyDescent="0.15">
      <c r="A660" s="2"/>
      <c r="L660" s="1"/>
      <c r="O660" s="1"/>
      <c r="R660" s="1"/>
      <c r="S660" s="1"/>
    </row>
    <row r="661" spans="1:19" ht="13" x14ac:dyDescent="0.15">
      <c r="A661" s="2"/>
      <c r="L661" s="1"/>
      <c r="O661" s="1"/>
      <c r="R661" s="1"/>
      <c r="S661" s="1"/>
    </row>
    <row r="662" spans="1:19" ht="13" x14ac:dyDescent="0.15">
      <c r="A662" s="2"/>
      <c r="L662" s="1"/>
      <c r="O662" s="1"/>
      <c r="R662" s="1"/>
      <c r="S662" s="1"/>
    </row>
    <row r="663" spans="1:19" ht="13" x14ac:dyDescent="0.15">
      <c r="A663" s="2"/>
      <c r="L663" s="1"/>
      <c r="O663" s="1"/>
      <c r="R663" s="1"/>
      <c r="S663" s="1"/>
    </row>
    <row r="664" spans="1:19" ht="13" x14ac:dyDescent="0.15">
      <c r="A664" s="2"/>
      <c r="L664" s="1"/>
      <c r="O664" s="1"/>
      <c r="R664" s="1"/>
      <c r="S664" s="1"/>
    </row>
    <row r="665" spans="1:19" ht="13" x14ac:dyDescent="0.15">
      <c r="A665" s="2"/>
      <c r="L665" s="1"/>
      <c r="O665" s="1"/>
      <c r="R665" s="1"/>
      <c r="S665" s="1"/>
    </row>
    <row r="666" spans="1:19" ht="13" x14ac:dyDescent="0.15">
      <c r="A666" s="2"/>
      <c r="L666" s="1"/>
      <c r="O666" s="1"/>
      <c r="R666" s="1"/>
      <c r="S666" s="1"/>
    </row>
    <row r="667" spans="1:19" ht="13" x14ac:dyDescent="0.15">
      <c r="A667" s="2"/>
      <c r="L667" s="1"/>
      <c r="O667" s="1"/>
      <c r="R667" s="1"/>
      <c r="S667" s="1"/>
    </row>
    <row r="668" spans="1:19" ht="13" x14ac:dyDescent="0.15">
      <c r="A668" s="2"/>
      <c r="L668" s="1"/>
      <c r="O668" s="1"/>
      <c r="R668" s="1"/>
      <c r="S668" s="1"/>
    </row>
    <row r="669" spans="1:19" ht="13" x14ac:dyDescent="0.15">
      <c r="A669" s="2"/>
      <c r="L669" s="1"/>
      <c r="O669" s="1"/>
      <c r="R669" s="1"/>
      <c r="S669" s="1"/>
    </row>
    <row r="670" spans="1:19" ht="13" x14ac:dyDescent="0.15">
      <c r="A670" s="2"/>
      <c r="L670" s="1"/>
      <c r="O670" s="1"/>
      <c r="R670" s="1"/>
      <c r="S670" s="1"/>
    </row>
    <row r="671" spans="1:19" ht="13" x14ac:dyDescent="0.15">
      <c r="A671" s="2"/>
      <c r="L671" s="1"/>
      <c r="O671" s="1"/>
      <c r="R671" s="1"/>
      <c r="S671" s="1"/>
    </row>
    <row r="672" spans="1:19" ht="13" x14ac:dyDescent="0.15">
      <c r="A672" s="2"/>
      <c r="L672" s="1"/>
      <c r="O672" s="1"/>
      <c r="R672" s="1"/>
      <c r="S672" s="1"/>
    </row>
    <row r="673" spans="1:19" ht="13" x14ac:dyDescent="0.15">
      <c r="A673" s="2"/>
      <c r="L673" s="1"/>
      <c r="O673" s="1"/>
      <c r="R673" s="1"/>
      <c r="S673" s="1"/>
    </row>
    <row r="674" spans="1:19" ht="13" x14ac:dyDescent="0.15">
      <c r="A674" s="2"/>
      <c r="L674" s="1"/>
      <c r="O674" s="1"/>
      <c r="R674" s="1"/>
      <c r="S674" s="1"/>
    </row>
    <row r="675" spans="1:19" ht="13" x14ac:dyDescent="0.15">
      <c r="A675" s="2"/>
      <c r="L675" s="1"/>
      <c r="O675" s="1"/>
      <c r="R675" s="1"/>
      <c r="S675" s="1"/>
    </row>
    <row r="676" spans="1:19" ht="13" x14ac:dyDescent="0.15">
      <c r="A676" s="2"/>
      <c r="L676" s="1"/>
      <c r="O676" s="1"/>
      <c r="R676" s="1"/>
      <c r="S676" s="1"/>
    </row>
    <row r="677" spans="1:19" ht="13" x14ac:dyDescent="0.15">
      <c r="A677" s="2"/>
      <c r="L677" s="1"/>
      <c r="O677" s="1"/>
      <c r="R677" s="1"/>
      <c r="S677" s="1"/>
    </row>
    <row r="678" spans="1:19" ht="13" x14ac:dyDescent="0.15">
      <c r="A678" s="2"/>
      <c r="L678" s="1"/>
      <c r="O678" s="1"/>
      <c r="R678" s="1"/>
      <c r="S678" s="1"/>
    </row>
    <row r="679" spans="1:19" ht="13" x14ac:dyDescent="0.15">
      <c r="A679" s="2"/>
      <c r="L679" s="1"/>
      <c r="O679" s="1"/>
      <c r="R679" s="1"/>
      <c r="S679" s="1"/>
    </row>
    <row r="680" spans="1:19" ht="13" x14ac:dyDescent="0.15">
      <c r="A680" s="2"/>
      <c r="L680" s="1"/>
      <c r="O680" s="1"/>
      <c r="R680" s="1"/>
      <c r="S680" s="1"/>
    </row>
    <row r="681" spans="1:19" ht="13" x14ac:dyDescent="0.15">
      <c r="A681" s="2"/>
      <c r="L681" s="1"/>
      <c r="O681" s="1"/>
      <c r="R681" s="1"/>
      <c r="S681" s="1"/>
    </row>
    <row r="682" spans="1:19" ht="13" x14ac:dyDescent="0.15">
      <c r="A682" s="2"/>
      <c r="L682" s="1"/>
      <c r="O682" s="1"/>
      <c r="R682" s="1"/>
      <c r="S682" s="1"/>
    </row>
    <row r="683" spans="1:19" ht="13" x14ac:dyDescent="0.15">
      <c r="A683" s="2"/>
      <c r="L683" s="1"/>
      <c r="O683" s="1"/>
      <c r="R683" s="1"/>
      <c r="S683" s="1"/>
    </row>
    <row r="684" spans="1:19" ht="13" x14ac:dyDescent="0.15">
      <c r="A684" s="2"/>
      <c r="L684" s="1"/>
      <c r="O684" s="1"/>
      <c r="R684" s="1"/>
      <c r="S684" s="1"/>
    </row>
    <row r="685" spans="1:19" ht="13" x14ac:dyDescent="0.15">
      <c r="A685" s="2"/>
      <c r="L685" s="1"/>
      <c r="O685" s="1"/>
      <c r="R685" s="1"/>
      <c r="S685" s="1"/>
    </row>
    <row r="686" spans="1:19" ht="13" x14ac:dyDescent="0.15">
      <c r="A686" s="2"/>
      <c r="L686" s="1"/>
      <c r="O686" s="1"/>
      <c r="R686" s="1"/>
      <c r="S686" s="1"/>
    </row>
    <row r="687" spans="1:19" ht="13" x14ac:dyDescent="0.15">
      <c r="A687" s="2"/>
      <c r="L687" s="1"/>
      <c r="O687" s="1"/>
      <c r="R687" s="1"/>
      <c r="S687" s="1"/>
    </row>
    <row r="688" spans="1:19" ht="13" x14ac:dyDescent="0.15">
      <c r="A688" s="2"/>
      <c r="L688" s="1"/>
      <c r="O688" s="1"/>
      <c r="R688" s="1"/>
      <c r="S688" s="1"/>
    </row>
    <row r="689" spans="1:19" ht="13" x14ac:dyDescent="0.15">
      <c r="A689" s="2"/>
      <c r="L689" s="1"/>
      <c r="O689" s="1"/>
      <c r="R689" s="1"/>
      <c r="S689" s="1"/>
    </row>
    <row r="690" spans="1:19" ht="13" x14ac:dyDescent="0.15">
      <c r="A690" s="2"/>
      <c r="L690" s="1"/>
      <c r="O690" s="1"/>
      <c r="R690" s="1"/>
      <c r="S690" s="1"/>
    </row>
    <row r="691" spans="1:19" ht="13" x14ac:dyDescent="0.15">
      <c r="A691" s="2"/>
      <c r="L691" s="1"/>
      <c r="O691" s="1"/>
      <c r="R691" s="1"/>
      <c r="S691" s="1"/>
    </row>
    <row r="692" spans="1:19" ht="13" x14ac:dyDescent="0.15">
      <c r="A692" s="2"/>
      <c r="L692" s="1"/>
      <c r="O692" s="1"/>
      <c r="R692" s="1"/>
      <c r="S692" s="1"/>
    </row>
    <row r="693" spans="1:19" ht="13" x14ac:dyDescent="0.15">
      <c r="A693" s="2"/>
      <c r="L693" s="1"/>
      <c r="O693" s="1"/>
      <c r="R693" s="1"/>
      <c r="S693" s="1"/>
    </row>
    <row r="694" spans="1:19" ht="13" x14ac:dyDescent="0.15">
      <c r="A694" s="2"/>
      <c r="L694" s="1"/>
      <c r="O694" s="1"/>
      <c r="R694" s="1"/>
      <c r="S694" s="1"/>
    </row>
    <row r="695" spans="1:19" ht="13" x14ac:dyDescent="0.15">
      <c r="A695" s="2"/>
      <c r="L695" s="1"/>
      <c r="O695" s="1"/>
      <c r="R695" s="1"/>
      <c r="S695" s="1"/>
    </row>
    <row r="696" spans="1:19" ht="13" x14ac:dyDescent="0.15">
      <c r="A696" s="2"/>
      <c r="L696" s="1"/>
      <c r="O696" s="1"/>
      <c r="R696" s="1"/>
      <c r="S696" s="1"/>
    </row>
    <row r="697" spans="1:19" ht="13" x14ac:dyDescent="0.15">
      <c r="A697" s="2"/>
      <c r="L697" s="1"/>
      <c r="O697" s="1"/>
      <c r="R697" s="1"/>
      <c r="S697" s="1"/>
    </row>
    <row r="698" spans="1:19" ht="13" x14ac:dyDescent="0.15">
      <c r="A698" s="2"/>
      <c r="L698" s="1"/>
      <c r="O698" s="1"/>
      <c r="R698" s="1"/>
      <c r="S698" s="1"/>
    </row>
    <row r="699" spans="1:19" ht="13" x14ac:dyDescent="0.15">
      <c r="A699" s="2"/>
      <c r="L699" s="1"/>
      <c r="O699" s="1"/>
      <c r="R699" s="1"/>
      <c r="S699" s="1"/>
    </row>
    <row r="700" spans="1:19" ht="13" x14ac:dyDescent="0.15">
      <c r="A700" s="2"/>
      <c r="L700" s="1"/>
      <c r="O700" s="1"/>
      <c r="R700" s="1"/>
      <c r="S700" s="1"/>
    </row>
    <row r="701" spans="1:19" ht="13" x14ac:dyDescent="0.15">
      <c r="A701" s="2"/>
      <c r="L701" s="1"/>
      <c r="O701" s="1"/>
      <c r="R701" s="1"/>
      <c r="S701" s="1"/>
    </row>
    <row r="702" spans="1:19" ht="13" x14ac:dyDescent="0.15">
      <c r="A702" s="2"/>
      <c r="L702" s="1"/>
      <c r="O702" s="1"/>
      <c r="R702" s="1"/>
      <c r="S702" s="1"/>
    </row>
    <row r="703" spans="1:19" ht="13" x14ac:dyDescent="0.15">
      <c r="A703" s="2"/>
      <c r="L703" s="1"/>
      <c r="O703" s="1"/>
      <c r="R703" s="1"/>
      <c r="S703" s="1"/>
    </row>
    <row r="704" spans="1:19" ht="13" x14ac:dyDescent="0.15">
      <c r="A704" s="2"/>
      <c r="L704" s="1"/>
      <c r="O704" s="1"/>
      <c r="R704" s="1"/>
      <c r="S704" s="1"/>
    </row>
    <row r="705" spans="1:19" ht="13" x14ac:dyDescent="0.15">
      <c r="A705" s="2"/>
      <c r="L705" s="1"/>
      <c r="O705" s="1"/>
      <c r="R705" s="1"/>
      <c r="S705" s="1"/>
    </row>
    <row r="706" spans="1:19" ht="13" x14ac:dyDescent="0.15">
      <c r="A706" s="2"/>
      <c r="L706" s="1"/>
      <c r="O706" s="1"/>
      <c r="R706" s="1"/>
      <c r="S706" s="1"/>
    </row>
    <row r="707" spans="1:19" ht="13" x14ac:dyDescent="0.15">
      <c r="A707" s="2"/>
      <c r="L707" s="1"/>
      <c r="O707" s="1"/>
      <c r="R707" s="1"/>
      <c r="S707" s="1"/>
    </row>
    <row r="708" spans="1:19" ht="13" x14ac:dyDescent="0.15">
      <c r="A708" s="2"/>
      <c r="L708" s="1"/>
      <c r="O708" s="1"/>
      <c r="R708" s="1"/>
      <c r="S708" s="1"/>
    </row>
    <row r="709" spans="1:19" ht="13" x14ac:dyDescent="0.15">
      <c r="A709" s="2"/>
      <c r="L709" s="1"/>
      <c r="O709" s="1"/>
      <c r="R709" s="1"/>
      <c r="S709" s="1"/>
    </row>
    <row r="710" spans="1:19" ht="13" x14ac:dyDescent="0.15">
      <c r="A710" s="2"/>
      <c r="L710" s="1"/>
      <c r="O710" s="1"/>
      <c r="R710" s="1"/>
      <c r="S710" s="1"/>
    </row>
    <row r="711" spans="1:19" ht="13" x14ac:dyDescent="0.15">
      <c r="A711" s="2"/>
      <c r="L711" s="1"/>
      <c r="O711" s="1"/>
      <c r="R711" s="1"/>
      <c r="S711" s="1"/>
    </row>
    <row r="712" spans="1:19" ht="13" x14ac:dyDescent="0.15">
      <c r="A712" s="2"/>
      <c r="L712" s="1"/>
      <c r="O712" s="1"/>
      <c r="R712" s="1"/>
      <c r="S712" s="1"/>
    </row>
    <row r="713" spans="1:19" ht="13" x14ac:dyDescent="0.15">
      <c r="A713" s="2"/>
      <c r="L713" s="1"/>
      <c r="O713" s="1"/>
      <c r="R713" s="1"/>
      <c r="S713" s="1"/>
    </row>
    <row r="714" spans="1:19" ht="13" x14ac:dyDescent="0.15">
      <c r="A714" s="2"/>
      <c r="L714" s="1"/>
      <c r="O714" s="1"/>
      <c r="R714" s="1"/>
      <c r="S714" s="1"/>
    </row>
    <row r="715" spans="1:19" ht="13" x14ac:dyDescent="0.15">
      <c r="A715" s="2"/>
      <c r="L715" s="1"/>
      <c r="O715" s="1"/>
      <c r="R715" s="1"/>
      <c r="S715" s="1"/>
    </row>
    <row r="716" spans="1:19" ht="13" x14ac:dyDescent="0.15">
      <c r="A716" s="2"/>
      <c r="L716" s="1"/>
      <c r="O716" s="1"/>
      <c r="R716" s="1"/>
      <c r="S716" s="1"/>
    </row>
    <row r="717" spans="1:19" ht="13" x14ac:dyDescent="0.15">
      <c r="A717" s="2"/>
      <c r="L717" s="1"/>
      <c r="O717" s="1"/>
      <c r="R717" s="1"/>
      <c r="S717" s="1"/>
    </row>
    <row r="718" spans="1:19" ht="13" x14ac:dyDescent="0.15">
      <c r="A718" s="2"/>
      <c r="L718" s="1"/>
      <c r="O718" s="1"/>
      <c r="R718" s="1"/>
      <c r="S718" s="1"/>
    </row>
    <row r="719" spans="1:19" ht="13" x14ac:dyDescent="0.15">
      <c r="A719" s="2"/>
      <c r="L719" s="1"/>
      <c r="O719" s="1"/>
      <c r="R719" s="1"/>
      <c r="S719" s="1"/>
    </row>
    <row r="720" spans="1:19" ht="13" x14ac:dyDescent="0.15">
      <c r="A720" s="2"/>
      <c r="L720" s="1"/>
      <c r="O720" s="1"/>
      <c r="R720" s="1"/>
      <c r="S720" s="1"/>
    </row>
    <row r="721" spans="1:19" ht="13" x14ac:dyDescent="0.15">
      <c r="A721" s="2"/>
      <c r="L721" s="1"/>
      <c r="O721" s="1"/>
      <c r="R721" s="1"/>
      <c r="S721" s="1"/>
    </row>
    <row r="722" spans="1:19" ht="13" x14ac:dyDescent="0.15">
      <c r="A722" s="2"/>
      <c r="L722" s="1"/>
      <c r="O722" s="1"/>
      <c r="R722" s="1"/>
      <c r="S722" s="1"/>
    </row>
    <row r="723" spans="1:19" ht="13" x14ac:dyDescent="0.15">
      <c r="A723" s="2"/>
      <c r="L723" s="1"/>
      <c r="O723" s="1"/>
      <c r="R723" s="1"/>
      <c r="S723" s="1"/>
    </row>
    <row r="724" spans="1:19" ht="13" x14ac:dyDescent="0.15">
      <c r="A724" s="2"/>
      <c r="L724" s="1"/>
      <c r="O724" s="1"/>
      <c r="R724" s="1"/>
      <c r="S724" s="1"/>
    </row>
    <row r="725" spans="1:19" ht="13" x14ac:dyDescent="0.15">
      <c r="A725" s="2"/>
      <c r="L725" s="1"/>
      <c r="O725" s="1"/>
      <c r="R725" s="1"/>
      <c r="S725" s="1"/>
    </row>
    <row r="726" spans="1:19" ht="13" x14ac:dyDescent="0.15">
      <c r="A726" s="2"/>
      <c r="L726" s="1"/>
      <c r="O726" s="1"/>
      <c r="R726" s="1"/>
      <c r="S726" s="1"/>
    </row>
    <row r="727" spans="1:19" ht="13" x14ac:dyDescent="0.15">
      <c r="A727" s="2"/>
      <c r="L727" s="1"/>
      <c r="O727" s="1"/>
      <c r="R727" s="1"/>
      <c r="S727" s="1"/>
    </row>
    <row r="728" spans="1:19" ht="13" x14ac:dyDescent="0.15">
      <c r="A728" s="2"/>
      <c r="L728" s="1"/>
      <c r="O728" s="1"/>
      <c r="R728" s="1"/>
      <c r="S728" s="1"/>
    </row>
    <row r="729" spans="1:19" ht="13" x14ac:dyDescent="0.15">
      <c r="A729" s="2"/>
      <c r="L729" s="1"/>
      <c r="O729" s="1"/>
      <c r="R729" s="1"/>
      <c r="S729" s="1"/>
    </row>
    <row r="730" spans="1:19" ht="13" x14ac:dyDescent="0.15">
      <c r="A730" s="2"/>
      <c r="L730" s="1"/>
      <c r="O730" s="1"/>
      <c r="R730" s="1"/>
      <c r="S730" s="1"/>
    </row>
    <row r="731" spans="1:19" ht="13" x14ac:dyDescent="0.15">
      <c r="A731" s="2"/>
      <c r="L731" s="1"/>
      <c r="O731" s="1"/>
      <c r="R731" s="1"/>
      <c r="S731" s="1"/>
    </row>
    <row r="732" spans="1:19" ht="13" x14ac:dyDescent="0.15">
      <c r="A732" s="2"/>
      <c r="L732" s="1"/>
      <c r="O732" s="1"/>
      <c r="R732" s="1"/>
      <c r="S732" s="1"/>
    </row>
    <row r="733" spans="1:19" ht="13" x14ac:dyDescent="0.15">
      <c r="A733" s="2"/>
      <c r="L733" s="1"/>
      <c r="O733" s="1"/>
      <c r="R733" s="1"/>
      <c r="S733" s="1"/>
    </row>
    <row r="734" spans="1:19" ht="13" x14ac:dyDescent="0.15">
      <c r="A734" s="2"/>
      <c r="L734" s="1"/>
      <c r="O734" s="1"/>
      <c r="R734" s="1"/>
      <c r="S734" s="1"/>
    </row>
    <row r="735" spans="1:19" ht="13" x14ac:dyDescent="0.15">
      <c r="A735" s="2"/>
      <c r="L735" s="1"/>
      <c r="O735" s="1"/>
      <c r="R735" s="1"/>
      <c r="S735" s="1"/>
    </row>
    <row r="736" spans="1:19" ht="13" x14ac:dyDescent="0.15">
      <c r="A736" s="2"/>
      <c r="L736" s="1"/>
      <c r="O736" s="1"/>
      <c r="R736" s="1"/>
      <c r="S736" s="1"/>
    </row>
    <row r="737" spans="1:19" ht="13" x14ac:dyDescent="0.15">
      <c r="A737" s="2"/>
      <c r="L737" s="1"/>
      <c r="O737" s="1"/>
      <c r="R737" s="1"/>
      <c r="S737" s="1"/>
    </row>
    <row r="738" spans="1:19" ht="13" x14ac:dyDescent="0.15">
      <c r="A738" s="2"/>
      <c r="L738" s="1"/>
      <c r="O738" s="1"/>
      <c r="R738" s="1"/>
      <c r="S738" s="1"/>
    </row>
    <row r="739" spans="1:19" ht="13" x14ac:dyDescent="0.15">
      <c r="A739" s="2"/>
      <c r="L739" s="1"/>
      <c r="O739" s="1"/>
      <c r="R739" s="1"/>
      <c r="S739" s="1"/>
    </row>
    <row r="740" spans="1:19" ht="13" x14ac:dyDescent="0.15">
      <c r="A740" s="2"/>
      <c r="L740" s="1"/>
      <c r="O740" s="1"/>
      <c r="R740" s="1"/>
      <c r="S740" s="1"/>
    </row>
    <row r="741" spans="1:19" ht="13" x14ac:dyDescent="0.15">
      <c r="A741" s="2"/>
      <c r="L741" s="1"/>
      <c r="O741" s="1"/>
      <c r="R741" s="1"/>
      <c r="S741" s="1"/>
    </row>
    <row r="742" spans="1:19" ht="13" x14ac:dyDescent="0.15">
      <c r="A742" s="2"/>
      <c r="L742" s="1"/>
      <c r="O742" s="1"/>
      <c r="R742" s="1"/>
      <c r="S742" s="1"/>
    </row>
    <row r="743" spans="1:19" ht="13" x14ac:dyDescent="0.15">
      <c r="A743" s="2"/>
      <c r="L743" s="1"/>
      <c r="O743" s="1"/>
      <c r="R743" s="1"/>
      <c r="S743" s="1"/>
    </row>
    <row r="744" spans="1:19" ht="13" x14ac:dyDescent="0.15">
      <c r="A744" s="2"/>
      <c r="L744" s="1"/>
      <c r="O744" s="1"/>
      <c r="R744" s="1"/>
      <c r="S744" s="1"/>
    </row>
    <row r="745" spans="1:19" ht="13" x14ac:dyDescent="0.15">
      <c r="A745" s="2"/>
      <c r="L745" s="1"/>
      <c r="O745" s="1"/>
      <c r="R745" s="1"/>
      <c r="S745" s="1"/>
    </row>
    <row r="746" spans="1:19" ht="13" x14ac:dyDescent="0.15">
      <c r="A746" s="2"/>
      <c r="L746" s="1"/>
      <c r="O746" s="1"/>
      <c r="R746" s="1"/>
      <c r="S746" s="1"/>
    </row>
    <row r="747" spans="1:19" ht="13" x14ac:dyDescent="0.15">
      <c r="A747" s="2"/>
      <c r="L747" s="1"/>
      <c r="O747" s="1"/>
      <c r="R747" s="1"/>
      <c r="S747" s="1"/>
    </row>
    <row r="748" spans="1:19" ht="13" x14ac:dyDescent="0.15">
      <c r="A748" s="2"/>
      <c r="L748" s="1"/>
      <c r="O748" s="1"/>
      <c r="R748" s="1"/>
      <c r="S748" s="1"/>
    </row>
    <row r="749" spans="1:19" ht="13" x14ac:dyDescent="0.15">
      <c r="A749" s="2"/>
      <c r="L749" s="1"/>
      <c r="O749" s="1"/>
      <c r="R749" s="1"/>
      <c r="S749" s="1"/>
    </row>
    <row r="750" spans="1:19" ht="13" x14ac:dyDescent="0.15">
      <c r="A750" s="2"/>
      <c r="L750" s="1"/>
      <c r="O750" s="1"/>
      <c r="R750" s="1"/>
      <c r="S750" s="1"/>
    </row>
    <row r="751" spans="1:19" ht="13" x14ac:dyDescent="0.15">
      <c r="A751" s="2"/>
      <c r="L751" s="1"/>
      <c r="O751" s="1"/>
      <c r="R751" s="1"/>
      <c r="S751" s="1"/>
    </row>
    <row r="752" spans="1:19" ht="13" x14ac:dyDescent="0.15">
      <c r="A752" s="2"/>
      <c r="L752" s="1"/>
      <c r="O752" s="1"/>
      <c r="R752" s="1"/>
      <c r="S752" s="1"/>
    </row>
    <row r="753" spans="1:19" ht="13" x14ac:dyDescent="0.15">
      <c r="A753" s="2"/>
      <c r="L753" s="1"/>
      <c r="O753" s="1"/>
      <c r="R753" s="1"/>
      <c r="S753" s="1"/>
    </row>
    <row r="754" spans="1:19" ht="13" x14ac:dyDescent="0.15">
      <c r="A754" s="2"/>
      <c r="L754" s="1"/>
      <c r="O754" s="1"/>
      <c r="R754" s="1"/>
      <c r="S754" s="1"/>
    </row>
    <row r="755" spans="1:19" ht="13" x14ac:dyDescent="0.15">
      <c r="A755" s="2"/>
      <c r="L755" s="1"/>
      <c r="O755" s="1"/>
      <c r="R755" s="1"/>
      <c r="S755" s="1"/>
    </row>
    <row r="756" spans="1:19" ht="13" x14ac:dyDescent="0.15">
      <c r="A756" s="2"/>
      <c r="L756" s="1"/>
      <c r="O756" s="1"/>
      <c r="R756" s="1"/>
      <c r="S756" s="1"/>
    </row>
    <row r="757" spans="1:19" ht="13" x14ac:dyDescent="0.15">
      <c r="A757" s="2"/>
      <c r="L757" s="1"/>
      <c r="O757" s="1"/>
      <c r="R757" s="1"/>
      <c r="S757" s="1"/>
    </row>
    <row r="758" spans="1:19" ht="13" x14ac:dyDescent="0.15">
      <c r="A758" s="2"/>
      <c r="L758" s="1"/>
      <c r="O758" s="1"/>
      <c r="R758" s="1"/>
      <c r="S758" s="1"/>
    </row>
    <row r="759" spans="1:19" ht="13" x14ac:dyDescent="0.15">
      <c r="A759" s="2"/>
      <c r="L759" s="1"/>
      <c r="O759" s="1"/>
      <c r="R759" s="1"/>
      <c r="S759" s="1"/>
    </row>
    <row r="760" spans="1:19" ht="13" x14ac:dyDescent="0.15">
      <c r="A760" s="2"/>
      <c r="L760" s="1"/>
      <c r="O760" s="1"/>
      <c r="R760" s="1"/>
      <c r="S760" s="1"/>
    </row>
    <row r="761" spans="1:19" ht="13" x14ac:dyDescent="0.15">
      <c r="A761" s="2"/>
      <c r="L761" s="1"/>
      <c r="O761" s="1"/>
      <c r="R761" s="1"/>
      <c r="S761" s="1"/>
    </row>
    <row r="762" spans="1:19" ht="13" x14ac:dyDescent="0.15">
      <c r="A762" s="2"/>
      <c r="L762" s="1"/>
      <c r="O762" s="1"/>
      <c r="R762" s="1"/>
      <c r="S762" s="1"/>
    </row>
    <row r="763" spans="1:19" ht="13" x14ac:dyDescent="0.15">
      <c r="A763" s="2"/>
      <c r="L763" s="1"/>
      <c r="O763" s="1"/>
      <c r="R763" s="1"/>
      <c r="S763" s="1"/>
    </row>
    <row r="764" spans="1:19" ht="13" x14ac:dyDescent="0.15">
      <c r="A764" s="2"/>
      <c r="L764" s="1"/>
      <c r="O764" s="1"/>
      <c r="R764" s="1"/>
      <c r="S764" s="1"/>
    </row>
    <row r="765" spans="1:19" ht="13" x14ac:dyDescent="0.15">
      <c r="A765" s="2"/>
      <c r="L765" s="1"/>
      <c r="O765" s="1"/>
      <c r="R765" s="1"/>
      <c r="S765" s="1"/>
    </row>
    <row r="766" spans="1:19" ht="13" x14ac:dyDescent="0.15">
      <c r="A766" s="2"/>
      <c r="L766" s="1"/>
      <c r="O766" s="1"/>
      <c r="R766" s="1"/>
      <c r="S766" s="1"/>
    </row>
    <row r="767" spans="1:19" ht="13" x14ac:dyDescent="0.15">
      <c r="A767" s="2"/>
      <c r="L767" s="1"/>
      <c r="O767" s="1"/>
      <c r="R767" s="1"/>
      <c r="S767" s="1"/>
    </row>
    <row r="768" spans="1:19" ht="13" x14ac:dyDescent="0.15">
      <c r="A768" s="2"/>
      <c r="L768" s="1"/>
      <c r="O768" s="1"/>
      <c r="R768" s="1"/>
      <c r="S768" s="1"/>
    </row>
    <row r="769" spans="1:19" ht="13" x14ac:dyDescent="0.15">
      <c r="A769" s="2"/>
      <c r="L769" s="1"/>
      <c r="O769" s="1"/>
      <c r="R769" s="1"/>
      <c r="S769" s="1"/>
    </row>
    <row r="770" spans="1:19" ht="13" x14ac:dyDescent="0.15">
      <c r="A770" s="2"/>
      <c r="L770" s="1"/>
      <c r="O770" s="1"/>
      <c r="R770" s="1"/>
      <c r="S770" s="1"/>
    </row>
    <row r="771" spans="1:19" ht="13" x14ac:dyDescent="0.15">
      <c r="A771" s="2"/>
      <c r="L771" s="1"/>
      <c r="O771" s="1"/>
      <c r="R771" s="1"/>
      <c r="S771" s="1"/>
    </row>
    <row r="772" spans="1:19" ht="13" x14ac:dyDescent="0.15">
      <c r="A772" s="2"/>
      <c r="L772" s="1"/>
      <c r="O772" s="1"/>
      <c r="R772" s="1"/>
      <c r="S772" s="1"/>
    </row>
    <row r="773" spans="1:19" ht="13" x14ac:dyDescent="0.15">
      <c r="A773" s="2"/>
      <c r="L773" s="1"/>
      <c r="O773" s="1"/>
      <c r="R773" s="1"/>
      <c r="S773" s="1"/>
    </row>
    <row r="774" spans="1:19" ht="13" x14ac:dyDescent="0.15">
      <c r="A774" s="2"/>
      <c r="L774" s="1"/>
      <c r="O774" s="1"/>
      <c r="R774" s="1"/>
      <c r="S774" s="1"/>
    </row>
    <row r="775" spans="1:19" ht="13" x14ac:dyDescent="0.15">
      <c r="A775" s="2"/>
      <c r="L775" s="1"/>
      <c r="O775" s="1"/>
      <c r="R775" s="1"/>
      <c r="S775" s="1"/>
    </row>
    <row r="776" spans="1:19" ht="13" x14ac:dyDescent="0.15">
      <c r="A776" s="2"/>
      <c r="L776" s="1"/>
      <c r="O776" s="1"/>
      <c r="R776" s="1"/>
      <c r="S776" s="1"/>
    </row>
    <row r="777" spans="1:19" ht="13" x14ac:dyDescent="0.15">
      <c r="A777" s="2"/>
      <c r="L777" s="1"/>
      <c r="O777" s="1"/>
      <c r="R777" s="1"/>
      <c r="S777" s="1"/>
    </row>
    <row r="778" spans="1:19" ht="13" x14ac:dyDescent="0.15">
      <c r="A778" s="2"/>
      <c r="L778" s="1"/>
      <c r="O778" s="1"/>
      <c r="R778" s="1"/>
      <c r="S778" s="1"/>
    </row>
    <row r="779" spans="1:19" ht="13" x14ac:dyDescent="0.15">
      <c r="A779" s="2"/>
      <c r="L779" s="1"/>
      <c r="O779" s="1"/>
      <c r="R779" s="1"/>
      <c r="S779" s="1"/>
    </row>
    <row r="780" spans="1:19" ht="13" x14ac:dyDescent="0.15">
      <c r="A780" s="2"/>
      <c r="L780" s="1"/>
      <c r="O780" s="1"/>
      <c r="R780" s="1"/>
      <c r="S780" s="1"/>
    </row>
    <row r="781" spans="1:19" ht="13" x14ac:dyDescent="0.15">
      <c r="A781" s="2"/>
      <c r="L781" s="1"/>
      <c r="O781" s="1"/>
      <c r="R781" s="1"/>
      <c r="S781" s="1"/>
    </row>
    <row r="782" spans="1:19" ht="13" x14ac:dyDescent="0.15">
      <c r="A782" s="2"/>
      <c r="L782" s="1"/>
      <c r="O782" s="1"/>
      <c r="R782" s="1"/>
      <c r="S782" s="1"/>
    </row>
    <row r="783" spans="1:19" ht="13" x14ac:dyDescent="0.15">
      <c r="A783" s="2"/>
      <c r="L783" s="1"/>
      <c r="O783" s="1"/>
      <c r="R783" s="1"/>
      <c r="S783" s="1"/>
    </row>
    <row r="784" spans="1:19" ht="13" x14ac:dyDescent="0.15">
      <c r="A784" s="2"/>
      <c r="L784" s="1"/>
      <c r="O784" s="1"/>
      <c r="R784" s="1"/>
      <c r="S784" s="1"/>
    </row>
    <row r="785" spans="1:19" ht="13" x14ac:dyDescent="0.15">
      <c r="A785" s="2"/>
      <c r="L785" s="1"/>
      <c r="O785" s="1"/>
      <c r="R785" s="1"/>
      <c r="S785" s="1"/>
    </row>
    <row r="786" spans="1:19" ht="13" x14ac:dyDescent="0.15">
      <c r="A786" s="2"/>
      <c r="L786" s="1"/>
      <c r="O786" s="1"/>
      <c r="R786" s="1"/>
      <c r="S786" s="1"/>
    </row>
    <row r="787" spans="1:19" ht="13" x14ac:dyDescent="0.15">
      <c r="A787" s="2"/>
      <c r="L787" s="1"/>
      <c r="O787" s="1"/>
      <c r="R787" s="1"/>
      <c r="S787" s="1"/>
    </row>
    <row r="788" spans="1:19" ht="13" x14ac:dyDescent="0.15">
      <c r="A788" s="2"/>
      <c r="L788" s="1"/>
      <c r="O788" s="1"/>
      <c r="R788" s="1"/>
      <c r="S788" s="1"/>
    </row>
    <row r="789" spans="1:19" ht="13" x14ac:dyDescent="0.15">
      <c r="A789" s="2"/>
      <c r="L789" s="1"/>
      <c r="O789" s="1"/>
      <c r="R789" s="1"/>
      <c r="S789" s="1"/>
    </row>
    <row r="790" spans="1:19" ht="13" x14ac:dyDescent="0.15">
      <c r="A790" s="2"/>
      <c r="L790" s="1"/>
      <c r="O790" s="1"/>
      <c r="R790" s="1"/>
      <c r="S790" s="1"/>
    </row>
    <row r="791" spans="1:19" ht="13" x14ac:dyDescent="0.15">
      <c r="A791" s="2"/>
      <c r="L791" s="1"/>
      <c r="O791" s="1"/>
      <c r="R791" s="1"/>
      <c r="S791" s="1"/>
    </row>
    <row r="792" spans="1:19" ht="13" x14ac:dyDescent="0.15">
      <c r="A792" s="2"/>
      <c r="L792" s="1"/>
      <c r="O792" s="1"/>
      <c r="R792" s="1"/>
      <c r="S792" s="1"/>
    </row>
    <row r="793" spans="1:19" ht="13" x14ac:dyDescent="0.15">
      <c r="A793" s="2"/>
      <c r="L793" s="1"/>
      <c r="O793" s="1"/>
      <c r="R793" s="1"/>
      <c r="S793" s="1"/>
    </row>
    <row r="794" spans="1:19" ht="13" x14ac:dyDescent="0.15">
      <c r="A794" s="2"/>
      <c r="L794" s="1"/>
      <c r="O794" s="1"/>
      <c r="R794" s="1"/>
      <c r="S794" s="1"/>
    </row>
    <row r="795" spans="1:19" ht="13" x14ac:dyDescent="0.15">
      <c r="A795" s="2"/>
      <c r="L795" s="1"/>
      <c r="O795" s="1"/>
      <c r="R795" s="1"/>
      <c r="S795" s="1"/>
    </row>
    <row r="796" spans="1:19" ht="13" x14ac:dyDescent="0.15">
      <c r="A796" s="2"/>
      <c r="L796" s="1"/>
      <c r="O796" s="1"/>
      <c r="R796" s="1"/>
      <c r="S796" s="1"/>
    </row>
    <row r="797" spans="1:19" ht="13" x14ac:dyDescent="0.15">
      <c r="A797" s="2"/>
      <c r="L797" s="1"/>
      <c r="O797" s="1"/>
      <c r="R797" s="1"/>
      <c r="S797" s="1"/>
    </row>
    <row r="798" spans="1:19" ht="13" x14ac:dyDescent="0.15">
      <c r="A798" s="2"/>
      <c r="L798" s="1"/>
      <c r="O798" s="1"/>
      <c r="R798" s="1"/>
      <c r="S798" s="1"/>
    </row>
    <row r="799" spans="1:19" ht="13" x14ac:dyDescent="0.15">
      <c r="A799" s="2"/>
      <c r="L799" s="1"/>
      <c r="O799" s="1"/>
      <c r="R799" s="1"/>
      <c r="S799" s="1"/>
    </row>
    <row r="800" spans="1:19" ht="13" x14ac:dyDescent="0.15">
      <c r="A800" s="2"/>
      <c r="L800" s="1"/>
      <c r="O800" s="1"/>
      <c r="R800" s="1"/>
      <c r="S800" s="1"/>
    </row>
    <row r="801" spans="1:19" ht="13" x14ac:dyDescent="0.15">
      <c r="A801" s="2"/>
      <c r="L801" s="1"/>
      <c r="O801" s="1"/>
      <c r="R801" s="1"/>
      <c r="S801" s="1"/>
    </row>
    <row r="802" spans="1:19" ht="13" x14ac:dyDescent="0.15">
      <c r="A802" s="2"/>
      <c r="L802" s="1"/>
      <c r="O802" s="1"/>
      <c r="R802" s="1"/>
      <c r="S802" s="1"/>
    </row>
    <row r="803" spans="1:19" ht="13" x14ac:dyDescent="0.15">
      <c r="A803" s="2"/>
      <c r="L803" s="1"/>
      <c r="O803" s="1"/>
      <c r="R803" s="1"/>
      <c r="S803" s="1"/>
    </row>
    <row r="804" spans="1:19" ht="13" x14ac:dyDescent="0.15">
      <c r="A804" s="2"/>
      <c r="L804" s="1"/>
      <c r="O804" s="1"/>
      <c r="R804" s="1"/>
      <c r="S804" s="1"/>
    </row>
    <row r="805" spans="1:19" ht="13" x14ac:dyDescent="0.15">
      <c r="A805" s="2"/>
      <c r="L805" s="1"/>
      <c r="O805" s="1"/>
      <c r="R805" s="1"/>
      <c r="S805" s="1"/>
    </row>
    <row r="806" spans="1:19" ht="13" x14ac:dyDescent="0.15">
      <c r="A806" s="2"/>
      <c r="L806" s="1"/>
      <c r="O806" s="1"/>
      <c r="R806" s="1"/>
      <c r="S806" s="1"/>
    </row>
    <row r="807" spans="1:19" ht="13" x14ac:dyDescent="0.15">
      <c r="A807" s="2"/>
      <c r="L807" s="1"/>
      <c r="O807" s="1"/>
      <c r="R807" s="1"/>
      <c r="S807" s="1"/>
    </row>
    <row r="808" spans="1:19" ht="13" x14ac:dyDescent="0.15">
      <c r="A808" s="2"/>
      <c r="L808" s="1"/>
      <c r="O808" s="1"/>
      <c r="R808" s="1"/>
      <c r="S808" s="1"/>
    </row>
    <row r="809" spans="1:19" ht="13" x14ac:dyDescent="0.15">
      <c r="A809" s="2"/>
      <c r="L809" s="1"/>
      <c r="O809" s="1"/>
      <c r="R809" s="1"/>
      <c r="S809" s="1"/>
    </row>
    <row r="810" spans="1:19" ht="13" x14ac:dyDescent="0.15">
      <c r="A810" s="2"/>
      <c r="L810" s="1"/>
      <c r="O810" s="1"/>
      <c r="R810" s="1"/>
      <c r="S810" s="1"/>
    </row>
    <row r="811" spans="1:19" ht="13" x14ac:dyDescent="0.15">
      <c r="A811" s="2"/>
      <c r="L811" s="1"/>
      <c r="O811" s="1"/>
      <c r="R811" s="1"/>
      <c r="S811" s="1"/>
    </row>
    <row r="812" spans="1:19" ht="13" x14ac:dyDescent="0.15">
      <c r="A812" s="2"/>
      <c r="L812" s="1"/>
      <c r="O812" s="1"/>
      <c r="R812" s="1"/>
      <c r="S812" s="1"/>
    </row>
    <row r="813" spans="1:19" ht="13" x14ac:dyDescent="0.15">
      <c r="A813" s="2"/>
      <c r="L813" s="1"/>
      <c r="O813" s="1"/>
      <c r="R813" s="1"/>
      <c r="S813" s="1"/>
    </row>
    <row r="814" spans="1:19" ht="13" x14ac:dyDescent="0.15">
      <c r="A814" s="2"/>
      <c r="L814" s="1"/>
      <c r="O814" s="1"/>
      <c r="R814" s="1"/>
      <c r="S814" s="1"/>
    </row>
    <row r="815" spans="1:19" ht="13" x14ac:dyDescent="0.15">
      <c r="A815" s="2"/>
      <c r="L815" s="1"/>
      <c r="O815" s="1"/>
      <c r="R815" s="1"/>
      <c r="S815" s="1"/>
    </row>
    <row r="816" spans="1:19" ht="13" x14ac:dyDescent="0.15">
      <c r="A816" s="2"/>
      <c r="L816" s="1"/>
      <c r="O816" s="1"/>
      <c r="R816" s="1"/>
      <c r="S816" s="1"/>
    </row>
    <row r="817" spans="1:19" ht="13" x14ac:dyDescent="0.15">
      <c r="A817" s="2"/>
      <c r="L817" s="1"/>
      <c r="O817" s="1"/>
      <c r="R817" s="1"/>
      <c r="S817" s="1"/>
    </row>
    <row r="818" spans="1:19" ht="13" x14ac:dyDescent="0.15">
      <c r="A818" s="2"/>
      <c r="L818" s="1"/>
      <c r="O818" s="1"/>
      <c r="R818" s="1"/>
      <c r="S818" s="1"/>
    </row>
    <row r="819" spans="1:19" ht="13" x14ac:dyDescent="0.15">
      <c r="A819" s="2"/>
      <c r="L819" s="1"/>
      <c r="O819" s="1"/>
      <c r="R819" s="1"/>
      <c r="S819" s="1"/>
    </row>
    <row r="820" spans="1:19" ht="13" x14ac:dyDescent="0.15">
      <c r="A820" s="2"/>
      <c r="L820" s="1"/>
      <c r="O820" s="1"/>
      <c r="R820" s="1"/>
      <c r="S820" s="1"/>
    </row>
    <row r="821" spans="1:19" ht="13" x14ac:dyDescent="0.15">
      <c r="A821" s="2"/>
      <c r="L821" s="1"/>
      <c r="O821" s="1"/>
      <c r="R821" s="1"/>
      <c r="S821" s="1"/>
    </row>
    <row r="822" spans="1:19" ht="13" x14ac:dyDescent="0.15">
      <c r="A822" s="2"/>
      <c r="L822" s="1"/>
      <c r="O822" s="1"/>
      <c r="R822" s="1"/>
      <c r="S822" s="1"/>
    </row>
    <row r="823" spans="1:19" ht="13" x14ac:dyDescent="0.15">
      <c r="A823" s="2"/>
      <c r="L823" s="1"/>
      <c r="O823" s="1"/>
      <c r="R823" s="1"/>
      <c r="S823" s="1"/>
    </row>
    <row r="824" spans="1:19" ht="13" x14ac:dyDescent="0.15">
      <c r="A824" s="2"/>
      <c r="L824" s="1"/>
      <c r="O824" s="1"/>
      <c r="R824" s="1"/>
      <c r="S824" s="1"/>
    </row>
    <row r="825" spans="1:19" ht="13" x14ac:dyDescent="0.15">
      <c r="A825" s="2"/>
      <c r="L825" s="1"/>
      <c r="O825" s="1"/>
      <c r="R825" s="1"/>
      <c r="S825" s="1"/>
    </row>
    <row r="826" spans="1:19" ht="13" x14ac:dyDescent="0.15">
      <c r="A826" s="2"/>
      <c r="L826" s="1"/>
      <c r="O826" s="1"/>
      <c r="R826" s="1"/>
      <c r="S826" s="1"/>
    </row>
    <row r="827" spans="1:19" ht="13" x14ac:dyDescent="0.15">
      <c r="A827" s="2"/>
      <c r="L827" s="1"/>
      <c r="O827" s="1"/>
      <c r="R827" s="1"/>
      <c r="S827" s="1"/>
    </row>
    <row r="828" spans="1:19" ht="13" x14ac:dyDescent="0.15">
      <c r="A828" s="2"/>
      <c r="L828" s="1"/>
      <c r="O828" s="1"/>
      <c r="R828" s="1"/>
      <c r="S828" s="1"/>
    </row>
    <row r="829" spans="1:19" ht="13" x14ac:dyDescent="0.15">
      <c r="A829" s="2"/>
      <c r="L829" s="1"/>
      <c r="O829" s="1"/>
      <c r="R829" s="1"/>
      <c r="S829" s="1"/>
    </row>
    <row r="830" spans="1:19" ht="13" x14ac:dyDescent="0.15">
      <c r="A830" s="2"/>
      <c r="L830" s="1"/>
      <c r="O830" s="1"/>
      <c r="R830" s="1"/>
      <c r="S830" s="1"/>
    </row>
    <row r="831" spans="1:19" ht="13" x14ac:dyDescent="0.15">
      <c r="A831" s="2"/>
      <c r="L831" s="1"/>
      <c r="O831" s="1"/>
      <c r="R831" s="1"/>
      <c r="S831" s="1"/>
    </row>
    <row r="832" spans="1:19" ht="13" x14ac:dyDescent="0.15">
      <c r="A832" s="2"/>
      <c r="L832" s="1"/>
      <c r="O832" s="1"/>
      <c r="R832" s="1"/>
      <c r="S832" s="1"/>
    </row>
    <row r="833" spans="1:19" ht="13" x14ac:dyDescent="0.15">
      <c r="A833" s="2"/>
      <c r="L833" s="1"/>
      <c r="O833" s="1"/>
      <c r="R833" s="1"/>
      <c r="S833" s="1"/>
    </row>
    <row r="834" spans="1:19" ht="13" x14ac:dyDescent="0.15">
      <c r="A834" s="2"/>
      <c r="L834" s="1"/>
      <c r="O834" s="1"/>
      <c r="R834" s="1"/>
      <c r="S834" s="1"/>
    </row>
    <row r="835" spans="1:19" ht="13" x14ac:dyDescent="0.15">
      <c r="A835" s="2"/>
      <c r="L835" s="1"/>
      <c r="O835" s="1"/>
      <c r="R835" s="1"/>
      <c r="S835" s="1"/>
    </row>
    <row r="836" spans="1:19" ht="13" x14ac:dyDescent="0.15">
      <c r="A836" s="2"/>
      <c r="L836" s="1"/>
      <c r="O836" s="1"/>
      <c r="R836" s="1"/>
      <c r="S836" s="1"/>
    </row>
    <row r="837" spans="1:19" ht="13" x14ac:dyDescent="0.15">
      <c r="A837" s="2"/>
      <c r="L837" s="1"/>
      <c r="O837" s="1"/>
      <c r="R837" s="1"/>
      <c r="S837" s="1"/>
    </row>
    <row r="838" spans="1:19" ht="13" x14ac:dyDescent="0.15">
      <c r="A838" s="2"/>
      <c r="L838" s="1"/>
      <c r="O838" s="1"/>
      <c r="R838" s="1"/>
      <c r="S838" s="1"/>
    </row>
    <row r="839" spans="1:19" ht="13" x14ac:dyDescent="0.15">
      <c r="A839" s="2"/>
      <c r="L839" s="1"/>
      <c r="O839" s="1"/>
      <c r="R839" s="1"/>
      <c r="S839" s="1"/>
    </row>
    <row r="840" spans="1:19" ht="13" x14ac:dyDescent="0.15">
      <c r="A840" s="2"/>
      <c r="L840" s="1"/>
      <c r="O840" s="1"/>
      <c r="R840" s="1"/>
      <c r="S840" s="1"/>
    </row>
    <row r="841" spans="1:19" ht="13" x14ac:dyDescent="0.15">
      <c r="A841" s="2"/>
      <c r="L841" s="1"/>
      <c r="O841" s="1"/>
      <c r="R841" s="1"/>
      <c r="S841" s="1"/>
    </row>
    <row r="842" spans="1:19" ht="13" x14ac:dyDescent="0.15">
      <c r="A842" s="2"/>
      <c r="L842" s="1"/>
      <c r="O842" s="1"/>
      <c r="R842" s="1"/>
      <c r="S842" s="1"/>
    </row>
    <row r="843" spans="1:19" ht="13" x14ac:dyDescent="0.15">
      <c r="A843" s="2"/>
      <c r="L843" s="1"/>
      <c r="O843" s="1"/>
      <c r="R843" s="1"/>
      <c r="S843" s="1"/>
    </row>
    <row r="844" spans="1:19" ht="13" x14ac:dyDescent="0.15">
      <c r="A844" s="2"/>
      <c r="L844" s="1"/>
      <c r="O844" s="1"/>
      <c r="R844" s="1"/>
      <c r="S844" s="1"/>
    </row>
    <row r="845" spans="1:19" ht="13" x14ac:dyDescent="0.15">
      <c r="A845" s="2"/>
      <c r="L845" s="1"/>
      <c r="O845" s="1"/>
      <c r="R845" s="1"/>
      <c r="S845" s="1"/>
    </row>
    <row r="846" spans="1:19" ht="13" x14ac:dyDescent="0.15">
      <c r="A846" s="2"/>
      <c r="L846" s="1"/>
      <c r="O846" s="1"/>
      <c r="R846" s="1"/>
      <c r="S846" s="1"/>
    </row>
    <row r="847" spans="1:19" ht="13" x14ac:dyDescent="0.15">
      <c r="A847" s="2"/>
      <c r="L847" s="1"/>
      <c r="O847" s="1"/>
      <c r="R847" s="1"/>
      <c r="S847" s="1"/>
    </row>
    <row r="848" spans="1:19" ht="13" x14ac:dyDescent="0.15">
      <c r="A848" s="2"/>
      <c r="L848" s="1"/>
      <c r="O848" s="1"/>
      <c r="R848" s="1"/>
      <c r="S848" s="1"/>
    </row>
    <row r="849" spans="1:19" ht="13" x14ac:dyDescent="0.15">
      <c r="A849" s="2"/>
      <c r="L849" s="1"/>
      <c r="O849" s="1"/>
      <c r="R849" s="1"/>
      <c r="S849" s="1"/>
    </row>
    <row r="850" spans="1:19" ht="13" x14ac:dyDescent="0.15">
      <c r="A850" s="2"/>
      <c r="L850" s="1"/>
      <c r="O850" s="1"/>
      <c r="R850" s="1"/>
      <c r="S850" s="1"/>
    </row>
    <row r="851" spans="1:19" ht="13" x14ac:dyDescent="0.15">
      <c r="A851" s="2"/>
      <c r="L851" s="1"/>
      <c r="O851" s="1"/>
      <c r="R851" s="1"/>
      <c r="S851" s="1"/>
    </row>
    <row r="852" spans="1:19" ht="13" x14ac:dyDescent="0.15">
      <c r="A852" s="2"/>
      <c r="L852" s="1"/>
      <c r="O852" s="1"/>
      <c r="R852" s="1"/>
      <c r="S852" s="1"/>
    </row>
    <row r="853" spans="1:19" ht="13" x14ac:dyDescent="0.15">
      <c r="A853" s="2"/>
      <c r="L853" s="1"/>
      <c r="O853" s="1"/>
      <c r="R853" s="1"/>
      <c r="S853" s="1"/>
    </row>
    <row r="854" spans="1:19" ht="13" x14ac:dyDescent="0.15">
      <c r="A854" s="2"/>
      <c r="L854" s="1"/>
      <c r="O854" s="1"/>
      <c r="R854" s="1"/>
      <c r="S854" s="1"/>
    </row>
    <row r="855" spans="1:19" ht="13" x14ac:dyDescent="0.15">
      <c r="A855" s="2"/>
      <c r="L855" s="1"/>
      <c r="O855" s="1"/>
      <c r="R855" s="1"/>
      <c r="S855" s="1"/>
    </row>
    <row r="856" spans="1:19" ht="13" x14ac:dyDescent="0.15">
      <c r="A856" s="2"/>
      <c r="L856" s="1"/>
      <c r="O856" s="1"/>
      <c r="R856" s="1"/>
      <c r="S856" s="1"/>
    </row>
    <row r="857" spans="1:19" ht="13" x14ac:dyDescent="0.15">
      <c r="A857" s="2"/>
      <c r="L857" s="1"/>
      <c r="O857" s="1"/>
      <c r="R857" s="1"/>
      <c r="S857" s="1"/>
    </row>
    <row r="858" spans="1:19" ht="13" x14ac:dyDescent="0.15">
      <c r="A858" s="2"/>
      <c r="L858" s="1"/>
      <c r="O858" s="1"/>
      <c r="R858" s="1"/>
      <c r="S858" s="1"/>
    </row>
    <row r="859" spans="1:19" ht="13" x14ac:dyDescent="0.15">
      <c r="A859" s="2"/>
      <c r="L859" s="1"/>
      <c r="O859" s="1"/>
      <c r="R859" s="1"/>
      <c r="S859" s="1"/>
    </row>
    <row r="860" spans="1:19" ht="13" x14ac:dyDescent="0.15">
      <c r="A860" s="2"/>
      <c r="L860" s="1"/>
      <c r="O860" s="1"/>
      <c r="R860" s="1"/>
      <c r="S860" s="1"/>
    </row>
    <row r="861" spans="1:19" ht="13" x14ac:dyDescent="0.15">
      <c r="A861" s="2"/>
      <c r="L861" s="1"/>
      <c r="O861" s="1"/>
      <c r="R861" s="1"/>
      <c r="S861" s="1"/>
    </row>
    <row r="862" spans="1:19" ht="13" x14ac:dyDescent="0.15">
      <c r="A862" s="2"/>
      <c r="L862" s="1"/>
      <c r="O862" s="1"/>
      <c r="R862" s="1"/>
      <c r="S862" s="1"/>
    </row>
    <row r="863" spans="1:19" ht="13" x14ac:dyDescent="0.15">
      <c r="A863" s="2"/>
      <c r="L863" s="1"/>
      <c r="O863" s="1"/>
      <c r="R863" s="1"/>
      <c r="S863" s="1"/>
    </row>
    <row r="864" spans="1:19" ht="13" x14ac:dyDescent="0.15">
      <c r="A864" s="2"/>
      <c r="L864" s="1"/>
      <c r="O864" s="1"/>
      <c r="R864" s="1"/>
      <c r="S864" s="1"/>
    </row>
    <row r="865" spans="1:19" ht="13" x14ac:dyDescent="0.15">
      <c r="A865" s="2"/>
      <c r="L865" s="1"/>
      <c r="O865" s="1"/>
      <c r="R865" s="1"/>
      <c r="S865" s="1"/>
    </row>
    <row r="866" spans="1:19" ht="13" x14ac:dyDescent="0.15">
      <c r="A866" s="2"/>
      <c r="L866" s="1"/>
      <c r="O866" s="1"/>
      <c r="R866" s="1"/>
      <c r="S866" s="1"/>
    </row>
    <row r="867" spans="1:19" ht="13" x14ac:dyDescent="0.15">
      <c r="A867" s="2"/>
      <c r="L867" s="1"/>
      <c r="O867" s="1"/>
      <c r="R867" s="1"/>
      <c r="S867" s="1"/>
    </row>
    <row r="868" spans="1:19" ht="13" x14ac:dyDescent="0.15">
      <c r="A868" s="2"/>
      <c r="L868" s="1"/>
      <c r="O868" s="1"/>
      <c r="R868" s="1"/>
      <c r="S868" s="1"/>
    </row>
    <row r="869" spans="1:19" ht="13" x14ac:dyDescent="0.15">
      <c r="A869" s="2"/>
      <c r="L869" s="1"/>
      <c r="O869" s="1"/>
      <c r="R869" s="1"/>
      <c r="S869" s="1"/>
    </row>
    <row r="870" spans="1:19" ht="13" x14ac:dyDescent="0.15">
      <c r="A870" s="2"/>
      <c r="L870" s="1"/>
      <c r="O870" s="1"/>
      <c r="R870" s="1"/>
      <c r="S870" s="1"/>
    </row>
    <row r="871" spans="1:19" ht="13" x14ac:dyDescent="0.15">
      <c r="A871" s="2"/>
      <c r="L871" s="1"/>
      <c r="O871" s="1"/>
      <c r="R871" s="1"/>
      <c r="S871" s="1"/>
    </row>
    <row r="872" spans="1:19" ht="13" x14ac:dyDescent="0.15">
      <c r="A872" s="2"/>
      <c r="L872" s="1"/>
      <c r="O872" s="1"/>
      <c r="R872" s="1"/>
      <c r="S872" s="1"/>
    </row>
    <row r="873" spans="1:19" ht="13" x14ac:dyDescent="0.15">
      <c r="A873" s="2"/>
      <c r="L873" s="1"/>
      <c r="O873" s="1"/>
      <c r="R873" s="1"/>
      <c r="S873" s="1"/>
    </row>
    <row r="874" spans="1:19" ht="13" x14ac:dyDescent="0.15">
      <c r="A874" s="2"/>
      <c r="L874" s="1"/>
      <c r="O874" s="1"/>
      <c r="R874" s="1"/>
      <c r="S874" s="1"/>
    </row>
    <row r="875" spans="1:19" ht="13" x14ac:dyDescent="0.15">
      <c r="A875" s="2"/>
      <c r="L875" s="1"/>
      <c r="O875" s="1"/>
      <c r="R875" s="1"/>
      <c r="S875" s="1"/>
    </row>
    <row r="876" spans="1:19" ht="13" x14ac:dyDescent="0.15">
      <c r="A876" s="2"/>
      <c r="L876" s="1"/>
      <c r="O876" s="1"/>
      <c r="R876" s="1"/>
      <c r="S876" s="1"/>
    </row>
    <row r="877" spans="1:19" ht="13" x14ac:dyDescent="0.15">
      <c r="A877" s="2"/>
      <c r="L877" s="1"/>
      <c r="O877" s="1"/>
      <c r="R877" s="1"/>
      <c r="S877" s="1"/>
    </row>
    <row r="878" spans="1:19" ht="13" x14ac:dyDescent="0.15">
      <c r="A878" s="2"/>
      <c r="L878" s="1"/>
      <c r="O878" s="1"/>
      <c r="R878" s="1"/>
      <c r="S878" s="1"/>
    </row>
    <row r="879" spans="1:19" ht="13" x14ac:dyDescent="0.15">
      <c r="A879" s="2"/>
      <c r="L879" s="1"/>
      <c r="O879" s="1"/>
      <c r="R879" s="1"/>
      <c r="S879" s="1"/>
    </row>
    <row r="880" spans="1:19" ht="13" x14ac:dyDescent="0.15">
      <c r="A880" s="2"/>
      <c r="L880" s="1"/>
      <c r="O880" s="1"/>
      <c r="R880" s="1"/>
      <c r="S880" s="1"/>
    </row>
    <row r="881" spans="1:19" ht="13" x14ac:dyDescent="0.15">
      <c r="A881" s="2"/>
      <c r="L881" s="1"/>
      <c r="O881" s="1"/>
      <c r="R881" s="1"/>
      <c r="S881" s="1"/>
    </row>
    <row r="882" spans="1:19" ht="13" x14ac:dyDescent="0.15">
      <c r="A882" s="2"/>
      <c r="L882" s="1"/>
      <c r="O882" s="1"/>
      <c r="R882" s="1"/>
      <c r="S882" s="1"/>
    </row>
    <row r="883" spans="1:19" ht="13" x14ac:dyDescent="0.15">
      <c r="A883" s="2"/>
      <c r="L883" s="1"/>
      <c r="O883" s="1"/>
      <c r="R883" s="1"/>
      <c r="S883" s="1"/>
    </row>
    <row r="884" spans="1:19" ht="13" x14ac:dyDescent="0.15">
      <c r="A884" s="2"/>
      <c r="L884" s="1"/>
      <c r="O884" s="1"/>
      <c r="R884" s="1"/>
      <c r="S884" s="1"/>
    </row>
    <row r="885" spans="1:19" ht="13" x14ac:dyDescent="0.15">
      <c r="A885" s="2"/>
      <c r="L885" s="1"/>
      <c r="O885" s="1"/>
      <c r="R885" s="1"/>
      <c r="S885" s="1"/>
    </row>
    <row r="886" spans="1:19" ht="13" x14ac:dyDescent="0.15">
      <c r="A886" s="2"/>
      <c r="L886" s="1"/>
      <c r="O886" s="1"/>
      <c r="R886" s="1"/>
      <c r="S886" s="1"/>
    </row>
    <row r="887" spans="1:19" ht="13" x14ac:dyDescent="0.15">
      <c r="A887" s="2"/>
      <c r="L887" s="1"/>
      <c r="O887" s="1"/>
      <c r="R887" s="1"/>
      <c r="S887" s="1"/>
    </row>
    <row r="888" spans="1:19" ht="13" x14ac:dyDescent="0.15">
      <c r="A888" s="2"/>
      <c r="L888" s="1"/>
      <c r="O888" s="1"/>
      <c r="R888" s="1"/>
      <c r="S888" s="1"/>
    </row>
    <row r="889" spans="1:19" ht="13" x14ac:dyDescent="0.15">
      <c r="A889" s="2"/>
      <c r="L889" s="1"/>
      <c r="O889" s="1"/>
      <c r="R889" s="1"/>
      <c r="S889" s="1"/>
    </row>
    <row r="890" spans="1:19" ht="13" x14ac:dyDescent="0.15">
      <c r="A890" s="2"/>
      <c r="L890" s="1"/>
      <c r="O890" s="1"/>
      <c r="R890" s="1"/>
      <c r="S890" s="1"/>
    </row>
    <row r="891" spans="1:19" ht="13" x14ac:dyDescent="0.15">
      <c r="A891" s="2"/>
      <c r="L891" s="1"/>
      <c r="O891" s="1"/>
      <c r="R891" s="1"/>
      <c r="S891" s="1"/>
    </row>
    <row r="892" spans="1:19" ht="13" x14ac:dyDescent="0.15">
      <c r="A892" s="2"/>
      <c r="L892" s="1"/>
      <c r="O892" s="1"/>
      <c r="R892" s="1"/>
      <c r="S892" s="1"/>
    </row>
    <row r="893" spans="1:19" ht="13" x14ac:dyDescent="0.15">
      <c r="A893" s="2"/>
      <c r="L893" s="1"/>
      <c r="O893" s="1"/>
      <c r="R893" s="1"/>
      <c r="S893" s="1"/>
    </row>
    <row r="894" spans="1:19" ht="13" x14ac:dyDescent="0.15">
      <c r="A894" s="2"/>
      <c r="L894" s="1"/>
      <c r="O894" s="1"/>
      <c r="R894" s="1"/>
      <c r="S894" s="1"/>
    </row>
    <row r="895" spans="1:19" ht="13" x14ac:dyDescent="0.15">
      <c r="A895" s="2"/>
      <c r="L895" s="1"/>
      <c r="O895" s="1"/>
      <c r="R895" s="1"/>
      <c r="S895" s="1"/>
    </row>
    <row r="896" spans="1:19" ht="13" x14ac:dyDescent="0.15">
      <c r="A896" s="2"/>
      <c r="L896" s="1"/>
      <c r="O896" s="1"/>
      <c r="R896" s="1"/>
      <c r="S896" s="1"/>
    </row>
    <row r="897" spans="1:19" ht="13" x14ac:dyDescent="0.15">
      <c r="A897" s="2"/>
      <c r="L897" s="1"/>
      <c r="O897" s="1"/>
      <c r="R897" s="1"/>
      <c r="S897" s="1"/>
    </row>
    <row r="898" spans="1:19" ht="13" x14ac:dyDescent="0.15">
      <c r="A898" s="2"/>
      <c r="L898" s="1"/>
      <c r="O898" s="1"/>
      <c r="R898" s="1"/>
      <c r="S898" s="1"/>
    </row>
    <row r="899" spans="1:19" ht="13" x14ac:dyDescent="0.15">
      <c r="A899" s="2"/>
      <c r="L899" s="1"/>
      <c r="O899" s="1"/>
      <c r="R899" s="1"/>
      <c r="S899" s="1"/>
    </row>
    <row r="900" spans="1:19" ht="13" x14ac:dyDescent="0.15">
      <c r="A900" s="2"/>
      <c r="L900" s="1"/>
      <c r="O900" s="1"/>
      <c r="R900" s="1"/>
      <c r="S900" s="1"/>
    </row>
    <row r="901" spans="1:19" ht="13" x14ac:dyDescent="0.15">
      <c r="A901" s="2"/>
      <c r="L901" s="1"/>
      <c r="O901" s="1"/>
      <c r="R901" s="1"/>
      <c r="S901" s="1"/>
    </row>
    <row r="902" spans="1:19" ht="13" x14ac:dyDescent="0.15">
      <c r="A902" s="2"/>
      <c r="L902" s="1"/>
      <c r="O902" s="1"/>
      <c r="R902" s="1"/>
      <c r="S902" s="1"/>
    </row>
    <row r="903" spans="1:19" ht="13" x14ac:dyDescent="0.15">
      <c r="A903" s="2"/>
      <c r="L903" s="1"/>
      <c r="O903" s="1"/>
      <c r="R903" s="1"/>
      <c r="S903" s="1"/>
    </row>
    <row r="904" spans="1:19" ht="13" x14ac:dyDescent="0.15">
      <c r="A904" s="2"/>
      <c r="L904" s="1"/>
      <c r="O904" s="1"/>
      <c r="R904" s="1"/>
      <c r="S904" s="1"/>
    </row>
    <row r="905" spans="1:19" ht="13" x14ac:dyDescent="0.15">
      <c r="A905" s="2"/>
      <c r="L905" s="1"/>
      <c r="O905" s="1"/>
      <c r="R905" s="1"/>
      <c r="S905" s="1"/>
    </row>
    <row r="906" spans="1:19" ht="13" x14ac:dyDescent="0.15">
      <c r="A906" s="2"/>
      <c r="L906" s="1"/>
      <c r="O906" s="1"/>
      <c r="R906" s="1"/>
      <c r="S906" s="1"/>
    </row>
    <row r="907" spans="1:19" ht="13" x14ac:dyDescent="0.15">
      <c r="A907" s="2"/>
      <c r="L907" s="1"/>
      <c r="O907" s="1"/>
      <c r="R907" s="1"/>
      <c r="S907" s="1"/>
    </row>
    <row r="908" spans="1:19" ht="13" x14ac:dyDescent="0.15">
      <c r="A908" s="2"/>
      <c r="L908" s="1"/>
      <c r="O908" s="1"/>
      <c r="R908" s="1"/>
      <c r="S908" s="1"/>
    </row>
    <row r="909" spans="1:19" ht="13" x14ac:dyDescent="0.15">
      <c r="A909" s="2"/>
      <c r="L909" s="1"/>
      <c r="O909" s="1"/>
      <c r="R909" s="1"/>
      <c r="S909" s="1"/>
    </row>
    <row r="910" spans="1:19" ht="13" x14ac:dyDescent="0.15">
      <c r="A910" s="2"/>
      <c r="L910" s="1"/>
      <c r="O910" s="1"/>
      <c r="R910" s="1"/>
      <c r="S910" s="1"/>
    </row>
    <row r="911" spans="1:19" ht="13" x14ac:dyDescent="0.15">
      <c r="A911" s="2"/>
      <c r="L911" s="1"/>
      <c r="O911" s="1"/>
      <c r="R911" s="1"/>
      <c r="S911" s="1"/>
    </row>
    <row r="912" spans="1:19" ht="13" x14ac:dyDescent="0.15">
      <c r="A912" s="2"/>
      <c r="L912" s="1"/>
      <c r="O912" s="1"/>
      <c r="R912" s="1"/>
      <c r="S912" s="1"/>
    </row>
    <row r="913" spans="1:19" ht="13" x14ac:dyDescent="0.15">
      <c r="A913" s="2"/>
      <c r="L913" s="1"/>
      <c r="O913" s="1"/>
      <c r="R913" s="1"/>
      <c r="S913" s="1"/>
    </row>
  </sheetData>
  <autoFilter ref="A3:S35" xr:uid="{00000000-0009-0000-0000-000002000000}"/>
  <mergeCells count="4">
    <mergeCell ref="A1:R1"/>
    <mergeCell ref="V35:AH35"/>
    <mergeCell ref="A37:S37"/>
    <mergeCell ref="A49:S49"/>
  </mergeCells>
  <conditionalFormatting sqref="B3:B30">
    <cfRule type="cellIs" dxfId="30" priority="1" operator="greaterThan">
      <formula>12</formula>
    </cfRule>
  </conditionalFormatting>
  <conditionalFormatting sqref="C3:E30">
    <cfRule type="cellIs" dxfId="29" priority="2" operator="greaterThan">
      <formula>10</formula>
    </cfRule>
  </conditionalFormatting>
  <conditionalFormatting sqref="F3:F30">
    <cfRule type="cellIs" dxfId="28" priority="3" operator="greaterThan">
      <formula>2</formula>
    </cfRule>
  </conditionalFormatting>
  <conditionalFormatting sqref="G3:G30">
    <cfRule type="cellIs" dxfId="27" priority="6" operator="greaterThan">
      <formula>1</formula>
    </cfRule>
  </conditionalFormatting>
  <conditionalFormatting sqref="H3:H30">
    <cfRule type="cellIs" dxfId="26" priority="7" operator="greaterThan">
      <formula>0.9</formula>
    </cfRule>
  </conditionalFormatting>
  <conditionalFormatting sqref="I3:I30">
    <cfRule type="cellIs" dxfId="25" priority="8" operator="greaterThan">
      <formula>2</formula>
    </cfRule>
  </conditionalFormatting>
  <conditionalFormatting sqref="L3:L30">
    <cfRule type="cellIs" dxfId="24" priority="4" operator="greaterThan">
      <formula>"35%"</formula>
    </cfRule>
  </conditionalFormatting>
  <conditionalFormatting sqref="N3:N30">
    <cfRule type="cellIs" dxfId="23" priority="10" operator="greaterThan">
      <formula>1.5</formula>
    </cfRule>
  </conditionalFormatting>
  <conditionalFormatting sqref="O3:O30">
    <cfRule type="cellIs" dxfId="22" priority="5" operator="greaterThan">
      <formula>"25%"</formula>
    </cfRule>
  </conditionalFormatting>
  <conditionalFormatting sqref="R3:R35">
    <cfRule type="cellIs" dxfId="21" priority="9" operator="greaterThan">
      <formula>"49.90%"</formula>
    </cfRule>
  </conditionalFormatting>
  <conditionalFormatting sqref="S4:S35">
    <cfRule type="cellIs" dxfId="20" priority="11" operator="greaterThanOrEqual">
      <formula>"40.00%"</formula>
    </cfRule>
    <cfRule type="cellIs" dxfId="19" priority="12" operator="lessThanOrEqual">
      <formula>"30%"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47"/>
  <sheetViews>
    <sheetView workbookViewId="0"/>
  </sheetViews>
  <sheetFormatPr baseColWidth="10" defaultColWidth="12.6640625" defaultRowHeight="15.75" customHeight="1" x14ac:dyDescent="0.15"/>
  <cols>
    <col min="14" max="14" width="17.6640625" customWidth="1"/>
  </cols>
  <sheetData>
    <row r="1" spans="1:19" ht="15.75" customHeight="1" x14ac:dyDescent="0.15">
      <c r="A1" s="3" t="s">
        <v>88</v>
      </c>
      <c r="B1" s="3" t="s">
        <v>89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60" t="s">
        <v>96</v>
      </c>
      <c r="J1" s="34"/>
      <c r="K1" s="3" t="s">
        <v>97</v>
      </c>
      <c r="L1" s="3" t="s">
        <v>98</v>
      </c>
      <c r="M1" s="3" t="s">
        <v>99</v>
      </c>
      <c r="N1" s="3" t="s">
        <v>100</v>
      </c>
    </row>
    <row r="2" spans="1:19" ht="15.75" customHeight="1" x14ac:dyDescent="0.15">
      <c r="A2" s="84" t="s">
        <v>101</v>
      </c>
      <c r="B2" s="82"/>
      <c r="C2" s="82"/>
      <c r="D2" s="82"/>
      <c r="E2" s="82"/>
      <c r="F2" s="82"/>
      <c r="G2" s="82"/>
      <c r="H2" s="83"/>
      <c r="I2" s="60" t="s">
        <v>102</v>
      </c>
      <c r="J2" s="34"/>
      <c r="P2" s="3" t="s">
        <v>102</v>
      </c>
      <c r="S2" s="3" t="s">
        <v>103</v>
      </c>
    </row>
    <row r="3" spans="1:19" ht="15.75" customHeight="1" x14ac:dyDescent="0.15">
      <c r="A3" s="61" t="s">
        <v>104</v>
      </c>
      <c r="B3" s="61" t="s">
        <v>104</v>
      </c>
      <c r="C3" s="61" t="s">
        <v>104</v>
      </c>
      <c r="D3" s="61" t="s">
        <v>104</v>
      </c>
      <c r="E3" s="61" t="s">
        <v>104</v>
      </c>
      <c r="F3" s="61" t="s">
        <v>104</v>
      </c>
      <c r="G3" s="61" t="s">
        <v>104</v>
      </c>
      <c r="H3" s="61" t="s">
        <v>99</v>
      </c>
      <c r="I3" s="34" t="s">
        <v>104</v>
      </c>
      <c r="J3" s="34"/>
      <c r="K3" s="3" t="s">
        <v>99</v>
      </c>
      <c r="L3" s="3" t="s">
        <v>99</v>
      </c>
      <c r="M3" s="3" t="s">
        <v>99</v>
      </c>
      <c r="N3" s="3" t="s">
        <v>99</v>
      </c>
      <c r="O3" s="3" t="s">
        <v>99</v>
      </c>
      <c r="P3" s="3">
        <v>8</v>
      </c>
      <c r="R3" s="3" t="s">
        <v>104</v>
      </c>
      <c r="S3" s="3">
        <v>8</v>
      </c>
    </row>
    <row r="4" spans="1:19" ht="15.75" customHeight="1" x14ac:dyDescent="0.15">
      <c r="A4" s="61" t="s">
        <v>105</v>
      </c>
      <c r="B4" s="61" t="s">
        <v>106</v>
      </c>
      <c r="C4" s="61" t="s">
        <v>105</v>
      </c>
      <c r="D4" s="61" t="s">
        <v>105</v>
      </c>
      <c r="E4" s="61" t="s">
        <v>105</v>
      </c>
      <c r="F4" s="61" t="s">
        <v>105</v>
      </c>
      <c r="G4" s="61" t="s">
        <v>107</v>
      </c>
      <c r="H4" s="61" t="s">
        <v>108</v>
      </c>
      <c r="I4" s="34" t="s">
        <v>105</v>
      </c>
      <c r="J4" s="34"/>
      <c r="K4" s="3" t="s">
        <v>108</v>
      </c>
      <c r="L4" s="3" t="s">
        <v>107</v>
      </c>
      <c r="M4" s="3" t="s">
        <v>108</v>
      </c>
      <c r="N4" s="3" t="s">
        <v>108</v>
      </c>
      <c r="O4" s="3" t="s">
        <v>108</v>
      </c>
      <c r="P4" s="3">
        <v>7</v>
      </c>
    </row>
    <row r="5" spans="1:19" ht="15.75" customHeight="1" x14ac:dyDescent="0.15">
      <c r="A5" s="61" t="s">
        <v>109</v>
      </c>
      <c r="B5" s="61" t="s">
        <v>89</v>
      </c>
      <c r="C5" s="61" t="s">
        <v>90</v>
      </c>
      <c r="D5" s="61" t="s">
        <v>89</v>
      </c>
      <c r="E5" s="61" t="s">
        <v>89</v>
      </c>
      <c r="F5" s="61" t="s">
        <v>89</v>
      </c>
      <c r="G5" s="61" t="s">
        <v>110</v>
      </c>
      <c r="H5" s="61" t="s">
        <v>110</v>
      </c>
      <c r="I5" s="34" t="s">
        <v>110</v>
      </c>
      <c r="J5" s="34"/>
      <c r="K5" s="3" t="s">
        <v>110</v>
      </c>
      <c r="L5" s="3" t="s">
        <v>110</v>
      </c>
      <c r="M5" s="3" t="s">
        <v>110</v>
      </c>
      <c r="N5" s="3" t="s">
        <v>110</v>
      </c>
      <c r="O5" s="3" t="s">
        <v>107</v>
      </c>
      <c r="P5" s="3">
        <v>5</v>
      </c>
      <c r="S5" s="3" t="s">
        <v>111</v>
      </c>
    </row>
    <row r="6" spans="1:19" ht="15.75" customHeight="1" x14ac:dyDescent="0.15">
      <c r="A6" s="85" t="s">
        <v>112</v>
      </c>
      <c r="B6" s="82"/>
      <c r="C6" s="82"/>
      <c r="D6" s="82"/>
      <c r="E6" s="82"/>
      <c r="F6" s="82"/>
      <c r="G6" s="82"/>
      <c r="H6" s="83"/>
      <c r="I6" s="60" t="s">
        <v>113</v>
      </c>
      <c r="J6" s="34"/>
      <c r="O6" s="3" t="s">
        <v>110</v>
      </c>
      <c r="P6" s="3">
        <v>4</v>
      </c>
      <c r="R6" s="3" t="s">
        <v>104</v>
      </c>
      <c r="S6" s="3">
        <v>4</v>
      </c>
    </row>
    <row r="7" spans="1:19" ht="15.75" customHeight="1" x14ac:dyDescent="0.15">
      <c r="A7" s="62" t="s">
        <v>114</v>
      </c>
      <c r="B7" s="62" t="s">
        <v>115</v>
      </c>
      <c r="C7" s="62" t="s">
        <v>89</v>
      </c>
      <c r="D7" s="62" t="s">
        <v>116</v>
      </c>
      <c r="E7" s="62" t="s">
        <v>90</v>
      </c>
      <c r="F7" s="62" t="s">
        <v>116</v>
      </c>
      <c r="G7" s="62" t="s">
        <v>117</v>
      </c>
      <c r="H7" s="62" t="s">
        <v>107</v>
      </c>
      <c r="I7" s="34" t="s">
        <v>89</v>
      </c>
      <c r="J7" s="34" t="s">
        <v>118</v>
      </c>
      <c r="K7" s="3" t="s">
        <v>110</v>
      </c>
      <c r="L7" s="3" t="s">
        <v>108</v>
      </c>
      <c r="M7" s="3" t="s">
        <v>107</v>
      </c>
      <c r="N7" s="3" t="s">
        <v>117</v>
      </c>
      <c r="R7" s="3" t="s">
        <v>88</v>
      </c>
      <c r="S7" s="3">
        <v>3</v>
      </c>
    </row>
    <row r="8" spans="1:19" ht="15.75" customHeight="1" x14ac:dyDescent="0.15">
      <c r="A8" s="62" t="s">
        <v>117</v>
      </c>
      <c r="B8" s="62" t="s">
        <v>119</v>
      </c>
      <c r="C8" s="62" t="s">
        <v>116</v>
      </c>
      <c r="D8" s="62" t="s">
        <v>90</v>
      </c>
      <c r="E8" s="62" t="s">
        <v>116</v>
      </c>
      <c r="F8" s="62" t="s">
        <v>90</v>
      </c>
      <c r="G8" s="62" t="s">
        <v>118</v>
      </c>
      <c r="H8" s="62" t="s">
        <v>117</v>
      </c>
      <c r="I8" s="34" t="s">
        <v>116</v>
      </c>
      <c r="J8" s="34" t="s">
        <v>120</v>
      </c>
      <c r="K8" s="3" t="s">
        <v>117</v>
      </c>
      <c r="L8" s="3" t="s">
        <v>121</v>
      </c>
      <c r="M8" s="3" t="s">
        <v>122</v>
      </c>
      <c r="N8" s="3" t="s">
        <v>120</v>
      </c>
      <c r="P8" s="3" t="s">
        <v>113</v>
      </c>
      <c r="R8" s="3" t="s">
        <v>123</v>
      </c>
      <c r="S8" s="3">
        <v>1</v>
      </c>
    </row>
    <row r="9" spans="1:19" ht="15.75" customHeight="1" x14ac:dyDescent="0.15">
      <c r="A9" s="62" t="s">
        <v>118</v>
      </c>
      <c r="B9" s="62" t="s">
        <v>124</v>
      </c>
      <c r="C9" s="62" t="s">
        <v>125</v>
      </c>
      <c r="D9" s="62" t="s">
        <v>126</v>
      </c>
      <c r="E9" s="62" t="s">
        <v>126</v>
      </c>
      <c r="F9" s="62" t="s">
        <v>127</v>
      </c>
      <c r="G9" s="62" t="s">
        <v>128</v>
      </c>
      <c r="H9" s="62" t="s">
        <v>128</v>
      </c>
      <c r="I9" s="34" t="s">
        <v>120</v>
      </c>
      <c r="J9" s="34" t="s">
        <v>128</v>
      </c>
      <c r="K9" s="3" t="s">
        <v>97</v>
      </c>
      <c r="L9" s="3" t="s">
        <v>129</v>
      </c>
      <c r="M9" s="3" t="s">
        <v>128</v>
      </c>
      <c r="N9" s="3" t="s">
        <v>107</v>
      </c>
      <c r="O9" s="3" t="s">
        <v>117</v>
      </c>
      <c r="P9" s="3">
        <v>8</v>
      </c>
    </row>
    <row r="10" spans="1:19" ht="15.75" customHeight="1" x14ac:dyDescent="0.15">
      <c r="A10" s="86" t="s">
        <v>130</v>
      </c>
      <c r="B10" s="82"/>
      <c r="C10" s="82"/>
      <c r="D10" s="82"/>
      <c r="E10" s="82"/>
      <c r="F10" s="82"/>
      <c r="G10" s="82"/>
      <c r="H10" s="83"/>
      <c r="I10" s="60" t="s">
        <v>131</v>
      </c>
      <c r="J10" s="34" t="s">
        <v>122</v>
      </c>
      <c r="O10" s="3" t="s">
        <v>118</v>
      </c>
      <c r="P10" s="3">
        <v>4</v>
      </c>
      <c r="S10" s="3" t="s">
        <v>132</v>
      </c>
    </row>
    <row r="11" spans="1:19" ht="15.75" customHeight="1" x14ac:dyDescent="0.15">
      <c r="A11" s="63" t="s">
        <v>120</v>
      </c>
      <c r="B11" s="63" t="s">
        <v>123</v>
      </c>
      <c r="C11" s="63" t="s">
        <v>133</v>
      </c>
      <c r="D11" s="63" t="s">
        <v>134</v>
      </c>
      <c r="E11" s="63" t="s">
        <v>125</v>
      </c>
      <c r="F11" s="63" t="s">
        <v>126</v>
      </c>
      <c r="G11" s="63" t="s">
        <v>129</v>
      </c>
      <c r="H11" s="63" t="s">
        <v>118</v>
      </c>
      <c r="I11" s="34" t="s">
        <v>118</v>
      </c>
      <c r="J11" s="34" t="s">
        <v>121</v>
      </c>
      <c r="K11" s="3" t="s">
        <v>133</v>
      </c>
      <c r="L11" s="3" t="s">
        <v>122</v>
      </c>
      <c r="M11" s="3" t="s">
        <v>117</v>
      </c>
      <c r="N11" s="3" t="s">
        <v>128</v>
      </c>
      <c r="O11" s="3" t="s">
        <v>110</v>
      </c>
      <c r="P11" s="3">
        <v>4</v>
      </c>
      <c r="R11" s="3" t="s">
        <v>104</v>
      </c>
      <c r="S11" s="3">
        <v>5</v>
      </c>
    </row>
    <row r="12" spans="1:19" ht="15.75" customHeight="1" x14ac:dyDescent="0.15">
      <c r="A12" s="63" t="s">
        <v>135</v>
      </c>
      <c r="B12" s="63" t="s">
        <v>39</v>
      </c>
      <c r="C12" s="63" t="s">
        <v>136</v>
      </c>
      <c r="D12" s="63" t="s">
        <v>137</v>
      </c>
      <c r="E12" s="63" t="s">
        <v>138</v>
      </c>
      <c r="F12" s="63" t="s">
        <v>138</v>
      </c>
      <c r="G12" s="63" t="s">
        <v>120</v>
      </c>
      <c r="H12" s="63" t="s">
        <v>120</v>
      </c>
      <c r="I12" s="34" t="s">
        <v>128</v>
      </c>
      <c r="J12" s="34" t="s">
        <v>97</v>
      </c>
      <c r="K12" s="3" t="s">
        <v>89</v>
      </c>
      <c r="L12" s="3" t="s">
        <v>118</v>
      </c>
      <c r="M12" s="3" t="s">
        <v>121</v>
      </c>
      <c r="N12" s="3" t="s">
        <v>129</v>
      </c>
      <c r="O12" s="3" t="s">
        <v>120</v>
      </c>
      <c r="P12" s="3">
        <v>3</v>
      </c>
      <c r="R12" s="3" t="s">
        <v>105</v>
      </c>
      <c r="S12" s="3">
        <v>3</v>
      </c>
    </row>
    <row r="13" spans="1:19" ht="15.75" customHeight="1" x14ac:dyDescent="0.15">
      <c r="A13" s="63" t="s">
        <v>128</v>
      </c>
      <c r="B13" s="63" t="s">
        <v>30</v>
      </c>
      <c r="C13" s="63" t="s">
        <v>88</v>
      </c>
      <c r="D13" s="63" t="s">
        <v>125</v>
      </c>
      <c r="E13" s="63" t="s">
        <v>137</v>
      </c>
      <c r="F13" s="63" t="s">
        <v>139</v>
      </c>
      <c r="G13" s="63" t="s">
        <v>121</v>
      </c>
      <c r="H13" s="63" t="s">
        <v>97</v>
      </c>
      <c r="I13" s="34" t="s">
        <v>97</v>
      </c>
      <c r="J13" s="34" t="s">
        <v>140</v>
      </c>
      <c r="K13" s="3" t="s">
        <v>141</v>
      </c>
      <c r="L13" s="3" t="s">
        <v>120</v>
      </c>
      <c r="M13" s="3" t="s">
        <v>97</v>
      </c>
      <c r="N13" s="3" t="s">
        <v>121</v>
      </c>
      <c r="O13" s="3" t="s">
        <v>107</v>
      </c>
      <c r="P13" s="3">
        <v>3</v>
      </c>
    </row>
    <row r="14" spans="1:19" ht="15.75" customHeight="1" x14ac:dyDescent="0.15">
      <c r="A14" s="87" t="s">
        <v>142</v>
      </c>
      <c r="B14" s="82"/>
      <c r="C14" s="82"/>
      <c r="D14" s="82"/>
      <c r="E14" s="82"/>
      <c r="F14" s="82"/>
      <c r="G14" s="82"/>
      <c r="H14" s="83"/>
      <c r="I14" s="60" t="s">
        <v>143</v>
      </c>
      <c r="J14" s="34"/>
      <c r="O14" s="3" t="s">
        <v>128</v>
      </c>
      <c r="P14" s="3">
        <v>2</v>
      </c>
      <c r="S14" s="3" t="s">
        <v>144</v>
      </c>
    </row>
    <row r="15" spans="1:19" ht="15.75" customHeight="1" x14ac:dyDescent="0.15">
      <c r="A15" s="64" t="s">
        <v>125</v>
      </c>
      <c r="B15" s="64" t="s">
        <v>88</v>
      </c>
      <c r="C15" s="64" t="s">
        <v>104</v>
      </c>
      <c r="D15" s="64" t="s">
        <v>126</v>
      </c>
      <c r="E15" s="64" t="s">
        <v>88</v>
      </c>
      <c r="F15" s="64" t="s">
        <v>88</v>
      </c>
      <c r="G15" s="64" t="s">
        <v>107</v>
      </c>
      <c r="H15" s="64" t="s">
        <v>145</v>
      </c>
      <c r="I15" s="34" t="s">
        <v>99</v>
      </c>
      <c r="J15" s="34"/>
      <c r="K15" s="3" t="s">
        <v>99</v>
      </c>
      <c r="L15" s="3" t="s">
        <v>99</v>
      </c>
      <c r="M15" s="3" t="s">
        <v>99</v>
      </c>
      <c r="N15" s="3" t="s">
        <v>118</v>
      </c>
      <c r="R15" s="3" t="s">
        <v>125</v>
      </c>
      <c r="S15" s="3">
        <v>7</v>
      </c>
    </row>
    <row r="16" spans="1:19" ht="15.75" customHeight="1" x14ac:dyDescent="0.15">
      <c r="A16" s="64" t="s">
        <v>104</v>
      </c>
      <c r="B16" s="64" t="s">
        <v>124</v>
      </c>
      <c r="C16" s="64" t="s">
        <v>88</v>
      </c>
      <c r="D16" s="64" t="s">
        <v>104</v>
      </c>
      <c r="E16" s="64" t="s">
        <v>126</v>
      </c>
      <c r="F16" s="64" t="s">
        <v>126</v>
      </c>
      <c r="G16" s="64" t="s">
        <v>118</v>
      </c>
      <c r="H16" s="64" t="s">
        <v>99</v>
      </c>
      <c r="I16" s="34" t="s">
        <v>88</v>
      </c>
      <c r="J16" s="34" t="s">
        <v>118</v>
      </c>
      <c r="K16" s="3" t="s">
        <v>108</v>
      </c>
      <c r="L16" s="3" t="s">
        <v>110</v>
      </c>
      <c r="M16" s="3" t="s">
        <v>110</v>
      </c>
      <c r="N16" s="3" t="s">
        <v>99</v>
      </c>
      <c r="P16" s="3" t="s">
        <v>131</v>
      </c>
      <c r="R16" s="3" t="s">
        <v>138</v>
      </c>
      <c r="S16" s="3">
        <v>1</v>
      </c>
    </row>
    <row r="17" spans="1:19" ht="15.75" customHeight="1" x14ac:dyDescent="0.15">
      <c r="A17" s="64" t="s">
        <v>146</v>
      </c>
      <c r="B17" s="64" t="s">
        <v>146</v>
      </c>
      <c r="C17" s="64" t="s">
        <v>147</v>
      </c>
      <c r="D17" s="64" t="s">
        <v>88</v>
      </c>
      <c r="E17" s="64" t="s">
        <v>104</v>
      </c>
      <c r="F17" s="64" t="s">
        <v>148</v>
      </c>
      <c r="G17" s="64" t="s">
        <v>108</v>
      </c>
      <c r="H17" s="64" t="s">
        <v>122</v>
      </c>
      <c r="I17" s="34" t="s">
        <v>122</v>
      </c>
      <c r="J17" s="34" t="s">
        <v>149</v>
      </c>
      <c r="K17" s="3" t="s">
        <v>150</v>
      </c>
      <c r="L17" s="3" t="s">
        <v>120</v>
      </c>
      <c r="M17" s="3" t="s">
        <v>108</v>
      </c>
      <c r="N17" s="3" t="s">
        <v>108</v>
      </c>
      <c r="O17" s="3" t="s">
        <v>129</v>
      </c>
      <c r="P17" s="3">
        <v>6</v>
      </c>
    </row>
    <row r="18" spans="1:19" ht="15.75" customHeight="1" x14ac:dyDescent="0.15">
      <c r="A18" s="88" t="s">
        <v>151</v>
      </c>
      <c r="B18" s="82"/>
      <c r="C18" s="82"/>
      <c r="D18" s="82"/>
      <c r="E18" s="82"/>
      <c r="F18" s="82"/>
      <c r="G18" s="82"/>
      <c r="H18" s="83"/>
      <c r="I18" s="60" t="s">
        <v>152</v>
      </c>
      <c r="J18" s="34" t="s">
        <v>120</v>
      </c>
      <c r="O18" s="3" t="s">
        <v>125</v>
      </c>
      <c r="P18" s="3">
        <v>5</v>
      </c>
      <c r="S18" s="3" t="s">
        <v>153</v>
      </c>
    </row>
    <row r="19" spans="1:19" ht="15.75" customHeight="1" x14ac:dyDescent="0.15">
      <c r="A19" s="65" t="s">
        <v>154</v>
      </c>
      <c r="B19" s="65" t="s">
        <v>126</v>
      </c>
      <c r="C19" s="65" t="s">
        <v>105</v>
      </c>
      <c r="D19" s="65" t="s">
        <v>133</v>
      </c>
      <c r="E19" s="65" t="s">
        <v>146</v>
      </c>
      <c r="F19" s="65" t="s">
        <v>155</v>
      </c>
      <c r="G19" s="65" t="s">
        <v>99</v>
      </c>
      <c r="H19" s="65" t="s">
        <v>156</v>
      </c>
      <c r="I19" s="34" t="s">
        <v>120</v>
      </c>
      <c r="J19" s="34" t="s">
        <v>108</v>
      </c>
      <c r="K19" s="3" t="s">
        <v>118</v>
      </c>
      <c r="L19" s="3" t="s">
        <v>157</v>
      </c>
      <c r="M19" s="3" t="s">
        <v>122</v>
      </c>
      <c r="N19" s="3" t="s">
        <v>145</v>
      </c>
      <c r="O19" s="3" t="s">
        <v>128</v>
      </c>
      <c r="P19" s="3">
        <v>4</v>
      </c>
      <c r="R19" s="3" t="s">
        <v>126</v>
      </c>
      <c r="S19" s="3">
        <v>5</v>
      </c>
    </row>
    <row r="20" spans="1:19" ht="15.75" customHeight="1" x14ac:dyDescent="0.15">
      <c r="A20" s="65" t="s">
        <v>118</v>
      </c>
      <c r="B20" s="65" t="s">
        <v>104</v>
      </c>
      <c r="C20" s="65" t="s">
        <v>158</v>
      </c>
      <c r="D20" s="65" t="s">
        <v>146</v>
      </c>
      <c r="E20" s="65" t="s">
        <v>125</v>
      </c>
      <c r="F20" s="65" t="s">
        <v>146</v>
      </c>
      <c r="G20" s="65" t="s">
        <v>121</v>
      </c>
      <c r="H20" s="65" t="s">
        <v>121</v>
      </c>
      <c r="I20" s="34" t="s">
        <v>118</v>
      </c>
      <c r="J20" s="34" t="s">
        <v>110</v>
      </c>
      <c r="K20" s="3" t="s">
        <v>157</v>
      </c>
      <c r="L20" s="3" t="s">
        <v>98</v>
      </c>
      <c r="M20" s="3" t="s">
        <v>159</v>
      </c>
      <c r="N20" s="3" t="s">
        <v>120</v>
      </c>
      <c r="O20" s="3" t="s">
        <v>97</v>
      </c>
      <c r="P20" s="3">
        <v>3</v>
      </c>
      <c r="R20" s="3" t="s">
        <v>160</v>
      </c>
      <c r="S20" s="3">
        <v>3</v>
      </c>
    </row>
    <row r="21" spans="1:19" ht="15.75" customHeight="1" x14ac:dyDescent="0.15">
      <c r="A21" s="65" t="s">
        <v>105</v>
      </c>
      <c r="B21" s="65" t="s">
        <v>115</v>
      </c>
      <c r="C21" s="65" t="s">
        <v>90</v>
      </c>
      <c r="D21" s="65" t="s">
        <v>90</v>
      </c>
      <c r="E21" s="65" t="s">
        <v>105</v>
      </c>
      <c r="F21" s="65" t="s">
        <v>105</v>
      </c>
      <c r="G21" s="65" t="s">
        <v>154</v>
      </c>
      <c r="H21" s="65" t="s">
        <v>110</v>
      </c>
      <c r="I21" s="34" t="s">
        <v>149</v>
      </c>
      <c r="J21" s="34" t="s">
        <v>154</v>
      </c>
      <c r="K21" s="3" t="s">
        <v>120</v>
      </c>
      <c r="L21" s="3" t="s">
        <v>128</v>
      </c>
      <c r="M21" s="3" t="s">
        <v>154</v>
      </c>
      <c r="N21" s="3" t="s">
        <v>97</v>
      </c>
      <c r="O21" s="3" t="s">
        <v>118</v>
      </c>
      <c r="P21" s="3">
        <v>3</v>
      </c>
    </row>
    <row r="22" spans="1:19" ht="15.75" customHeight="1" x14ac:dyDescent="0.15">
      <c r="A22" s="81" t="s">
        <v>103</v>
      </c>
      <c r="B22" s="82"/>
      <c r="C22" s="82"/>
      <c r="D22" s="82"/>
      <c r="E22" s="82"/>
      <c r="F22" s="82"/>
      <c r="G22" s="82"/>
      <c r="H22" s="83"/>
      <c r="I22" s="60" t="s">
        <v>161</v>
      </c>
      <c r="J22" s="34"/>
      <c r="O22" s="3" t="s">
        <v>121</v>
      </c>
      <c r="P22" s="3">
        <v>2</v>
      </c>
      <c r="S22" s="3" t="s">
        <v>162</v>
      </c>
    </row>
    <row r="23" spans="1:19" ht="15.75" customHeight="1" x14ac:dyDescent="0.15">
      <c r="A23" s="3" t="s">
        <v>104</v>
      </c>
      <c r="B23" s="3" t="s">
        <v>104</v>
      </c>
      <c r="C23" s="3" t="s">
        <v>104</v>
      </c>
      <c r="D23" s="3" t="s">
        <v>104</v>
      </c>
      <c r="E23" s="3" t="s">
        <v>104</v>
      </c>
      <c r="F23" s="3" t="s">
        <v>104</v>
      </c>
      <c r="G23" s="3" t="s">
        <v>104</v>
      </c>
      <c r="H23" s="3" t="s">
        <v>104</v>
      </c>
      <c r="I23" s="66" t="s">
        <v>104</v>
      </c>
      <c r="J23" s="66"/>
      <c r="K23" s="3" t="s">
        <v>90</v>
      </c>
      <c r="L23" s="3" t="s">
        <v>104</v>
      </c>
      <c r="M23" s="3" t="s">
        <v>99</v>
      </c>
      <c r="N23" s="3" t="s">
        <v>99</v>
      </c>
      <c r="O23" s="3" t="s">
        <v>122</v>
      </c>
      <c r="P23" s="3">
        <v>1</v>
      </c>
      <c r="R23" s="3" t="s">
        <v>116</v>
      </c>
      <c r="S23" s="3">
        <v>5</v>
      </c>
    </row>
    <row r="24" spans="1:19" ht="15.75" customHeight="1" x14ac:dyDescent="0.15">
      <c r="A24" s="81" t="s">
        <v>111</v>
      </c>
      <c r="B24" s="82"/>
      <c r="C24" s="82"/>
      <c r="D24" s="82"/>
      <c r="E24" s="82"/>
      <c r="F24" s="82"/>
      <c r="G24" s="82"/>
      <c r="H24" s="83"/>
      <c r="I24" s="60" t="s">
        <v>163</v>
      </c>
      <c r="J24" s="34"/>
      <c r="R24" s="3" t="s">
        <v>125</v>
      </c>
      <c r="S24" s="3">
        <v>2</v>
      </c>
    </row>
    <row r="25" spans="1:19" ht="15.75" customHeight="1" x14ac:dyDescent="0.15">
      <c r="A25" s="3" t="s">
        <v>104</v>
      </c>
      <c r="B25" s="3" t="s">
        <v>164</v>
      </c>
      <c r="C25" s="3" t="s">
        <v>104</v>
      </c>
      <c r="D25" s="3" t="s">
        <v>104</v>
      </c>
      <c r="E25" s="3" t="s">
        <v>88</v>
      </c>
      <c r="F25" s="3" t="s">
        <v>88</v>
      </c>
      <c r="G25" s="3" t="s">
        <v>126</v>
      </c>
      <c r="H25" s="3" t="s">
        <v>99</v>
      </c>
      <c r="I25" s="66" t="s">
        <v>104</v>
      </c>
      <c r="J25" s="66"/>
      <c r="K25" s="3" t="s">
        <v>104</v>
      </c>
      <c r="L25" s="3" t="s">
        <v>88</v>
      </c>
      <c r="M25" s="3" t="s">
        <v>99</v>
      </c>
      <c r="N25" s="3" t="s">
        <v>118</v>
      </c>
      <c r="P25" s="3" t="s">
        <v>143</v>
      </c>
      <c r="R25" s="3" t="s">
        <v>138</v>
      </c>
      <c r="S25" s="3">
        <v>1</v>
      </c>
    </row>
    <row r="26" spans="1:19" ht="15.75" customHeight="1" x14ac:dyDescent="0.15">
      <c r="A26" s="81" t="s">
        <v>132</v>
      </c>
      <c r="B26" s="82"/>
      <c r="C26" s="82"/>
      <c r="D26" s="82"/>
      <c r="E26" s="82"/>
      <c r="F26" s="82"/>
      <c r="G26" s="82"/>
      <c r="H26" s="83"/>
      <c r="I26" s="60" t="s">
        <v>165</v>
      </c>
      <c r="J26" s="34"/>
      <c r="O26" s="3" t="s">
        <v>104</v>
      </c>
      <c r="P26" s="3">
        <v>5</v>
      </c>
    </row>
    <row r="27" spans="1:19" ht="15.75" customHeight="1" x14ac:dyDescent="0.15">
      <c r="A27" s="3" t="s">
        <v>104</v>
      </c>
      <c r="B27" s="3" t="s">
        <v>104</v>
      </c>
      <c r="C27" s="3" t="s">
        <v>105</v>
      </c>
      <c r="D27" s="3" t="s">
        <v>104</v>
      </c>
      <c r="E27" s="3" t="s">
        <v>104</v>
      </c>
      <c r="F27" s="3" t="s">
        <v>104</v>
      </c>
      <c r="G27" s="3" t="s">
        <v>105</v>
      </c>
      <c r="H27" s="3" t="s">
        <v>108</v>
      </c>
      <c r="I27" s="66" t="s">
        <v>105</v>
      </c>
      <c r="J27" s="66"/>
      <c r="K27" s="3" t="s">
        <v>105</v>
      </c>
      <c r="L27" s="3" t="s">
        <v>104</v>
      </c>
      <c r="M27" s="3" t="s">
        <v>99</v>
      </c>
      <c r="N27" s="3" t="s">
        <v>108</v>
      </c>
      <c r="O27" s="3" t="s">
        <v>88</v>
      </c>
      <c r="P27" s="3">
        <v>5</v>
      </c>
      <c r="S27" s="3" t="s">
        <v>166</v>
      </c>
    </row>
    <row r="28" spans="1:19" ht="15.75" customHeight="1" x14ac:dyDescent="0.15">
      <c r="A28" s="81" t="s">
        <v>144</v>
      </c>
      <c r="B28" s="82"/>
      <c r="C28" s="82"/>
      <c r="D28" s="82"/>
      <c r="E28" s="82"/>
      <c r="F28" s="82"/>
      <c r="G28" s="82"/>
      <c r="H28" s="83"/>
      <c r="I28" s="60" t="s">
        <v>167</v>
      </c>
      <c r="J28" s="34"/>
      <c r="O28" s="3" t="s">
        <v>126</v>
      </c>
      <c r="P28" s="3">
        <v>4</v>
      </c>
      <c r="R28" s="3" t="s">
        <v>158</v>
      </c>
      <c r="S28" s="3">
        <v>7</v>
      </c>
    </row>
    <row r="29" spans="1:19" ht="15.75" customHeight="1" x14ac:dyDescent="0.15">
      <c r="A29" s="3" t="s">
        <v>125</v>
      </c>
      <c r="B29" s="3" t="s">
        <v>168</v>
      </c>
      <c r="C29" s="3" t="s">
        <v>125</v>
      </c>
      <c r="D29" s="3" t="s">
        <v>125</v>
      </c>
      <c r="E29" s="3" t="s">
        <v>169</v>
      </c>
      <c r="F29" s="3" t="s">
        <v>127</v>
      </c>
      <c r="G29" s="3" t="s">
        <v>125</v>
      </c>
      <c r="H29" s="3" t="s">
        <v>128</v>
      </c>
      <c r="I29" s="66" t="s">
        <v>125</v>
      </c>
      <c r="J29" s="66"/>
      <c r="K29" s="3" t="s">
        <v>170</v>
      </c>
      <c r="L29" s="3" t="s">
        <v>93</v>
      </c>
      <c r="M29" s="3" t="s">
        <v>171</v>
      </c>
      <c r="N29" s="3" t="s">
        <v>120</v>
      </c>
      <c r="O29" s="3" t="s">
        <v>146</v>
      </c>
      <c r="P29" s="3">
        <v>3</v>
      </c>
      <c r="R29" s="3" t="s">
        <v>172</v>
      </c>
      <c r="S29" s="3">
        <v>1</v>
      </c>
    </row>
    <row r="30" spans="1:19" ht="15.75" customHeight="1" x14ac:dyDescent="0.15">
      <c r="A30" s="81" t="s">
        <v>173</v>
      </c>
      <c r="B30" s="82"/>
      <c r="C30" s="82"/>
      <c r="D30" s="82"/>
      <c r="E30" s="82"/>
      <c r="F30" s="82"/>
      <c r="G30" s="82"/>
      <c r="H30" s="83"/>
      <c r="I30" s="60" t="s">
        <v>174</v>
      </c>
      <c r="J30" s="34"/>
      <c r="O30" s="3" t="s">
        <v>125</v>
      </c>
      <c r="P30" s="3">
        <v>3</v>
      </c>
    </row>
    <row r="31" spans="1:19" ht="15.75" customHeight="1" x14ac:dyDescent="0.15">
      <c r="A31" s="3" t="s">
        <v>175</v>
      </c>
      <c r="B31" s="3" t="s">
        <v>126</v>
      </c>
      <c r="C31" s="3" t="s">
        <v>126</v>
      </c>
      <c r="D31" s="3" t="s">
        <v>126</v>
      </c>
      <c r="E31" s="3" t="s">
        <v>176</v>
      </c>
      <c r="F31" s="3" t="s">
        <v>126</v>
      </c>
      <c r="G31" s="3" t="s">
        <v>177</v>
      </c>
      <c r="H31" s="3" t="s">
        <v>118</v>
      </c>
      <c r="I31" s="66" t="s">
        <v>126</v>
      </c>
      <c r="J31" s="66"/>
      <c r="K31" s="3" t="s">
        <v>126</v>
      </c>
      <c r="L31" s="3" t="s">
        <v>118</v>
      </c>
      <c r="M31" s="3" t="s">
        <v>110</v>
      </c>
      <c r="N31" s="3" t="s">
        <v>118</v>
      </c>
      <c r="O31" s="3" t="s">
        <v>148</v>
      </c>
      <c r="P31" s="3">
        <v>1</v>
      </c>
      <c r="S31" s="3" t="s">
        <v>178</v>
      </c>
    </row>
    <row r="32" spans="1:19" ht="15.75" customHeight="1" x14ac:dyDescent="0.15">
      <c r="A32" s="81" t="s">
        <v>162</v>
      </c>
      <c r="B32" s="82"/>
      <c r="C32" s="82"/>
      <c r="D32" s="82"/>
      <c r="E32" s="82"/>
      <c r="F32" s="82"/>
      <c r="G32" s="82"/>
      <c r="H32" s="83"/>
      <c r="I32" s="60" t="s">
        <v>162</v>
      </c>
      <c r="J32" s="34"/>
      <c r="O32" s="3" t="s">
        <v>105</v>
      </c>
      <c r="P32" s="3">
        <v>1</v>
      </c>
      <c r="R32" s="3" t="s">
        <v>179</v>
      </c>
      <c r="S32" s="3">
        <v>8</v>
      </c>
    </row>
    <row r="33" spans="1:16" ht="15.75" customHeight="1" x14ac:dyDescent="0.15">
      <c r="A33" s="3" t="s">
        <v>116</v>
      </c>
      <c r="B33" s="3" t="s">
        <v>168</v>
      </c>
      <c r="C33" s="3" t="s">
        <v>125</v>
      </c>
      <c r="D33" s="3" t="s">
        <v>116</v>
      </c>
      <c r="E33" s="3" t="s">
        <v>116</v>
      </c>
      <c r="F33" s="3" t="s">
        <v>116</v>
      </c>
      <c r="G33" s="3" t="s">
        <v>128</v>
      </c>
      <c r="H33" s="3" t="s">
        <v>117</v>
      </c>
      <c r="I33" s="66" t="s">
        <v>116</v>
      </c>
      <c r="J33" s="66"/>
      <c r="K33" s="3" t="s">
        <v>117</v>
      </c>
      <c r="L33" s="3" t="s">
        <v>121</v>
      </c>
      <c r="M33" s="3" t="s">
        <v>128</v>
      </c>
      <c r="N33" s="3" t="s">
        <v>120</v>
      </c>
      <c r="O33" s="3" t="s">
        <v>133</v>
      </c>
      <c r="P33" s="3">
        <v>1</v>
      </c>
    </row>
    <row r="34" spans="1:16" ht="15.75" customHeight="1" x14ac:dyDescent="0.15">
      <c r="A34" s="81" t="s">
        <v>166</v>
      </c>
      <c r="B34" s="82"/>
      <c r="C34" s="82"/>
      <c r="D34" s="82"/>
      <c r="E34" s="82"/>
      <c r="F34" s="82"/>
      <c r="G34" s="82"/>
      <c r="H34" s="83"/>
      <c r="I34" s="60" t="s">
        <v>166</v>
      </c>
      <c r="J34" s="34"/>
      <c r="O34" s="3" t="s">
        <v>89</v>
      </c>
      <c r="P34" s="3">
        <v>1</v>
      </c>
    </row>
    <row r="35" spans="1:16" ht="15.75" customHeight="1" x14ac:dyDescent="0.15">
      <c r="A35" s="3" t="s">
        <v>158</v>
      </c>
      <c r="B35" s="3" t="s">
        <v>158</v>
      </c>
      <c r="C35" s="3" t="s">
        <v>158</v>
      </c>
      <c r="D35" s="3" t="s">
        <v>158</v>
      </c>
      <c r="E35" s="3" t="s">
        <v>158</v>
      </c>
      <c r="F35" s="3" t="s">
        <v>158</v>
      </c>
      <c r="G35" s="3" t="s">
        <v>157</v>
      </c>
      <c r="H35" s="3" t="s">
        <v>180</v>
      </c>
      <c r="I35" s="66" t="s">
        <v>158</v>
      </c>
      <c r="J35" s="66"/>
      <c r="K35" s="3" t="s">
        <v>181</v>
      </c>
      <c r="L35" s="3" t="s">
        <v>98</v>
      </c>
      <c r="M35" s="3" t="s">
        <v>182</v>
      </c>
      <c r="N35" s="3" t="s">
        <v>145</v>
      </c>
    </row>
    <row r="36" spans="1:16" ht="15.75" customHeight="1" x14ac:dyDescent="0.15">
      <c r="A36" s="81" t="s">
        <v>178</v>
      </c>
      <c r="B36" s="82"/>
      <c r="C36" s="82"/>
      <c r="D36" s="82"/>
      <c r="E36" s="82"/>
      <c r="F36" s="82"/>
      <c r="G36" s="82"/>
      <c r="H36" s="83"/>
      <c r="I36" s="60" t="s">
        <v>178</v>
      </c>
      <c r="J36" s="34"/>
      <c r="P36" s="3" t="s">
        <v>152</v>
      </c>
    </row>
    <row r="37" spans="1:16" ht="15.75" customHeight="1" x14ac:dyDescent="0.15">
      <c r="A37" s="3" t="s">
        <v>179</v>
      </c>
      <c r="B37" s="3" t="s">
        <v>179</v>
      </c>
      <c r="C37" s="3" t="s">
        <v>179</v>
      </c>
      <c r="D37" s="3" t="s">
        <v>179</v>
      </c>
      <c r="E37" s="3" t="s">
        <v>179</v>
      </c>
      <c r="F37" s="3" t="s">
        <v>179</v>
      </c>
      <c r="G37" s="3" t="s">
        <v>183</v>
      </c>
      <c r="H37" s="3" t="s">
        <v>183</v>
      </c>
      <c r="I37" s="66" t="s">
        <v>179</v>
      </c>
      <c r="J37" s="66"/>
      <c r="K37" s="3" t="s">
        <v>184</v>
      </c>
      <c r="L37" s="3" t="s">
        <v>183</v>
      </c>
      <c r="M37" s="3" t="s">
        <v>171</v>
      </c>
      <c r="N37" s="3" t="s">
        <v>171</v>
      </c>
      <c r="O37" s="3" t="s">
        <v>105</v>
      </c>
      <c r="P37" s="3">
        <v>4</v>
      </c>
    </row>
    <row r="38" spans="1:16" ht="15.75" customHeight="1" x14ac:dyDescent="0.15">
      <c r="O38" s="3" t="s">
        <v>90</v>
      </c>
      <c r="P38" s="3">
        <v>4</v>
      </c>
    </row>
    <row r="39" spans="1:16" ht="15.75" customHeight="1" x14ac:dyDescent="0.15">
      <c r="O39" s="3" t="s">
        <v>149</v>
      </c>
      <c r="P39" s="3">
        <v>3</v>
      </c>
    </row>
    <row r="40" spans="1:16" ht="15.75" customHeight="1" x14ac:dyDescent="0.15">
      <c r="O40" s="3" t="s">
        <v>148</v>
      </c>
      <c r="P40" s="3">
        <v>2</v>
      </c>
    </row>
    <row r="41" spans="1:16" ht="15.75" customHeight="1" x14ac:dyDescent="0.15">
      <c r="O41" s="3" t="s">
        <v>118</v>
      </c>
      <c r="P41" s="3">
        <v>2</v>
      </c>
    </row>
    <row r="42" spans="1:16" ht="15.75" customHeight="1" x14ac:dyDescent="0.15">
      <c r="O42" s="3" t="s">
        <v>120</v>
      </c>
      <c r="P42" s="3">
        <v>2</v>
      </c>
    </row>
    <row r="43" spans="1:16" ht="15.75" customHeight="1" x14ac:dyDescent="0.15">
      <c r="O43" s="3" t="s">
        <v>121</v>
      </c>
      <c r="P43" s="3">
        <v>2</v>
      </c>
    </row>
    <row r="44" spans="1:16" ht="15.75" customHeight="1" x14ac:dyDescent="0.15">
      <c r="O44" s="3" t="s">
        <v>99</v>
      </c>
      <c r="P44" s="3">
        <v>2</v>
      </c>
    </row>
    <row r="45" spans="1:16" ht="15.75" customHeight="1" x14ac:dyDescent="0.15">
      <c r="O45" s="3" t="s">
        <v>122</v>
      </c>
      <c r="P45" s="3">
        <v>1</v>
      </c>
    </row>
    <row r="46" spans="1:16" ht="15.75" customHeight="1" x14ac:dyDescent="0.15">
      <c r="O46" s="3" t="s">
        <v>180</v>
      </c>
      <c r="P46" s="3">
        <v>1</v>
      </c>
    </row>
    <row r="47" spans="1:16" ht="15.75" customHeight="1" x14ac:dyDescent="0.15">
      <c r="O47" s="3" t="s">
        <v>97</v>
      </c>
      <c r="P47" s="3">
        <v>1</v>
      </c>
    </row>
  </sheetData>
  <mergeCells count="13">
    <mergeCell ref="A36:H36"/>
    <mergeCell ref="A2:H2"/>
    <mergeCell ref="A6:H6"/>
    <mergeCell ref="A10:H10"/>
    <mergeCell ref="A14:H14"/>
    <mergeCell ref="A18:H18"/>
    <mergeCell ref="A22:H22"/>
    <mergeCell ref="A24:H24"/>
    <mergeCell ref="A26:H26"/>
    <mergeCell ref="A28:H28"/>
    <mergeCell ref="A30:H30"/>
    <mergeCell ref="A32:H32"/>
    <mergeCell ref="A34:H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H913"/>
  <sheetViews>
    <sheetView workbookViewId="0">
      <selection activeCell="T41" sqref="T41"/>
    </sheetView>
  </sheetViews>
  <sheetFormatPr baseColWidth="10" defaultColWidth="12.6640625" defaultRowHeight="15.75" customHeight="1" x14ac:dyDescent="0.15"/>
  <cols>
    <col min="1" max="1" width="15.6640625" customWidth="1"/>
    <col min="2" max="2" width="9.5" customWidth="1"/>
    <col min="3" max="5" width="9.6640625" customWidth="1"/>
    <col min="6" max="6" width="8.6640625" customWidth="1"/>
    <col min="7" max="7" width="9.1640625" customWidth="1"/>
    <col min="8" max="8" width="9" customWidth="1"/>
    <col min="9" max="9" width="8" customWidth="1"/>
    <col min="10" max="10" width="11.1640625" customWidth="1"/>
    <col min="11" max="11" width="10.6640625" customWidth="1"/>
    <col min="12" max="12" width="10.33203125" customWidth="1"/>
    <col min="13" max="13" width="10.5" customWidth="1"/>
    <col min="14" max="14" width="12.1640625" customWidth="1"/>
    <col min="15" max="15" width="10.6640625" customWidth="1"/>
    <col min="16" max="16" width="8.5" customWidth="1"/>
    <col min="17" max="17" width="9.83203125" customWidth="1"/>
    <col min="18" max="18" width="10.83203125" customWidth="1"/>
    <col min="19" max="19" width="2.33203125" customWidth="1"/>
    <col min="20" max="20" width="9.6640625" customWidth="1"/>
    <col min="21" max="21" width="14.6640625" customWidth="1"/>
    <col min="22" max="22" width="21" customWidth="1"/>
    <col min="23" max="24" width="18" customWidth="1"/>
  </cols>
  <sheetData>
    <row r="1" spans="1:26" ht="15.75" customHeight="1" x14ac:dyDescent="0.1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1"/>
    </row>
    <row r="2" spans="1:26" ht="15.75" customHeight="1" x14ac:dyDescent="0.1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3"/>
      <c r="N2" s="3"/>
      <c r="O2" s="1"/>
      <c r="P2" s="3"/>
      <c r="Q2" s="3"/>
      <c r="R2" s="1"/>
      <c r="S2" s="1"/>
    </row>
    <row r="3" spans="1:26" ht="15.75" customHeight="1" x14ac:dyDescent="0.15">
      <c r="A3" s="2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4" t="s">
        <v>9</v>
      </c>
      <c r="L3" s="5" t="s">
        <v>10</v>
      </c>
      <c r="M3" s="4" t="s">
        <v>11</v>
      </c>
      <c r="N3" s="3" t="s">
        <v>12</v>
      </c>
      <c r="O3" s="1" t="s">
        <v>13</v>
      </c>
      <c r="P3" s="3" t="s">
        <v>14</v>
      </c>
      <c r="Q3" s="3" t="s">
        <v>15</v>
      </c>
      <c r="R3" s="1" t="s">
        <v>16</v>
      </c>
      <c r="S3" s="1" t="s">
        <v>17</v>
      </c>
      <c r="T3" s="4" t="s">
        <v>185</v>
      </c>
      <c r="X3" s="6"/>
      <c r="Y3" s="6"/>
      <c r="Z3" s="7"/>
    </row>
    <row r="4" spans="1:26" ht="15.75" customHeight="1" x14ac:dyDescent="0.15">
      <c r="A4" s="12" t="s">
        <v>18</v>
      </c>
      <c r="B4" s="11">
        <f>AVERAGE('23 BSC Regular Season Stats'!E56:E60,'23 BSC Playoff Stats'!B56:B58)</f>
        <v>13.714285714285714</v>
      </c>
      <c r="C4" s="11">
        <f>AVERAGE('23 BSC Regular Season Stats'!F56:F60,'23 BSC Playoff Stats'!C56:C58)</f>
        <v>11.142857142857142</v>
      </c>
      <c r="D4" s="11">
        <f>AVERAGE('23 BSC Regular Season Stats'!G56:G60,'23 BSC Playoff Stats'!D56:D58)</f>
        <v>2.1428571428571428</v>
      </c>
      <c r="E4" s="11">
        <f>AVERAGE('23 BSC Regular Season Stats'!H56:H60,'23 BSC Playoff Stats'!E56:E58)</f>
        <v>9</v>
      </c>
      <c r="F4" s="11">
        <f>AVERAGE('23 BSC Regular Season Stats'!I56:I60,'23 BSC Playoff Stats'!F56:F58)</f>
        <v>3.7142857142857144</v>
      </c>
      <c r="G4" s="11">
        <f>AVERAGE('23 BSC Regular Season Stats'!J56:J60,'23 BSC Playoff Stats'!G56:G58)</f>
        <v>1.2857142857142858</v>
      </c>
      <c r="H4" s="11">
        <f>AVERAGE('23 BSC Regular Season Stats'!K56:K60,'23 BSC Playoff Stats'!H56:H58)</f>
        <v>0.2857142857142857</v>
      </c>
      <c r="I4" s="11">
        <f>AVERAGE('23 BSC Regular Season Stats'!L56:L60,'23 BSC Playoff Stats'!I56:I58)</f>
        <v>2.5714285714285716</v>
      </c>
      <c r="J4" s="11">
        <f>AVERAGE('23 BSC Regular Season Stats'!M56:M60,'23 BSC Playoff Stats'!J56:J58)+M4</f>
        <v>14.428571428571429</v>
      </c>
      <c r="K4" s="11">
        <f>AVERAGE('23 BSC Regular Season Stats'!N56:N60,'23 BSC Playoff Stats'!K56:K58)+N4</f>
        <v>6.1428571428571423</v>
      </c>
      <c r="L4" s="7">
        <f t="shared" ref="L4:L35" si="0">K4/J4</f>
        <v>0.42574257425742568</v>
      </c>
      <c r="M4" s="11">
        <f>AVERAGE('23 BSC Regular Season Stats'!P56:P60,'23 BSC Playoff Stats'!M56:M58)</f>
        <v>1.5714285714285714</v>
      </c>
      <c r="N4" s="11">
        <f>AVERAGE('23 BSC Regular Season Stats'!Q56:Q60,'23 BSC Playoff Stats'!N56:N58)</f>
        <v>0.2857142857142857</v>
      </c>
      <c r="O4" s="7">
        <f t="shared" ref="O4:O35" si="1">N4/M4</f>
        <v>0.18181818181818182</v>
      </c>
      <c r="P4" s="11">
        <f>AVERAGE('23 BSC Regular Season Stats'!S56:S60,'23 BSC Playoff Stats'!P56:P58)</f>
        <v>2.5714285714285716</v>
      </c>
      <c r="Q4" s="11">
        <f>AVERAGE('23 BSC Regular Season Stats'!T56:T60,'23 BSC Playoff Stats'!Q56:Q58)</f>
        <v>1.1428571428571428</v>
      </c>
      <c r="R4" s="7">
        <f t="shared" ref="R4:R35" si="2">Q4/P4</f>
        <v>0.44444444444444436</v>
      </c>
      <c r="S4" s="1">
        <f>(B4/(2*(J4+0.44*P4)))</f>
        <v>0.44069041498347405</v>
      </c>
      <c r="T4" s="11">
        <f t="shared" ref="T4:T35" si="3">(B4+C4+F4+G4+H4-(J4-K4)-(P4-Q4)-I4)</f>
        <v>17.857142857142851</v>
      </c>
      <c r="W4" s="11"/>
      <c r="X4" s="6"/>
      <c r="Y4" s="6"/>
      <c r="Z4" s="7"/>
    </row>
    <row r="5" spans="1:26" ht="15.75" customHeight="1" x14ac:dyDescent="0.15">
      <c r="A5" s="12" t="s">
        <v>19</v>
      </c>
      <c r="B5" s="11">
        <f>AVERAGE('23 BSC Regular Season Stats'!E61:E65,'23 BSC Playoff Stats'!B62:B64)</f>
        <v>15</v>
      </c>
      <c r="C5" s="11">
        <f>AVERAGE('23 BSC Regular Season Stats'!F61:F65,'23 BSC Playoff Stats'!C62:C64)</f>
        <v>12.714285714285714</v>
      </c>
      <c r="D5" s="11">
        <f>AVERAGE('23 BSC Regular Season Stats'!G61:G65,'23 BSC Playoff Stats'!D62:D64)</f>
        <v>3.5714285714285716</v>
      </c>
      <c r="E5" s="11">
        <f>AVERAGE('23 BSC Regular Season Stats'!H61:H65,'23 BSC Playoff Stats'!E62:E64)</f>
        <v>9.1428571428571423</v>
      </c>
      <c r="F5" s="11">
        <f>AVERAGE('23 BSC Regular Season Stats'!I61:I65,'23 BSC Playoff Stats'!F62:F64)</f>
        <v>3.5714285714285716</v>
      </c>
      <c r="G5" s="11">
        <f>AVERAGE('23 BSC Regular Season Stats'!J61:J65,'23 BSC Playoff Stats'!G62:G64)</f>
        <v>0.42857142857142855</v>
      </c>
      <c r="H5" s="11">
        <f>AVERAGE('23 BSC Regular Season Stats'!K61:K65,'23 BSC Playoff Stats'!H62:H64)</f>
        <v>2</v>
      </c>
      <c r="I5" s="11">
        <f>AVERAGE('23 BSC Regular Season Stats'!L61:L65,'23 BSC Playoff Stats'!I62:I64)</f>
        <v>2.7142857142857144</v>
      </c>
      <c r="J5" s="11">
        <f>AVERAGE('23 BSC Regular Season Stats'!M61:M65,'23 BSC Playoff Stats'!J62:J64)+M5</f>
        <v>18.714285714285715</v>
      </c>
      <c r="K5" s="11">
        <f>AVERAGE('23 BSC Regular Season Stats'!N61:N65,'23 BSC Playoff Stats'!K62:K64)+N5</f>
        <v>5.7142857142857144</v>
      </c>
      <c r="L5" s="7">
        <f t="shared" si="0"/>
        <v>0.30534351145038169</v>
      </c>
      <c r="M5" s="11">
        <f>AVERAGE('23 BSC Regular Season Stats'!P61:P65,'23 BSC Playoff Stats'!M62:M64)</f>
        <v>9</v>
      </c>
      <c r="N5" s="11">
        <f>AVERAGE('23 BSC Regular Season Stats'!Q61:Q65,'23 BSC Playoff Stats'!N62:N64)</f>
        <v>2.1428571428571428</v>
      </c>
      <c r="O5" s="7">
        <f t="shared" si="1"/>
        <v>0.23809523809523808</v>
      </c>
      <c r="P5" s="11">
        <f>AVERAGE('23 BSC Regular Season Stats'!S61:S65,'23 BSC Playoff Stats'!P62:P64)</f>
        <v>3.8571428571428572</v>
      </c>
      <c r="Q5" s="11">
        <f>AVERAGE('23 BSC Regular Season Stats'!T61:T65,'23 BSC Playoff Stats'!Q62:Q64)</f>
        <v>1.1428571428571428</v>
      </c>
      <c r="R5" s="7">
        <f t="shared" si="2"/>
        <v>0.29629629629629628</v>
      </c>
      <c r="S5" s="1">
        <f t="shared" ref="S5:S35" si="4">B5/(2*(J5+0.44*P5))</f>
        <v>0.36744120940649494</v>
      </c>
      <c r="T5" s="11">
        <f t="shared" si="3"/>
        <v>15.285714285714285</v>
      </c>
      <c r="W5" s="11"/>
      <c r="X5" s="6"/>
      <c r="Y5" s="6"/>
      <c r="Z5" s="7"/>
    </row>
    <row r="6" spans="1:26" ht="15.75" customHeight="1" x14ac:dyDescent="0.15">
      <c r="A6" s="12" t="s">
        <v>20</v>
      </c>
      <c r="B6" s="11">
        <f>AVERAGE('23 BSC Regular Season Stats'!E66:E70,'23 BSC Playoff Stats'!B68:B70)</f>
        <v>8.5714285714285712</v>
      </c>
      <c r="C6" s="11">
        <f>AVERAGE('23 BSC Regular Season Stats'!F66:F70,'23 BSC Playoff Stats'!C68:C70)</f>
        <v>5.8571428571428568</v>
      </c>
      <c r="D6" s="11">
        <f>AVERAGE('23 BSC Regular Season Stats'!G66:G70,'23 BSC Playoff Stats'!D68:D70)</f>
        <v>0.5714285714285714</v>
      </c>
      <c r="E6" s="11">
        <f>AVERAGE('23 BSC Regular Season Stats'!H66:H70,'23 BSC Playoff Stats'!E68:E70)</f>
        <v>5.2857142857142856</v>
      </c>
      <c r="F6" s="11">
        <f>AVERAGE('23 BSC Regular Season Stats'!I66:I70,'23 BSC Playoff Stats'!F68:F70)</f>
        <v>1.5714285714285714</v>
      </c>
      <c r="G6" s="11">
        <f>AVERAGE('23 BSC Regular Season Stats'!J66:J70,'23 BSC Playoff Stats'!G68:G70)</f>
        <v>1.1428571428571428</v>
      </c>
      <c r="H6" s="11">
        <f>AVERAGE('23 BSC Regular Season Stats'!K66:K70,'23 BSC Playoff Stats'!H68:H70)</f>
        <v>0.2857142857142857</v>
      </c>
      <c r="I6" s="11">
        <f>AVERAGE('23 BSC Regular Season Stats'!L66:L70,'23 BSC Playoff Stats'!I68:I70)</f>
        <v>1.2857142857142858</v>
      </c>
      <c r="J6" s="11">
        <f>AVERAGE('23 BSC Regular Season Stats'!M66:M70,'23 BSC Playoff Stats'!J68:J70)+M6</f>
        <v>13.142857142857142</v>
      </c>
      <c r="K6" s="11">
        <f>AVERAGE('23 BSC Regular Season Stats'!N66:N70,'23 BSC Playoff Stats'!K68:K70)+N6</f>
        <v>3.2857142857142856</v>
      </c>
      <c r="L6" s="7">
        <f t="shared" si="0"/>
        <v>0.25</v>
      </c>
      <c r="M6" s="11">
        <f>AVERAGE('23 BSC Regular Season Stats'!P66:P70,'23 BSC Playoff Stats'!M68:M70)</f>
        <v>7.2857142857142856</v>
      </c>
      <c r="N6" s="11">
        <f>AVERAGE('23 BSC Regular Season Stats'!Q66:Q70,'23 BSC Playoff Stats'!N68:N70)</f>
        <v>1.7142857142857142</v>
      </c>
      <c r="O6" s="7">
        <f t="shared" si="1"/>
        <v>0.23529411764705882</v>
      </c>
      <c r="P6" s="11">
        <f>AVERAGE('23 BSC Regular Season Stats'!S66:S70,'23 BSC Playoff Stats'!P68:P70)</f>
        <v>0.7142857142857143</v>
      </c>
      <c r="Q6" s="11">
        <f>AVERAGE('23 BSC Regular Season Stats'!T66:T70,'23 BSC Playoff Stats'!Q68:Q70)</f>
        <v>0.2857142857142857</v>
      </c>
      <c r="R6" s="7">
        <f t="shared" si="2"/>
        <v>0.39999999999999997</v>
      </c>
      <c r="S6" s="1">
        <f t="shared" si="4"/>
        <v>0.31847133757961782</v>
      </c>
      <c r="T6" s="11">
        <f t="shared" si="3"/>
        <v>5.857142857142855</v>
      </c>
      <c r="X6" s="6"/>
      <c r="Y6" s="6"/>
      <c r="Z6" s="7"/>
    </row>
    <row r="7" spans="1:26" ht="15.75" customHeight="1" x14ac:dyDescent="0.15">
      <c r="A7" s="13" t="s">
        <v>21</v>
      </c>
      <c r="B7" s="14">
        <f>AVERAGE('23 BSC Regular Season Stats'!E71:E75,'23 BSC Playoff Stats'!B74:B76)</f>
        <v>6.8571428571428568</v>
      </c>
      <c r="C7" s="14">
        <f>AVERAGE('23 BSC Regular Season Stats'!F71:F75,'23 BSC Playoff Stats'!C74:C76)</f>
        <v>6.1428571428571432</v>
      </c>
      <c r="D7" s="14">
        <f>AVERAGE('23 BSC Regular Season Stats'!G71:G75,'23 BSC Playoff Stats'!D74:D76)</f>
        <v>0.8571428571428571</v>
      </c>
      <c r="E7" s="14">
        <f>AVERAGE('23 BSC Regular Season Stats'!H71:H75,'23 BSC Playoff Stats'!E74:E76)</f>
        <v>5.2857142857142856</v>
      </c>
      <c r="F7" s="14">
        <f>AVERAGE('23 BSC Regular Season Stats'!I71:I75,'23 BSC Playoff Stats'!F74:F76)</f>
        <v>0.8571428571428571</v>
      </c>
      <c r="G7" s="14">
        <f>AVERAGE('23 BSC Regular Season Stats'!J71:J75,'23 BSC Playoff Stats'!G74:G76)</f>
        <v>0.42857142857142855</v>
      </c>
      <c r="H7" s="14">
        <f>AVERAGE('23 BSC Regular Season Stats'!K71:K75,'23 BSC Playoff Stats'!H74:H76)</f>
        <v>0</v>
      </c>
      <c r="I7" s="14">
        <f>AVERAGE('23 BSC Regular Season Stats'!L71:L75,'23 BSC Playoff Stats'!I74:I76)</f>
        <v>1.1428571428571428</v>
      </c>
      <c r="J7" s="14">
        <f>AVERAGE('23 BSC Regular Season Stats'!M71:M75,'23 BSC Playoff Stats'!J74:J76)+M7</f>
        <v>6.8571428571428568</v>
      </c>
      <c r="K7" s="14">
        <f>AVERAGE('23 BSC Regular Season Stats'!N71:N75,'23 BSC Playoff Stats'!K74:K76)+N7</f>
        <v>2.714285714285714</v>
      </c>
      <c r="L7" s="67">
        <f t="shared" si="0"/>
        <v>0.39583333333333331</v>
      </c>
      <c r="M7" s="14">
        <f>AVERAGE('23 BSC Regular Season Stats'!P71:P75,'23 BSC Playoff Stats'!M74:M76)</f>
        <v>0.5714285714285714</v>
      </c>
      <c r="N7" s="14">
        <f>AVERAGE('23 BSC Regular Season Stats'!Q71:Q75,'23 BSC Playoff Stats'!N74:N76)</f>
        <v>0.2857142857142857</v>
      </c>
      <c r="O7" s="67">
        <f t="shared" si="1"/>
        <v>0.5</v>
      </c>
      <c r="P7" s="14">
        <f>AVERAGE('23 BSC Regular Season Stats'!S71:S75,'23 BSC Playoff Stats'!P74:P76)</f>
        <v>1.8571428571428572</v>
      </c>
      <c r="Q7" s="14">
        <f>AVERAGE('23 BSC Regular Season Stats'!T71:T75,'23 BSC Playoff Stats'!Q74:Q76)</f>
        <v>1.1428571428571428</v>
      </c>
      <c r="R7" s="67">
        <f t="shared" si="2"/>
        <v>0.61538461538461531</v>
      </c>
      <c r="S7" s="15">
        <f t="shared" si="4"/>
        <v>0.44676098287416227</v>
      </c>
      <c r="T7" s="11">
        <f t="shared" si="3"/>
        <v>8.2857142857142883</v>
      </c>
      <c r="X7" s="6"/>
      <c r="Y7" s="6"/>
      <c r="Z7" s="11"/>
    </row>
    <row r="8" spans="1:26" ht="15.75" customHeight="1" x14ac:dyDescent="0.15">
      <c r="A8" s="16" t="s">
        <v>22</v>
      </c>
      <c r="B8" s="11">
        <f>AVERAGE('23 BSC Regular Season Stats'!E76:E80,'23 BSC Playoff Stats'!B80:B82)</f>
        <v>13.333333333333334</v>
      </c>
      <c r="C8" s="11">
        <f>AVERAGE('23 BSC Regular Season Stats'!F76:F80,'23 BSC Playoff Stats'!C80:C82)</f>
        <v>7.5</v>
      </c>
      <c r="D8" s="11">
        <f>AVERAGE('23 BSC Regular Season Stats'!G76:G80,'23 BSC Playoff Stats'!D80:D82)</f>
        <v>0.5</v>
      </c>
      <c r="E8" s="11">
        <f>AVERAGE('23 BSC Regular Season Stats'!H76:H80,'23 BSC Playoff Stats'!E80:E82)</f>
        <v>7</v>
      </c>
      <c r="F8" s="11">
        <f>AVERAGE('23 BSC Regular Season Stats'!I76:I80,'23 BSC Playoff Stats'!F80:F82)</f>
        <v>3.3333333333333335</v>
      </c>
      <c r="G8" s="11">
        <f>AVERAGE('23 BSC Regular Season Stats'!J76:J80,'23 BSC Playoff Stats'!G80:G82)</f>
        <v>0.83333333333333337</v>
      </c>
      <c r="H8" s="11">
        <f>AVERAGE('23 BSC Regular Season Stats'!K76:K80,'23 BSC Playoff Stats'!H80:H82)</f>
        <v>0.5</v>
      </c>
      <c r="I8" s="11">
        <f>AVERAGE('23 BSC Regular Season Stats'!L76:L80,'23 BSC Playoff Stats'!I80:I82)</f>
        <v>2.3333333333333335</v>
      </c>
      <c r="J8" s="11">
        <f>AVERAGE('23 BSC Regular Season Stats'!M76:M80,'23 BSC Playoff Stats'!J80:J82)+M8</f>
        <v>17</v>
      </c>
      <c r="K8" s="11">
        <f>AVERAGE('23 BSC Regular Season Stats'!N76:N80,'23 BSC Playoff Stats'!K80:K82)+N8</f>
        <v>5.5</v>
      </c>
      <c r="L8" s="7">
        <f t="shared" si="0"/>
        <v>0.3235294117647059</v>
      </c>
      <c r="M8" s="11">
        <f>AVERAGE('23 BSC Regular Season Stats'!P76:P80,'23 BSC Playoff Stats'!M80:M82)</f>
        <v>8</v>
      </c>
      <c r="N8" s="11">
        <f>AVERAGE('23 BSC Regular Season Stats'!Q76:Q80,'23 BSC Playoff Stats'!N80:N82)</f>
        <v>1.3333333333333333</v>
      </c>
      <c r="O8" s="7">
        <f t="shared" si="1"/>
        <v>0.16666666666666666</v>
      </c>
      <c r="P8" s="11">
        <f>AVERAGE('23 BSC Regular Season Stats'!S76:S80,'23 BSC Playoff Stats'!P80:P82)</f>
        <v>2</v>
      </c>
      <c r="Q8" s="11">
        <f>AVERAGE('23 BSC Regular Season Stats'!T76:T80,'23 BSC Playoff Stats'!Q80:Q82)</f>
        <v>1</v>
      </c>
      <c r="R8" s="7">
        <f t="shared" si="2"/>
        <v>0.5</v>
      </c>
      <c r="S8" s="1">
        <f t="shared" si="4"/>
        <v>0.37285607755406419</v>
      </c>
      <c r="T8" s="11">
        <f t="shared" si="3"/>
        <v>10.666666666666666</v>
      </c>
      <c r="X8" s="6"/>
      <c r="Y8" s="6"/>
      <c r="Z8" s="7"/>
    </row>
    <row r="9" spans="1:26" ht="15.75" customHeight="1" x14ac:dyDescent="0.15">
      <c r="A9" s="16" t="s">
        <v>23</v>
      </c>
      <c r="B9" s="11">
        <f>AVERAGE('23 BSC Regular Season Stats'!E81:E85,'23 BSC Playoff Stats'!B86:B88)</f>
        <v>25.833333333333332</v>
      </c>
      <c r="C9" s="11">
        <f>AVERAGE('23 BSC Regular Season Stats'!F81:F85,'23 BSC Playoff Stats'!C86:C88)</f>
        <v>6.333333333333333</v>
      </c>
      <c r="D9" s="11">
        <f>AVERAGE('23 BSC Regular Season Stats'!G81:G85,'23 BSC Playoff Stats'!D86:D88)</f>
        <v>1.8333333333333333</v>
      </c>
      <c r="E9" s="11">
        <f>AVERAGE('23 BSC Regular Season Stats'!H81:H85,'23 BSC Playoff Stats'!E86:E88)</f>
        <v>4.5</v>
      </c>
      <c r="F9" s="11">
        <f>AVERAGE('23 BSC Regular Season Stats'!I81:I85,'23 BSC Playoff Stats'!F86:F88)</f>
        <v>1.6666666666666667</v>
      </c>
      <c r="G9" s="11">
        <f>AVERAGE('23 BSC Regular Season Stats'!J81:J85,'23 BSC Playoff Stats'!G86:G88)</f>
        <v>1</v>
      </c>
      <c r="H9" s="11">
        <f>AVERAGE('23 BSC Regular Season Stats'!K81:K85,'23 BSC Playoff Stats'!H86:H88)</f>
        <v>0.83333333333333337</v>
      </c>
      <c r="I9" s="11">
        <f>AVERAGE('23 BSC Regular Season Stats'!L81:L85,'23 BSC Playoff Stats'!I86:I88)</f>
        <v>1.6666666666666667</v>
      </c>
      <c r="J9" s="11">
        <f>AVERAGE('23 BSC Regular Season Stats'!M81:M85,'23 BSC Playoff Stats'!J86:J88)+M9</f>
        <v>25.5</v>
      </c>
      <c r="K9" s="11">
        <f>AVERAGE('23 BSC Regular Season Stats'!N81:N85,'23 BSC Playoff Stats'!K86:K88)+N9</f>
        <v>9</v>
      </c>
      <c r="L9" s="7">
        <f t="shared" si="0"/>
        <v>0.35294117647058826</v>
      </c>
      <c r="M9" s="11">
        <f>AVERAGE('23 BSC Regular Season Stats'!P81:P85,'23 BSC Playoff Stats'!M86:M88)</f>
        <v>12.666666666666666</v>
      </c>
      <c r="N9" s="11">
        <f>AVERAGE('23 BSC Regular Season Stats'!Q81:Q85,'23 BSC Playoff Stats'!N86:N88)</f>
        <v>4.333333333333333</v>
      </c>
      <c r="O9" s="7">
        <f t="shared" si="1"/>
        <v>0.34210526315789475</v>
      </c>
      <c r="P9" s="11">
        <f>AVERAGE('23 BSC Regular Season Stats'!S81:S85,'23 BSC Playoff Stats'!P86:P88)</f>
        <v>5.5</v>
      </c>
      <c r="Q9" s="11">
        <f>AVERAGE('23 BSC Regular Season Stats'!T81:T85,'23 BSC Playoff Stats'!Q86:Q88)</f>
        <v>3.5</v>
      </c>
      <c r="R9" s="7">
        <f t="shared" si="2"/>
        <v>0.63636363636363635</v>
      </c>
      <c r="S9" s="1">
        <f t="shared" si="4"/>
        <v>0.46263132760267428</v>
      </c>
      <c r="T9" s="11">
        <f t="shared" si="3"/>
        <v>15.499999999999998</v>
      </c>
      <c r="X9" s="6"/>
      <c r="Y9" s="6"/>
      <c r="Z9" s="7"/>
    </row>
    <row r="10" spans="1:26" ht="15.75" customHeight="1" x14ac:dyDescent="0.15">
      <c r="A10" s="17" t="s">
        <v>24</v>
      </c>
      <c r="B10" s="11">
        <f>AVERAGE('23 BSC Regular Season Stats'!E86:E90,'23 BSC Playoff Stats'!B92:B94)</f>
        <v>5.5</v>
      </c>
      <c r="C10" s="11">
        <f>AVERAGE('23 BSC Regular Season Stats'!F86:F90,'23 BSC Playoff Stats'!C92:C94)</f>
        <v>10</v>
      </c>
      <c r="D10" s="11">
        <f>AVERAGE('23 BSC Regular Season Stats'!G86:G90,'23 BSC Playoff Stats'!D92:D94)</f>
        <v>4.333333333333333</v>
      </c>
      <c r="E10" s="11">
        <f>AVERAGE('23 BSC Regular Season Stats'!H86:H90,'23 BSC Playoff Stats'!E92:E94)</f>
        <v>5.666666666666667</v>
      </c>
      <c r="F10" s="11">
        <f>AVERAGE('23 BSC Regular Season Stats'!I86:I90,'23 BSC Playoff Stats'!F92:F94)</f>
        <v>2.1666666666666665</v>
      </c>
      <c r="G10" s="11">
        <f>AVERAGE('23 BSC Regular Season Stats'!J86:J90,'23 BSC Playoff Stats'!G92:G94)</f>
        <v>0.5</v>
      </c>
      <c r="H10" s="11">
        <f>AVERAGE('23 BSC Regular Season Stats'!K86:K90,'23 BSC Playoff Stats'!H92:H94)</f>
        <v>0.33333333333333331</v>
      </c>
      <c r="I10" s="11">
        <f>AVERAGE('23 BSC Regular Season Stats'!L86:L90,'23 BSC Playoff Stats'!I92:I94)</f>
        <v>0.83333333333333337</v>
      </c>
      <c r="J10" s="11">
        <f>AVERAGE('23 BSC Regular Season Stats'!M86:M90,'23 BSC Playoff Stats'!J92:J94)+M10</f>
        <v>8.3333333333333339</v>
      </c>
      <c r="K10" s="11">
        <f>AVERAGE('23 BSC Regular Season Stats'!N86:N90,'23 BSC Playoff Stats'!K92:K94)+N10</f>
        <v>2.3333333333333335</v>
      </c>
      <c r="L10" s="7">
        <f t="shared" si="0"/>
        <v>0.27999999999999997</v>
      </c>
      <c r="M10" s="11">
        <f>AVERAGE('23 BSC Regular Season Stats'!P86:P90,'23 BSC Playoff Stats'!M92:M94)</f>
        <v>1.6666666666666667</v>
      </c>
      <c r="N10" s="11">
        <f>AVERAGE('23 BSC Regular Season Stats'!Q86:Q90,'23 BSC Playoff Stats'!N92:N94)</f>
        <v>0</v>
      </c>
      <c r="O10" s="7">
        <f t="shared" si="1"/>
        <v>0</v>
      </c>
      <c r="P10" s="11">
        <f>AVERAGE('23 BSC Regular Season Stats'!S86:S90,'23 BSC Playoff Stats'!P92:P94)</f>
        <v>1.6666666666666667</v>
      </c>
      <c r="Q10" s="11">
        <f>AVERAGE('23 BSC Regular Season Stats'!T86:T90,'23 BSC Playoff Stats'!Q92:Q94)</f>
        <v>0.83333333333333337</v>
      </c>
      <c r="R10" s="7">
        <f t="shared" si="2"/>
        <v>0.5</v>
      </c>
      <c r="S10" s="1">
        <f t="shared" si="4"/>
        <v>0.3033088235294118</v>
      </c>
      <c r="T10" s="11">
        <f t="shared" si="3"/>
        <v>10.833333333333332</v>
      </c>
      <c r="X10" s="6"/>
      <c r="Y10" s="6"/>
      <c r="Z10" s="11"/>
    </row>
    <row r="11" spans="1:26" ht="15.75" customHeight="1" x14ac:dyDescent="0.15">
      <c r="A11" s="18" t="s">
        <v>25</v>
      </c>
      <c r="B11" s="14">
        <f>AVERAGE('23 BSC Regular Season Stats'!E91:E95,'23 BSC Playoff Stats'!B98:B100)</f>
        <v>4</v>
      </c>
      <c r="C11" s="14">
        <f>AVERAGE('23 BSC Regular Season Stats'!F91:F95,'23 BSC Playoff Stats'!C98:C100)</f>
        <v>5.333333333333333</v>
      </c>
      <c r="D11" s="14">
        <f>AVERAGE('23 BSC Regular Season Stats'!G91:G95,'23 BSC Playoff Stats'!D98:D100)</f>
        <v>2</v>
      </c>
      <c r="E11" s="14">
        <f>AVERAGE('23 BSC Regular Season Stats'!H91:H95,'23 BSC Playoff Stats'!E98:E100)</f>
        <v>3.3333333333333335</v>
      </c>
      <c r="F11" s="14">
        <f>AVERAGE('23 BSC Regular Season Stats'!I91:I95,'23 BSC Playoff Stats'!F98:F100)</f>
        <v>1.5</v>
      </c>
      <c r="G11" s="14">
        <f>AVERAGE('23 BSC Regular Season Stats'!J91:J95,'23 BSC Playoff Stats'!G98:G100)</f>
        <v>1</v>
      </c>
      <c r="H11" s="14">
        <f>AVERAGE('23 BSC Regular Season Stats'!K91:K95,'23 BSC Playoff Stats'!H98:H100)</f>
        <v>0.66666666666666663</v>
      </c>
      <c r="I11" s="14">
        <f>AVERAGE('23 BSC Regular Season Stats'!L91:L95,'23 BSC Playoff Stats'!I98:I100)</f>
        <v>0.33333333333333331</v>
      </c>
      <c r="J11" s="14">
        <f>AVERAGE('23 BSC Regular Season Stats'!M91:M95,'23 BSC Playoff Stats'!J98:J100)+M11</f>
        <v>5.8333333333333339</v>
      </c>
      <c r="K11" s="14">
        <f>AVERAGE('23 BSC Regular Season Stats'!N91:N95,'23 BSC Playoff Stats'!K98:K100)+N11</f>
        <v>1.3333333333333335</v>
      </c>
      <c r="L11" s="67">
        <f t="shared" si="0"/>
        <v>0.22857142857142856</v>
      </c>
      <c r="M11" s="14">
        <f>AVERAGE('23 BSC Regular Season Stats'!P91:P95,'23 BSC Playoff Stats'!M98:M100)</f>
        <v>1.1666666666666667</v>
      </c>
      <c r="N11" s="14">
        <f>AVERAGE('23 BSC Regular Season Stats'!Q91:Q95,'23 BSC Playoff Stats'!N98:N100)</f>
        <v>0.16666666666666666</v>
      </c>
      <c r="O11" s="67">
        <f t="shared" si="1"/>
        <v>0.14285714285714285</v>
      </c>
      <c r="P11" s="14">
        <f>AVERAGE('23 BSC Regular Season Stats'!S91:S95,'23 BSC Playoff Stats'!P98:P100)</f>
        <v>3</v>
      </c>
      <c r="Q11" s="14">
        <f>AVERAGE('23 BSC Regular Season Stats'!T91:T95,'23 BSC Playoff Stats'!Q98:Q100)</f>
        <v>1</v>
      </c>
      <c r="R11" s="67">
        <f t="shared" si="2"/>
        <v>0.33333333333333331</v>
      </c>
      <c r="S11" s="15">
        <f t="shared" si="4"/>
        <v>0.2795899347623485</v>
      </c>
      <c r="T11" s="11">
        <f t="shared" si="3"/>
        <v>5.6666666666666652</v>
      </c>
      <c r="W11" s="11"/>
      <c r="X11" s="6"/>
      <c r="Y11" s="6"/>
      <c r="Z11" s="11"/>
    </row>
    <row r="12" spans="1:26" ht="15.75" customHeight="1" x14ac:dyDescent="0.15">
      <c r="A12" s="19" t="s">
        <v>26</v>
      </c>
      <c r="B12" s="11">
        <f>AVERAGE('23 BSC Regular Season Stats'!E96:E100,'23 BSC Playoff Stats'!B104:B106)</f>
        <v>26.875</v>
      </c>
      <c r="C12" s="11">
        <f>AVERAGE('23 BSC Regular Season Stats'!F96:F100,'23 BSC Playoff Stats'!C104:C106)</f>
        <v>10.5</v>
      </c>
      <c r="D12" s="11">
        <f>AVERAGE('23 BSC Regular Season Stats'!G96:G100,'23 BSC Playoff Stats'!D104:D106)</f>
        <v>2.125</v>
      </c>
      <c r="E12" s="11">
        <f>AVERAGE('23 BSC Regular Season Stats'!H96:H100,'23 BSC Playoff Stats'!E104:E106)</f>
        <v>8.375</v>
      </c>
      <c r="F12" s="11">
        <f>AVERAGE('23 BSC Regular Season Stats'!I96:I100,'23 BSC Playoff Stats'!F104:F106)</f>
        <v>1.125</v>
      </c>
      <c r="G12" s="11">
        <f>AVERAGE('23 BSC Regular Season Stats'!J96:J100,'23 BSC Playoff Stats'!G104:G106)</f>
        <v>0.625</v>
      </c>
      <c r="H12" s="11">
        <f>AVERAGE('23 BSC Regular Season Stats'!K96:K100,'23 BSC Playoff Stats'!H104:H106)</f>
        <v>0.75</v>
      </c>
      <c r="I12" s="11">
        <f>AVERAGE('23 BSC Regular Season Stats'!L96:L100,'23 BSC Playoff Stats'!I104:I106)</f>
        <v>1.375</v>
      </c>
      <c r="J12" s="11">
        <f>AVERAGE('23 BSC Regular Season Stats'!M96:M100,'23 BSC Playoff Stats'!J104:J106)+M12</f>
        <v>28.375</v>
      </c>
      <c r="K12" s="11">
        <f>AVERAGE('23 BSC Regular Season Stats'!N96:N100,'23 BSC Playoff Stats'!K104:K106)+N12</f>
        <v>9.625</v>
      </c>
      <c r="L12" s="7">
        <f t="shared" si="0"/>
        <v>0.33920704845814981</v>
      </c>
      <c r="M12" s="11">
        <f>AVERAGE('23 BSC Regular Season Stats'!P96:P100,'23 BSC Playoff Stats'!M104:M106)</f>
        <v>16.625</v>
      </c>
      <c r="N12" s="11">
        <f>AVERAGE('23 BSC Regular Season Stats'!Q96:Q100,'23 BSC Playoff Stats'!N104:N106)</f>
        <v>3.75</v>
      </c>
      <c r="O12" s="7">
        <f t="shared" si="1"/>
        <v>0.22556390977443608</v>
      </c>
      <c r="P12" s="11">
        <f>AVERAGE('23 BSC Regular Season Stats'!S96:S100,'23 BSC Playoff Stats'!P104:P106)</f>
        <v>5.5</v>
      </c>
      <c r="Q12" s="11">
        <f>AVERAGE('23 BSC Regular Season Stats'!T96:T100,'23 BSC Playoff Stats'!Q104:Q106)</f>
        <v>3.875</v>
      </c>
      <c r="R12" s="7">
        <f t="shared" si="2"/>
        <v>0.70454545454545459</v>
      </c>
      <c r="S12" s="1">
        <f t="shared" si="4"/>
        <v>0.4363533041078097</v>
      </c>
      <c r="T12" s="11">
        <f t="shared" si="3"/>
        <v>18.125</v>
      </c>
      <c r="W12" s="11"/>
      <c r="X12" s="6"/>
      <c r="Y12" s="6"/>
      <c r="Z12" s="11"/>
    </row>
    <row r="13" spans="1:26" ht="15.75" customHeight="1" x14ac:dyDescent="0.15">
      <c r="A13" s="19" t="s">
        <v>27</v>
      </c>
      <c r="B13" s="11">
        <f>AVERAGE('23 BSC Regular Season Stats'!E101:E105,'23 BSC Playoff Stats'!B110:B112)</f>
        <v>19.5</v>
      </c>
      <c r="C13" s="11">
        <f>AVERAGE('23 BSC Regular Season Stats'!F101:F105,'23 BSC Playoff Stats'!C110:C112)</f>
        <v>12.5</v>
      </c>
      <c r="D13" s="11">
        <f>AVERAGE('23 BSC Regular Season Stats'!G101:G105,'23 BSC Playoff Stats'!D110:D112)</f>
        <v>2.875</v>
      </c>
      <c r="E13" s="11">
        <f>AVERAGE('23 BSC Regular Season Stats'!H101:H105,'23 BSC Playoff Stats'!E110:E112)</f>
        <v>9.625</v>
      </c>
      <c r="F13" s="11">
        <f>AVERAGE('23 BSC Regular Season Stats'!I101:I105,'23 BSC Playoff Stats'!F110:F112)</f>
        <v>3.375</v>
      </c>
      <c r="G13" s="11">
        <f>AVERAGE('23 BSC Regular Season Stats'!J101:J105,'23 BSC Playoff Stats'!G110:G112)</f>
        <v>1.625</v>
      </c>
      <c r="H13" s="11">
        <f>AVERAGE('23 BSC Regular Season Stats'!K101:K105,'23 BSC Playoff Stats'!H110:H112)</f>
        <v>0.25</v>
      </c>
      <c r="I13" s="11">
        <f>AVERAGE('23 BSC Regular Season Stats'!L101:L105,'23 BSC Playoff Stats'!I110:I112)</f>
        <v>2.375</v>
      </c>
      <c r="J13" s="11">
        <f>AVERAGE('23 BSC Regular Season Stats'!M101:M105,'23 BSC Playoff Stats'!J110:J112)+M13</f>
        <v>19.5</v>
      </c>
      <c r="K13" s="11">
        <f>AVERAGE('23 BSC Regular Season Stats'!N101:N105,'23 BSC Playoff Stats'!K110:K112)+N13</f>
        <v>7.75</v>
      </c>
      <c r="L13" s="7">
        <f t="shared" si="0"/>
        <v>0.39743589743589741</v>
      </c>
      <c r="M13" s="11">
        <f>AVERAGE('23 BSC Regular Season Stats'!P101:P105,'23 BSC Playoff Stats'!M110:M112)</f>
        <v>7.375</v>
      </c>
      <c r="N13" s="11">
        <f>AVERAGE('23 BSC Regular Season Stats'!Q101:Q105,'23 BSC Playoff Stats'!N110:N112)</f>
        <v>2.125</v>
      </c>
      <c r="O13" s="7">
        <f t="shared" si="1"/>
        <v>0.28813559322033899</v>
      </c>
      <c r="P13" s="11">
        <f>AVERAGE('23 BSC Regular Season Stats'!S101:S105,'23 BSC Playoff Stats'!P110:P112)</f>
        <v>2.5</v>
      </c>
      <c r="Q13" s="11">
        <f>AVERAGE('23 BSC Regular Season Stats'!T101:T105,'23 BSC Playoff Stats'!Q110:Q112)</f>
        <v>1.875</v>
      </c>
      <c r="R13" s="7">
        <f t="shared" si="2"/>
        <v>0.75</v>
      </c>
      <c r="S13" s="1">
        <f t="shared" si="4"/>
        <v>0.47330097087378636</v>
      </c>
      <c r="T13" s="11">
        <f t="shared" si="3"/>
        <v>22.5</v>
      </c>
      <c r="W13" s="11"/>
      <c r="X13" s="11"/>
      <c r="Z13" s="11"/>
    </row>
    <row r="14" spans="1:26" ht="15.75" customHeight="1" x14ac:dyDescent="0.15">
      <c r="A14" s="19" t="s">
        <v>28</v>
      </c>
      <c r="B14" s="11">
        <f>AVERAGE('23 BSC Regular Season Stats'!E106:E110,'23 BSC Playoff Stats'!B116:B118)</f>
        <v>3.375</v>
      </c>
      <c r="C14" s="11">
        <f>AVERAGE('23 BSC Regular Season Stats'!F106:F110,'23 BSC Playoff Stats'!C116:C118)</f>
        <v>4.125</v>
      </c>
      <c r="D14" s="11">
        <f>AVERAGE('23 BSC Regular Season Stats'!G106:G110,'23 BSC Playoff Stats'!D116:D118)</f>
        <v>1.375</v>
      </c>
      <c r="E14" s="11">
        <f>AVERAGE('23 BSC Regular Season Stats'!H106:H110,'23 BSC Playoff Stats'!E116:E118)</f>
        <v>2.75</v>
      </c>
      <c r="F14" s="11">
        <f>AVERAGE('23 BSC Regular Season Stats'!I106:I110,'23 BSC Playoff Stats'!F116:F118)</f>
        <v>2.625</v>
      </c>
      <c r="G14" s="11">
        <f>AVERAGE('23 BSC Regular Season Stats'!J106:J110,'23 BSC Playoff Stats'!G116:G118)</f>
        <v>0.625</v>
      </c>
      <c r="H14" s="11">
        <f>AVERAGE('23 BSC Regular Season Stats'!K106:K110,'23 BSC Playoff Stats'!H116:H118)</f>
        <v>0.875</v>
      </c>
      <c r="I14" s="11">
        <f>AVERAGE('23 BSC Regular Season Stats'!L106:L110,'23 BSC Playoff Stats'!I116:I118)</f>
        <v>1.25</v>
      </c>
      <c r="J14" s="11">
        <f>AVERAGE('23 BSC Regular Season Stats'!M106:M110,'23 BSC Playoff Stats'!J116:J118)+M14</f>
        <v>7.125</v>
      </c>
      <c r="K14" s="11">
        <f>AVERAGE('23 BSC Regular Season Stats'!N106:N110,'23 BSC Playoff Stats'!K116:K118)+N14</f>
        <v>1.25</v>
      </c>
      <c r="L14" s="7">
        <f t="shared" si="0"/>
        <v>0.17543859649122806</v>
      </c>
      <c r="M14" s="11">
        <f>AVERAGE('23 BSC Regular Season Stats'!P106:P110,'23 BSC Playoff Stats'!M116:M118)</f>
        <v>5.125</v>
      </c>
      <c r="N14" s="11">
        <f>AVERAGE('23 BSC Regular Season Stats'!Q106:Q110,'23 BSC Playoff Stats'!N116:N118)</f>
        <v>0.875</v>
      </c>
      <c r="O14" s="7">
        <f t="shared" si="1"/>
        <v>0.17073170731707318</v>
      </c>
      <c r="P14" s="11">
        <f>AVERAGE('23 BSC Regular Season Stats'!S106:S110,'23 BSC Playoff Stats'!P116:P118)</f>
        <v>0</v>
      </c>
      <c r="Q14" s="11">
        <f>AVERAGE('23 BSC Regular Season Stats'!T106:T110,'23 BSC Playoff Stats'!Q116:Q118)</f>
        <v>0</v>
      </c>
      <c r="R14" s="7" t="e">
        <f t="shared" si="2"/>
        <v>#DIV/0!</v>
      </c>
      <c r="S14" s="1">
        <f t="shared" si="4"/>
        <v>0.23684210526315788</v>
      </c>
      <c r="T14" s="11">
        <f t="shared" si="3"/>
        <v>4.5</v>
      </c>
      <c r="W14" s="11"/>
      <c r="X14" s="11"/>
      <c r="Z14" s="11"/>
    </row>
    <row r="15" spans="1:26" ht="15.75" customHeight="1" x14ac:dyDescent="0.15">
      <c r="A15" s="20" t="s">
        <v>29</v>
      </c>
      <c r="B15" s="14">
        <f>AVERAGE('23 BSC Regular Season Stats'!E111:E115,'23 BSC Playoff Stats'!B122:B124)</f>
        <v>2.75</v>
      </c>
      <c r="C15" s="14">
        <f>AVERAGE('23 BSC Regular Season Stats'!F111:F115,'23 BSC Playoff Stats'!C122:C124)</f>
        <v>5.875</v>
      </c>
      <c r="D15" s="14">
        <f>AVERAGE('23 BSC Regular Season Stats'!G111:G115,'23 BSC Playoff Stats'!D122:D124)</f>
        <v>2</v>
      </c>
      <c r="E15" s="14">
        <f>AVERAGE('23 BSC Regular Season Stats'!H111:H115,'23 BSC Playoff Stats'!E122:E124)</f>
        <v>3.875</v>
      </c>
      <c r="F15" s="14">
        <f>AVERAGE('23 BSC Regular Season Stats'!I111:I115,'23 BSC Playoff Stats'!F122:F124)</f>
        <v>1</v>
      </c>
      <c r="G15" s="14">
        <f>AVERAGE('23 BSC Regular Season Stats'!J111:J115,'23 BSC Playoff Stats'!G122:G124)</f>
        <v>0.25</v>
      </c>
      <c r="H15" s="14">
        <f>AVERAGE('23 BSC Regular Season Stats'!K111:K115,'23 BSC Playoff Stats'!H122:H124)</f>
        <v>0.375</v>
      </c>
      <c r="I15" s="14">
        <f>AVERAGE('23 BSC Regular Season Stats'!L111:L115,'23 BSC Playoff Stats'!I122:I124)</f>
        <v>1</v>
      </c>
      <c r="J15" s="14">
        <f>AVERAGE('23 BSC Regular Season Stats'!M111:M115,'23 BSC Playoff Stats'!J122:J124)+M15</f>
        <v>4.625</v>
      </c>
      <c r="K15" s="14">
        <f>AVERAGE('23 BSC Regular Season Stats'!N111:N115,'23 BSC Playoff Stats'!K122:K124)+N15</f>
        <v>1.375</v>
      </c>
      <c r="L15" s="67">
        <f t="shared" si="0"/>
        <v>0.29729729729729731</v>
      </c>
      <c r="M15" s="14">
        <f>AVERAGE('23 BSC Regular Season Stats'!P111:P115,'23 BSC Playoff Stats'!M122:M124)</f>
        <v>1.125</v>
      </c>
      <c r="N15" s="14">
        <f>AVERAGE('23 BSC Regular Season Stats'!Q111:Q115,'23 BSC Playoff Stats'!N122:N124)</f>
        <v>0</v>
      </c>
      <c r="O15" s="67">
        <f t="shared" si="1"/>
        <v>0</v>
      </c>
      <c r="P15" s="14">
        <f>AVERAGE('23 BSC Regular Season Stats'!S111:S115,'23 BSC Playoff Stats'!P122:P124)</f>
        <v>1.5</v>
      </c>
      <c r="Q15" s="14">
        <f>AVERAGE('23 BSC Regular Season Stats'!T111:T115,'23 BSC Playoff Stats'!Q122:Q124)</f>
        <v>0.125</v>
      </c>
      <c r="R15" s="67">
        <f t="shared" si="2"/>
        <v>8.3333333333333329E-2</v>
      </c>
      <c r="S15" s="15">
        <f t="shared" si="4"/>
        <v>0.26017029328287605</v>
      </c>
      <c r="T15" s="11">
        <f t="shared" si="3"/>
        <v>4.625</v>
      </c>
      <c r="W15" s="21"/>
      <c r="X15" s="11"/>
      <c r="Z15" s="11"/>
    </row>
    <row r="16" spans="1:26" ht="15.75" customHeight="1" x14ac:dyDescent="0.15">
      <c r="A16" s="22" t="s">
        <v>30</v>
      </c>
      <c r="B16" s="11">
        <f>AVERAGE('23 BSC Regular Season Stats'!E116:E120,'23 BSC Playoff Stats'!B128:B130)</f>
        <v>19.333333333333332</v>
      </c>
      <c r="C16" s="11">
        <f>AVERAGE('23 BSC Regular Season Stats'!F116:F120,'23 BSC Playoff Stats'!C128:C130)</f>
        <v>12.166666666666666</v>
      </c>
      <c r="D16" s="11">
        <f>AVERAGE('23 BSC Regular Season Stats'!G116:G120,'23 BSC Playoff Stats'!D128:D130)</f>
        <v>3</v>
      </c>
      <c r="E16" s="11">
        <f>AVERAGE('23 BSC Regular Season Stats'!H116:H120,'23 BSC Playoff Stats'!E128:E130)</f>
        <v>9.1666666666666661</v>
      </c>
      <c r="F16" s="11">
        <f>AVERAGE('23 BSC Regular Season Stats'!I116:I120,'23 BSC Playoff Stats'!F128:F130)</f>
        <v>3</v>
      </c>
      <c r="G16" s="11">
        <f>AVERAGE('23 BSC Regular Season Stats'!J116:J120,'23 BSC Playoff Stats'!G128:G130)</f>
        <v>1</v>
      </c>
      <c r="H16" s="11">
        <f>AVERAGE('23 BSC Regular Season Stats'!K116:K120,'23 BSC Playoff Stats'!H128:H130)</f>
        <v>0.66666666666666663</v>
      </c>
      <c r="I16" s="11">
        <f>AVERAGE('23 BSC Regular Season Stats'!L116:L120,'23 BSC Playoff Stats'!I128:I130)</f>
        <v>2.6666666666666665</v>
      </c>
      <c r="J16" s="11">
        <f>AVERAGE('23 BSC Regular Season Stats'!M116:M120,'23 BSC Playoff Stats'!J128:J130)+M16</f>
        <v>21</v>
      </c>
      <c r="K16" s="11">
        <f>AVERAGE('23 BSC Regular Season Stats'!N116:N120,'23 BSC Playoff Stats'!K128:K130)+N16</f>
        <v>8</v>
      </c>
      <c r="L16" s="7">
        <f t="shared" si="0"/>
        <v>0.38095238095238093</v>
      </c>
      <c r="M16" s="11">
        <f>AVERAGE('23 BSC Regular Season Stats'!P116:P120,'23 BSC Playoff Stats'!M128:M130)</f>
        <v>6.166666666666667</v>
      </c>
      <c r="N16" s="11">
        <f>AVERAGE('23 BSC Regular Season Stats'!Q116:Q120,'23 BSC Playoff Stats'!N128:N130)</f>
        <v>1.3333333333333333</v>
      </c>
      <c r="O16" s="7">
        <f t="shared" si="1"/>
        <v>0.2162162162162162</v>
      </c>
      <c r="P16" s="11">
        <f>AVERAGE('23 BSC Regular Season Stats'!S116:S120,'23 BSC Playoff Stats'!P128:P130)</f>
        <v>3.5</v>
      </c>
      <c r="Q16" s="11">
        <f>AVERAGE('23 BSC Regular Season Stats'!T116:T120,'23 BSC Playoff Stats'!Q128:Q130)</f>
        <v>2.3333333333333335</v>
      </c>
      <c r="R16" s="7">
        <f t="shared" si="2"/>
        <v>0.66666666666666674</v>
      </c>
      <c r="S16" s="1">
        <f t="shared" si="4"/>
        <v>0.42886719905353443</v>
      </c>
      <c r="T16" s="11">
        <f t="shared" si="3"/>
        <v>19.333333333333329</v>
      </c>
      <c r="U16" s="11"/>
      <c r="W16" s="11"/>
      <c r="X16" s="11"/>
      <c r="Z16" s="11"/>
    </row>
    <row r="17" spans="1:26" ht="15.75" customHeight="1" x14ac:dyDescent="0.15">
      <c r="A17" s="22" t="s">
        <v>31</v>
      </c>
      <c r="B17" s="11">
        <f>AVERAGE('23 BSC Regular Season Stats'!E121:E125,'23 BSC Playoff Stats'!B134:B136)</f>
        <v>19.5</v>
      </c>
      <c r="C17" s="11">
        <f>AVERAGE('23 BSC Regular Season Stats'!F121:F125,'23 BSC Playoff Stats'!C134:C136)</f>
        <v>10.5</v>
      </c>
      <c r="D17" s="11">
        <f>AVERAGE('23 BSC Regular Season Stats'!G121:G125,'23 BSC Playoff Stats'!D134:D136)</f>
        <v>1.8333333333333333</v>
      </c>
      <c r="E17" s="11">
        <f>AVERAGE('23 BSC Regular Season Stats'!H121:H125,'23 BSC Playoff Stats'!E134:E136)</f>
        <v>8.6666666666666661</v>
      </c>
      <c r="F17" s="11">
        <f>AVERAGE('23 BSC Regular Season Stats'!I121:I125,'23 BSC Playoff Stats'!F134:F136)</f>
        <v>2.6666666666666665</v>
      </c>
      <c r="G17" s="11">
        <f>AVERAGE('23 BSC Regular Season Stats'!J121:J125,'23 BSC Playoff Stats'!G134:G136)</f>
        <v>2.6666666666666665</v>
      </c>
      <c r="H17" s="11">
        <f>AVERAGE('23 BSC Regular Season Stats'!K121:K125,'23 BSC Playoff Stats'!H134:H136)</f>
        <v>2.1666666666666665</v>
      </c>
      <c r="I17" s="11">
        <f>AVERAGE('23 BSC Regular Season Stats'!L121:L125,'23 BSC Playoff Stats'!I134:I136)</f>
        <v>3.1666666666666665</v>
      </c>
      <c r="J17" s="11">
        <f>AVERAGE('23 BSC Regular Season Stats'!M121:M125,'23 BSC Playoff Stats'!J134:J136)+M17</f>
        <v>18.333333333333336</v>
      </c>
      <c r="K17" s="11">
        <f>AVERAGE('23 BSC Regular Season Stats'!N121:N125,'23 BSC Playoff Stats'!K134:K136)+N17</f>
        <v>7.5</v>
      </c>
      <c r="L17" s="7">
        <f t="shared" si="0"/>
        <v>0.40909090909090906</v>
      </c>
      <c r="M17" s="11">
        <f>AVERAGE('23 BSC Regular Season Stats'!P121:P125,'23 BSC Playoff Stats'!M134:M136)</f>
        <v>4</v>
      </c>
      <c r="N17" s="11">
        <f>AVERAGE('23 BSC Regular Season Stats'!Q121:Q125,'23 BSC Playoff Stats'!N134:N136)</f>
        <v>1</v>
      </c>
      <c r="O17" s="7">
        <f t="shared" si="1"/>
        <v>0.25</v>
      </c>
      <c r="P17" s="11">
        <f>AVERAGE('23 BSC Regular Season Stats'!S121:S125,'23 BSC Playoff Stats'!P134:P136)</f>
        <v>4.666666666666667</v>
      </c>
      <c r="Q17" s="11">
        <f>AVERAGE('23 BSC Regular Season Stats'!T121:T125,'23 BSC Playoff Stats'!Q134:Q136)</f>
        <v>3.5</v>
      </c>
      <c r="R17" s="7">
        <f t="shared" si="2"/>
        <v>0.75</v>
      </c>
      <c r="S17" s="1">
        <f t="shared" si="4"/>
        <v>0.47825376062786124</v>
      </c>
      <c r="T17" s="11">
        <f t="shared" si="3"/>
        <v>22.333333333333321</v>
      </c>
      <c r="U17" s="11"/>
      <c r="W17" s="11"/>
      <c r="X17" s="11"/>
      <c r="Z17" s="11"/>
    </row>
    <row r="18" spans="1:26" ht="15.75" customHeight="1" x14ac:dyDescent="0.15">
      <c r="A18" s="22" t="s">
        <v>32</v>
      </c>
      <c r="B18" s="11">
        <f>AVERAGE('23 BSC Regular Season Stats'!E126:E130,'23 BSC Playoff Stats'!B140:B142)</f>
        <v>6.6</v>
      </c>
      <c r="C18" s="11">
        <f>AVERAGE('23 BSC Regular Season Stats'!F126:F130,'23 BSC Playoff Stats'!C140:C142)</f>
        <v>7.2</v>
      </c>
      <c r="D18" s="11">
        <f>AVERAGE('23 BSC Regular Season Stats'!G126:G130,'23 BSC Playoff Stats'!D140:D142)</f>
        <v>2</v>
      </c>
      <c r="E18" s="11">
        <f>AVERAGE('23 BSC Regular Season Stats'!H126:H130,'23 BSC Playoff Stats'!E140:E142)</f>
        <v>5.2</v>
      </c>
      <c r="F18" s="11">
        <f>AVERAGE('23 BSC Regular Season Stats'!I126:I130,'23 BSC Playoff Stats'!F140:F142)</f>
        <v>3.4</v>
      </c>
      <c r="G18" s="11">
        <f>AVERAGE('23 BSC Regular Season Stats'!J126:J130,'23 BSC Playoff Stats'!G140:G142)</f>
        <v>1.2</v>
      </c>
      <c r="H18" s="11">
        <f>AVERAGE('23 BSC Regular Season Stats'!K126:K130,'23 BSC Playoff Stats'!H140:H142)</f>
        <v>0.6</v>
      </c>
      <c r="I18" s="11">
        <f>AVERAGE('23 BSC Regular Season Stats'!L126:L130,'23 BSC Playoff Stats'!I140:I142)</f>
        <v>2.8</v>
      </c>
      <c r="J18" s="11">
        <f>AVERAGE('23 BSC Regular Season Stats'!M126:M130,'23 BSC Playoff Stats'!J140:J142)+M18</f>
        <v>11.6</v>
      </c>
      <c r="K18" s="11">
        <f>AVERAGE('23 BSC Regular Season Stats'!N126:N130,'23 BSC Playoff Stats'!K140:K142)+N18</f>
        <v>3.2</v>
      </c>
      <c r="L18" s="7">
        <f t="shared" si="0"/>
        <v>0.27586206896551724</v>
      </c>
      <c r="M18" s="11">
        <f>AVERAGE('23 BSC Regular Season Stats'!P126:P130,'23 BSC Playoff Stats'!M140:M142)</f>
        <v>2</v>
      </c>
      <c r="N18" s="11">
        <f>AVERAGE('23 BSC Regular Season Stats'!Q126:Q130,'23 BSC Playoff Stats'!N140:N142)</f>
        <v>0</v>
      </c>
      <c r="O18" s="7">
        <f t="shared" si="1"/>
        <v>0</v>
      </c>
      <c r="P18" s="11">
        <f>AVERAGE('23 BSC Regular Season Stats'!S126:S130,'23 BSC Playoff Stats'!P140:P142)</f>
        <v>0.6</v>
      </c>
      <c r="Q18" s="11">
        <f>AVERAGE('23 BSC Regular Season Stats'!T126:T130,'23 BSC Playoff Stats'!Q140:Q142)</f>
        <v>0.2</v>
      </c>
      <c r="R18" s="7">
        <f t="shared" si="2"/>
        <v>0.33333333333333337</v>
      </c>
      <c r="S18" s="1">
        <f t="shared" si="4"/>
        <v>0.27815239379635875</v>
      </c>
      <c r="T18" s="11">
        <f t="shared" si="3"/>
        <v>7.4000000000000012</v>
      </c>
      <c r="U18" s="11"/>
      <c r="W18" s="11"/>
      <c r="X18" s="11"/>
      <c r="Z18" s="11"/>
    </row>
    <row r="19" spans="1:26" ht="15.75" customHeight="1" x14ac:dyDescent="0.15">
      <c r="A19" s="23" t="s">
        <v>33</v>
      </c>
      <c r="B19" s="14">
        <f>AVERAGE('23 BSC Regular Season Stats'!E131:E135,'23 BSC Playoff Stats'!B146:B148)</f>
        <v>3.6</v>
      </c>
      <c r="C19" s="14">
        <f>AVERAGE('23 BSC Regular Season Stats'!F131:F135,'23 BSC Playoff Stats'!C146:C148)</f>
        <v>5</v>
      </c>
      <c r="D19" s="14">
        <f>AVERAGE('23 BSC Regular Season Stats'!G131:G135,'23 BSC Playoff Stats'!D146:D148)</f>
        <v>1.4</v>
      </c>
      <c r="E19" s="14">
        <f>AVERAGE('23 BSC Regular Season Stats'!H131:H135,'23 BSC Playoff Stats'!E146:E148)</f>
        <v>3.6</v>
      </c>
      <c r="F19" s="14">
        <f>AVERAGE('23 BSC Regular Season Stats'!I131:I135,'23 BSC Playoff Stats'!F146:F148)</f>
        <v>1</v>
      </c>
      <c r="G19" s="14">
        <f>AVERAGE('23 BSC Regular Season Stats'!J131:J135,'23 BSC Playoff Stats'!G146:G148)</f>
        <v>0.6</v>
      </c>
      <c r="H19" s="14">
        <f>AVERAGE('23 BSC Regular Season Stats'!K131:K135,'23 BSC Playoff Stats'!H146:H148)</f>
        <v>0.6</v>
      </c>
      <c r="I19" s="14">
        <f>AVERAGE('23 BSC Regular Season Stats'!L131:L135,'23 BSC Playoff Stats'!I146:I148)</f>
        <v>0.8</v>
      </c>
      <c r="J19" s="14">
        <f>AVERAGE('23 BSC Regular Season Stats'!M131:M135,'23 BSC Playoff Stats'!J146:J148)+M19</f>
        <v>8.6</v>
      </c>
      <c r="K19" s="14">
        <f>AVERAGE('23 BSC Regular Season Stats'!N131:N135,'23 BSC Playoff Stats'!K146:K148)+N19</f>
        <v>1.6</v>
      </c>
      <c r="L19" s="67">
        <f t="shared" si="0"/>
        <v>0.186046511627907</v>
      </c>
      <c r="M19" s="14">
        <f>AVERAGE('23 BSC Regular Season Stats'!P131:P135,'23 BSC Playoff Stats'!M146:M148)</f>
        <v>3.4</v>
      </c>
      <c r="N19" s="14">
        <f>AVERAGE('23 BSC Regular Season Stats'!Q131:Q135,'23 BSC Playoff Stats'!N146:N148)</f>
        <v>0.6</v>
      </c>
      <c r="O19" s="67">
        <f t="shared" si="1"/>
        <v>0.17647058823529413</v>
      </c>
      <c r="P19" s="14">
        <f>AVERAGE('23 BSC Regular Season Stats'!S131:S135,'23 BSC Playoff Stats'!P146:P148)</f>
        <v>0.4</v>
      </c>
      <c r="Q19" s="14">
        <f>AVERAGE('23 BSC Regular Season Stats'!T131:T135,'23 BSC Playoff Stats'!Q146:Q148)</f>
        <v>0</v>
      </c>
      <c r="R19" s="67">
        <f t="shared" si="2"/>
        <v>0</v>
      </c>
      <c r="S19" s="15">
        <f t="shared" si="4"/>
        <v>0.20510483135824978</v>
      </c>
      <c r="T19" s="11">
        <f t="shared" si="3"/>
        <v>2.5999999999999988</v>
      </c>
      <c r="U19" s="11"/>
      <c r="W19" s="11"/>
      <c r="X19" s="11"/>
      <c r="Z19" s="11"/>
    </row>
    <row r="20" spans="1:26" ht="15.75" customHeight="1" x14ac:dyDescent="0.15">
      <c r="A20" s="24" t="s">
        <v>34</v>
      </c>
      <c r="B20" s="11">
        <f>AVERAGE('23 BSC Regular Season Stats'!E136:E140,'23 BSC Playoff Stats'!B152:B154)</f>
        <v>30</v>
      </c>
      <c r="C20" s="11">
        <f>AVERAGE('23 BSC Regular Season Stats'!F136:F140,'23 BSC Playoff Stats'!C152:C154)</f>
        <v>14.166666666666666</v>
      </c>
      <c r="D20" s="11">
        <f>AVERAGE('23 BSC Regular Season Stats'!G136:G140,'23 BSC Playoff Stats'!D152:D154)</f>
        <v>3.6666666666666665</v>
      </c>
      <c r="E20" s="11">
        <f>AVERAGE('23 BSC Regular Season Stats'!H136:H140,'23 BSC Playoff Stats'!E152:E154)</f>
        <v>10.5</v>
      </c>
      <c r="F20" s="11">
        <f>AVERAGE('23 BSC Regular Season Stats'!I136:I140,'23 BSC Playoff Stats'!F152:F154)</f>
        <v>1.6666666666666667</v>
      </c>
      <c r="G20" s="11">
        <f>AVERAGE('23 BSC Regular Season Stats'!J136:J140,'23 BSC Playoff Stats'!G152:G154)</f>
        <v>0.5</v>
      </c>
      <c r="H20" s="11">
        <f>AVERAGE('23 BSC Regular Season Stats'!K136:K140,'23 BSC Playoff Stats'!H152:H154)</f>
        <v>2</v>
      </c>
      <c r="I20" s="11">
        <f>AVERAGE('23 BSC Regular Season Stats'!L136:L140,'23 BSC Playoff Stats'!I152:I154)</f>
        <v>2.1666666666666665</v>
      </c>
      <c r="J20" s="11">
        <f>AVERAGE('23 BSC Regular Season Stats'!M136:M140,'23 BSC Playoff Stats'!J152:J154)+M20</f>
        <v>34.5</v>
      </c>
      <c r="K20" s="11">
        <f>AVERAGE('23 BSC Regular Season Stats'!N136:N140,'23 BSC Playoff Stats'!K152:K154)+N20</f>
        <v>12.166666666666668</v>
      </c>
      <c r="L20" s="7">
        <f t="shared" si="0"/>
        <v>0.35265700483091789</v>
      </c>
      <c r="M20" s="11">
        <f>AVERAGE('23 BSC Regular Season Stats'!P136:P140,'23 BSC Playoff Stats'!M152:M154)</f>
        <v>16.166666666666668</v>
      </c>
      <c r="N20" s="11">
        <f>AVERAGE('23 BSC Regular Season Stats'!Q136:Q140,'23 BSC Playoff Stats'!N152:N154)</f>
        <v>3.8333333333333335</v>
      </c>
      <c r="O20" s="7">
        <f t="shared" si="1"/>
        <v>0.23711340206185566</v>
      </c>
      <c r="P20" s="11">
        <f>AVERAGE('23 BSC Regular Season Stats'!S136:S140,'23 BSC Playoff Stats'!P152:P154)</f>
        <v>4.666666666666667</v>
      </c>
      <c r="Q20" s="11">
        <f>AVERAGE('23 BSC Regular Season Stats'!T136:T140,'23 BSC Playoff Stats'!Q152:Q154)</f>
        <v>2.1666666666666665</v>
      </c>
      <c r="R20" s="7">
        <f t="shared" si="2"/>
        <v>0.46428571428571425</v>
      </c>
      <c r="S20" s="1">
        <f t="shared" si="4"/>
        <v>0.41035929235819807</v>
      </c>
      <c r="T20" s="11">
        <f t="shared" si="3"/>
        <v>21.333333333333329</v>
      </c>
      <c r="W20" s="11"/>
      <c r="X20" s="11"/>
      <c r="Z20" s="11"/>
    </row>
    <row r="21" spans="1:26" ht="15.75" customHeight="1" x14ac:dyDescent="0.15">
      <c r="A21" s="24" t="s">
        <v>35</v>
      </c>
      <c r="B21" s="11">
        <f>AVERAGE('23 BSC Regular Season Stats'!E141:E145,'23 BSC Playoff Stats'!B158:B160)</f>
        <v>9.8333333333333339</v>
      </c>
      <c r="C21" s="11">
        <f>AVERAGE('23 BSC Regular Season Stats'!F141:F145,'23 BSC Playoff Stats'!C158:C160)</f>
        <v>10</v>
      </c>
      <c r="D21" s="11">
        <f>AVERAGE('23 BSC Regular Season Stats'!G141:G145,'23 BSC Playoff Stats'!D158:D160)</f>
        <v>2.5</v>
      </c>
      <c r="E21" s="11">
        <f>AVERAGE('23 BSC Regular Season Stats'!H141:H145,'23 BSC Playoff Stats'!E158:E160)</f>
        <v>7.5</v>
      </c>
      <c r="F21" s="11">
        <f>AVERAGE('23 BSC Regular Season Stats'!I141:I145,'23 BSC Playoff Stats'!F158:F160)</f>
        <v>1.1666666666666667</v>
      </c>
      <c r="G21" s="11">
        <f>AVERAGE('23 BSC Regular Season Stats'!J141:J145,'23 BSC Playoff Stats'!G158:G160)</f>
        <v>1.1666666666666667</v>
      </c>
      <c r="H21" s="11">
        <f>AVERAGE('23 BSC Regular Season Stats'!K141:K145,'23 BSC Playoff Stats'!H158:H160)</f>
        <v>0</v>
      </c>
      <c r="I21" s="11">
        <f>AVERAGE('23 BSC Regular Season Stats'!L141:L145,'23 BSC Playoff Stats'!I158:I160)</f>
        <v>1.1666666666666667</v>
      </c>
      <c r="J21" s="11">
        <f>AVERAGE('23 BSC Regular Season Stats'!M141:M145,'23 BSC Playoff Stats'!J158:J160)+M21</f>
        <v>14.666666666666666</v>
      </c>
      <c r="K21" s="11">
        <f>AVERAGE('23 BSC Regular Season Stats'!N141:N145,'23 BSC Playoff Stats'!K158:K160)+N21</f>
        <v>4.166666666666667</v>
      </c>
      <c r="L21" s="7">
        <f t="shared" si="0"/>
        <v>0.28409090909090912</v>
      </c>
      <c r="M21" s="11">
        <f>AVERAGE('23 BSC Regular Season Stats'!P141:P145,'23 BSC Playoff Stats'!M158:M160)</f>
        <v>3.1666666666666665</v>
      </c>
      <c r="N21" s="11">
        <f>AVERAGE('23 BSC Regular Season Stats'!Q141:Q145,'23 BSC Playoff Stats'!N158:N160)</f>
        <v>0</v>
      </c>
      <c r="O21" s="7">
        <f t="shared" si="1"/>
        <v>0</v>
      </c>
      <c r="P21" s="11">
        <f>AVERAGE('23 BSC Regular Season Stats'!S141:S145,'23 BSC Playoff Stats'!P158:P160)</f>
        <v>3.5</v>
      </c>
      <c r="Q21" s="11">
        <f>AVERAGE('23 BSC Regular Season Stats'!T141:T145,'23 BSC Playoff Stats'!Q158:Q160)</f>
        <v>1.6666666666666667</v>
      </c>
      <c r="R21" s="7">
        <f t="shared" si="2"/>
        <v>0.47619047619047622</v>
      </c>
      <c r="S21" s="1">
        <f t="shared" si="4"/>
        <v>0.30337309749074454</v>
      </c>
      <c r="T21" s="11">
        <f t="shared" si="3"/>
        <v>8.6666666666666714</v>
      </c>
      <c r="W21" s="11"/>
      <c r="X21" s="11"/>
      <c r="Z21" s="11"/>
    </row>
    <row r="22" spans="1:26" ht="15.75" customHeight="1" x14ac:dyDescent="0.15">
      <c r="A22" s="24" t="s">
        <v>36</v>
      </c>
      <c r="B22" s="11">
        <f>AVERAGE('23 BSC Regular Season Stats'!E146:E150,'23 BSC Playoff Stats'!B164:B166)</f>
        <v>6</v>
      </c>
      <c r="C22" s="11">
        <f>AVERAGE('23 BSC Regular Season Stats'!F146:F150,'23 BSC Playoff Stats'!C164:C166)</f>
        <v>9.1666666666666661</v>
      </c>
      <c r="D22" s="11">
        <f>AVERAGE('23 BSC Regular Season Stats'!G146:G150,'23 BSC Playoff Stats'!D164:D166)</f>
        <v>4</v>
      </c>
      <c r="E22" s="11">
        <f>AVERAGE('23 BSC Regular Season Stats'!H146:H150,'23 BSC Playoff Stats'!E164:E166)</f>
        <v>5.166666666666667</v>
      </c>
      <c r="F22" s="11">
        <f>AVERAGE('23 BSC Regular Season Stats'!I146:I150,'23 BSC Playoff Stats'!F164:F166)</f>
        <v>2.3333333333333335</v>
      </c>
      <c r="G22" s="11">
        <f>AVERAGE('23 BSC Regular Season Stats'!J146:J150,'23 BSC Playoff Stats'!G164:G166)</f>
        <v>0.5</v>
      </c>
      <c r="H22" s="11">
        <f>AVERAGE('23 BSC Regular Season Stats'!K146:K150,'23 BSC Playoff Stats'!H164:H166)</f>
        <v>0.33333333333333331</v>
      </c>
      <c r="I22" s="11">
        <f>AVERAGE('23 BSC Regular Season Stats'!L146:L150,'23 BSC Playoff Stats'!I164:I166)</f>
        <v>1.8333333333333333</v>
      </c>
      <c r="J22" s="11">
        <f>AVERAGE('23 BSC Regular Season Stats'!M146:M150,'23 BSC Playoff Stats'!J164:J166)+M22</f>
        <v>7.666666666666667</v>
      </c>
      <c r="K22" s="11">
        <f>AVERAGE('23 BSC Regular Season Stats'!N146:N150,'23 BSC Playoff Stats'!K164:K166)+N22</f>
        <v>2.1666666666666665</v>
      </c>
      <c r="L22" s="7">
        <f t="shared" si="0"/>
        <v>0.28260869565217389</v>
      </c>
      <c r="M22" s="11">
        <f>AVERAGE('23 BSC Regular Season Stats'!P146:P150,'23 BSC Playoff Stats'!M164:M166)</f>
        <v>3.5</v>
      </c>
      <c r="N22" s="11">
        <f>AVERAGE('23 BSC Regular Season Stats'!Q146:Q150,'23 BSC Playoff Stats'!N164:N166)</f>
        <v>0.33333333333333331</v>
      </c>
      <c r="O22" s="7">
        <f t="shared" si="1"/>
        <v>9.5238095238095233E-2</v>
      </c>
      <c r="P22" s="11">
        <f>AVERAGE('23 BSC Regular Season Stats'!S146:S150,'23 BSC Playoff Stats'!P164:P166)</f>
        <v>3.3333333333333335</v>
      </c>
      <c r="Q22" s="11">
        <f>AVERAGE('23 BSC Regular Season Stats'!T146:T150,'23 BSC Playoff Stats'!Q164:Q166)</f>
        <v>1.5</v>
      </c>
      <c r="R22" s="7">
        <f t="shared" si="2"/>
        <v>0.44999999999999996</v>
      </c>
      <c r="S22" s="1">
        <f t="shared" si="4"/>
        <v>0.32846715328467158</v>
      </c>
      <c r="T22" s="11">
        <f t="shared" si="3"/>
        <v>9.1666666666666643</v>
      </c>
      <c r="W22" s="11"/>
      <c r="X22" s="11"/>
      <c r="Z22" s="11"/>
    </row>
    <row r="23" spans="1:26" ht="15.75" customHeight="1" x14ac:dyDescent="0.15">
      <c r="A23" s="25" t="s">
        <v>37</v>
      </c>
      <c r="B23" s="14">
        <f>AVERAGE('23 BSC Regular Season Stats'!E151:E155,'23 BSC Playoff Stats'!B170:B172)</f>
        <v>1.6666666666666667</v>
      </c>
      <c r="C23" s="14">
        <f>AVERAGE('23 BSC Regular Season Stats'!F151:F155,'23 BSC Playoff Stats'!C170:C172)</f>
        <v>5.333333333333333</v>
      </c>
      <c r="D23" s="14">
        <f>AVERAGE('23 BSC Regular Season Stats'!G151:G155,'23 BSC Playoff Stats'!D170:D172)</f>
        <v>1.1666666666666667</v>
      </c>
      <c r="E23" s="14">
        <f>AVERAGE('23 BSC Regular Season Stats'!H151:H155,'23 BSC Playoff Stats'!E170:E172)</f>
        <v>4.166666666666667</v>
      </c>
      <c r="F23" s="14">
        <f>AVERAGE('23 BSC Regular Season Stats'!I151:I155,'23 BSC Playoff Stats'!F170:F172)</f>
        <v>1.6666666666666667</v>
      </c>
      <c r="G23" s="14">
        <f>AVERAGE('23 BSC Regular Season Stats'!J151:J155,'23 BSC Playoff Stats'!G170:G172)</f>
        <v>1.1666666666666667</v>
      </c>
      <c r="H23" s="14">
        <f>AVERAGE('23 BSC Regular Season Stats'!K151:K155,'23 BSC Playoff Stats'!H170:H172)</f>
        <v>0.33333333333333331</v>
      </c>
      <c r="I23" s="14">
        <f>AVERAGE('23 BSC Regular Season Stats'!L151:L155,'23 BSC Playoff Stats'!I170:I172)</f>
        <v>1.3333333333333333</v>
      </c>
      <c r="J23" s="14">
        <f>AVERAGE('23 BSC Regular Season Stats'!M151:M155,'23 BSC Playoff Stats'!J170:J172)+M23</f>
        <v>4.1666666666666661</v>
      </c>
      <c r="K23" s="14">
        <f>AVERAGE('23 BSC Regular Season Stats'!N151:N155,'23 BSC Playoff Stats'!K170:K172)+N23</f>
        <v>0.66666666666666663</v>
      </c>
      <c r="L23" s="67">
        <f t="shared" si="0"/>
        <v>0.16</v>
      </c>
      <c r="M23" s="14">
        <f>AVERAGE('23 BSC Regular Season Stats'!P151:P155,'23 BSC Playoff Stats'!M170:M172)</f>
        <v>1</v>
      </c>
      <c r="N23" s="14">
        <f>AVERAGE('23 BSC Regular Season Stats'!Q151:Q155,'23 BSC Playoff Stats'!N170:N172)</f>
        <v>0</v>
      </c>
      <c r="O23" s="67">
        <f t="shared" si="1"/>
        <v>0</v>
      </c>
      <c r="P23" s="14">
        <f>AVERAGE('23 BSC Regular Season Stats'!S151:S155,'23 BSC Playoff Stats'!P170:P172)</f>
        <v>1.1666666666666667</v>
      </c>
      <c r="Q23" s="14">
        <f>AVERAGE('23 BSC Regular Season Stats'!T151:T155,'23 BSC Playoff Stats'!Q170:Q172)</f>
        <v>0.5</v>
      </c>
      <c r="R23" s="67">
        <f t="shared" si="2"/>
        <v>0.42857142857142855</v>
      </c>
      <c r="S23" s="15">
        <f t="shared" si="4"/>
        <v>0.17806267806267809</v>
      </c>
      <c r="T23" s="11">
        <f t="shared" si="3"/>
        <v>4.6666666666666661</v>
      </c>
      <c r="W23" s="11"/>
      <c r="X23" s="11"/>
      <c r="Z23" s="11"/>
    </row>
    <row r="24" spans="1:26" ht="15.75" customHeight="1" x14ac:dyDescent="0.15">
      <c r="A24" s="26" t="s">
        <v>38</v>
      </c>
      <c r="B24" s="11">
        <f>AVERAGE('23 BSC Regular Season Stats'!E156:E160,'23 BSC Playoff Stats'!B176:B178)</f>
        <v>16.285714285714285</v>
      </c>
      <c r="C24" s="11">
        <f>AVERAGE('23 BSC Regular Season Stats'!F156:F160,'23 BSC Playoff Stats'!C176:C178)</f>
        <v>10.714285714285714</v>
      </c>
      <c r="D24" s="11">
        <f>AVERAGE('23 BSC Regular Season Stats'!G156:G160,'23 BSC Playoff Stats'!D176:D178)</f>
        <v>1.4285714285714286</v>
      </c>
      <c r="E24" s="11">
        <f>AVERAGE('23 BSC Regular Season Stats'!H156:H160,'23 BSC Playoff Stats'!E176:E178)</f>
        <v>9.2857142857142865</v>
      </c>
      <c r="F24" s="11">
        <f>AVERAGE('23 BSC Regular Season Stats'!I156:I160,'23 BSC Playoff Stats'!F176:F178)</f>
        <v>3.1428571428571428</v>
      </c>
      <c r="G24" s="11">
        <f>AVERAGE('23 BSC Regular Season Stats'!J156:J160,'23 BSC Playoff Stats'!G176:G178)</f>
        <v>1.5714285714285714</v>
      </c>
      <c r="H24" s="11">
        <f>AVERAGE('23 BSC Regular Season Stats'!K156:K160,'23 BSC Playoff Stats'!H176:H178)</f>
        <v>0.2857142857142857</v>
      </c>
      <c r="I24" s="11">
        <f>AVERAGE('23 BSC Regular Season Stats'!L156:L160,'23 BSC Playoff Stats'!I176:I178)</f>
        <v>2.1428571428571428</v>
      </c>
      <c r="J24" s="11">
        <f>AVERAGE('23 BSC Regular Season Stats'!M156:M160,'23 BSC Playoff Stats'!J176:J178)+M24</f>
        <v>17.285714285714285</v>
      </c>
      <c r="K24" s="11">
        <f>AVERAGE('23 BSC Regular Season Stats'!N156:N160,'23 BSC Playoff Stats'!K176:K178)+N24</f>
        <v>5.7142857142857144</v>
      </c>
      <c r="L24" s="7">
        <f t="shared" si="0"/>
        <v>0.33057851239669422</v>
      </c>
      <c r="M24" s="11">
        <f>AVERAGE('23 BSC Regular Season Stats'!P156:P160,'23 BSC Playoff Stats'!M176:M178)</f>
        <v>8.7142857142857135</v>
      </c>
      <c r="N24" s="11">
        <f>AVERAGE('23 BSC Regular Season Stats'!Q156:Q160,'23 BSC Playoff Stats'!N176:N178)</f>
        <v>1.7142857142857142</v>
      </c>
      <c r="O24" s="7">
        <f t="shared" si="1"/>
        <v>0.19672131147540983</v>
      </c>
      <c r="P24" s="11">
        <f>AVERAGE('23 BSC Regular Season Stats'!S156:S160,'23 BSC Playoff Stats'!P176:P178)</f>
        <v>5.2857142857142856</v>
      </c>
      <c r="Q24" s="11">
        <f>AVERAGE('23 BSC Regular Season Stats'!T156:T160,'23 BSC Playoff Stats'!Q176:Q178)</f>
        <v>2</v>
      </c>
      <c r="R24" s="7">
        <f t="shared" si="2"/>
        <v>0.3783783783783784</v>
      </c>
      <c r="S24" s="1">
        <f t="shared" si="4"/>
        <v>0.41520979020979026</v>
      </c>
      <c r="T24" s="11">
        <f t="shared" si="3"/>
        <v>15.000000000000004</v>
      </c>
      <c r="W24" s="11"/>
      <c r="X24" s="11"/>
      <c r="Z24" s="11"/>
    </row>
    <row r="25" spans="1:26" ht="15.75" customHeight="1" x14ac:dyDescent="0.15">
      <c r="A25" s="26" t="s">
        <v>39</v>
      </c>
      <c r="B25" s="11">
        <f>AVERAGE('23 BSC Regular Season Stats'!E161:E165,'23 BSC Playoff Stats'!B182:B184)</f>
        <v>18.285714285714285</v>
      </c>
      <c r="C25" s="11">
        <f>AVERAGE('23 BSC Regular Season Stats'!F161:F165,'23 BSC Playoff Stats'!C182:C184)</f>
        <v>12.428571428571429</v>
      </c>
      <c r="D25" s="11">
        <f>AVERAGE('23 BSC Regular Season Stats'!G161:G165,'23 BSC Playoff Stats'!D182:D184)</f>
        <v>4</v>
      </c>
      <c r="E25" s="11">
        <f>AVERAGE('23 BSC Regular Season Stats'!H161:H165,'23 BSC Playoff Stats'!E182:E184)</f>
        <v>8.4285714285714288</v>
      </c>
      <c r="F25" s="11">
        <f>AVERAGE('23 BSC Regular Season Stats'!I161:I165,'23 BSC Playoff Stats'!F182:F184)</f>
        <v>3</v>
      </c>
      <c r="G25" s="11">
        <f>AVERAGE('23 BSC Regular Season Stats'!J161:J165,'23 BSC Playoff Stats'!G182:G184)</f>
        <v>1.7142857142857142</v>
      </c>
      <c r="H25" s="11">
        <f>AVERAGE('23 BSC Regular Season Stats'!K161:K165,'23 BSC Playoff Stats'!H182:H184)</f>
        <v>0.5714285714285714</v>
      </c>
      <c r="I25" s="11">
        <f>AVERAGE('23 BSC Regular Season Stats'!L161:L165,'23 BSC Playoff Stats'!I182:I184)</f>
        <v>3.1428571428571428</v>
      </c>
      <c r="J25" s="11">
        <f>AVERAGE('23 BSC Regular Season Stats'!M161:M165,'23 BSC Playoff Stats'!J182:J184)+M25</f>
        <v>19.142857142857142</v>
      </c>
      <c r="K25" s="11">
        <f>AVERAGE('23 BSC Regular Season Stats'!N161:N165,'23 BSC Playoff Stats'!K182:K184)+N25</f>
        <v>7.8571428571428577</v>
      </c>
      <c r="L25" s="7">
        <f t="shared" si="0"/>
        <v>0.41044776119402987</v>
      </c>
      <c r="M25" s="11">
        <f>AVERAGE('23 BSC Regular Season Stats'!P161:P165,'23 BSC Playoff Stats'!M182:M184)</f>
        <v>3.7142857142857144</v>
      </c>
      <c r="N25" s="11">
        <f>AVERAGE('23 BSC Regular Season Stats'!Q161:Q165,'23 BSC Playoff Stats'!N182:N184)</f>
        <v>0.42857142857142855</v>
      </c>
      <c r="O25" s="7">
        <f t="shared" si="1"/>
        <v>0.11538461538461538</v>
      </c>
      <c r="P25" s="11">
        <f>AVERAGE('23 BSC Regular Season Stats'!S161:S165,'23 BSC Playoff Stats'!P182:P184)</f>
        <v>4.4285714285714288</v>
      </c>
      <c r="Q25" s="11">
        <f>AVERAGE('23 BSC Regular Season Stats'!T161:T165,'23 BSC Playoff Stats'!Q182:Q184)</f>
        <v>2.1428571428571428</v>
      </c>
      <c r="R25" s="7">
        <f t="shared" si="2"/>
        <v>0.48387096774193544</v>
      </c>
      <c r="S25" s="1">
        <f t="shared" si="4"/>
        <v>0.43348685992955832</v>
      </c>
      <c r="T25" s="11">
        <f t="shared" si="3"/>
        <v>19.285714285714288</v>
      </c>
      <c r="W25" s="11"/>
      <c r="X25" s="11"/>
      <c r="Z25" s="11"/>
    </row>
    <row r="26" spans="1:26" ht="15.75" customHeight="1" x14ac:dyDescent="0.15">
      <c r="A26" s="26" t="s">
        <v>40</v>
      </c>
      <c r="B26" s="11">
        <f>AVERAGE('23 BSC Regular Season Stats'!E166:E170,'23 BSC Playoff Stats'!B188:B190)</f>
        <v>11</v>
      </c>
      <c r="C26" s="11">
        <f>AVERAGE('23 BSC Regular Season Stats'!F166:F170,'23 BSC Playoff Stats'!C188:C190)</f>
        <v>9.2857142857142865</v>
      </c>
      <c r="D26" s="11">
        <f>AVERAGE('23 BSC Regular Season Stats'!G166:G170,'23 BSC Playoff Stats'!D188:D190)</f>
        <v>3</v>
      </c>
      <c r="E26" s="11">
        <f>AVERAGE('23 BSC Regular Season Stats'!H166:H170,'23 BSC Playoff Stats'!E188:E190)</f>
        <v>6.2857142857142856</v>
      </c>
      <c r="F26" s="11">
        <f>AVERAGE('23 BSC Regular Season Stats'!I166:I170,'23 BSC Playoff Stats'!F188:F190)</f>
        <v>0.7142857142857143</v>
      </c>
      <c r="G26" s="11">
        <f>AVERAGE('23 BSC Regular Season Stats'!J166:J170,'23 BSC Playoff Stats'!G188:G190)</f>
        <v>1</v>
      </c>
      <c r="H26" s="11">
        <f>AVERAGE('23 BSC Regular Season Stats'!K166:K170,'23 BSC Playoff Stats'!H188:H190)</f>
        <v>0.8571428571428571</v>
      </c>
      <c r="I26" s="11">
        <f>AVERAGE('23 BSC Regular Season Stats'!L166:L170,'23 BSC Playoff Stats'!I188:I190)</f>
        <v>1.4285714285714286</v>
      </c>
      <c r="J26" s="11">
        <f>AVERAGE('23 BSC Regular Season Stats'!M166:M170,'23 BSC Playoff Stats'!J188:J190)+M26</f>
        <v>12.428571428571429</v>
      </c>
      <c r="K26" s="11">
        <f>AVERAGE('23 BSC Regular Season Stats'!N166:N170,'23 BSC Playoff Stats'!K188:K190)+N26</f>
        <v>4.5714285714285712</v>
      </c>
      <c r="L26" s="7">
        <f t="shared" si="0"/>
        <v>0.36781609195402298</v>
      </c>
      <c r="M26" s="11">
        <f>AVERAGE('23 BSC Regular Season Stats'!P166:P170,'23 BSC Playoff Stats'!M188:M190)</f>
        <v>2</v>
      </c>
      <c r="N26" s="11">
        <f>AVERAGE('23 BSC Regular Season Stats'!Q166:Q170,'23 BSC Playoff Stats'!N188:N190)</f>
        <v>0.2857142857142857</v>
      </c>
      <c r="O26" s="7">
        <f t="shared" si="1"/>
        <v>0.14285714285714285</v>
      </c>
      <c r="P26" s="11">
        <f>AVERAGE('23 BSC Regular Season Stats'!S166:S170,'23 BSC Playoff Stats'!P188:P190)</f>
        <v>4.8571428571428568</v>
      </c>
      <c r="Q26" s="11">
        <f>AVERAGE('23 BSC Regular Season Stats'!T166:T170,'23 BSC Playoff Stats'!Q188:Q190)</f>
        <v>1.5714285714285714</v>
      </c>
      <c r="R26" s="7">
        <f t="shared" si="2"/>
        <v>0.3235294117647059</v>
      </c>
      <c r="S26" s="1">
        <f t="shared" si="4"/>
        <v>0.37759905845429581</v>
      </c>
      <c r="T26" s="11">
        <f t="shared" si="3"/>
        <v>10.285714285714286</v>
      </c>
      <c r="W26" s="11"/>
      <c r="X26" s="11"/>
      <c r="Z26" s="11"/>
    </row>
    <row r="27" spans="1:26" ht="15.75" customHeight="1" x14ac:dyDescent="0.15">
      <c r="A27" s="27" t="s">
        <v>41</v>
      </c>
      <c r="B27" s="14">
        <f>AVERAGE('23 BSC Regular Season Stats'!E171:E175,'23 BSC Playoff Stats'!B194:B196)</f>
        <v>2.1428571428571428</v>
      </c>
      <c r="C27" s="14">
        <f>AVERAGE('23 BSC Regular Season Stats'!F171:F175,'23 BSC Playoff Stats'!C194:C196)</f>
        <v>2.1428571428571428</v>
      </c>
      <c r="D27" s="14">
        <f>AVERAGE('23 BSC Regular Season Stats'!G171:G175,'23 BSC Playoff Stats'!D194:D196)</f>
        <v>0.8571428571428571</v>
      </c>
      <c r="E27" s="14">
        <f>AVERAGE('23 BSC Regular Season Stats'!H171:H175,'23 BSC Playoff Stats'!E194:E196)</f>
        <v>1.2857142857142858</v>
      </c>
      <c r="F27" s="14">
        <f>AVERAGE('23 BSC Regular Season Stats'!I171:I175,'23 BSC Playoff Stats'!F194:F196)</f>
        <v>1</v>
      </c>
      <c r="G27" s="14">
        <f>AVERAGE('23 BSC Regular Season Stats'!J171:J175,'23 BSC Playoff Stats'!G194:G196)</f>
        <v>0.2857142857142857</v>
      </c>
      <c r="H27" s="14">
        <f>AVERAGE('23 BSC Regular Season Stats'!K171:K175,'23 BSC Playoff Stats'!H194:H196)</f>
        <v>0.42857142857142855</v>
      </c>
      <c r="I27" s="14">
        <f>AVERAGE('23 BSC Regular Season Stats'!L171:L175,'23 BSC Playoff Stats'!I194:I196)</f>
        <v>0.14285714285714285</v>
      </c>
      <c r="J27" s="14">
        <f>AVERAGE('23 BSC Regular Season Stats'!M171:M175,'23 BSC Playoff Stats'!J194:J196)+M27</f>
        <v>5.1666666666666661</v>
      </c>
      <c r="K27" s="14">
        <f>AVERAGE('23 BSC Regular Season Stats'!N171:N175,'23 BSC Playoff Stats'!K194:K196)+N27</f>
        <v>0.90476190476190466</v>
      </c>
      <c r="L27" s="67">
        <f t="shared" si="0"/>
        <v>0.17511520737327188</v>
      </c>
      <c r="M27" s="14">
        <f>AVERAGE('23 BSC Regular Season Stats'!P171:P175,'23 BSC Playoff Stats'!M194:M196)</f>
        <v>2.1666666666666665</v>
      </c>
      <c r="N27" s="14">
        <f>AVERAGE('23 BSC Regular Season Stats'!Q171:Q175,'23 BSC Playoff Stats'!N194:N196)</f>
        <v>0.33333333333333331</v>
      </c>
      <c r="O27" s="67">
        <f t="shared" si="1"/>
        <v>0.15384615384615385</v>
      </c>
      <c r="P27" s="14">
        <f>AVERAGE('23 BSC Regular Season Stats'!S171:S175,'23 BSC Playoff Stats'!P194:P196)</f>
        <v>1.1428571428571428</v>
      </c>
      <c r="Q27" s="14">
        <f>AVERAGE('23 BSC Regular Season Stats'!T171:T175,'23 BSC Playoff Stats'!Q194:Q196)</f>
        <v>0.2857142857142857</v>
      </c>
      <c r="R27" s="67">
        <f t="shared" si="2"/>
        <v>0.25</v>
      </c>
      <c r="S27" s="15">
        <f t="shared" si="4"/>
        <v>0.18898034604401145</v>
      </c>
      <c r="T27" s="11">
        <f t="shared" si="3"/>
        <v>0.73809523809523903</v>
      </c>
      <c r="W27" s="11"/>
      <c r="X27" s="11"/>
      <c r="Z27" s="11"/>
    </row>
    <row r="28" spans="1:26" ht="15.75" customHeight="1" x14ac:dyDescent="0.15">
      <c r="A28" s="28" t="s">
        <v>42</v>
      </c>
      <c r="B28" s="11">
        <f>AVERAGE('23 BSC Regular Season Stats'!E176:E180,'23 BSC Playoff Stats'!B200:B202)</f>
        <v>33.125</v>
      </c>
      <c r="C28" s="11">
        <f>AVERAGE('23 BSC Regular Season Stats'!F176:F180,'23 BSC Playoff Stats'!C200:C202)</f>
        <v>19.625</v>
      </c>
      <c r="D28" s="11">
        <f>AVERAGE('23 BSC Regular Season Stats'!G176:G180,'23 BSC Playoff Stats'!D200:D202)</f>
        <v>8</v>
      </c>
      <c r="E28" s="11">
        <f>AVERAGE('23 BSC Regular Season Stats'!H176:H180,'23 BSC Playoff Stats'!E200:E202)</f>
        <v>11.625</v>
      </c>
      <c r="F28" s="11">
        <f>AVERAGE('23 BSC Regular Season Stats'!I176:I180,'23 BSC Playoff Stats'!F200:F202)</f>
        <v>2.75</v>
      </c>
      <c r="G28" s="11">
        <f>AVERAGE('23 BSC Regular Season Stats'!J176:J180,'23 BSC Playoff Stats'!G200:G202)</f>
        <v>2</v>
      </c>
      <c r="H28" s="11">
        <f>AVERAGE('23 BSC Regular Season Stats'!K176:K180,'23 BSC Playoff Stats'!H200:H202)</f>
        <v>0.5</v>
      </c>
      <c r="I28" s="11">
        <f>AVERAGE('23 BSC Regular Season Stats'!L176:L180,'23 BSC Playoff Stats'!I200:I202)</f>
        <v>2.375</v>
      </c>
      <c r="J28" s="11">
        <f>AVERAGE('23 BSC Regular Season Stats'!M176:M180,'23 BSC Playoff Stats'!J200:J202)+M28</f>
        <v>31.75</v>
      </c>
      <c r="K28" s="11">
        <f>AVERAGE('23 BSC Regular Season Stats'!N176:N180,'23 BSC Playoff Stats'!K200:K202)+N28</f>
        <v>12.875</v>
      </c>
      <c r="L28" s="7">
        <f t="shared" si="0"/>
        <v>0.40551181102362205</v>
      </c>
      <c r="M28" s="11">
        <f>AVERAGE('23 BSC Regular Season Stats'!P176:P180,'23 BSC Playoff Stats'!M200:M202)</f>
        <v>13.25</v>
      </c>
      <c r="N28" s="11">
        <f>AVERAGE('23 BSC Regular Season Stats'!Q176:Q180,'23 BSC Playoff Stats'!N200:N202)</f>
        <v>3.25</v>
      </c>
      <c r="O28" s="7">
        <f t="shared" si="1"/>
        <v>0.24528301886792453</v>
      </c>
      <c r="P28" s="11">
        <f>AVERAGE('23 BSC Regular Season Stats'!S176:S180,'23 BSC Playoff Stats'!P200:P202)</f>
        <v>8.75</v>
      </c>
      <c r="Q28" s="11">
        <f>AVERAGE('23 BSC Regular Season Stats'!T176:T180,'23 BSC Playoff Stats'!Q200:Q202)</f>
        <v>3.625</v>
      </c>
      <c r="R28" s="7">
        <f t="shared" si="2"/>
        <v>0.41428571428571431</v>
      </c>
      <c r="S28" s="1">
        <f t="shared" si="4"/>
        <v>0.4652387640449438</v>
      </c>
      <c r="T28" s="11">
        <f t="shared" si="3"/>
        <v>31.625</v>
      </c>
      <c r="W28" s="11"/>
      <c r="X28" s="11"/>
      <c r="Z28" s="11"/>
    </row>
    <row r="29" spans="1:26" ht="15.75" customHeight="1" x14ac:dyDescent="0.15">
      <c r="A29" s="28" t="s">
        <v>43</v>
      </c>
      <c r="B29" s="11">
        <f>AVERAGE('23 BSC Regular Season Stats'!E181:E185,'23 BSC Playoff Stats'!B206:B208)</f>
        <v>16</v>
      </c>
      <c r="C29" s="11">
        <f>AVERAGE('23 BSC Regular Season Stats'!F181:F185,'23 BSC Playoff Stats'!C206:C208)</f>
        <v>12.2</v>
      </c>
      <c r="D29" s="11">
        <f>AVERAGE('23 BSC Regular Season Stats'!G181:G185,'23 BSC Playoff Stats'!D206:D208)</f>
        <v>4.2</v>
      </c>
      <c r="E29" s="11">
        <f>AVERAGE('23 BSC Regular Season Stats'!H181:H185,'23 BSC Playoff Stats'!E206:E208)</f>
        <v>8</v>
      </c>
      <c r="F29" s="11">
        <f>AVERAGE('23 BSC Regular Season Stats'!I181:I185,'23 BSC Playoff Stats'!F206:F208)</f>
        <v>1.6</v>
      </c>
      <c r="G29" s="11">
        <f>AVERAGE('23 BSC Regular Season Stats'!J181:J185,'23 BSC Playoff Stats'!G206:G208)</f>
        <v>2.2000000000000002</v>
      </c>
      <c r="H29" s="11">
        <f>AVERAGE('23 BSC Regular Season Stats'!K181:K185,'23 BSC Playoff Stats'!H206:H208)</f>
        <v>1</v>
      </c>
      <c r="I29" s="11">
        <f>AVERAGE('23 BSC Regular Season Stats'!L181:L185,'23 BSC Playoff Stats'!I206:I208)</f>
        <v>2.2000000000000002</v>
      </c>
      <c r="J29" s="11">
        <f>AVERAGE('23 BSC Regular Season Stats'!M181:M185,'23 BSC Playoff Stats'!J206:J208)+M29</f>
        <v>19.2</v>
      </c>
      <c r="K29" s="11">
        <f>AVERAGE('23 BSC Regular Season Stats'!N181:N185,'23 BSC Playoff Stats'!K206:K208)+N29</f>
        <v>6.4</v>
      </c>
      <c r="L29" s="7">
        <f t="shared" si="0"/>
        <v>0.33333333333333337</v>
      </c>
      <c r="M29" s="11">
        <f>AVERAGE('23 BSC Regular Season Stats'!P181:P185,'23 BSC Playoff Stats'!M206:M208)</f>
        <v>9.6</v>
      </c>
      <c r="N29" s="11">
        <f>AVERAGE('23 BSC Regular Season Stats'!Q181:Q185,'23 BSC Playoff Stats'!N206:N208)</f>
        <v>2.4</v>
      </c>
      <c r="O29" s="7">
        <f t="shared" si="1"/>
        <v>0.25</v>
      </c>
      <c r="P29" s="11">
        <f>AVERAGE('23 BSC Regular Season Stats'!S181:S185,'23 BSC Playoff Stats'!P206:P208)</f>
        <v>2.2000000000000002</v>
      </c>
      <c r="Q29" s="11">
        <f>AVERAGE('23 BSC Regular Season Stats'!T181:T185,'23 BSC Playoff Stats'!Q206:Q208)</f>
        <v>0.8</v>
      </c>
      <c r="R29" s="7">
        <f t="shared" si="2"/>
        <v>0.36363636363636365</v>
      </c>
      <c r="S29" s="1">
        <f t="shared" si="4"/>
        <v>0.39666798889329635</v>
      </c>
      <c r="T29" s="11">
        <f t="shared" si="3"/>
        <v>16.600000000000005</v>
      </c>
      <c r="W29" s="11"/>
      <c r="X29" s="11"/>
      <c r="Z29" s="11"/>
    </row>
    <row r="30" spans="1:26" ht="15.75" customHeight="1" x14ac:dyDescent="0.15">
      <c r="A30" s="28" t="s">
        <v>44</v>
      </c>
      <c r="B30" s="11">
        <f>AVERAGE('23 BSC Regular Season Stats'!E186:E190,'23 BSC Playoff Stats'!B212:B214)</f>
        <v>8.25</v>
      </c>
      <c r="C30" s="11">
        <f>AVERAGE('23 BSC Regular Season Stats'!F186:F190,'23 BSC Playoff Stats'!C212:C214)</f>
        <v>6.625</v>
      </c>
      <c r="D30" s="11">
        <f>AVERAGE('23 BSC Regular Season Stats'!G186:G190,'23 BSC Playoff Stats'!D212:D214)</f>
        <v>2.625</v>
      </c>
      <c r="E30" s="11">
        <f>AVERAGE('23 BSC Regular Season Stats'!H186:H190,'23 BSC Playoff Stats'!E212:E214)</f>
        <v>4</v>
      </c>
      <c r="F30" s="11">
        <f>AVERAGE('23 BSC Regular Season Stats'!I186:I190,'23 BSC Playoff Stats'!F212:F214)</f>
        <v>2.875</v>
      </c>
      <c r="G30" s="11">
        <f>AVERAGE('23 BSC Regular Season Stats'!J186:J190,'23 BSC Playoff Stats'!G212:G214)</f>
        <v>0.625</v>
      </c>
      <c r="H30" s="11">
        <f>AVERAGE('23 BSC Regular Season Stats'!K186:K190,'23 BSC Playoff Stats'!H212:H214)</f>
        <v>0.5</v>
      </c>
      <c r="I30" s="11">
        <f>AVERAGE('23 BSC Regular Season Stats'!L186:L190,'23 BSC Playoff Stats'!I212:I214)</f>
        <v>1.625</v>
      </c>
      <c r="J30" s="11">
        <f>AVERAGE('23 BSC Regular Season Stats'!M186:M190,'23 BSC Playoff Stats'!J212:J214)+M30</f>
        <v>11</v>
      </c>
      <c r="K30" s="11">
        <f>AVERAGE('23 BSC Regular Season Stats'!N186:N190,'23 BSC Playoff Stats'!K212:K214)+N30</f>
        <v>3</v>
      </c>
      <c r="L30" s="7">
        <f t="shared" si="0"/>
        <v>0.27272727272727271</v>
      </c>
      <c r="M30" s="11">
        <f>AVERAGE('23 BSC Regular Season Stats'!P186:P190,'23 BSC Playoff Stats'!M212:M214)</f>
        <v>6.125</v>
      </c>
      <c r="N30" s="11">
        <f>AVERAGE('23 BSC Regular Season Stats'!Q186:Q190,'23 BSC Playoff Stats'!N212:N214)</f>
        <v>1.5</v>
      </c>
      <c r="O30" s="7">
        <f t="shared" si="1"/>
        <v>0.24489795918367346</v>
      </c>
      <c r="P30" s="11">
        <f>AVERAGE('23 BSC Regular Season Stats'!S186:S190,'23 BSC Playoff Stats'!P212:P214)</f>
        <v>1.5</v>
      </c>
      <c r="Q30" s="11">
        <f>AVERAGE('23 BSC Regular Season Stats'!T186:T190,'23 BSC Playoff Stats'!Q212:Q214)</f>
        <v>0.75</v>
      </c>
      <c r="R30" s="7">
        <f t="shared" si="2"/>
        <v>0.5</v>
      </c>
      <c r="S30" s="1">
        <f t="shared" si="4"/>
        <v>0.35377358490566035</v>
      </c>
      <c r="T30" s="11">
        <f t="shared" si="3"/>
        <v>8.5</v>
      </c>
      <c r="W30" s="11"/>
      <c r="X30" s="11"/>
      <c r="Z30" s="11"/>
    </row>
    <row r="31" spans="1:26" ht="15.75" customHeight="1" x14ac:dyDescent="0.15">
      <c r="A31" s="29" t="s">
        <v>45</v>
      </c>
      <c r="B31" s="14">
        <f>AVERAGE('23 BSC Regular Season Stats'!E191:E195,'23 BSC Playoff Stats'!B218:B220)</f>
        <v>4.75</v>
      </c>
      <c r="C31" s="14">
        <f>AVERAGE('23 BSC Regular Season Stats'!F191:F195,'23 BSC Playoff Stats'!C218:C220)</f>
        <v>5.625</v>
      </c>
      <c r="D31" s="14">
        <f>AVERAGE('23 BSC Regular Season Stats'!G191:G195,'23 BSC Playoff Stats'!D218:D220)</f>
        <v>2</v>
      </c>
      <c r="E31" s="14">
        <f>AVERAGE('23 BSC Regular Season Stats'!H191:H195,'23 BSC Playoff Stats'!E218:E220)</f>
        <v>3.625</v>
      </c>
      <c r="F31" s="14">
        <f>AVERAGE('23 BSC Regular Season Stats'!I191:I195,'23 BSC Playoff Stats'!F218:F220)</f>
        <v>1.75</v>
      </c>
      <c r="G31" s="14">
        <f>AVERAGE('23 BSC Regular Season Stats'!J191:J195,'23 BSC Playoff Stats'!G218:G220)</f>
        <v>0.5</v>
      </c>
      <c r="H31" s="14">
        <f>AVERAGE('23 BSC Regular Season Stats'!K191:K195,'23 BSC Playoff Stats'!H218:H220)</f>
        <v>0</v>
      </c>
      <c r="I31" s="14">
        <f>AVERAGE('23 BSC Regular Season Stats'!L191:L195,'23 BSC Playoff Stats'!I218:I220)</f>
        <v>0.75</v>
      </c>
      <c r="J31" s="14">
        <f>AVERAGE('23 BSC Regular Season Stats'!M191:M195,'23 BSC Playoff Stats'!J218:J220)+M31</f>
        <v>7.375</v>
      </c>
      <c r="K31" s="68">
        <f>AVERAGE('23 BSC Regular Season Stats'!N191:N195,'23 BSC Playoff Stats'!K218:K220)+N31</f>
        <v>1.625</v>
      </c>
      <c r="L31" s="67">
        <f t="shared" si="0"/>
        <v>0.22033898305084745</v>
      </c>
      <c r="M31" s="14">
        <f>AVERAGE('23 BSC Regular Season Stats'!P191:P195,'23 BSC Playoff Stats'!M218:M220)</f>
        <v>5</v>
      </c>
      <c r="N31" s="14">
        <f>AVERAGE('23 BSC Regular Season Stats'!Q191:Q195,'23 BSC Playoff Stats'!N218:N220)</f>
        <v>1.5</v>
      </c>
      <c r="O31" s="67">
        <f t="shared" si="1"/>
        <v>0.3</v>
      </c>
      <c r="P31" s="69">
        <f>AVERAGE('23 BSC Regular Season Stats'!S191:S195,'23 BSC Playoff Stats'!P218:P220)</f>
        <v>0</v>
      </c>
      <c r="Q31" s="69">
        <f>AVERAGE('23 BSC Regular Season Stats'!T191:T195,'23 BSC Playoff Stats'!Q218:Q220)</f>
        <v>0</v>
      </c>
      <c r="R31" s="67" t="e">
        <f t="shared" si="2"/>
        <v>#DIV/0!</v>
      </c>
      <c r="S31" s="15">
        <f t="shared" si="4"/>
        <v>0.32203389830508472</v>
      </c>
      <c r="T31" s="11">
        <f t="shared" si="3"/>
        <v>6.125</v>
      </c>
    </row>
    <row r="32" spans="1:26" ht="15.75" customHeight="1" x14ac:dyDescent="0.15">
      <c r="A32" s="30" t="s">
        <v>46</v>
      </c>
      <c r="B32">
        <f>AVERAGE('23 BSC Regular Season Stats'!E196:E200,'23 BSC Playoff Stats'!B224:B226)</f>
        <v>27.5</v>
      </c>
      <c r="C32" s="11">
        <f>AVERAGE('23 BSC Regular Season Stats'!F196:F200,'23 BSC Playoff Stats'!C224:C226)</f>
        <v>16.25</v>
      </c>
      <c r="D32" s="11">
        <f>AVERAGE('23 BSC Regular Season Stats'!G196:G200,'23 BSC Playoff Stats'!D224:D226)</f>
        <v>4.25</v>
      </c>
      <c r="E32">
        <f>AVERAGE('23 BSC Regular Season Stats'!H196:H200,'23 BSC Playoff Stats'!E224:E226)</f>
        <v>12</v>
      </c>
      <c r="F32" s="11">
        <f>AVERAGE('23 BSC Regular Season Stats'!I196:I200,'23 BSC Playoff Stats'!F224:F226)</f>
        <v>3</v>
      </c>
      <c r="G32">
        <f>AVERAGE('23 BSC Regular Season Stats'!J196:J200,'23 BSC Playoff Stats'!G224:G226)</f>
        <v>2</v>
      </c>
      <c r="H32">
        <f>AVERAGE('23 BSC Regular Season Stats'!K196:K200,'23 BSC Playoff Stats'!H224:H226)</f>
        <v>1.5</v>
      </c>
      <c r="I32" s="11">
        <f>AVERAGE('23 BSC Regular Season Stats'!L196:L200,'23 BSC Playoff Stats'!I224:I226)</f>
        <v>1.25</v>
      </c>
      <c r="J32" s="11">
        <f>AVERAGE('23 BSC Regular Season Stats'!M196:M200,'23 BSC Playoff Stats'!J224:J226)+M32</f>
        <v>24.5</v>
      </c>
      <c r="K32" s="70">
        <f>AVERAGE('23 BSC Regular Season Stats'!N196:N200,'23 BSC Playoff Stats'!K224:K226)+N32</f>
        <v>10.5</v>
      </c>
      <c r="L32" s="7">
        <f t="shared" si="0"/>
        <v>0.42857142857142855</v>
      </c>
      <c r="M32" s="11">
        <f>AVERAGE('23 BSC Regular Season Stats'!P196:P200,'23 BSC Playoff Stats'!M224:M226)</f>
        <v>11</v>
      </c>
      <c r="N32" s="11">
        <f>AVERAGE('23 BSC Regular Season Stats'!Q196:Q200,'23 BSC Playoff Stats'!N224:N226)</f>
        <v>2.25</v>
      </c>
      <c r="O32" s="7">
        <f t="shared" si="1"/>
        <v>0.20454545454545456</v>
      </c>
      <c r="P32" s="11">
        <f>AVERAGE('23 BSC Regular Season Stats'!S196:S200,'23 BSC Playoff Stats'!P224:P226)</f>
        <v>6.25</v>
      </c>
      <c r="Q32" s="11">
        <f>AVERAGE('23 BSC Regular Season Stats'!T196:T200,'23 BSC Playoff Stats'!Q224:Q226)</f>
        <v>4.25</v>
      </c>
      <c r="R32" s="7">
        <f t="shared" si="2"/>
        <v>0.68</v>
      </c>
      <c r="S32" s="1">
        <f t="shared" si="4"/>
        <v>0.50458715596330272</v>
      </c>
      <c r="T32" s="11">
        <f t="shared" si="3"/>
        <v>33</v>
      </c>
    </row>
    <row r="33" spans="1:34" ht="15.75" customHeight="1" x14ac:dyDescent="0.15">
      <c r="A33" s="30" t="s">
        <v>47</v>
      </c>
      <c r="B33" s="11">
        <f>AVERAGE('23 BSC Regular Season Stats'!E201:E205,'23 BSC Playoff Stats'!B230:B232)</f>
        <v>11.333333333333334</v>
      </c>
      <c r="C33" s="11">
        <f>AVERAGE('23 BSC Regular Season Stats'!F201:F205,'23 BSC Playoff Stats'!C230:C232)</f>
        <v>10.833333333333334</v>
      </c>
      <c r="D33" s="11">
        <f>AVERAGE('23 BSC Regular Season Stats'!G201:G205,'23 BSC Playoff Stats'!D230:D232)</f>
        <v>3.1666666666666665</v>
      </c>
      <c r="E33" s="11">
        <f>AVERAGE('23 BSC Regular Season Stats'!H201:H205,'23 BSC Playoff Stats'!E230:E232)</f>
        <v>7.666666666666667</v>
      </c>
      <c r="F33" s="11">
        <f>AVERAGE('23 BSC Regular Season Stats'!I201:I205,'23 BSC Playoff Stats'!F230:F232)</f>
        <v>4</v>
      </c>
      <c r="G33" s="11">
        <f>AVERAGE('23 BSC Regular Season Stats'!J201:J205,'23 BSC Playoff Stats'!G230:G232)</f>
        <v>1</v>
      </c>
      <c r="H33" s="11">
        <f>AVERAGE('23 BSC Regular Season Stats'!K201:K205,'23 BSC Playoff Stats'!H230:H232)</f>
        <v>0.33333333333333331</v>
      </c>
      <c r="I33" s="11">
        <f>AVERAGE('23 BSC Regular Season Stats'!L201:L205,'23 BSC Playoff Stats'!I230:I232)</f>
        <v>3.1666666666666665</v>
      </c>
      <c r="J33" s="11">
        <f>AVERAGE('23 BSC Regular Season Stats'!M201:M205,'23 BSC Playoff Stats'!J230:J232)+M33</f>
        <v>13.166666666666666</v>
      </c>
      <c r="K33" s="70">
        <f>AVERAGE('23 BSC Regular Season Stats'!N201:N205,'23 BSC Playoff Stats'!K230:K232)+N33</f>
        <v>4.666666666666667</v>
      </c>
      <c r="L33" s="7">
        <f t="shared" si="0"/>
        <v>0.3544303797468355</v>
      </c>
      <c r="M33" s="11">
        <f>AVERAGE('23 BSC Regular Season Stats'!P201:P205,'23 BSC Playoff Stats'!M230:M232)</f>
        <v>0.16666666666666666</v>
      </c>
      <c r="N33" s="11">
        <f>AVERAGE('23 BSC Regular Season Stats'!Q201:Q205,'23 BSC Playoff Stats'!N230:N232)</f>
        <v>0</v>
      </c>
      <c r="O33" s="7">
        <f t="shared" si="1"/>
        <v>0</v>
      </c>
      <c r="P33" s="11">
        <f>AVERAGE('23 BSC Regular Season Stats'!S201:S205,'23 BSC Playoff Stats'!P230:P232)</f>
        <v>4.166666666666667</v>
      </c>
      <c r="Q33" s="11">
        <f>AVERAGE('23 BSC Regular Season Stats'!T201:T205,'23 BSC Playoff Stats'!Q230:Q232)</f>
        <v>2.1666666666666665</v>
      </c>
      <c r="R33" s="7">
        <f t="shared" si="2"/>
        <v>0.51999999999999991</v>
      </c>
      <c r="S33" s="1">
        <f t="shared" si="4"/>
        <v>0.37777777777777782</v>
      </c>
      <c r="T33" s="11">
        <f t="shared" si="3"/>
        <v>13.833333333333334</v>
      </c>
    </row>
    <row r="34" spans="1:34" ht="15.75" customHeight="1" x14ac:dyDescent="0.15">
      <c r="A34" s="30" t="s">
        <v>48</v>
      </c>
      <c r="B34" s="11">
        <f>AVERAGE('23 BSC Regular Season Stats'!E206:E210,'23 BSC Playoff Stats'!B236:B238)</f>
        <v>12.833333333333334</v>
      </c>
      <c r="C34" s="11">
        <f>AVERAGE('23 BSC Regular Season Stats'!F206:F210,'23 BSC Playoff Stats'!C236:C238)</f>
        <v>5</v>
      </c>
      <c r="D34" s="11">
        <f>AVERAGE('23 BSC Regular Season Stats'!G206:G210,'23 BSC Playoff Stats'!D236:D238)</f>
        <v>1.3333333333333333</v>
      </c>
      <c r="E34" s="11">
        <f>AVERAGE('23 BSC Regular Season Stats'!H206:H210,'23 BSC Playoff Stats'!E236:E238)</f>
        <v>3.6666666666666665</v>
      </c>
      <c r="F34" s="11">
        <f>AVERAGE('23 BSC Regular Season Stats'!I206:I210,'23 BSC Playoff Stats'!F236:F238)</f>
        <v>2</v>
      </c>
      <c r="G34" s="11">
        <f>AVERAGE('23 BSC Regular Season Stats'!J206:J210,'23 BSC Playoff Stats'!G236:G238)</f>
        <v>0.83333333333333337</v>
      </c>
      <c r="H34" s="11">
        <f>AVERAGE('23 BSC Regular Season Stats'!K206:K210,'23 BSC Playoff Stats'!H236:H238)</f>
        <v>0.33333333333333331</v>
      </c>
      <c r="I34" s="11">
        <f>AVERAGE('23 BSC Regular Season Stats'!L206:L210,'23 BSC Playoff Stats'!I236:I238)</f>
        <v>1.5</v>
      </c>
      <c r="J34" s="11">
        <f>AVERAGE('23 BSC Regular Season Stats'!M206:M210,'23 BSC Playoff Stats'!J236:J238)+M34</f>
        <v>15.333333333333334</v>
      </c>
      <c r="K34" s="70">
        <f>AVERAGE('23 BSC Regular Season Stats'!N206:N210,'23 BSC Playoff Stats'!K236:K238)+N34</f>
        <v>5.833333333333333</v>
      </c>
      <c r="L34" s="7">
        <f t="shared" si="0"/>
        <v>0.38043478260869562</v>
      </c>
      <c r="M34" s="11">
        <f>AVERAGE('23 BSC Regular Season Stats'!P206:P210,'23 BSC Playoff Stats'!M236:M238)</f>
        <v>2.3333333333333335</v>
      </c>
      <c r="N34" s="11">
        <f>AVERAGE('23 BSC Regular Season Stats'!Q206:Q210,'23 BSC Playoff Stats'!N236:N238)</f>
        <v>0.33333333333333331</v>
      </c>
      <c r="O34" s="7">
        <f t="shared" si="1"/>
        <v>0.14285714285714285</v>
      </c>
      <c r="P34" s="11">
        <f>AVERAGE('23 BSC Regular Season Stats'!S206:S210,'23 BSC Playoff Stats'!P236:P238)</f>
        <v>1.6666666666666667</v>
      </c>
      <c r="Q34" s="11">
        <f>AVERAGE('23 BSC Regular Season Stats'!T206:T210,'23 BSC Playoff Stats'!Q236:Q238)</f>
        <v>1</v>
      </c>
      <c r="R34" s="7">
        <f t="shared" si="2"/>
        <v>0.6</v>
      </c>
      <c r="S34" s="1">
        <f t="shared" si="4"/>
        <v>0.39937759336099588</v>
      </c>
      <c r="T34" s="11">
        <f t="shared" si="3"/>
        <v>9.3333333333333339</v>
      </c>
    </row>
    <row r="35" spans="1:34" ht="15.75" customHeight="1" x14ac:dyDescent="0.15">
      <c r="A35" s="30" t="s">
        <v>49</v>
      </c>
      <c r="B35" s="11">
        <f>AVERAGE('23 BSC Regular Season Stats'!E211:E215,'23 BSC Playoff Stats'!B242:B244)</f>
        <v>2.8333333333333335</v>
      </c>
      <c r="C35">
        <f>AVERAGE('23 BSC Regular Season Stats'!F211:F215,'23 BSC Playoff Stats'!C242:C244)</f>
        <v>2.5</v>
      </c>
      <c r="D35" s="11">
        <f>AVERAGE('23 BSC Regular Season Stats'!G211:G215,'23 BSC Playoff Stats'!D242:D244)</f>
        <v>0.83333333333333337</v>
      </c>
      <c r="E35" s="11">
        <f>AVERAGE('23 BSC Regular Season Stats'!H211:H215,'23 BSC Playoff Stats'!E242:E244)</f>
        <v>1.6666666666666667</v>
      </c>
      <c r="F35" s="11">
        <f>AVERAGE('23 BSC Regular Season Stats'!I211:I215,'23 BSC Playoff Stats'!F242:F244)</f>
        <v>2</v>
      </c>
      <c r="G35">
        <f>AVERAGE('23 BSC Regular Season Stats'!J211:J215,'23 BSC Playoff Stats'!G242:G244)</f>
        <v>0.5</v>
      </c>
      <c r="H35">
        <f>AVERAGE('23 BSC Regular Season Stats'!K211:K215,'23 BSC Playoff Stats'!H242:H244)</f>
        <v>0</v>
      </c>
      <c r="I35">
        <f>AVERAGE('23 BSC Regular Season Stats'!L211:L215,'23 BSC Playoff Stats'!I242:I244)</f>
        <v>0.5</v>
      </c>
      <c r="J35" s="11">
        <f>AVERAGE('23 BSC Regular Season Stats'!M211:M215,'23 BSC Playoff Stats'!J242:J244)+M35</f>
        <v>2.5</v>
      </c>
      <c r="K35" s="70">
        <f>AVERAGE('23 BSC Regular Season Stats'!N211:N215,'23 BSC Playoff Stats'!K242:K244)+N35</f>
        <v>1.3333333333333333</v>
      </c>
      <c r="L35" s="7">
        <f t="shared" si="0"/>
        <v>0.53333333333333333</v>
      </c>
      <c r="M35" s="11">
        <f>AVERAGE('23 BSC Regular Season Stats'!P211:P215,'23 BSC Playoff Stats'!M242:M244)</f>
        <v>0.16666666666666666</v>
      </c>
      <c r="N35" s="11">
        <f>AVERAGE('23 BSC Regular Season Stats'!Q211:Q215,'23 BSC Playoff Stats'!N242:N244)</f>
        <v>0</v>
      </c>
      <c r="O35" s="7">
        <f t="shared" si="1"/>
        <v>0</v>
      </c>
      <c r="P35" s="11">
        <f>AVERAGE('23 BSC Regular Season Stats'!S211:S215,'23 BSC Playoff Stats'!P242:P244)</f>
        <v>0.16666666666666666</v>
      </c>
      <c r="Q35" s="11">
        <f>AVERAGE('23 BSC Regular Season Stats'!T211:T215,'23 BSC Playoff Stats'!Q242:Q244)</f>
        <v>0.16666666666666666</v>
      </c>
      <c r="R35" s="7">
        <f t="shared" si="2"/>
        <v>1</v>
      </c>
      <c r="S35" s="1">
        <f t="shared" si="4"/>
        <v>0.55051813471502598</v>
      </c>
      <c r="T35" s="11">
        <f t="shared" si="3"/>
        <v>6.166666666666667</v>
      </c>
      <c r="V35" s="89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ht="15.75" customHeight="1" x14ac:dyDescent="0.15">
      <c r="A36" s="32"/>
      <c r="L36" s="1"/>
      <c r="O36" s="1"/>
      <c r="R36" s="1"/>
      <c r="S36" s="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</row>
    <row r="37" spans="1:34" ht="15.75" customHeight="1" x14ac:dyDescent="0.15">
      <c r="A37" s="80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1:34" ht="15.75" customHeight="1" x14ac:dyDescent="0.15">
      <c r="A38" s="79" t="s">
        <v>51</v>
      </c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</row>
    <row r="39" spans="1:34" ht="15.75" customHeight="1" x14ac:dyDescent="0.15">
      <c r="A39" s="32"/>
      <c r="N39" s="1"/>
      <c r="Q39" s="1"/>
      <c r="T39" s="1"/>
      <c r="U39" s="1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</row>
    <row r="40" spans="1:34" ht="15.75" customHeight="1" x14ac:dyDescent="0.15">
      <c r="A40" s="33"/>
      <c r="B40" s="34" t="s">
        <v>0</v>
      </c>
      <c r="C40" s="34" t="s">
        <v>1</v>
      </c>
      <c r="D40" s="34" t="s">
        <v>2</v>
      </c>
      <c r="E40" s="34" t="s">
        <v>3</v>
      </c>
      <c r="F40" s="34" t="s">
        <v>4</v>
      </c>
      <c r="G40" s="34" t="s">
        <v>5</v>
      </c>
      <c r="H40" s="34" t="s">
        <v>6</v>
      </c>
      <c r="I40" s="34" t="s">
        <v>7</v>
      </c>
      <c r="J40" s="34" t="s">
        <v>8</v>
      </c>
      <c r="K40" s="34" t="s">
        <v>9</v>
      </c>
      <c r="L40" s="34" t="s">
        <v>10</v>
      </c>
      <c r="M40" s="34" t="s">
        <v>11</v>
      </c>
      <c r="N40" s="34" t="s">
        <v>12</v>
      </c>
      <c r="O40" s="35" t="s">
        <v>13</v>
      </c>
      <c r="P40" s="34" t="s">
        <v>52</v>
      </c>
      <c r="Q40" s="34" t="s">
        <v>15</v>
      </c>
      <c r="R40" s="35" t="s">
        <v>16</v>
      </c>
      <c r="S40" s="1"/>
      <c r="T40" s="3" t="s">
        <v>186</v>
      </c>
      <c r="V40" s="12"/>
    </row>
    <row r="41" spans="1:34" ht="15.75" customHeight="1" x14ac:dyDescent="0.15">
      <c r="A41" s="12" t="s">
        <v>60</v>
      </c>
      <c r="B41" s="37">
        <f t="shared" ref="B41:K41" si="5">SUM(B4:B7)</f>
        <v>44.142857142857139</v>
      </c>
      <c r="C41" s="37">
        <f t="shared" si="5"/>
        <v>35.857142857142854</v>
      </c>
      <c r="D41" s="37">
        <f t="shared" si="5"/>
        <v>7.1428571428571423</v>
      </c>
      <c r="E41" s="37">
        <f t="shared" si="5"/>
        <v>28.714285714285712</v>
      </c>
      <c r="F41" s="37">
        <f t="shared" si="5"/>
        <v>9.7142857142857153</v>
      </c>
      <c r="G41" s="37">
        <f t="shared" si="5"/>
        <v>3.2857142857142856</v>
      </c>
      <c r="H41" s="37">
        <f t="shared" si="5"/>
        <v>2.5714285714285712</v>
      </c>
      <c r="I41" s="37">
        <f t="shared" si="5"/>
        <v>7.7142857142857153</v>
      </c>
      <c r="J41" s="37">
        <f t="shared" si="5"/>
        <v>53.142857142857146</v>
      </c>
      <c r="K41" s="37">
        <f t="shared" si="5"/>
        <v>17.857142857142858</v>
      </c>
      <c r="L41" s="38">
        <f t="shared" ref="L41:L48" si="6">K41/J41</f>
        <v>0.33602150537634407</v>
      </c>
      <c r="M41" s="37">
        <f t="shared" ref="M41:N41" si="7">SUM(M4:M7)</f>
        <v>18.428571428571431</v>
      </c>
      <c r="N41" s="37">
        <f t="shared" si="7"/>
        <v>4.4285714285714279</v>
      </c>
      <c r="O41" s="38">
        <f t="shared" ref="O41:O48" si="8">N41/M41</f>
        <v>0.24031007751937977</v>
      </c>
      <c r="P41" s="37">
        <f t="shared" ref="P41:Q41" si="9">SUM(P4:P7)</f>
        <v>9</v>
      </c>
      <c r="Q41" s="37">
        <f t="shared" si="9"/>
        <v>3.714285714285714</v>
      </c>
      <c r="R41" s="38">
        <f t="shared" ref="R41:R48" si="10">Q41/P41</f>
        <v>0.41269841269841268</v>
      </c>
      <c r="S41" s="1"/>
      <c r="T41" s="11">
        <f>SUM(T4:T7)</f>
        <v>47.285714285714278</v>
      </c>
      <c r="V41" s="17"/>
    </row>
    <row r="42" spans="1:34" ht="15.75" customHeight="1" x14ac:dyDescent="0.15">
      <c r="A42" s="17" t="s">
        <v>66</v>
      </c>
      <c r="B42" s="37">
        <f t="shared" ref="B42:K42" si="11">SUM(B8:B11)</f>
        <v>48.666666666666664</v>
      </c>
      <c r="C42" s="37">
        <f t="shared" si="11"/>
        <v>29.166666666666664</v>
      </c>
      <c r="D42" s="37">
        <f t="shared" si="11"/>
        <v>8.6666666666666661</v>
      </c>
      <c r="E42" s="37">
        <f t="shared" si="11"/>
        <v>20.5</v>
      </c>
      <c r="F42" s="37">
        <f t="shared" si="11"/>
        <v>8.6666666666666661</v>
      </c>
      <c r="G42" s="37">
        <f t="shared" si="11"/>
        <v>3.3333333333333335</v>
      </c>
      <c r="H42" s="37">
        <f t="shared" si="11"/>
        <v>2.3333333333333335</v>
      </c>
      <c r="I42" s="37">
        <f t="shared" si="11"/>
        <v>5.1666666666666661</v>
      </c>
      <c r="J42" s="37">
        <f t="shared" si="11"/>
        <v>56.666666666666671</v>
      </c>
      <c r="K42" s="37">
        <f t="shared" si="11"/>
        <v>18.166666666666664</v>
      </c>
      <c r="L42" s="38">
        <f t="shared" si="6"/>
        <v>0.32058823529411756</v>
      </c>
      <c r="M42" s="37">
        <f t="shared" ref="M42:N42" si="12">SUM(M8:M11)</f>
        <v>23.5</v>
      </c>
      <c r="N42" s="37">
        <f t="shared" si="12"/>
        <v>5.833333333333333</v>
      </c>
      <c r="O42" s="38">
        <f t="shared" si="8"/>
        <v>0.24822695035460993</v>
      </c>
      <c r="P42" s="37">
        <f t="shared" ref="P42:Q42" si="13">SUM(P8:P11)</f>
        <v>12.166666666666666</v>
      </c>
      <c r="Q42" s="37">
        <f t="shared" si="13"/>
        <v>6.333333333333333</v>
      </c>
      <c r="R42" s="38">
        <f t="shared" si="10"/>
        <v>0.52054794520547942</v>
      </c>
      <c r="S42" s="1"/>
      <c r="T42" s="11">
        <f>SUM(T8:T11)</f>
        <v>42.666666666666664</v>
      </c>
      <c r="V42" s="72"/>
    </row>
    <row r="43" spans="1:34" ht="15.75" customHeight="1" x14ac:dyDescent="0.15">
      <c r="A43" s="19" t="s">
        <v>62</v>
      </c>
      <c r="B43" s="37">
        <f t="shared" ref="B43:K43" si="14">SUM(B12:B15)</f>
        <v>52.5</v>
      </c>
      <c r="C43" s="37">
        <f t="shared" si="14"/>
        <v>33</v>
      </c>
      <c r="D43" s="37">
        <f t="shared" si="14"/>
        <v>8.375</v>
      </c>
      <c r="E43" s="37">
        <f t="shared" si="14"/>
        <v>24.625</v>
      </c>
      <c r="F43" s="37">
        <f t="shared" si="14"/>
        <v>8.125</v>
      </c>
      <c r="G43" s="37">
        <f t="shared" si="14"/>
        <v>3.125</v>
      </c>
      <c r="H43" s="37">
        <f t="shared" si="14"/>
        <v>2.25</v>
      </c>
      <c r="I43" s="37">
        <f t="shared" si="14"/>
        <v>6</v>
      </c>
      <c r="J43" s="37">
        <f t="shared" si="14"/>
        <v>59.625</v>
      </c>
      <c r="K43" s="37">
        <f t="shared" si="14"/>
        <v>20</v>
      </c>
      <c r="L43" s="38">
        <f t="shared" si="6"/>
        <v>0.33542976939203356</v>
      </c>
      <c r="M43" s="37">
        <f t="shared" ref="M43:N43" si="15">SUM(M12:M15)</f>
        <v>30.25</v>
      </c>
      <c r="N43" s="37">
        <f t="shared" si="15"/>
        <v>6.75</v>
      </c>
      <c r="O43" s="38">
        <f t="shared" si="8"/>
        <v>0.2231404958677686</v>
      </c>
      <c r="P43" s="37">
        <f t="shared" ref="P43:Q43" si="16">SUM(P12:P15)</f>
        <v>9.5</v>
      </c>
      <c r="Q43" s="37">
        <f t="shared" si="16"/>
        <v>5.875</v>
      </c>
      <c r="R43" s="38">
        <f t="shared" si="10"/>
        <v>0.61842105263157898</v>
      </c>
      <c r="S43" s="1"/>
      <c r="T43" s="11">
        <f>SUM(T12:T15)</f>
        <v>49.75</v>
      </c>
      <c r="V43" s="73"/>
    </row>
    <row r="44" spans="1:34" ht="15.75" customHeight="1" x14ac:dyDescent="0.15">
      <c r="A44" s="22" t="s">
        <v>63</v>
      </c>
      <c r="B44" s="37">
        <f t="shared" ref="B44:K44" si="17">SUM(B16:B19)</f>
        <v>49.033333333333331</v>
      </c>
      <c r="C44" s="37">
        <f t="shared" si="17"/>
        <v>34.86666666666666</v>
      </c>
      <c r="D44" s="37">
        <f t="shared" si="17"/>
        <v>8.2333333333333325</v>
      </c>
      <c r="E44" s="37">
        <f t="shared" si="17"/>
        <v>26.633333333333333</v>
      </c>
      <c r="F44" s="37">
        <f t="shared" si="17"/>
        <v>10.066666666666666</v>
      </c>
      <c r="G44" s="37">
        <f t="shared" si="17"/>
        <v>5.4666666666666659</v>
      </c>
      <c r="H44" s="37">
        <f t="shared" si="17"/>
        <v>4.0333333333333332</v>
      </c>
      <c r="I44" s="37">
        <f t="shared" si="17"/>
        <v>9.4333333333333336</v>
      </c>
      <c r="J44" s="37">
        <f t="shared" si="17"/>
        <v>59.533333333333339</v>
      </c>
      <c r="K44" s="37">
        <f t="shared" si="17"/>
        <v>20.3</v>
      </c>
      <c r="L44" s="38">
        <f t="shared" si="6"/>
        <v>0.34098544232922728</v>
      </c>
      <c r="M44" s="37">
        <f t="shared" ref="M44:N44" si="18">SUM(M16:M19)</f>
        <v>15.566666666666668</v>
      </c>
      <c r="N44" s="37">
        <f t="shared" si="18"/>
        <v>2.9333333333333331</v>
      </c>
      <c r="O44" s="38">
        <f t="shared" si="8"/>
        <v>0.18843683083511775</v>
      </c>
      <c r="P44" s="37">
        <f t="shared" ref="P44:Q44" si="19">SUM(P16:P19)</f>
        <v>9.1666666666666679</v>
      </c>
      <c r="Q44" s="37">
        <f t="shared" si="19"/>
        <v>6.0333333333333341</v>
      </c>
      <c r="R44" s="38">
        <f t="shared" si="10"/>
        <v>0.6581818181818182</v>
      </c>
      <c r="S44" s="1"/>
      <c r="T44" s="11">
        <f>SUM(T16:T19)</f>
        <v>51.66666666666665</v>
      </c>
      <c r="V44" s="24"/>
    </row>
    <row r="45" spans="1:34" ht="15.75" customHeight="1" x14ac:dyDescent="0.15">
      <c r="A45" s="24" t="s">
        <v>61</v>
      </c>
      <c r="B45" s="37">
        <f t="shared" ref="B45:K45" si="20">SUM(B20:B23)</f>
        <v>47.5</v>
      </c>
      <c r="C45" s="37">
        <f t="shared" si="20"/>
        <v>38.666666666666664</v>
      </c>
      <c r="D45" s="37">
        <f t="shared" si="20"/>
        <v>11.333333333333332</v>
      </c>
      <c r="E45" s="37">
        <f t="shared" si="20"/>
        <v>27.333333333333336</v>
      </c>
      <c r="F45" s="37">
        <f t="shared" si="20"/>
        <v>6.8333333333333339</v>
      </c>
      <c r="G45" s="37">
        <f t="shared" si="20"/>
        <v>3.3333333333333339</v>
      </c>
      <c r="H45" s="37">
        <f t="shared" si="20"/>
        <v>2.666666666666667</v>
      </c>
      <c r="I45" s="37">
        <f t="shared" si="20"/>
        <v>6.4999999999999991</v>
      </c>
      <c r="J45" s="37">
        <f t="shared" si="20"/>
        <v>60.999999999999993</v>
      </c>
      <c r="K45" s="37">
        <f t="shared" si="20"/>
        <v>19.166666666666671</v>
      </c>
      <c r="L45" s="38">
        <f t="shared" si="6"/>
        <v>0.31420765027322417</v>
      </c>
      <c r="M45" s="37">
        <f t="shared" ref="M45:N45" si="21">SUM(M20:M23)</f>
        <v>23.833333333333336</v>
      </c>
      <c r="N45" s="37">
        <f t="shared" si="21"/>
        <v>4.166666666666667</v>
      </c>
      <c r="O45" s="38">
        <f t="shared" si="8"/>
        <v>0.17482517482517482</v>
      </c>
      <c r="P45" s="37">
        <f t="shared" ref="P45:Q45" si="22">SUM(P20:P23)</f>
        <v>12.666666666666668</v>
      </c>
      <c r="Q45" s="37">
        <f t="shared" si="22"/>
        <v>5.833333333333333</v>
      </c>
      <c r="R45" s="38">
        <f t="shared" si="10"/>
        <v>0.46052631578947362</v>
      </c>
      <c r="S45" s="1"/>
      <c r="T45" s="11">
        <f>SUM(T20:T23)</f>
        <v>43.833333333333329</v>
      </c>
      <c r="V45" s="26"/>
    </row>
    <row r="46" spans="1:34" ht="15.75" customHeight="1" x14ac:dyDescent="0.15">
      <c r="A46" s="26" t="s">
        <v>64</v>
      </c>
      <c r="B46" s="37">
        <f t="shared" ref="B46:K46" si="23">SUM(B24:B27)</f>
        <v>47.714285714285715</v>
      </c>
      <c r="C46" s="37">
        <f t="shared" si="23"/>
        <v>34.571428571428577</v>
      </c>
      <c r="D46" s="37">
        <f t="shared" si="23"/>
        <v>9.2857142857142865</v>
      </c>
      <c r="E46" s="37">
        <f t="shared" si="23"/>
        <v>25.285714285714285</v>
      </c>
      <c r="F46" s="37">
        <f t="shared" si="23"/>
        <v>7.8571428571428568</v>
      </c>
      <c r="G46" s="37">
        <f t="shared" si="23"/>
        <v>4.5714285714285712</v>
      </c>
      <c r="H46" s="37">
        <f t="shared" si="23"/>
        <v>2.1428571428571428</v>
      </c>
      <c r="I46" s="37">
        <f t="shared" si="23"/>
        <v>6.8571428571428577</v>
      </c>
      <c r="J46" s="37">
        <f t="shared" si="23"/>
        <v>54.023809523809526</v>
      </c>
      <c r="K46" s="37">
        <f t="shared" si="23"/>
        <v>19.047619047619051</v>
      </c>
      <c r="L46" s="38">
        <f t="shared" si="6"/>
        <v>0.35257822829440288</v>
      </c>
      <c r="M46" s="37">
        <f t="shared" ref="M46:N46" si="24">SUM(M24:M27)</f>
        <v>16.595238095238095</v>
      </c>
      <c r="N46" s="37">
        <f t="shared" si="24"/>
        <v>2.7619047619047619</v>
      </c>
      <c r="O46" s="38">
        <f t="shared" si="8"/>
        <v>0.16642754662840747</v>
      </c>
      <c r="P46" s="37">
        <f t="shared" ref="P46:Q46" si="25">SUM(P24:P27)</f>
        <v>15.714285714285715</v>
      </c>
      <c r="Q46" s="37">
        <f t="shared" si="25"/>
        <v>5.9999999999999991</v>
      </c>
      <c r="R46" s="38">
        <f t="shared" si="10"/>
        <v>0.38181818181818172</v>
      </c>
      <c r="S46" s="1"/>
      <c r="T46" s="11">
        <f>SUM(T24:T27)</f>
        <v>45.309523809523817</v>
      </c>
      <c r="V46" s="28"/>
    </row>
    <row r="47" spans="1:34" ht="15.75" customHeight="1" x14ac:dyDescent="0.15">
      <c r="A47" s="28" t="s">
        <v>65</v>
      </c>
      <c r="B47" s="37">
        <f t="shared" ref="B47:K47" si="26">SUM(B28:B31)</f>
        <v>62.125</v>
      </c>
      <c r="C47" s="37">
        <f t="shared" si="26"/>
        <v>44.075000000000003</v>
      </c>
      <c r="D47" s="37">
        <f t="shared" si="26"/>
        <v>16.824999999999999</v>
      </c>
      <c r="E47" s="37">
        <f t="shared" si="26"/>
        <v>27.25</v>
      </c>
      <c r="F47" s="37">
        <f t="shared" si="26"/>
        <v>8.9749999999999996</v>
      </c>
      <c r="G47" s="37">
        <f t="shared" si="26"/>
        <v>5.3250000000000002</v>
      </c>
      <c r="H47" s="37">
        <f t="shared" si="26"/>
        <v>2</v>
      </c>
      <c r="I47" s="37">
        <f t="shared" si="26"/>
        <v>6.95</v>
      </c>
      <c r="J47" s="37">
        <f t="shared" si="26"/>
        <v>69.325000000000003</v>
      </c>
      <c r="K47" s="37">
        <f t="shared" si="26"/>
        <v>23.9</v>
      </c>
      <c r="L47" s="38">
        <f t="shared" si="6"/>
        <v>0.34475297511720154</v>
      </c>
      <c r="M47" s="37">
        <f t="shared" ref="M47:N47" si="27">SUM(M28:M31)</f>
        <v>33.975000000000001</v>
      </c>
      <c r="N47" s="37">
        <f t="shared" si="27"/>
        <v>8.65</v>
      </c>
      <c r="O47" s="38">
        <f t="shared" si="8"/>
        <v>0.25459896983075792</v>
      </c>
      <c r="P47" s="37">
        <f t="shared" ref="P47:Q47" si="28">SUM(P28:P31)</f>
        <v>12.45</v>
      </c>
      <c r="Q47" s="37">
        <f t="shared" si="28"/>
        <v>5.1749999999999998</v>
      </c>
      <c r="R47" s="38">
        <f t="shared" si="10"/>
        <v>0.41566265060240964</v>
      </c>
      <c r="S47" s="1"/>
      <c r="T47" s="11">
        <f>SUM(T28:T31)</f>
        <v>62.850000000000009</v>
      </c>
      <c r="V47" s="30"/>
    </row>
    <row r="48" spans="1:34" ht="15.75" customHeight="1" x14ac:dyDescent="0.15">
      <c r="A48" s="30" t="s">
        <v>67</v>
      </c>
      <c r="B48" s="37">
        <f t="shared" ref="B48:K48" si="29">SUM(B32:B35)</f>
        <v>54.500000000000007</v>
      </c>
      <c r="C48" s="37">
        <f t="shared" si="29"/>
        <v>34.583333333333336</v>
      </c>
      <c r="D48" s="37">
        <f t="shared" si="29"/>
        <v>9.5833333333333339</v>
      </c>
      <c r="E48" s="37">
        <f t="shared" si="29"/>
        <v>25.000000000000004</v>
      </c>
      <c r="F48" s="37">
        <f t="shared" si="29"/>
        <v>11</v>
      </c>
      <c r="G48" s="37">
        <f t="shared" si="29"/>
        <v>4.3333333333333339</v>
      </c>
      <c r="H48" s="37">
        <f t="shared" si="29"/>
        <v>2.1666666666666665</v>
      </c>
      <c r="I48" s="37">
        <f t="shared" si="29"/>
        <v>6.4166666666666661</v>
      </c>
      <c r="J48" s="37">
        <f t="shared" si="29"/>
        <v>55.5</v>
      </c>
      <c r="K48" s="37">
        <f t="shared" si="29"/>
        <v>22.333333333333332</v>
      </c>
      <c r="L48" s="38">
        <f t="shared" si="6"/>
        <v>0.40240240240240238</v>
      </c>
      <c r="M48" s="37">
        <f t="shared" ref="M48:N48" si="30">SUM(M32:M35)</f>
        <v>13.666666666666666</v>
      </c>
      <c r="N48" s="37">
        <f t="shared" si="30"/>
        <v>2.5833333333333335</v>
      </c>
      <c r="O48" s="38">
        <f t="shared" si="8"/>
        <v>0.18902439024390247</v>
      </c>
      <c r="P48" s="37">
        <f t="shared" ref="P48:Q48" si="31">SUM(P32:P35)</f>
        <v>12.25</v>
      </c>
      <c r="Q48" s="37">
        <f t="shared" si="31"/>
        <v>7.583333333333333</v>
      </c>
      <c r="R48" s="38">
        <f t="shared" si="10"/>
        <v>0.61904761904761907</v>
      </c>
      <c r="S48" s="1"/>
      <c r="T48" s="11">
        <f>SUM(T32:T35)</f>
        <v>62.333333333333336</v>
      </c>
    </row>
    <row r="49" spans="1:25" ht="15.75" customHeight="1" x14ac:dyDescent="0.15">
      <c r="A49" s="74" t="s">
        <v>68</v>
      </c>
      <c r="B49" s="75">
        <f t="shared" ref="B49:R49" si="32">AVERAGE(B41:B48)</f>
        <v>50.772767857142853</v>
      </c>
      <c r="C49" s="75">
        <f t="shared" si="32"/>
        <v>35.598363095238092</v>
      </c>
      <c r="D49" s="75">
        <f t="shared" si="32"/>
        <v>9.9306547619047603</v>
      </c>
      <c r="E49" s="75">
        <f t="shared" si="32"/>
        <v>25.667708333333334</v>
      </c>
      <c r="F49" s="75">
        <f t="shared" si="32"/>
        <v>8.9047619047619051</v>
      </c>
      <c r="G49" s="75">
        <f t="shared" si="32"/>
        <v>4.0967261904761898</v>
      </c>
      <c r="H49" s="75">
        <f t="shared" si="32"/>
        <v>2.5205357142857143</v>
      </c>
      <c r="I49" s="75">
        <f t="shared" si="32"/>
        <v>6.8797619047619039</v>
      </c>
      <c r="J49" s="75">
        <f t="shared" si="32"/>
        <v>58.602083333333333</v>
      </c>
      <c r="K49" s="75">
        <f t="shared" si="32"/>
        <v>20.096428571428572</v>
      </c>
      <c r="L49" s="76">
        <f t="shared" si="32"/>
        <v>0.34337077605986915</v>
      </c>
      <c r="M49" s="75">
        <f t="shared" si="32"/>
        <v>21.976934523809522</v>
      </c>
      <c r="N49" s="75">
        <f t="shared" si="32"/>
        <v>4.7633928571428577</v>
      </c>
      <c r="O49" s="76">
        <f t="shared" si="32"/>
        <v>0.21062380451313983</v>
      </c>
      <c r="P49" s="75">
        <f t="shared" si="32"/>
        <v>11.614285714285716</v>
      </c>
      <c r="Q49" s="75">
        <f t="shared" si="32"/>
        <v>5.8184523809523805</v>
      </c>
      <c r="R49" s="76">
        <f t="shared" si="32"/>
        <v>0.51086299949687164</v>
      </c>
      <c r="S49" s="1"/>
    </row>
    <row r="50" spans="1:25" ht="15.75" customHeight="1" x14ac:dyDescent="0.15">
      <c r="A50" s="2"/>
      <c r="L50" s="1"/>
      <c r="O50" s="1"/>
      <c r="R50" s="1"/>
      <c r="S50" s="1"/>
      <c r="V50" s="30"/>
    </row>
    <row r="51" spans="1:25" ht="15.75" customHeight="1" x14ac:dyDescent="0.15">
      <c r="A51" s="2"/>
      <c r="L51" s="1"/>
      <c r="O51" s="1"/>
      <c r="R51" s="1"/>
      <c r="S51" s="1"/>
      <c r="V51" s="44"/>
    </row>
    <row r="52" spans="1:25" ht="15.75" customHeight="1" x14ac:dyDescent="0.15">
      <c r="A52" s="2"/>
      <c r="L52" s="1"/>
      <c r="O52" s="1"/>
      <c r="R52" s="1"/>
      <c r="S52" s="1"/>
      <c r="V52" s="26"/>
    </row>
    <row r="53" spans="1:25" ht="15.75" customHeight="1" x14ac:dyDescent="0.15">
      <c r="A53" s="2"/>
      <c r="L53" s="1"/>
      <c r="O53" s="1"/>
      <c r="R53" s="1"/>
      <c r="S53" s="1"/>
      <c r="V53" s="47"/>
    </row>
    <row r="54" spans="1:25" ht="15.75" customHeight="1" x14ac:dyDescent="0.15">
      <c r="A54" s="2"/>
      <c r="L54" s="1"/>
      <c r="O54" s="1"/>
      <c r="R54" s="1"/>
      <c r="S54" s="1"/>
      <c r="V54" s="12"/>
    </row>
    <row r="55" spans="1:25" ht="15.75" customHeight="1" x14ac:dyDescent="0.15">
      <c r="A55" s="32"/>
      <c r="L55" s="1"/>
      <c r="O55" s="1"/>
      <c r="R55" s="1"/>
      <c r="S55" s="1"/>
      <c r="V55" s="24"/>
    </row>
    <row r="56" spans="1:25" ht="13" x14ac:dyDescent="0.15">
      <c r="A56" s="32"/>
      <c r="K56" s="48"/>
      <c r="L56" s="1"/>
      <c r="M56" s="48"/>
      <c r="N56" s="48"/>
      <c r="O56" s="1"/>
      <c r="R56" s="1"/>
      <c r="S56" s="1"/>
      <c r="U56" s="49"/>
      <c r="V56" s="32"/>
      <c r="Y56" s="49"/>
    </row>
    <row r="57" spans="1:25" ht="13" x14ac:dyDescent="0.15">
      <c r="A57" s="32"/>
      <c r="L57" s="1"/>
      <c r="O57" s="1"/>
      <c r="R57" s="1"/>
      <c r="S57" s="1"/>
      <c r="V57" s="28"/>
    </row>
    <row r="58" spans="1:25" ht="13" x14ac:dyDescent="0.15">
      <c r="A58" s="32"/>
      <c r="L58" s="1"/>
      <c r="O58" s="1"/>
      <c r="R58" s="1"/>
      <c r="S58" s="1"/>
      <c r="V58" s="32"/>
    </row>
    <row r="59" spans="1:25" ht="13" x14ac:dyDescent="0.15">
      <c r="A59" s="32"/>
      <c r="L59" s="1"/>
      <c r="O59" s="1"/>
      <c r="R59" s="1"/>
      <c r="S59" s="1"/>
    </row>
    <row r="60" spans="1:25" ht="13" x14ac:dyDescent="0.15">
      <c r="L60" s="1"/>
      <c r="O60" s="1"/>
      <c r="R60" s="1"/>
      <c r="S60" s="1"/>
    </row>
    <row r="61" spans="1:25" ht="13" x14ac:dyDescent="0.15">
      <c r="A61" s="32"/>
      <c r="L61" s="1"/>
      <c r="O61" s="1"/>
      <c r="R61" s="1"/>
      <c r="S61" s="1"/>
    </row>
    <row r="62" spans="1:25" ht="13" x14ac:dyDescent="0.15">
      <c r="A62" s="32"/>
      <c r="K62" s="48"/>
      <c r="L62" s="1"/>
      <c r="M62" s="48"/>
      <c r="N62" s="48"/>
      <c r="O62" s="1"/>
      <c r="R62" s="1"/>
      <c r="S62" s="1"/>
    </row>
    <row r="63" spans="1:25" ht="13" x14ac:dyDescent="0.15">
      <c r="A63" s="32"/>
      <c r="L63" s="1"/>
      <c r="O63" s="1"/>
      <c r="R63" s="1"/>
      <c r="S63" s="1"/>
      <c r="U63" s="49"/>
      <c r="Y63" s="49"/>
    </row>
    <row r="64" spans="1:25" ht="13" x14ac:dyDescent="0.15">
      <c r="A64" s="32"/>
      <c r="L64" s="1"/>
      <c r="O64" s="1"/>
      <c r="R64" s="1"/>
      <c r="S64" s="1"/>
    </row>
    <row r="65" spans="1:25" ht="13" x14ac:dyDescent="0.15">
      <c r="A65" s="32"/>
      <c r="L65" s="1"/>
      <c r="O65" s="1"/>
      <c r="R65" s="1"/>
      <c r="S65" s="1"/>
    </row>
    <row r="66" spans="1:25" ht="13" x14ac:dyDescent="0.15">
      <c r="A66" s="32"/>
      <c r="L66" s="1"/>
      <c r="O66" s="1"/>
      <c r="R66" s="1"/>
      <c r="S66" s="1"/>
    </row>
    <row r="67" spans="1:25" ht="13" x14ac:dyDescent="0.15">
      <c r="A67" s="32"/>
      <c r="L67" s="1"/>
      <c r="O67" s="1"/>
      <c r="R67" s="1"/>
      <c r="S67" s="1"/>
    </row>
    <row r="68" spans="1:25" ht="13" x14ac:dyDescent="0.15">
      <c r="A68" s="32"/>
      <c r="K68" s="48"/>
      <c r="L68" s="1"/>
      <c r="M68" s="48"/>
      <c r="N68" s="48"/>
      <c r="O68" s="1"/>
      <c r="R68" s="1"/>
      <c r="S68" s="1"/>
    </row>
    <row r="69" spans="1:25" ht="13" x14ac:dyDescent="0.15">
      <c r="A69" s="32"/>
      <c r="L69" s="1"/>
      <c r="O69" s="1"/>
      <c r="R69" s="1"/>
      <c r="S69" s="1"/>
    </row>
    <row r="70" spans="1:25" ht="13" x14ac:dyDescent="0.15">
      <c r="A70" s="32"/>
      <c r="L70" s="1"/>
      <c r="O70" s="1"/>
      <c r="R70" s="1"/>
      <c r="S70" s="1"/>
    </row>
    <row r="71" spans="1:25" ht="13" x14ac:dyDescent="0.15">
      <c r="A71" s="32"/>
      <c r="L71" s="1"/>
      <c r="O71" s="1"/>
      <c r="P71" s="3"/>
      <c r="Q71" s="3"/>
      <c r="R71" s="1"/>
      <c r="S71" s="1"/>
    </row>
    <row r="72" spans="1:25" ht="13" x14ac:dyDescent="0.15">
      <c r="A72" s="32"/>
      <c r="L72" s="1"/>
      <c r="O72" s="1"/>
      <c r="R72" s="1"/>
      <c r="S72" s="1"/>
    </row>
    <row r="73" spans="1:25" ht="13" x14ac:dyDescent="0.15">
      <c r="A73" s="32"/>
      <c r="L73" s="1"/>
      <c r="O73" s="1"/>
      <c r="R73" s="1"/>
      <c r="S73" s="1"/>
    </row>
    <row r="74" spans="1:25" ht="13" x14ac:dyDescent="0.15">
      <c r="A74" s="32"/>
      <c r="K74" s="48"/>
      <c r="L74" s="1"/>
      <c r="M74" s="48"/>
      <c r="N74" s="48"/>
      <c r="O74" s="1"/>
      <c r="R74" s="1"/>
      <c r="S74" s="1"/>
    </row>
    <row r="75" spans="1:25" ht="13" x14ac:dyDescent="0.15">
      <c r="A75" s="32"/>
      <c r="L75" s="1"/>
      <c r="O75" s="1"/>
      <c r="R75" s="1"/>
      <c r="S75" s="1"/>
    </row>
    <row r="76" spans="1:25" ht="13" x14ac:dyDescent="0.15">
      <c r="A76" s="32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2"/>
      <c r="M76" s="51"/>
      <c r="N76" s="51"/>
      <c r="O76" s="52"/>
      <c r="P76" s="51"/>
      <c r="Q76" s="51"/>
      <c r="R76" s="1"/>
      <c r="S76" s="1"/>
    </row>
    <row r="77" spans="1:25" ht="13" x14ac:dyDescent="0.15">
      <c r="A77" s="32"/>
      <c r="L77" s="1"/>
      <c r="O77" s="1"/>
      <c r="R77" s="1"/>
      <c r="S77" s="1"/>
    </row>
    <row r="78" spans="1:25" ht="13" x14ac:dyDescent="0.15">
      <c r="A78" s="32"/>
      <c r="K78" s="48"/>
      <c r="L78" s="1"/>
      <c r="M78" s="48"/>
      <c r="N78" s="48"/>
      <c r="O78" s="1"/>
      <c r="R78" s="1"/>
      <c r="S78" s="1"/>
      <c r="U78" s="49"/>
      <c r="Y78" s="49"/>
    </row>
    <row r="79" spans="1:25" ht="13" x14ac:dyDescent="0.15">
      <c r="A79" s="32"/>
      <c r="L79" s="1"/>
      <c r="O79" s="1"/>
      <c r="R79" s="1"/>
      <c r="S79" s="1"/>
    </row>
    <row r="80" spans="1:25" ht="13" x14ac:dyDescent="0.15">
      <c r="A80" s="32"/>
      <c r="K80" s="48"/>
      <c r="L80" s="1"/>
      <c r="M80" s="48"/>
      <c r="N80" s="48"/>
      <c r="O80" s="1"/>
      <c r="R80" s="1"/>
      <c r="S80" s="1"/>
    </row>
    <row r="81" spans="1:25" ht="13" x14ac:dyDescent="0.15">
      <c r="A81" s="32"/>
      <c r="L81" s="1"/>
      <c r="O81" s="1"/>
      <c r="R81" s="1"/>
      <c r="S81" s="1"/>
    </row>
    <row r="82" spans="1:25" ht="13" x14ac:dyDescent="0.15">
      <c r="A82" s="32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2"/>
      <c r="M82" s="51"/>
      <c r="N82" s="51"/>
      <c r="O82" s="52"/>
      <c r="P82" s="51"/>
      <c r="Q82" s="51"/>
      <c r="R82" s="1"/>
      <c r="S82" s="1"/>
    </row>
    <row r="83" spans="1:25" ht="13" x14ac:dyDescent="0.15">
      <c r="A83" s="32"/>
      <c r="L83" s="1"/>
      <c r="O83" s="1"/>
      <c r="R83" s="1"/>
      <c r="S83" s="1"/>
    </row>
    <row r="84" spans="1:25" ht="13" x14ac:dyDescent="0.15">
      <c r="A84" s="32"/>
      <c r="L84" s="1"/>
      <c r="O84" s="1"/>
      <c r="R84" s="1"/>
      <c r="S84" s="1"/>
    </row>
    <row r="85" spans="1:25" ht="13" x14ac:dyDescent="0.15">
      <c r="A85" s="32"/>
      <c r="L85" s="1"/>
      <c r="O85" s="1"/>
      <c r="R85" s="1"/>
      <c r="S85" s="1"/>
    </row>
    <row r="86" spans="1:25" ht="13" x14ac:dyDescent="0.15">
      <c r="A86" s="32"/>
      <c r="K86" s="48"/>
      <c r="L86" s="1"/>
      <c r="M86" s="48"/>
      <c r="N86" s="48"/>
      <c r="O86" s="1"/>
      <c r="R86" s="1"/>
      <c r="S86" s="1"/>
    </row>
    <row r="87" spans="1:25" ht="13" x14ac:dyDescent="0.15">
      <c r="A87" s="32"/>
      <c r="L87" s="1"/>
      <c r="O87" s="1"/>
      <c r="R87" s="1"/>
      <c r="S87" s="1"/>
    </row>
    <row r="88" spans="1:25" ht="13" x14ac:dyDescent="0.15">
      <c r="A88" s="32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2"/>
      <c r="M88" s="51"/>
      <c r="N88" s="51"/>
      <c r="O88" s="52"/>
      <c r="P88" s="51"/>
      <c r="Q88" s="51"/>
      <c r="R88" s="1"/>
      <c r="S88" s="1"/>
      <c r="U88" s="49"/>
      <c r="Y88" s="49"/>
    </row>
    <row r="89" spans="1:25" ht="13" x14ac:dyDescent="0.15">
      <c r="A89" s="32"/>
      <c r="L89" s="1"/>
      <c r="O89" s="1"/>
      <c r="R89" s="1"/>
      <c r="S89" s="1"/>
    </row>
    <row r="90" spans="1:25" ht="13" x14ac:dyDescent="0.15">
      <c r="A90" s="32"/>
      <c r="L90" s="1"/>
      <c r="O90" s="1"/>
      <c r="R90" s="1"/>
      <c r="S90" s="1"/>
    </row>
    <row r="91" spans="1:25" ht="13" x14ac:dyDescent="0.15">
      <c r="A91" s="32"/>
      <c r="L91" s="1"/>
      <c r="O91" s="1"/>
      <c r="R91" s="1"/>
      <c r="S91" s="1"/>
    </row>
    <row r="92" spans="1:25" ht="13" x14ac:dyDescent="0.15">
      <c r="A92" s="32"/>
      <c r="L92" s="1"/>
      <c r="O92" s="1"/>
      <c r="R92" s="1"/>
      <c r="S92" s="1"/>
    </row>
    <row r="93" spans="1:25" ht="13" x14ac:dyDescent="0.15">
      <c r="A93" s="32"/>
      <c r="K93" s="48"/>
      <c r="L93" s="1"/>
      <c r="M93" s="48"/>
      <c r="N93" s="48"/>
      <c r="O93" s="1"/>
      <c r="R93" s="1"/>
      <c r="S93" s="1"/>
    </row>
    <row r="94" spans="1:25" ht="13" x14ac:dyDescent="0.15">
      <c r="A94" s="32"/>
      <c r="L94" s="1"/>
      <c r="O94" s="1"/>
      <c r="R94" s="1"/>
      <c r="S94" s="1"/>
    </row>
    <row r="95" spans="1:25" ht="13" x14ac:dyDescent="0.15">
      <c r="A95" s="32"/>
      <c r="L95" s="1"/>
      <c r="O95" s="1"/>
      <c r="R95" s="1"/>
      <c r="S95" s="1"/>
    </row>
    <row r="96" spans="1:25" ht="13" x14ac:dyDescent="0.15">
      <c r="A96" s="32"/>
      <c r="L96" s="1"/>
      <c r="O96" s="1"/>
      <c r="R96" s="1"/>
      <c r="S96" s="1"/>
    </row>
    <row r="97" spans="1:26" ht="13" x14ac:dyDescent="0.15">
      <c r="A97" s="32"/>
      <c r="L97" s="1"/>
      <c r="O97" s="1"/>
      <c r="R97" s="1"/>
      <c r="S97" s="1"/>
    </row>
    <row r="98" spans="1:26" ht="13" x14ac:dyDescent="0.15">
      <c r="A98" s="32"/>
      <c r="K98" s="48"/>
      <c r="L98" s="1"/>
      <c r="M98" s="48"/>
      <c r="N98" s="48"/>
      <c r="O98" s="1"/>
      <c r="R98" s="1"/>
      <c r="S98" s="1"/>
    </row>
    <row r="99" spans="1:26" ht="13" x14ac:dyDescent="0.15">
      <c r="A99" s="32"/>
      <c r="L99" s="1"/>
      <c r="O99" s="1"/>
      <c r="R99" s="1"/>
      <c r="S99" s="1"/>
    </row>
    <row r="100" spans="1:26" ht="13" x14ac:dyDescent="0.15">
      <c r="A100" s="32"/>
      <c r="L100" s="1"/>
      <c r="O100" s="1"/>
      <c r="R100" s="1"/>
      <c r="S100" s="1"/>
    </row>
    <row r="101" spans="1:26" ht="13" x14ac:dyDescent="0.15">
      <c r="A101" s="32"/>
      <c r="L101" s="1"/>
      <c r="O101" s="1"/>
      <c r="R101" s="1"/>
      <c r="S101" s="1"/>
    </row>
    <row r="102" spans="1:26" ht="13" x14ac:dyDescent="0.15">
      <c r="A102" s="32"/>
      <c r="L102" s="1"/>
      <c r="O102" s="1"/>
      <c r="R102" s="1"/>
      <c r="S102" s="1"/>
    </row>
    <row r="103" spans="1:26" ht="13" x14ac:dyDescent="0.15">
      <c r="A103" s="32"/>
      <c r="L103" s="1"/>
      <c r="O103" s="1"/>
      <c r="R103" s="1"/>
      <c r="S103" s="1"/>
    </row>
    <row r="104" spans="1:26" ht="13" x14ac:dyDescent="0.15">
      <c r="A104" s="32"/>
      <c r="K104" s="48"/>
      <c r="L104" s="1"/>
      <c r="M104" s="48"/>
      <c r="N104" s="48"/>
      <c r="O104" s="1"/>
      <c r="R104" s="1"/>
      <c r="S104" s="1"/>
      <c r="U104" s="49"/>
      <c r="Y104" s="49"/>
    </row>
    <row r="105" spans="1:26" ht="13" x14ac:dyDescent="0.15">
      <c r="A105" s="32"/>
      <c r="L105" s="1"/>
      <c r="O105" s="1"/>
      <c r="R105" s="1"/>
      <c r="S105" s="1"/>
    </row>
    <row r="106" spans="1:26" ht="13" x14ac:dyDescent="0.15">
      <c r="A106" s="32"/>
      <c r="L106" s="1"/>
      <c r="O106" s="1"/>
      <c r="R106" s="1"/>
      <c r="S106" s="1"/>
    </row>
    <row r="107" spans="1:26" ht="13" x14ac:dyDescent="0.15">
      <c r="A107" s="32"/>
      <c r="L107" s="1"/>
      <c r="O107" s="1"/>
      <c r="R107" s="1"/>
      <c r="S107" s="1"/>
    </row>
    <row r="108" spans="1:26" ht="13" x14ac:dyDescent="0.15">
      <c r="A108" s="32"/>
      <c r="L108" s="1"/>
      <c r="O108" s="1"/>
      <c r="R108" s="1"/>
      <c r="S108" s="1"/>
    </row>
    <row r="109" spans="1:26" ht="13" x14ac:dyDescent="0.15">
      <c r="A109" s="32"/>
      <c r="L109" s="1"/>
      <c r="O109" s="1"/>
      <c r="R109" s="1"/>
      <c r="S109" s="1"/>
    </row>
    <row r="110" spans="1:26" ht="13" x14ac:dyDescent="0.15">
      <c r="A110" s="32"/>
      <c r="K110" s="48"/>
      <c r="L110" s="1"/>
      <c r="M110" s="48"/>
      <c r="N110" s="48"/>
      <c r="O110" s="1"/>
      <c r="R110" s="1"/>
      <c r="S110" s="1"/>
    </row>
    <row r="111" spans="1:26" ht="13" x14ac:dyDescent="0.15">
      <c r="A111" s="32"/>
      <c r="L111" s="1"/>
      <c r="O111" s="1"/>
      <c r="R111" s="1"/>
      <c r="S111" s="1"/>
    </row>
    <row r="112" spans="1:26" ht="13" x14ac:dyDescent="0.15">
      <c r="A112" s="32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2"/>
      <c r="M112" s="51"/>
      <c r="N112" s="51"/>
      <c r="O112" s="52"/>
      <c r="P112" s="51"/>
      <c r="Q112" s="51"/>
      <c r="R112" s="1"/>
      <c r="S112" s="1"/>
      <c r="U112" s="53"/>
      <c r="W112" s="53"/>
      <c r="X112" s="53"/>
      <c r="Y112" s="53"/>
      <c r="Z112" s="53"/>
    </row>
    <row r="113" spans="1:26" ht="13" x14ac:dyDescent="0.15">
      <c r="A113" s="32"/>
      <c r="L113" s="1"/>
      <c r="O113" s="1"/>
      <c r="R113" s="1"/>
      <c r="S113" s="52"/>
      <c r="U113" s="53"/>
      <c r="W113" s="53"/>
      <c r="X113" s="53"/>
      <c r="Y113" s="53"/>
      <c r="Z113" s="53"/>
    </row>
    <row r="114" spans="1:26" ht="13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2"/>
      <c r="M114" s="53"/>
      <c r="N114" s="53"/>
      <c r="O114" s="52"/>
      <c r="P114" s="53"/>
      <c r="Q114" s="53"/>
      <c r="R114" s="52"/>
      <c r="S114" s="52"/>
      <c r="U114" s="53"/>
      <c r="W114" s="53"/>
      <c r="X114" s="53"/>
      <c r="Y114" s="53"/>
      <c r="Z114" s="53"/>
    </row>
    <row r="115" spans="1:26" ht="13" x14ac:dyDescent="0.15">
      <c r="A115" s="32"/>
      <c r="L115" s="1"/>
      <c r="O115" s="1"/>
      <c r="R115" s="1"/>
      <c r="S115" s="1"/>
      <c r="U115" s="53"/>
      <c r="W115" s="53"/>
      <c r="X115" s="53"/>
      <c r="Y115" s="53"/>
      <c r="Z115" s="53"/>
    </row>
    <row r="116" spans="1:26" ht="13" x14ac:dyDescent="0.15">
      <c r="A116" s="32"/>
      <c r="K116" s="48"/>
      <c r="L116" s="1"/>
      <c r="M116" s="48"/>
      <c r="N116" s="48"/>
      <c r="O116" s="1"/>
      <c r="R116" s="1"/>
      <c r="S116" s="1"/>
      <c r="U116" s="53"/>
      <c r="W116" s="53"/>
      <c r="X116" s="53"/>
      <c r="Y116" s="53"/>
      <c r="Z116" s="53"/>
    </row>
    <row r="117" spans="1:26" ht="13" x14ac:dyDescent="0.15">
      <c r="A117" s="32"/>
      <c r="L117" s="1"/>
      <c r="O117" s="1"/>
      <c r="R117" s="1"/>
      <c r="S117" s="1"/>
      <c r="U117" s="53"/>
      <c r="W117" s="53"/>
      <c r="X117" s="53"/>
      <c r="Y117" s="53"/>
      <c r="Z117" s="53"/>
    </row>
    <row r="118" spans="1:26" ht="13" x14ac:dyDescent="0.15">
      <c r="A118" s="32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2"/>
      <c r="M118" s="51"/>
      <c r="N118" s="51"/>
      <c r="O118" s="52"/>
      <c r="P118" s="51"/>
      <c r="Q118" s="51"/>
      <c r="R118" s="1"/>
      <c r="S118" s="1"/>
      <c r="U118" s="53"/>
      <c r="W118" s="53"/>
      <c r="X118" s="53"/>
      <c r="Y118" s="53"/>
      <c r="Z118" s="53"/>
    </row>
    <row r="119" spans="1:26" ht="13" x14ac:dyDescent="0.15">
      <c r="A119" s="32"/>
      <c r="L119" s="1"/>
      <c r="O119" s="1"/>
      <c r="R119" s="1"/>
      <c r="S119" s="55"/>
      <c r="U119" s="54"/>
      <c r="W119" s="51"/>
      <c r="X119" s="51"/>
      <c r="Y119" s="54"/>
      <c r="Z119" s="51"/>
    </row>
    <row r="120" spans="1:26" ht="13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2"/>
      <c r="M120" s="53"/>
      <c r="N120" s="53"/>
      <c r="O120" s="52"/>
      <c r="P120" s="53"/>
      <c r="Q120" s="53"/>
      <c r="R120" s="52"/>
      <c r="S120" s="52"/>
      <c r="U120" s="53"/>
      <c r="W120" s="53"/>
      <c r="X120" s="53"/>
      <c r="Y120" s="53"/>
      <c r="Z120" s="53"/>
    </row>
    <row r="121" spans="1:26" ht="13" x14ac:dyDescent="0.15">
      <c r="A121" s="32"/>
      <c r="L121" s="1"/>
      <c r="O121" s="1"/>
      <c r="R121" s="1"/>
      <c r="S121" s="1"/>
      <c r="U121" s="53"/>
      <c r="W121" s="53"/>
      <c r="X121" s="53"/>
      <c r="Y121" s="53"/>
      <c r="Z121" s="53"/>
    </row>
    <row r="122" spans="1:26" ht="13" x14ac:dyDescent="0.15">
      <c r="A122" s="32"/>
      <c r="K122" s="48"/>
      <c r="L122" s="1"/>
      <c r="M122" s="48"/>
      <c r="N122" s="48"/>
      <c r="O122" s="1"/>
      <c r="R122" s="1"/>
      <c r="S122" s="1"/>
      <c r="U122" s="53"/>
      <c r="W122" s="53"/>
      <c r="X122" s="53"/>
      <c r="Y122" s="53"/>
      <c r="Z122" s="53"/>
    </row>
    <row r="123" spans="1:26" ht="13" x14ac:dyDescent="0.15">
      <c r="A123" s="32"/>
      <c r="L123" s="1"/>
      <c r="O123" s="1"/>
      <c r="R123" s="1"/>
      <c r="S123" s="1"/>
      <c r="U123" s="53"/>
      <c r="W123" s="53"/>
      <c r="X123" s="53"/>
      <c r="Y123" s="53"/>
      <c r="Z123" s="53"/>
    </row>
    <row r="124" spans="1:26" ht="13" x14ac:dyDescent="0.15">
      <c r="A124" s="32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2"/>
      <c r="M124" s="51"/>
      <c r="N124" s="51"/>
      <c r="O124" s="52"/>
      <c r="P124" s="51"/>
      <c r="Q124" s="51"/>
      <c r="R124" s="1"/>
      <c r="S124" s="1"/>
      <c r="U124" s="53"/>
      <c r="W124" s="53"/>
      <c r="X124" s="53"/>
      <c r="Y124" s="53"/>
      <c r="Z124" s="53"/>
    </row>
    <row r="125" spans="1:26" ht="13" x14ac:dyDescent="0.15">
      <c r="A125" s="32"/>
      <c r="L125" s="1"/>
      <c r="O125" s="1"/>
      <c r="R125" s="1"/>
      <c r="S125" s="52"/>
      <c r="U125" s="53"/>
      <c r="W125" s="53"/>
      <c r="X125" s="53"/>
      <c r="Y125" s="53"/>
      <c r="Z125" s="53"/>
    </row>
    <row r="126" spans="1:26" ht="13" x14ac:dyDescent="0.15">
      <c r="A126" s="2"/>
      <c r="L126" s="1"/>
      <c r="O126" s="1"/>
      <c r="R126" s="1"/>
      <c r="S126" s="1"/>
    </row>
    <row r="127" spans="1:26" ht="13" x14ac:dyDescent="0.15">
      <c r="A127" s="32"/>
      <c r="L127" s="1"/>
      <c r="O127" s="1"/>
      <c r="R127" s="1"/>
      <c r="S127" s="1"/>
      <c r="U127" s="53"/>
      <c r="W127" s="53"/>
      <c r="X127" s="53"/>
      <c r="Y127" s="53"/>
      <c r="Z127" s="53"/>
    </row>
    <row r="128" spans="1:26" ht="13" x14ac:dyDescent="0.15">
      <c r="A128" s="32"/>
      <c r="K128" s="48"/>
      <c r="L128" s="1"/>
      <c r="M128" s="48"/>
      <c r="N128" s="48"/>
      <c r="O128" s="1"/>
      <c r="R128" s="1"/>
      <c r="S128" s="1"/>
      <c r="U128" s="54"/>
      <c r="W128" s="51"/>
      <c r="X128" s="51"/>
      <c r="Y128" s="54"/>
      <c r="Z128" s="51"/>
    </row>
    <row r="129" spans="1:26" ht="13" x14ac:dyDescent="0.15">
      <c r="A129" s="32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2"/>
      <c r="M129" s="51"/>
      <c r="N129" s="51"/>
      <c r="O129" s="52"/>
      <c r="P129" s="51"/>
      <c r="Q129" s="51"/>
      <c r="R129" s="1"/>
      <c r="S129" s="1"/>
      <c r="U129" s="53"/>
      <c r="W129" s="53"/>
      <c r="X129" s="53"/>
      <c r="Y129" s="53"/>
      <c r="Z129" s="53"/>
    </row>
    <row r="130" spans="1:26" ht="13" x14ac:dyDescent="0.15">
      <c r="A130" s="32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2"/>
      <c r="M130" s="51"/>
      <c r="N130" s="51"/>
      <c r="O130" s="52"/>
      <c r="P130" s="51"/>
      <c r="Q130" s="51"/>
      <c r="R130" s="1"/>
      <c r="S130" s="1"/>
      <c r="U130" s="53"/>
      <c r="W130" s="53"/>
      <c r="X130" s="53"/>
      <c r="Y130" s="53"/>
      <c r="Z130" s="53"/>
    </row>
    <row r="131" spans="1:26" ht="13" x14ac:dyDescent="0.15">
      <c r="A131" s="32"/>
      <c r="L131" s="1"/>
      <c r="O131" s="1"/>
      <c r="R131" s="1"/>
      <c r="S131" s="52"/>
      <c r="U131" s="53"/>
      <c r="W131" s="53"/>
      <c r="X131" s="53"/>
      <c r="Y131" s="53"/>
      <c r="Z131" s="53"/>
    </row>
    <row r="132" spans="1:26" ht="13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2"/>
      <c r="M132" s="53"/>
      <c r="N132" s="53"/>
      <c r="O132" s="52"/>
      <c r="P132" s="53"/>
      <c r="Q132" s="53"/>
      <c r="R132" s="52"/>
      <c r="S132" s="52"/>
      <c r="U132" s="53"/>
      <c r="W132" s="53"/>
      <c r="X132" s="53"/>
      <c r="Y132" s="53"/>
      <c r="Z132" s="53"/>
    </row>
    <row r="133" spans="1:26" ht="13" x14ac:dyDescent="0.15">
      <c r="A133" s="32"/>
      <c r="L133" s="1"/>
      <c r="O133" s="1"/>
      <c r="R133" s="1"/>
      <c r="S133" s="1"/>
      <c r="U133" s="53"/>
      <c r="W133" s="53"/>
      <c r="X133" s="53"/>
      <c r="Y133" s="53"/>
      <c r="Z133" s="53"/>
    </row>
    <row r="134" spans="1:26" ht="13" x14ac:dyDescent="0.15">
      <c r="A134" s="32"/>
      <c r="K134" s="48"/>
      <c r="L134" s="1"/>
      <c r="M134" s="48"/>
      <c r="N134" s="48"/>
      <c r="O134" s="1"/>
      <c r="R134" s="1"/>
      <c r="S134" s="1"/>
      <c r="U134" s="54"/>
      <c r="W134" s="51"/>
      <c r="X134" s="51"/>
      <c r="Y134" s="54"/>
      <c r="Z134" s="51"/>
    </row>
    <row r="135" spans="1:26" ht="13" x14ac:dyDescent="0.15">
      <c r="A135" s="32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2"/>
      <c r="M135" s="51"/>
      <c r="N135" s="51"/>
      <c r="O135" s="52"/>
      <c r="P135" s="51"/>
      <c r="Q135" s="51"/>
      <c r="R135" s="1"/>
      <c r="S135" s="1"/>
      <c r="U135" s="53"/>
      <c r="W135" s="53"/>
      <c r="X135" s="53"/>
      <c r="Y135" s="53"/>
      <c r="Z135" s="53"/>
    </row>
    <row r="136" spans="1:26" ht="13" x14ac:dyDescent="0.15">
      <c r="A136" s="32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2"/>
      <c r="M136" s="51"/>
      <c r="N136" s="51"/>
      <c r="O136" s="52"/>
      <c r="P136" s="51"/>
      <c r="Q136" s="51"/>
      <c r="R136" s="1"/>
      <c r="S136" s="1"/>
      <c r="U136" s="53"/>
      <c r="W136" s="53"/>
      <c r="X136" s="53"/>
      <c r="Y136" s="53"/>
      <c r="Z136" s="53"/>
    </row>
    <row r="137" spans="1:26" ht="13" x14ac:dyDescent="0.15">
      <c r="A137" s="32"/>
      <c r="L137" s="1"/>
      <c r="O137" s="1"/>
      <c r="R137" s="1"/>
      <c r="S137" s="52"/>
      <c r="U137" s="53"/>
      <c r="W137" s="53"/>
      <c r="X137" s="53"/>
      <c r="Y137" s="53"/>
      <c r="Z137" s="53"/>
    </row>
    <row r="138" spans="1:26" ht="13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2"/>
      <c r="M138" s="53"/>
      <c r="N138" s="53"/>
      <c r="O138" s="52"/>
      <c r="P138" s="53"/>
      <c r="Q138" s="53"/>
      <c r="R138" s="52"/>
      <c r="S138" s="52"/>
      <c r="U138" s="53"/>
      <c r="W138" s="53"/>
      <c r="X138" s="53"/>
      <c r="Y138" s="53"/>
      <c r="Z138" s="53"/>
    </row>
    <row r="139" spans="1:26" ht="13" x14ac:dyDescent="0.15">
      <c r="A139" s="32"/>
      <c r="L139" s="1"/>
      <c r="O139" s="1"/>
      <c r="R139" s="1"/>
      <c r="S139" s="1"/>
      <c r="U139" s="53"/>
      <c r="W139" s="53"/>
      <c r="X139" s="53"/>
      <c r="Y139" s="53"/>
      <c r="Z139" s="53"/>
    </row>
    <row r="140" spans="1:26" ht="13" x14ac:dyDescent="0.15">
      <c r="A140" s="32"/>
      <c r="K140" s="48"/>
      <c r="L140" s="1"/>
      <c r="M140" s="48"/>
      <c r="N140" s="48"/>
      <c r="O140" s="1"/>
      <c r="R140" s="1"/>
      <c r="S140" s="1"/>
      <c r="U140" s="54"/>
      <c r="W140" s="51"/>
      <c r="X140" s="51"/>
      <c r="Y140" s="54"/>
      <c r="Z140" s="51"/>
    </row>
    <row r="141" spans="1:26" ht="13" x14ac:dyDescent="0.15">
      <c r="A141" s="32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2"/>
      <c r="M141" s="51"/>
      <c r="N141" s="51"/>
      <c r="O141" s="52"/>
      <c r="P141" s="51"/>
      <c r="Q141" s="51"/>
      <c r="R141" s="1"/>
      <c r="S141" s="1"/>
      <c r="U141" s="53"/>
      <c r="W141" s="53"/>
      <c r="X141" s="53"/>
      <c r="Y141" s="53"/>
      <c r="Z141" s="53"/>
    </row>
    <row r="142" spans="1:26" ht="13" x14ac:dyDescent="0.15">
      <c r="A142" s="32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2"/>
      <c r="M142" s="51"/>
      <c r="N142" s="51"/>
      <c r="O142" s="52"/>
      <c r="P142" s="51"/>
      <c r="Q142" s="51"/>
      <c r="R142" s="1"/>
      <c r="S142" s="1"/>
      <c r="U142" s="53"/>
      <c r="W142" s="53"/>
      <c r="X142" s="53"/>
      <c r="Y142" s="53"/>
      <c r="Z142" s="53"/>
    </row>
    <row r="143" spans="1:26" ht="13" x14ac:dyDescent="0.15">
      <c r="A143" s="32"/>
      <c r="L143" s="1"/>
      <c r="O143" s="52"/>
      <c r="R143" s="1"/>
      <c r="S143" s="55"/>
      <c r="U143" s="54"/>
      <c r="W143" s="51"/>
      <c r="X143" s="51"/>
      <c r="Y143" s="54"/>
      <c r="Z143" s="51"/>
    </row>
    <row r="144" spans="1:26" ht="13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2"/>
      <c r="M144" s="53"/>
      <c r="N144" s="53"/>
      <c r="O144" s="1"/>
      <c r="P144" s="53"/>
      <c r="Q144" s="53"/>
      <c r="R144" s="52"/>
      <c r="S144" s="52"/>
      <c r="U144" s="53"/>
      <c r="W144" s="53"/>
      <c r="X144" s="53"/>
      <c r="Y144" s="53"/>
      <c r="Z144" s="53"/>
    </row>
    <row r="145" spans="1:26" ht="13" x14ac:dyDescent="0.15">
      <c r="A145" s="32"/>
      <c r="L145" s="1"/>
      <c r="O145" s="1"/>
      <c r="R145" s="1"/>
      <c r="S145" s="1"/>
      <c r="U145" s="53"/>
      <c r="W145" s="53"/>
      <c r="X145" s="53"/>
      <c r="Y145" s="53"/>
      <c r="Z145" s="53"/>
    </row>
    <row r="146" spans="1:26" ht="13" x14ac:dyDescent="0.15">
      <c r="A146" s="32"/>
      <c r="K146" s="48"/>
      <c r="L146" s="1"/>
      <c r="M146" s="48"/>
      <c r="N146" s="48"/>
      <c r="O146" s="1"/>
      <c r="R146" s="1"/>
      <c r="S146" s="1"/>
      <c r="U146" s="54"/>
      <c r="W146" s="51"/>
      <c r="X146" s="51"/>
      <c r="Y146" s="54"/>
      <c r="Z146" s="51"/>
    </row>
    <row r="147" spans="1:26" ht="13" x14ac:dyDescent="0.15">
      <c r="A147" s="32"/>
      <c r="L147" s="1"/>
      <c r="O147" s="1"/>
      <c r="R147" s="1"/>
      <c r="S147" s="1"/>
      <c r="U147" s="53"/>
      <c r="W147" s="53"/>
      <c r="X147" s="53"/>
      <c r="Y147" s="53"/>
      <c r="Z147" s="53"/>
    </row>
    <row r="148" spans="1:26" ht="13" x14ac:dyDescent="0.15">
      <c r="A148" s="32"/>
      <c r="L148" s="1"/>
      <c r="O148" s="1"/>
      <c r="R148" s="1"/>
      <c r="S148" s="1"/>
      <c r="U148" s="53"/>
      <c r="W148" s="53"/>
      <c r="X148" s="53"/>
      <c r="Y148" s="53"/>
      <c r="Z148" s="53"/>
    </row>
    <row r="149" spans="1:26" ht="13" x14ac:dyDescent="0.15">
      <c r="A149" s="32"/>
      <c r="L149" s="1"/>
      <c r="O149" s="1"/>
      <c r="R149" s="1"/>
      <c r="S149" s="52"/>
      <c r="U149" s="53"/>
      <c r="W149" s="53"/>
      <c r="X149" s="53"/>
      <c r="Y149" s="53"/>
      <c r="Z149" s="53"/>
    </row>
    <row r="150" spans="1:26" ht="13" x14ac:dyDescent="0.15">
      <c r="A150" s="2"/>
      <c r="L150" s="1"/>
      <c r="O150" s="1"/>
      <c r="R150" s="1"/>
      <c r="S150" s="1"/>
    </row>
    <row r="151" spans="1:26" ht="13" x14ac:dyDescent="0.15">
      <c r="A151" s="32"/>
      <c r="L151" s="1"/>
      <c r="O151" s="1"/>
      <c r="R151" s="1"/>
      <c r="S151" s="1"/>
      <c r="U151" s="53"/>
      <c r="W151" s="53"/>
      <c r="X151" s="53"/>
      <c r="Y151" s="53"/>
      <c r="Z151" s="53"/>
    </row>
    <row r="152" spans="1:26" ht="13" x14ac:dyDescent="0.15">
      <c r="A152" s="32"/>
      <c r="K152" s="48"/>
      <c r="L152" s="1"/>
      <c r="M152" s="48"/>
      <c r="N152" s="48"/>
      <c r="O152" s="1"/>
      <c r="R152" s="1"/>
      <c r="S152" s="1"/>
      <c r="U152" s="54"/>
      <c r="W152" s="51"/>
      <c r="X152" s="51"/>
      <c r="Y152" s="54"/>
      <c r="Z152" s="51"/>
    </row>
    <row r="153" spans="1:26" ht="13" x14ac:dyDescent="0.15">
      <c r="A153" s="32"/>
      <c r="L153" s="1"/>
      <c r="O153" s="1"/>
      <c r="R153" s="1"/>
      <c r="S153" s="1"/>
      <c r="U153" s="53"/>
      <c r="W153" s="53"/>
      <c r="X153" s="53"/>
      <c r="Y153" s="53"/>
      <c r="Z153" s="53"/>
    </row>
    <row r="154" spans="1:26" ht="13" x14ac:dyDescent="0.15">
      <c r="A154" s="32"/>
      <c r="L154" s="1"/>
      <c r="O154" s="1"/>
      <c r="R154" s="1"/>
      <c r="S154" s="1"/>
      <c r="U154" s="53"/>
      <c r="W154" s="53"/>
      <c r="X154" s="53"/>
      <c r="Y154" s="53"/>
      <c r="Z154" s="53"/>
    </row>
    <row r="155" spans="1:26" ht="13" x14ac:dyDescent="0.15">
      <c r="A155" s="32"/>
      <c r="L155" s="1"/>
      <c r="O155" s="1"/>
      <c r="R155" s="1"/>
      <c r="S155" s="52"/>
      <c r="U155" s="53"/>
      <c r="W155" s="53"/>
      <c r="X155" s="53"/>
      <c r="Y155" s="53"/>
      <c r="Z155" s="53"/>
    </row>
    <row r="156" spans="1:26" ht="13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2"/>
      <c r="M156" s="53"/>
      <c r="N156" s="53"/>
      <c r="O156" s="52"/>
      <c r="P156" s="53"/>
      <c r="Q156" s="53"/>
      <c r="R156" s="52"/>
      <c r="S156" s="52"/>
      <c r="U156" s="53"/>
      <c r="W156" s="53"/>
      <c r="X156" s="53"/>
      <c r="Y156" s="53"/>
      <c r="Z156" s="53"/>
    </row>
    <row r="157" spans="1:26" ht="13" x14ac:dyDescent="0.15">
      <c r="A157" s="32"/>
      <c r="L157" s="1"/>
      <c r="O157" s="1"/>
      <c r="R157" s="1"/>
      <c r="S157" s="1"/>
      <c r="U157" s="53"/>
      <c r="W157" s="53"/>
      <c r="X157" s="53"/>
      <c r="Y157" s="53"/>
      <c r="Z157" s="53"/>
    </row>
    <row r="158" spans="1:26" ht="13" x14ac:dyDescent="0.15">
      <c r="A158" s="32"/>
      <c r="K158" s="48"/>
      <c r="L158" s="1"/>
      <c r="M158" s="48"/>
      <c r="N158" s="48"/>
      <c r="O158" s="1"/>
      <c r="R158" s="1"/>
      <c r="S158" s="1"/>
      <c r="U158" s="54"/>
      <c r="W158" s="51"/>
      <c r="X158" s="51"/>
      <c r="Y158" s="54"/>
      <c r="Z158" s="51"/>
    </row>
    <row r="159" spans="1:26" ht="13" x14ac:dyDescent="0.15">
      <c r="A159" s="32"/>
      <c r="L159" s="1"/>
      <c r="O159" s="1"/>
      <c r="R159" s="1"/>
      <c r="S159" s="1"/>
      <c r="U159" s="53"/>
      <c r="W159" s="53"/>
      <c r="X159" s="53"/>
      <c r="Y159" s="53"/>
      <c r="Z159" s="53"/>
    </row>
    <row r="160" spans="1:26" ht="13" x14ac:dyDescent="0.15">
      <c r="A160" s="32"/>
      <c r="L160" s="1"/>
      <c r="O160" s="1"/>
      <c r="R160" s="1"/>
      <c r="S160" s="1"/>
      <c r="U160" s="53"/>
      <c r="W160" s="53"/>
      <c r="X160" s="53"/>
      <c r="Y160" s="53"/>
      <c r="Z160" s="53"/>
    </row>
    <row r="161" spans="1:26" ht="13" x14ac:dyDescent="0.15">
      <c r="A161" s="32"/>
      <c r="L161" s="1"/>
      <c r="O161" s="1"/>
      <c r="R161" s="1"/>
      <c r="S161" s="52"/>
      <c r="U161" s="53"/>
      <c r="W161" s="53"/>
      <c r="X161" s="53"/>
      <c r="Y161" s="53"/>
      <c r="Z161" s="53"/>
    </row>
    <row r="162" spans="1:26" ht="13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2"/>
      <c r="M162" s="53"/>
      <c r="N162" s="53"/>
      <c r="O162" s="52"/>
      <c r="P162" s="53"/>
      <c r="Q162" s="53"/>
      <c r="R162" s="52"/>
      <c r="S162" s="52"/>
      <c r="U162" s="53"/>
      <c r="W162" s="53"/>
      <c r="X162" s="53"/>
      <c r="Y162" s="53"/>
      <c r="Z162" s="53"/>
    </row>
    <row r="163" spans="1:26" ht="13" x14ac:dyDescent="0.15">
      <c r="A163" s="32"/>
      <c r="L163" s="1"/>
      <c r="O163" s="1"/>
      <c r="R163" s="1"/>
      <c r="S163" s="1"/>
      <c r="U163" s="53"/>
      <c r="W163" s="53"/>
      <c r="X163" s="53"/>
      <c r="Y163" s="53"/>
      <c r="Z163" s="53"/>
    </row>
    <row r="164" spans="1:26" ht="13" x14ac:dyDescent="0.15">
      <c r="A164" s="32"/>
      <c r="K164" s="48"/>
      <c r="L164" s="1"/>
      <c r="M164" s="48"/>
      <c r="N164" s="48"/>
      <c r="O164" s="1"/>
      <c r="R164" s="1"/>
      <c r="S164" s="1"/>
      <c r="U164" s="54"/>
      <c r="W164" s="51"/>
      <c r="X164" s="51"/>
      <c r="Y164" s="54"/>
      <c r="Z164" s="51"/>
    </row>
    <row r="165" spans="1:26" ht="13" x14ac:dyDescent="0.15">
      <c r="A165" s="32"/>
      <c r="L165" s="1"/>
      <c r="O165" s="1"/>
      <c r="R165" s="1"/>
      <c r="S165" s="1"/>
      <c r="U165" s="53"/>
      <c r="W165" s="53"/>
      <c r="X165" s="53"/>
      <c r="Y165" s="53"/>
      <c r="Z165" s="53"/>
    </row>
    <row r="166" spans="1:26" ht="13" x14ac:dyDescent="0.15">
      <c r="A166" s="32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2"/>
      <c r="M166" s="51"/>
      <c r="N166" s="51"/>
      <c r="O166" s="52"/>
      <c r="P166" s="51"/>
      <c r="Q166" s="51"/>
      <c r="R166" s="1"/>
      <c r="S166" s="1"/>
      <c r="U166" s="53"/>
      <c r="W166" s="53"/>
      <c r="X166" s="53"/>
      <c r="Y166" s="53"/>
      <c r="Z166" s="53"/>
    </row>
    <row r="167" spans="1:26" ht="13" x14ac:dyDescent="0.15">
      <c r="A167" s="32"/>
      <c r="L167" s="1"/>
      <c r="O167" s="1"/>
      <c r="R167" s="1"/>
      <c r="S167" s="55"/>
      <c r="U167" s="54"/>
      <c r="W167" s="51"/>
      <c r="X167" s="51"/>
      <c r="Y167" s="54"/>
      <c r="Z167" s="51"/>
    </row>
    <row r="168" spans="1:26" ht="13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2"/>
      <c r="M168" s="53"/>
      <c r="N168" s="53"/>
      <c r="O168" s="52"/>
      <c r="P168" s="53"/>
      <c r="Q168" s="53"/>
      <c r="R168" s="52"/>
      <c r="S168" s="52"/>
      <c r="U168" s="53"/>
      <c r="W168" s="53"/>
      <c r="X168" s="53"/>
      <c r="Y168" s="53"/>
      <c r="Z168" s="53"/>
    </row>
    <row r="169" spans="1:26" ht="13" x14ac:dyDescent="0.15">
      <c r="A169" s="32"/>
      <c r="L169" s="1"/>
      <c r="O169" s="1"/>
      <c r="R169" s="1"/>
      <c r="S169" s="1"/>
      <c r="U169" s="53"/>
      <c r="W169" s="53"/>
      <c r="X169" s="53"/>
      <c r="Y169" s="53"/>
      <c r="Z169" s="53"/>
    </row>
    <row r="170" spans="1:26" ht="13" x14ac:dyDescent="0.15">
      <c r="A170" s="32"/>
      <c r="K170" s="48"/>
      <c r="L170" s="1"/>
      <c r="M170" s="48"/>
      <c r="N170" s="48"/>
      <c r="O170" s="1"/>
      <c r="R170" s="1"/>
      <c r="S170" s="1"/>
      <c r="U170" s="54"/>
      <c r="W170" s="51"/>
      <c r="X170" s="51"/>
      <c r="Y170" s="54"/>
      <c r="Z170" s="51"/>
    </row>
    <row r="171" spans="1:26" ht="13" x14ac:dyDescent="0.15">
      <c r="A171" s="32"/>
      <c r="L171" s="1"/>
      <c r="O171" s="1"/>
      <c r="R171" s="1"/>
      <c r="S171" s="1"/>
      <c r="U171" s="53"/>
      <c r="W171" s="53"/>
      <c r="X171" s="53"/>
      <c r="Y171" s="53"/>
      <c r="Z171" s="53"/>
    </row>
    <row r="172" spans="1:26" ht="13" x14ac:dyDescent="0.15">
      <c r="A172" s="32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2"/>
      <c r="M172" s="51"/>
      <c r="N172" s="51"/>
      <c r="O172" s="52"/>
      <c r="P172" s="51"/>
      <c r="Q172" s="51"/>
      <c r="R172" s="1"/>
      <c r="S172" s="1"/>
      <c r="U172" s="53"/>
      <c r="W172" s="53"/>
      <c r="X172" s="53"/>
      <c r="Y172" s="53"/>
      <c r="Z172" s="53"/>
    </row>
    <row r="173" spans="1:26" ht="13" x14ac:dyDescent="0.15">
      <c r="A173" s="32"/>
      <c r="L173" s="1"/>
      <c r="O173" s="1"/>
      <c r="R173" s="1"/>
      <c r="S173" s="52"/>
      <c r="U173" s="53"/>
      <c r="W173" s="53"/>
      <c r="X173" s="53"/>
      <c r="Y173" s="53"/>
      <c r="Z173" s="53"/>
    </row>
    <row r="174" spans="1:26" ht="13" x14ac:dyDescent="0.15">
      <c r="A174" s="2"/>
      <c r="L174" s="1"/>
      <c r="O174" s="1"/>
      <c r="R174" s="1"/>
      <c r="S174" s="1"/>
    </row>
    <row r="175" spans="1:26" ht="13" x14ac:dyDescent="0.15">
      <c r="A175" s="32"/>
      <c r="L175" s="1"/>
      <c r="O175" s="1"/>
      <c r="R175" s="1"/>
      <c r="S175" s="1"/>
      <c r="U175" s="53"/>
      <c r="W175" s="53"/>
      <c r="X175" s="53"/>
      <c r="Y175" s="53"/>
      <c r="Z175" s="53"/>
    </row>
    <row r="176" spans="1:26" ht="13" x14ac:dyDescent="0.15">
      <c r="A176" s="32"/>
      <c r="K176" s="48"/>
      <c r="L176" s="1"/>
      <c r="M176" s="48"/>
      <c r="N176" s="48"/>
      <c r="O176" s="1"/>
      <c r="R176" s="1"/>
      <c r="S176" s="1"/>
      <c r="U176" s="54"/>
      <c r="W176" s="51"/>
      <c r="X176" s="51"/>
      <c r="Y176" s="54"/>
      <c r="Z176" s="51"/>
    </row>
    <row r="177" spans="1:26" ht="13" x14ac:dyDescent="0.15">
      <c r="A177" s="32"/>
      <c r="L177" s="1"/>
      <c r="O177" s="1"/>
      <c r="R177" s="1"/>
      <c r="S177" s="1"/>
      <c r="U177" s="53"/>
      <c r="W177" s="53"/>
      <c r="X177" s="53"/>
      <c r="Y177" s="53"/>
      <c r="Z177" s="53"/>
    </row>
    <row r="178" spans="1:26" ht="13" x14ac:dyDescent="0.15">
      <c r="A178" s="32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2"/>
      <c r="M178" s="51"/>
      <c r="N178" s="51"/>
      <c r="O178" s="52"/>
      <c r="P178" s="51"/>
      <c r="Q178" s="51"/>
      <c r="R178" s="1"/>
      <c r="S178" s="1"/>
      <c r="U178" s="53"/>
      <c r="W178" s="53"/>
      <c r="X178" s="53"/>
      <c r="Y178" s="53"/>
      <c r="Z178" s="53"/>
    </row>
    <row r="179" spans="1:26" ht="13" x14ac:dyDescent="0.15">
      <c r="A179" s="32"/>
      <c r="L179" s="1"/>
      <c r="O179" s="1"/>
      <c r="R179" s="1"/>
      <c r="S179" s="52"/>
      <c r="U179" s="53"/>
      <c r="W179" s="53"/>
      <c r="X179" s="53"/>
      <c r="Y179" s="53"/>
      <c r="Z179" s="53"/>
    </row>
    <row r="180" spans="1:26" ht="13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2"/>
      <c r="M180" s="53"/>
      <c r="N180" s="53"/>
      <c r="O180" s="52"/>
      <c r="P180" s="53"/>
      <c r="Q180" s="53"/>
      <c r="R180" s="52"/>
      <c r="S180" s="52"/>
      <c r="U180" s="53"/>
      <c r="W180" s="53"/>
      <c r="X180" s="53"/>
      <c r="Y180" s="53"/>
      <c r="Z180" s="53"/>
    </row>
    <row r="181" spans="1:26" ht="13" x14ac:dyDescent="0.15">
      <c r="A181" s="32"/>
      <c r="L181" s="1"/>
      <c r="O181" s="1"/>
      <c r="R181" s="1"/>
      <c r="S181" s="1"/>
      <c r="U181" s="53"/>
      <c r="W181" s="53"/>
      <c r="X181" s="53"/>
      <c r="Y181" s="53"/>
      <c r="Z181" s="53"/>
    </row>
    <row r="182" spans="1:26" ht="13" x14ac:dyDescent="0.15">
      <c r="A182" s="32"/>
      <c r="K182" s="48"/>
      <c r="L182" s="1"/>
      <c r="M182" s="48"/>
      <c r="N182" s="48"/>
      <c r="O182" s="1"/>
      <c r="R182" s="1"/>
      <c r="S182" s="1"/>
      <c r="U182" s="54"/>
      <c r="W182" s="51"/>
      <c r="X182" s="51"/>
      <c r="Y182" s="54"/>
      <c r="Z182" s="51"/>
    </row>
    <row r="183" spans="1:26" ht="13" x14ac:dyDescent="0.15">
      <c r="A183" s="32"/>
      <c r="L183" s="1"/>
      <c r="O183" s="1"/>
      <c r="R183" s="1"/>
      <c r="S183" s="1"/>
      <c r="U183" s="53"/>
      <c r="W183" s="53"/>
      <c r="X183" s="53"/>
      <c r="Y183" s="53"/>
      <c r="Z183" s="53"/>
    </row>
    <row r="184" spans="1:26" ht="13" x14ac:dyDescent="0.15">
      <c r="A184" s="32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2"/>
      <c r="M184" s="51"/>
      <c r="N184" s="51"/>
      <c r="O184" s="52"/>
      <c r="P184" s="51"/>
      <c r="Q184" s="51"/>
      <c r="R184" s="1"/>
      <c r="S184" s="1"/>
      <c r="U184" s="53"/>
      <c r="W184" s="53"/>
      <c r="X184" s="53"/>
      <c r="Y184" s="53"/>
      <c r="Z184" s="53"/>
    </row>
    <row r="185" spans="1:26" ht="13" x14ac:dyDescent="0.15">
      <c r="A185" s="32"/>
      <c r="L185" s="1"/>
      <c r="O185" s="1"/>
      <c r="R185" s="1"/>
      <c r="S185" s="52"/>
      <c r="U185" s="53"/>
      <c r="W185" s="53"/>
      <c r="X185" s="53"/>
      <c r="Y185" s="53"/>
      <c r="Z185" s="53"/>
    </row>
    <row r="186" spans="1:26" ht="13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2"/>
      <c r="M186" s="53"/>
      <c r="N186" s="53"/>
      <c r="O186" s="52"/>
      <c r="P186" s="53"/>
      <c r="Q186" s="53"/>
      <c r="R186" s="52"/>
      <c r="S186" s="52"/>
      <c r="U186" s="53"/>
      <c r="W186" s="53"/>
      <c r="X186" s="53"/>
      <c r="Y186" s="53"/>
      <c r="Z186" s="53"/>
    </row>
    <row r="187" spans="1:26" ht="13" x14ac:dyDescent="0.15">
      <c r="A187" s="32"/>
      <c r="L187" s="1"/>
      <c r="O187" s="1"/>
      <c r="R187" s="1"/>
      <c r="S187" s="1"/>
      <c r="U187" s="53"/>
      <c r="W187" s="53"/>
      <c r="X187" s="53"/>
      <c r="Y187" s="53"/>
      <c r="Z187" s="53"/>
    </row>
    <row r="188" spans="1:26" ht="13" x14ac:dyDescent="0.15">
      <c r="A188" s="32"/>
      <c r="K188" s="48"/>
      <c r="L188" s="1"/>
      <c r="M188" s="48"/>
      <c r="N188" s="48"/>
      <c r="O188" s="1"/>
      <c r="R188" s="1"/>
      <c r="S188" s="1"/>
      <c r="U188" s="54"/>
      <c r="W188" s="51"/>
      <c r="X188" s="51"/>
      <c r="Y188" s="54"/>
      <c r="Z188" s="51"/>
    </row>
    <row r="189" spans="1:26" ht="13" x14ac:dyDescent="0.15">
      <c r="A189" s="32"/>
      <c r="L189" s="1"/>
      <c r="O189" s="1"/>
      <c r="R189" s="1"/>
      <c r="S189" s="1"/>
      <c r="U189" s="53"/>
      <c r="W189" s="53"/>
      <c r="X189" s="53"/>
      <c r="Y189" s="53"/>
      <c r="Z189" s="53"/>
    </row>
    <row r="190" spans="1:26" ht="13" x14ac:dyDescent="0.15">
      <c r="A190" s="32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2"/>
      <c r="M190" s="51"/>
      <c r="N190" s="51"/>
      <c r="O190" s="52"/>
      <c r="P190" s="51"/>
      <c r="Q190" s="51"/>
      <c r="R190" s="1"/>
      <c r="S190" s="1"/>
      <c r="U190" s="53"/>
      <c r="W190" s="53"/>
      <c r="X190" s="53"/>
      <c r="Y190" s="53"/>
      <c r="Z190" s="53"/>
    </row>
    <row r="191" spans="1:26" ht="13" x14ac:dyDescent="0.15">
      <c r="A191" s="32"/>
      <c r="L191" s="1"/>
      <c r="O191" s="52"/>
      <c r="R191" s="1"/>
      <c r="S191" s="55"/>
      <c r="U191" s="54"/>
      <c r="W191" s="51"/>
      <c r="X191" s="51"/>
      <c r="Y191" s="54"/>
      <c r="Z191" s="51"/>
    </row>
    <row r="192" spans="1:26" ht="13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2"/>
      <c r="M192" s="53"/>
      <c r="N192" s="53"/>
      <c r="O192" s="1"/>
      <c r="P192" s="53"/>
      <c r="Q192" s="53"/>
      <c r="R192" s="52"/>
      <c r="S192" s="52"/>
      <c r="U192" s="53"/>
      <c r="W192" s="53"/>
      <c r="X192" s="53"/>
      <c r="Y192" s="53"/>
      <c r="Z192" s="53"/>
    </row>
    <row r="193" spans="1:26" ht="13" x14ac:dyDescent="0.15">
      <c r="A193" s="32"/>
      <c r="L193" s="1"/>
      <c r="O193" s="1"/>
      <c r="R193" s="1"/>
      <c r="S193" s="1"/>
      <c r="U193" s="53"/>
      <c r="W193" s="53"/>
      <c r="X193" s="53"/>
      <c r="Y193" s="53"/>
      <c r="Z193" s="53"/>
    </row>
    <row r="194" spans="1:26" ht="13" x14ac:dyDescent="0.15">
      <c r="A194" s="32"/>
      <c r="K194" s="48"/>
      <c r="L194" s="1"/>
      <c r="M194" s="48"/>
      <c r="N194" s="48"/>
      <c r="O194" s="1"/>
      <c r="R194" s="1"/>
      <c r="S194" s="1"/>
      <c r="U194" s="54"/>
      <c r="W194" s="51"/>
      <c r="X194" s="51"/>
      <c r="Y194" s="54"/>
      <c r="Z194" s="51"/>
    </row>
    <row r="195" spans="1:26" ht="13" x14ac:dyDescent="0.15">
      <c r="A195" s="32"/>
      <c r="L195" s="1"/>
      <c r="O195" s="1"/>
      <c r="R195" s="1"/>
      <c r="S195" s="1"/>
      <c r="U195" s="53"/>
      <c r="W195" s="53"/>
      <c r="X195" s="53"/>
      <c r="Y195" s="53"/>
      <c r="Z195" s="53"/>
    </row>
    <row r="196" spans="1:26" ht="13" x14ac:dyDescent="0.15">
      <c r="A196" s="32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2"/>
      <c r="M196" s="51"/>
      <c r="N196" s="51"/>
      <c r="O196" s="52"/>
      <c r="P196" s="51"/>
      <c r="Q196" s="51"/>
      <c r="R196" s="1"/>
      <c r="S196" s="1"/>
      <c r="U196" s="53"/>
      <c r="W196" s="53"/>
      <c r="X196" s="53"/>
      <c r="Y196" s="53"/>
      <c r="Z196" s="53"/>
    </row>
    <row r="197" spans="1:26" ht="13" x14ac:dyDescent="0.15">
      <c r="A197" s="32"/>
      <c r="L197" s="1"/>
      <c r="O197" s="1"/>
      <c r="R197" s="1"/>
      <c r="S197" s="52"/>
      <c r="U197" s="53"/>
      <c r="W197" s="53"/>
      <c r="X197" s="53"/>
      <c r="Y197" s="53"/>
      <c r="Z197" s="53"/>
    </row>
    <row r="198" spans="1:26" ht="13" x14ac:dyDescent="0.15">
      <c r="A198" s="2"/>
      <c r="L198" s="1"/>
      <c r="O198" s="1"/>
      <c r="R198" s="1"/>
      <c r="S198" s="1"/>
    </row>
    <row r="199" spans="1:26" ht="13" x14ac:dyDescent="0.15">
      <c r="A199" s="32"/>
      <c r="L199" s="1"/>
      <c r="O199" s="1"/>
      <c r="R199" s="1"/>
      <c r="S199" s="1"/>
      <c r="U199" s="53"/>
      <c r="W199" s="53"/>
      <c r="X199" s="53"/>
      <c r="Y199" s="53"/>
      <c r="Z199" s="53"/>
    </row>
    <row r="200" spans="1:26" ht="13" x14ac:dyDescent="0.15">
      <c r="A200" s="32"/>
      <c r="K200" s="48"/>
      <c r="L200" s="1"/>
      <c r="M200" s="48"/>
      <c r="N200" s="48"/>
      <c r="O200" s="1"/>
      <c r="R200" s="1"/>
      <c r="S200" s="1"/>
      <c r="U200" s="54"/>
      <c r="W200" s="51"/>
      <c r="X200" s="51"/>
      <c r="Y200" s="54"/>
      <c r="Z200" s="51"/>
    </row>
    <row r="201" spans="1:26" ht="13" x14ac:dyDescent="0.15">
      <c r="A201" s="32"/>
      <c r="L201" s="1"/>
      <c r="O201" s="1"/>
      <c r="R201" s="1"/>
      <c r="S201" s="1"/>
      <c r="U201" s="53"/>
      <c r="W201" s="53"/>
      <c r="X201" s="53"/>
      <c r="Y201" s="53"/>
      <c r="Z201" s="53"/>
    </row>
    <row r="202" spans="1:26" ht="13" x14ac:dyDescent="0.15">
      <c r="A202" s="32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2"/>
      <c r="M202" s="51"/>
      <c r="N202" s="51"/>
      <c r="O202" s="52"/>
      <c r="P202" s="51"/>
      <c r="Q202" s="51"/>
      <c r="R202" s="1"/>
      <c r="S202" s="1"/>
      <c r="U202" s="53"/>
      <c r="W202" s="53"/>
      <c r="X202" s="53"/>
      <c r="Y202" s="53"/>
      <c r="Z202" s="53"/>
    </row>
    <row r="203" spans="1:26" ht="13" x14ac:dyDescent="0.15">
      <c r="A203" s="32"/>
      <c r="L203" s="1"/>
      <c r="O203" s="1"/>
      <c r="R203" s="1"/>
      <c r="S203" s="52"/>
      <c r="U203" s="53"/>
      <c r="W203" s="53"/>
      <c r="X203" s="53"/>
      <c r="Y203" s="53"/>
      <c r="Z203" s="53"/>
    </row>
    <row r="204" spans="1:26" ht="13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2"/>
      <c r="M204" s="53"/>
      <c r="N204" s="53"/>
      <c r="O204" s="52"/>
      <c r="P204" s="53"/>
      <c r="Q204" s="53"/>
      <c r="R204" s="52"/>
      <c r="S204" s="52"/>
      <c r="U204" s="53"/>
      <c r="W204" s="53"/>
      <c r="X204" s="53"/>
      <c r="Y204" s="53"/>
      <c r="Z204" s="53"/>
    </row>
    <row r="205" spans="1:26" ht="13" x14ac:dyDescent="0.15">
      <c r="A205" s="32"/>
      <c r="L205" s="1"/>
      <c r="O205" s="1"/>
      <c r="R205" s="1"/>
      <c r="S205" s="1"/>
      <c r="U205" s="53"/>
      <c r="W205" s="53"/>
      <c r="X205" s="53"/>
      <c r="Y205" s="53"/>
      <c r="Z205" s="53"/>
    </row>
    <row r="206" spans="1:26" ht="13" x14ac:dyDescent="0.15">
      <c r="A206" s="32"/>
      <c r="K206" s="48"/>
      <c r="L206" s="1"/>
      <c r="M206" s="48"/>
      <c r="N206" s="48"/>
      <c r="O206" s="1"/>
      <c r="R206" s="1"/>
      <c r="S206" s="1"/>
      <c r="U206" s="54"/>
      <c r="W206" s="51"/>
      <c r="X206" s="51"/>
      <c r="Y206" s="54"/>
      <c r="Z206" s="51"/>
    </row>
    <row r="207" spans="1:26" ht="13" x14ac:dyDescent="0.15">
      <c r="A207" s="32"/>
      <c r="L207" s="1"/>
      <c r="O207" s="1"/>
      <c r="R207" s="1"/>
      <c r="S207" s="1"/>
      <c r="U207" s="53"/>
      <c r="W207" s="53"/>
      <c r="X207" s="53"/>
      <c r="Y207" s="53"/>
      <c r="Z207" s="53"/>
    </row>
    <row r="208" spans="1:26" ht="13" x14ac:dyDescent="0.15">
      <c r="A208" s="32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2"/>
      <c r="M208" s="51"/>
      <c r="N208" s="51"/>
      <c r="O208" s="52"/>
      <c r="P208" s="51"/>
      <c r="Q208" s="51"/>
      <c r="R208" s="1"/>
      <c r="S208" s="1"/>
      <c r="U208" s="53"/>
      <c r="W208" s="53"/>
      <c r="X208" s="53"/>
      <c r="Y208" s="53"/>
      <c r="Z208" s="53"/>
    </row>
    <row r="209" spans="1:26" ht="13" x14ac:dyDescent="0.15">
      <c r="A209" s="32"/>
      <c r="L209" s="1"/>
      <c r="O209" s="1"/>
      <c r="R209" s="1"/>
      <c r="S209" s="52"/>
      <c r="U209" s="53"/>
      <c r="W209" s="53"/>
      <c r="X209" s="53"/>
      <c r="Y209" s="53"/>
      <c r="Z209" s="53"/>
    </row>
    <row r="210" spans="1:26" ht="13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2"/>
      <c r="M210" s="53"/>
      <c r="N210" s="53"/>
      <c r="O210" s="52"/>
      <c r="P210" s="53"/>
      <c r="Q210" s="53"/>
      <c r="R210" s="52"/>
      <c r="S210" s="52"/>
      <c r="U210" s="53"/>
      <c r="W210" s="53"/>
      <c r="X210" s="53"/>
      <c r="Y210" s="53"/>
      <c r="Z210" s="53"/>
    </row>
    <row r="211" spans="1:26" ht="13" x14ac:dyDescent="0.15">
      <c r="A211" s="32"/>
      <c r="L211" s="1"/>
      <c r="O211" s="1"/>
      <c r="R211" s="1"/>
      <c r="S211" s="1"/>
      <c r="U211" s="53"/>
      <c r="W211" s="53"/>
      <c r="X211" s="53"/>
      <c r="Y211" s="53"/>
      <c r="Z211" s="53"/>
    </row>
    <row r="212" spans="1:26" ht="13" x14ac:dyDescent="0.15">
      <c r="A212" s="32"/>
      <c r="K212" s="48"/>
      <c r="L212" s="1"/>
      <c r="M212" s="48"/>
      <c r="N212" s="48"/>
      <c r="O212" s="1"/>
      <c r="R212" s="1"/>
      <c r="S212" s="1"/>
      <c r="U212" s="54"/>
      <c r="W212" s="51"/>
      <c r="X212" s="51"/>
      <c r="Y212" s="54"/>
      <c r="Z212" s="51"/>
    </row>
    <row r="213" spans="1:26" ht="13" x14ac:dyDescent="0.15">
      <c r="A213" s="32"/>
      <c r="L213" s="1"/>
      <c r="O213" s="1"/>
      <c r="R213" s="1"/>
      <c r="S213" s="1"/>
      <c r="U213" s="53"/>
      <c r="W213" s="53"/>
      <c r="X213" s="53"/>
      <c r="Y213" s="53"/>
      <c r="Z213" s="53"/>
    </row>
    <row r="214" spans="1:26" ht="13" x14ac:dyDescent="0.15">
      <c r="A214" s="32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2"/>
      <c r="M214" s="51"/>
      <c r="N214" s="51"/>
      <c r="O214" s="52"/>
      <c r="P214" s="51"/>
      <c r="Q214" s="51"/>
      <c r="R214" s="1"/>
      <c r="S214" s="1"/>
      <c r="U214" s="53"/>
      <c r="W214" s="53"/>
      <c r="X214" s="53"/>
      <c r="Y214" s="53"/>
      <c r="Z214" s="53"/>
    </row>
    <row r="215" spans="1:26" ht="13" x14ac:dyDescent="0.15">
      <c r="A215" s="32"/>
      <c r="L215" s="1"/>
      <c r="O215" s="1"/>
      <c r="R215" s="1"/>
      <c r="S215" s="55"/>
      <c r="U215" s="54"/>
      <c r="W215" s="51"/>
      <c r="X215" s="51"/>
      <c r="Y215" s="54"/>
      <c r="Z215" s="51"/>
    </row>
    <row r="216" spans="1:26" ht="13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2"/>
      <c r="M216" s="53"/>
      <c r="N216" s="53"/>
      <c r="O216" s="52"/>
      <c r="P216" s="53"/>
      <c r="Q216" s="53"/>
      <c r="R216" s="52"/>
      <c r="S216" s="52"/>
      <c r="U216" s="53"/>
      <c r="W216" s="53"/>
      <c r="X216" s="53"/>
      <c r="Y216" s="53"/>
      <c r="Z216" s="53"/>
    </row>
    <row r="217" spans="1:26" ht="13" x14ac:dyDescent="0.15">
      <c r="A217" s="32"/>
      <c r="L217" s="1"/>
      <c r="O217" s="1"/>
      <c r="R217" s="1"/>
      <c r="S217" s="52"/>
      <c r="U217" s="53"/>
      <c r="W217" s="53"/>
      <c r="X217" s="53"/>
      <c r="Y217" s="53"/>
      <c r="Z217" s="53"/>
    </row>
    <row r="218" spans="1:26" ht="13" x14ac:dyDescent="0.15">
      <c r="A218" s="32"/>
      <c r="K218" s="48"/>
      <c r="L218" s="1"/>
      <c r="M218" s="48"/>
      <c r="N218" s="48"/>
      <c r="O218" s="1"/>
      <c r="R218" s="1"/>
      <c r="S218" s="52"/>
      <c r="U218" s="53"/>
      <c r="W218" s="53"/>
      <c r="X218" s="53"/>
      <c r="Y218" s="53"/>
      <c r="Z218" s="53"/>
    </row>
    <row r="219" spans="1:26" ht="13" x14ac:dyDescent="0.15">
      <c r="A219" s="32"/>
      <c r="L219" s="1"/>
      <c r="O219" s="1"/>
      <c r="R219" s="1"/>
      <c r="S219" s="52"/>
      <c r="U219" s="53"/>
      <c r="W219" s="53"/>
      <c r="X219" s="53"/>
      <c r="Y219" s="53"/>
      <c r="Z219" s="53"/>
    </row>
    <row r="220" spans="1:26" ht="13" x14ac:dyDescent="0.15">
      <c r="A220" s="32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2"/>
      <c r="M220" s="51"/>
      <c r="N220" s="51"/>
      <c r="O220" s="52"/>
      <c r="P220" s="51"/>
      <c r="Q220" s="51"/>
      <c r="R220" s="1"/>
      <c r="S220" s="52"/>
      <c r="U220" s="53"/>
      <c r="W220" s="53"/>
      <c r="X220" s="53"/>
      <c r="Y220" s="53"/>
      <c r="Z220" s="53"/>
    </row>
    <row r="221" spans="1:26" ht="13" x14ac:dyDescent="0.15">
      <c r="A221" s="32"/>
      <c r="L221" s="1"/>
      <c r="O221" s="1"/>
      <c r="R221" s="1"/>
      <c r="S221" s="52"/>
      <c r="U221" s="53"/>
      <c r="W221" s="53"/>
      <c r="X221" s="53"/>
      <c r="Y221" s="53"/>
      <c r="Z221" s="53"/>
    </row>
    <row r="222" spans="1:26" ht="13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2"/>
      <c r="M222" s="53"/>
      <c r="N222" s="53"/>
      <c r="O222" s="52"/>
      <c r="P222" s="53"/>
      <c r="Q222" s="53"/>
      <c r="R222" s="52"/>
      <c r="S222" s="52"/>
      <c r="U222" s="53"/>
      <c r="W222" s="53"/>
      <c r="X222" s="53"/>
      <c r="Y222" s="53"/>
      <c r="Z222" s="53"/>
    </row>
    <row r="223" spans="1:26" ht="13" x14ac:dyDescent="0.15">
      <c r="A223" s="32"/>
      <c r="L223" s="1"/>
      <c r="O223" s="1"/>
      <c r="R223" s="1"/>
      <c r="S223" s="1"/>
    </row>
    <row r="224" spans="1:26" ht="13" x14ac:dyDescent="0.15">
      <c r="A224" s="32"/>
      <c r="K224" s="48"/>
      <c r="L224" s="1"/>
      <c r="M224" s="48"/>
      <c r="N224" s="48"/>
      <c r="O224" s="1"/>
      <c r="R224" s="1"/>
      <c r="S224" s="52"/>
      <c r="U224" s="53"/>
      <c r="W224" s="53"/>
      <c r="X224" s="53"/>
      <c r="Y224" s="53"/>
      <c r="Z224" s="53"/>
    </row>
    <row r="225" spans="1:26" ht="13" x14ac:dyDescent="0.15">
      <c r="A225" s="32"/>
      <c r="L225" s="1"/>
      <c r="O225" s="1"/>
      <c r="R225" s="1"/>
      <c r="S225" s="55"/>
      <c r="U225" s="54"/>
      <c r="W225" s="51"/>
      <c r="X225" s="51"/>
      <c r="Y225" s="54"/>
      <c r="Z225" s="51"/>
    </row>
    <row r="226" spans="1:26" ht="13" x14ac:dyDescent="0.15">
      <c r="A226" s="32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2"/>
      <c r="M226" s="51"/>
      <c r="N226" s="51"/>
      <c r="O226" s="52"/>
      <c r="P226" s="51"/>
      <c r="Q226" s="51"/>
      <c r="R226" s="1"/>
      <c r="S226" s="52"/>
      <c r="U226" s="53"/>
      <c r="W226" s="53"/>
      <c r="X226" s="53"/>
      <c r="Y226" s="53"/>
      <c r="Z226" s="53"/>
    </row>
    <row r="227" spans="1:26" ht="13" x14ac:dyDescent="0.15">
      <c r="A227" s="32"/>
      <c r="L227" s="1"/>
      <c r="O227" s="1"/>
      <c r="R227" s="1"/>
      <c r="S227" s="52"/>
      <c r="U227" s="53"/>
      <c r="W227" s="53"/>
      <c r="X227" s="53"/>
      <c r="Y227" s="53"/>
      <c r="Z227" s="53"/>
    </row>
    <row r="228" spans="1:26" ht="13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2"/>
      <c r="M228" s="53"/>
      <c r="N228" s="53"/>
      <c r="O228" s="52"/>
      <c r="P228" s="53"/>
      <c r="Q228" s="53"/>
      <c r="R228" s="52"/>
      <c r="S228" s="52"/>
      <c r="U228" s="53"/>
      <c r="W228" s="53"/>
      <c r="X228" s="53"/>
      <c r="Y228" s="53"/>
      <c r="Z228" s="53"/>
    </row>
    <row r="229" spans="1:26" ht="13" x14ac:dyDescent="0.15">
      <c r="A229" s="32"/>
      <c r="L229" s="1"/>
      <c r="O229" s="1"/>
      <c r="R229" s="1"/>
      <c r="S229" s="52"/>
      <c r="U229" s="53"/>
      <c r="W229" s="53"/>
      <c r="X229" s="53"/>
      <c r="Y229" s="53"/>
      <c r="Z229" s="53"/>
    </row>
    <row r="230" spans="1:26" ht="13" x14ac:dyDescent="0.15">
      <c r="A230" s="32"/>
      <c r="K230" s="48"/>
      <c r="L230" s="1"/>
      <c r="M230" s="48"/>
      <c r="N230" s="48"/>
      <c r="O230" s="1"/>
      <c r="R230" s="1"/>
      <c r="S230" s="52"/>
      <c r="U230" s="53"/>
      <c r="W230" s="53"/>
      <c r="X230" s="53"/>
      <c r="Y230" s="53"/>
      <c r="Z230" s="53"/>
    </row>
    <row r="231" spans="1:26" ht="13" x14ac:dyDescent="0.15">
      <c r="A231" s="32"/>
      <c r="L231" s="1"/>
      <c r="O231" s="1"/>
      <c r="R231" s="1"/>
      <c r="S231" s="52"/>
      <c r="U231" s="53"/>
      <c r="W231" s="53"/>
      <c r="X231" s="53"/>
      <c r="Y231" s="53"/>
      <c r="Z231" s="53"/>
    </row>
    <row r="232" spans="1:26" ht="13" x14ac:dyDescent="0.15">
      <c r="A232" s="32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2"/>
      <c r="M232" s="51"/>
      <c r="N232" s="51"/>
      <c r="O232" s="52"/>
      <c r="P232" s="51"/>
      <c r="Q232" s="51"/>
      <c r="R232" s="1"/>
      <c r="S232" s="1"/>
      <c r="U232" s="53"/>
      <c r="W232" s="53"/>
      <c r="X232" s="53"/>
      <c r="Y232" s="53"/>
      <c r="Z232" s="53"/>
    </row>
    <row r="233" spans="1:26" ht="13" x14ac:dyDescent="0.15">
      <c r="A233" s="32"/>
      <c r="L233" s="1"/>
      <c r="O233" s="1"/>
      <c r="R233" s="1"/>
      <c r="S233" s="55"/>
      <c r="U233" s="54"/>
      <c r="W233" s="51"/>
      <c r="X233" s="51"/>
      <c r="Y233" s="54"/>
      <c r="Z233" s="51"/>
    </row>
    <row r="234" spans="1:26" ht="13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2"/>
      <c r="M234" s="53"/>
      <c r="N234" s="53"/>
      <c r="O234" s="52"/>
      <c r="P234" s="53"/>
      <c r="Q234" s="53"/>
      <c r="R234" s="52"/>
      <c r="S234" s="52"/>
      <c r="U234" s="53"/>
      <c r="W234" s="53"/>
      <c r="X234" s="53"/>
      <c r="Y234" s="53"/>
      <c r="Z234" s="53"/>
    </row>
    <row r="235" spans="1:26" ht="13" x14ac:dyDescent="0.15">
      <c r="A235" s="32"/>
      <c r="L235" s="1"/>
      <c r="O235" s="1"/>
      <c r="R235" s="1"/>
      <c r="S235" s="52"/>
      <c r="U235" s="53"/>
      <c r="W235" s="53"/>
      <c r="X235" s="53"/>
      <c r="Y235" s="53"/>
      <c r="Z235" s="53"/>
    </row>
    <row r="236" spans="1:26" ht="13" x14ac:dyDescent="0.15">
      <c r="A236" s="32"/>
      <c r="K236" s="48"/>
      <c r="L236" s="1"/>
      <c r="M236" s="48"/>
      <c r="N236" s="48"/>
      <c r="O236" s="1"/>
      <c r="R236" s="1"/>
      <c r="S236" s="52"/>
      <c r="U236" s="53"/>
      <c r="W236" s="53"/>
      <c r="X236" s="53"/>
      <c r="Y236" s="53"/>
      <c r="Z236" s="53"/>
    </row>
    <row r="237" spans="1:26" ht="13" x14ac:dyDescent="0.15">
      <c r="A237" s="32"/>
      <c r="L237" s="1"/>
      <c r="O237" s="1"/>
      <c r="R237" s="1"/>
      <c r="S237" s="52"/>
      <c r="U237" s="53"/>
      <c r="W237" s="53"/>
      <c r="X237" s="53"/>
      <c r="Y237" s="53"/>
      <c r="Z237" s="53"/>
    </row>
    <row r="238" spans="1:26" ht="13" x14ac:dyDescent="0.15">
      <c r="A238" s="32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2"/>
      <c r="M238" s="51"/>
      <c r="N238" s="51"/>
      <c r="O238" s="52"/>
      <c r="P238" s="51"/>
      <c r="Q238" s="51"/>
      <c r="R238" s="1"/>
      <c r="S238" s="52"/>
      <c r="U238" s="53"/>
      <c r="W238" s="53"/>
      <c r="X238" s="53"/>
      <c r="Y238" s="53"/>
      <c r="Z238" s="53"/>
    </row>
    <row r="239" spans="1:26" ht="13" x14ac:dyDescent="0.15">
      <c r="A239" s="32"/>
      <c r="L239" s="1"/>
      <c r="O239" s="1"/>
      <c r="R239" s="1"/>
      <c r="S239" s="52"/>
      <c r="U239" s="53"/>
      <c r="W239" s="53"/>
      <c r="X239" s="53"/>
      <c r="Y239" s="53"/>
      <c r="Z239" s="53"/>
    </row>
    <row r="240" spans="1:26" ht="13" x14ac:dyDescent="0.15">
      <c r="A240" s="53"/>
      <c r="L240" s="1"/>
      <c r="O240" s="1"/>
      <c r="R240" s="1"/>
      <c r="S240" s="1"/>
      <c r="U240" s="53"/>
      <c r="W240" s="53"/>
      <c r="X240" s="53"/>
      <c r="Y240" s="53"/>
      <c r="Z240" s="53"/>
    </row>
    <row r="241" spans="1:26" ht="13" x14ac:dyDescent="0.15">
      <c r="A241" s="32"/>
      <c r="L241" s="1"/>
      <c r="O241" s="1"/>
      <c r="R241" s="1"/>
      <c r="S241" s="1"/>
    </row>
    <row r="242" spans="1:26" ht="13" x14ac:dyDescent="0.15">
      <c r="A242" s="32"/>
      <c r="K242" s="48"/>
      <c r="L242" s="1"/>
      <c r="M242" s="48"/>
      <c r="N242" s="48"/>
      <c r="O242" s="1"/>
      <c r="R242" s="1"/>
      <c r="S242" s="52"/>
      <c r="U242" s="53"/>
      <c r="W242" s="53"/>
      <c r="X242" s="53"/>
      <c r="Y242" s="53"/>
      <c r="Z242" s="53"/>
    </row>
    <row r="243" spans="1:26" ht="13" x14ac:dyDescent="0.15">
      <c r="A243" s="32"/>
      <c r="L243" s="1"/>
      <c r="O243" s="1"/>
      <c r="R243" s="1"/>
      <c r="S243" s="55"/>
      <c r="U243" s="54"/>
      <c r="W243" s="51"/>
      <c r="X243" s="51"/>
      <c r="Y243" s="54"/>
      <c r="Z243" s="51"/>
    </row>
    <row r="244" spans="1:26" ht="13" x14ac:dyDescent="0.15">
      <c r="A244" s="32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2"/>
      <c r="M244" s="51"/>
      <c r="N244" s="51"/>
      <c r="O244" s="52"/>
      <c r="P244" s="51"/>
      <c r="Q244" s="51"/>
      <c r="R244" s="1"/>
      <c r="S244" s="52"/>
      <c r="U244" s="53"/>
      <c r="W244" s="53"/>
      <c r="X244" s="53"/>
      <c r="Y244" s="53"/>
      <c r="Z244" s="53"/>
    </row>
    <row r="245" spans="1:26" ht="13" x14ac:dyDescent="0.15">
      <c r="A245" s="32"/>
      <c r="L245" s="1"/>
      <c r="O245" s="1"/>
      <c r="R245" s="1"/>
      <c r="S245" s="52"/>
      <c r="U245" s="53"/>
      <c r="W245" s="53"/>
      <c r="X245" s="53"/>
      <c r="Y245" s="53"/>
      <c r="Z245" s="53"/>
    </row>
    <row r="246" spans="1:26" ht="13" x14ac:dyDescent="0.1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2"/>
      <c r="M246" s="53"/>
      <c r="N246" s="53"/>
      <c r="O246" s="52"/>
      <c r="P246" s="53"/>
      <c r="Q246" s="53"/>
      <c r="R246" s="52"/>
      <c r="S246" s="52"/>
      <c r="U246" s="53"/>
      <c r="W246" s="53"/>
      <c r="X246" s="53"/>
      <c r="Y246" s="53"/>
      <c r="Z246" s="53"/>
    </row>
    <row r="247" spans="1:26" ht="13" x14ac:dyDescent="0.1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2"/>
      <c r="M247" s="53"/>
      <c r="N247" s="53"/>
      <c r="O247" s="52"/>
      <c r="P247" s="53"/>
      <c r="Q247" s="53"/>
      <c r="R247" s="52"/>
      <c r="S247" s="52"/>
      <c r="U247" s="53"/>
      <c r="W247" s="53"/>
      <c r="X247" s="53"/>
      <c r="Y247" s="53"/>
      <c r="Z247" s="53"/>
    </row>
    <row r="248" spans="1:26" ht="13" x14ac:dyDescent="0.1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2"/>
      <c r="M248" s="53"/>
      <c r="N248" s="53"/>
      <c r="O248" s="52"/>
      <c r="P248" s="53"/>
      <c r="Q248" s="53"/>
      <c r="R248" s="52"/>
      <c r="S248" s="52"/>
      <c r="U248" s="53"/>
      <c r="W248" s="53"/>
      <c r="X248" s="53"/>
      <c r="Y248" s="53"/>
      <c r="Z248" s="53"/>
    </row>
    <row r="249" spans="1:26" ht="13" x14ac:dyDescent="0.1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2"/>
      <c r="M249" s="53"/>
      <c r="N249" s="53"/>
      <c r="O249" s="52"/>
      <c r="P249" s="53"/>
      <c r="Q249" s="53"/>
      <c r="R249" s="52"/>
      <c r="S249" s="52"/>
      <c r="U249" s="53"/>
      <c r="W249" s="53"/>
      <c r="X249" s="53"/>
      <c r="Y249" s="53"/>
      <c r="Z249" s="53"/>
    </row>
    <row r="250" spans="1:26" ht="13" x14ac:dyDescent="0.15">
      <c r="A250" s="53"/>
      <c r="L250" s="1"/>
      <c r="O250" s="1"/>
      <c r="R250" s="1"/>
      <c r="S250" s="1"/>
      <c r="U250" s="53"/>
      <c r="W250" s="53"/>
      <c r="X250" s="53"/>
      <c r="Y250" s="53"/>
      <c r="Z250" s="53"/>
    </row>
    <row r="251" spans="1:26" ht="13" x14ac:dyDescent="0.15">
      <c r="A251" s="2"/>
      <c r="L251" s="1"/>
      <c r="O251" s="1"/>
      <c r="R251" s="1"/>
      <c r="S251" s="1"/>
    </row>
    <row r="252" spans="1:26" ht="13" x14ac:dyDescent="0.1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2"/>
      <c r="M252" s="53"/>
      <c r="N252" s="53"/>
      <c r="O252" s="52"/>
      <c r="P252" s="53"/>
      <c r="Q252" s="53"/>
      <c r="R252" s="52"/>
      <c r="S252" s="52"/>
      <c r="U252" s="53"/>
      <c r="W252" s="53"/>
      <c r="X252" s="53"/>
      <c r="Y252" s="53"/>
      <c r="Z252" s="53"/>
    </row>
    <row r="253" spans="1:26" ht="13" x14ac:dyDescent="0.15">
      <c r="A253" s="53"/>
      <c r="B253" s="51"/>
      <c r="C253" s="51"/>
      <c r="D253" s="51"/>
      <c r="E253" s="51"/>
      <c r="F253" s="51"/>
      <c r="G253" s="51"/>
      <c r="H253" s="51"/>
      <c r="I253" s="51"/>
      <c r="J253" s="51"/>
      <c r="K253" s="57"/>
      <c r="L253" s="55"/>
      <c r="M253" s="57"/>
      <c r="N253" s="57"/>
      <c r="O253" s="55"/>
      <c r="P253" s="51"/>
      <c r="Q253" s="51"/>
      <c r="R253" s="55"/>
      <c r="S253" s="55"/>
      <c r="U253" s="54"/>
      <c r="W253" s="51"/>
      <c r="X253" s="51"/>
      <c r="Y253" s="54"/>
      <c r="Z253" s="51"/>
    </row>
    <row r="254" spans="1:26" ht="13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2"/>
      <c r="M254" s="53"/>
      <c r="N254" s="53"/>
      <c r="O254" s="52"/>
      <c r="P254" s="53"/>
      <c r="Q254" s="53"/>
      <c r="R254" s="52"/>
      <c r="S254" s="52"/>
      <c r="U254" s="53"/>
      <c r="W254" s="53"/>
      <c r="X254" s="53"/>
      <c r="Y254" s="53"/>
      <c r="Z254" s="53"/>
    </row>
    <row r="255" spans="1:26" ht="13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2"/>
      <c r="M255" s="53"/>
      <c r="N255" s="53"/>
      <c r="O255" s="52"/>
      <c r="P255" s="53"/>
      <c r="Q255" s="53"/>
      <c r="R255" s="52"/>
      <c r="S255" s="52"/>
      <c r="U255" s="53"/>
      <c r="W255" s="53"/>
      <c r="X255" s="53"/>
      <c r="Y255" s="53"/>
      <c r="Z255" s="53"/>
    </row>
    <row r="256" spans="1:26" ht="13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2"/>
      <c r="M256" s="53"/>
      <c r="N256" s="53"/>
      <c r="O256" s="52"/>
      <c r="P256" s="53"/>
      <c r="Q256" s="53"/>
      <c r="R256" s="52"/>
      <c r="S256" s="52"/>
      <c r="U256" s="53"/>
      <c r="W256" s="53"/>
      <c r="X256" s="53"/>
      <c r="Y256" s="53"/>
      <c r="Z256" s="53"/>
    </row>
    <row r="257" spans="1:26" ht="13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2"/>
      <c r="M257" s="53"/>
      <c r="N257" s="53"/>
      <c r="O257" s="52"/>
      <c r="P257" s="53"/>
      <c r="Q257" s="53"/>
      <c r="R257" s="52"/>
      <c r="S257" s="52"/>
      <c r="U257" s="53"/>
      <c r="W257" s="53"/>
      <c r="X257" s="53"/>
      <c r="Y257" s="53"/>
      <c r="Z257" s="53"/>
    </row>
    <row r="258" spans="1:26" ht="13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2"/>
      <c r="M258" s="53"/>
      <c r="N258" s="53"/>
      <c r="O258" s="52"/>
      <c r="P258" s="53"/>
      <c r="Q258" s="53"/>
      <c r="R258" s="52"/>
      <c r="S258" s="52"/>
      <c r="U258" s="53"/>
      <c r="W258" s="53"/>
      <c r="X258" s="53"/>
      <c r="Y258" s="53"/>
      <c r="Z258" s="53"/>
    </row>
    <row r="259" spans="1:26" ht="13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2"/>
      <c r="M259" s="53"/>
      <c r="N259" s="53"/>
      <c r="O259" s="52"/>
      <c r="P259" s="53"/>
      <c r="Q259" s="53"/>
      <c r="R259" s="52"/>
      <c r="S259" s="52"/>
      <c r="U259" s="53"/>
      <c r="W259" s="53"/>
      <c r="X259" s="53"/>
      <c r="Y259" s="53"/>
      <c r="Z259" s="53"/>
    </row>
    <row r="260" spans="1:26" ht="13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2"/>
      <c r="M260" s="53"/>
      <c r="N260" s="53"/>
      <c r="O260" s="52"/>
      <c r="P260" s="53"/>
      <c r="Q260" s="53"/>
      <c r="R260" s="52"/>
      <c r="S260" s="52"/>
      <c r="U260" s="53"/>
      <c r="W260" s="53"/>
      <c r="X260" s="53"/>
      <c r="Y260" s="53"/>
      <c r="Z260" s="53"/>
    </row>
    <row r="261" spans="1:26" ht="13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2"/>
      <c r="M261" s="53"/>
      <c r="N261" s="53"/>
      <c r="O261" s="52"/>
      <c r="P261" s="53"/>
      <c r="Q261" s="53"/>
      <c r="R261" s="52"/>
      <c r="S261" s="52"/>
      <c r="U261" s="53"/>
      <c r="W261" s="53"/>
      <c r="X261" s="53"/>
      <c r="Y261" s="53"/>
      <c r="Z261" s="53"/>
    </row>
    <row r="262" spans="1:26" ht="13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2"/>
      <c r="M262" s="53"/>
      <c r="N262" s="53"/>
      <c r="O262" s="52"/>
      <c r="P262" s="53"/>
      <c r="Q262" s="53"/>
      <c r="R262" s="52"/>
      <c r="S262" s="52"/>
      <c r="U262" s="53"/>
      <c r="W262" s="53"/>
      <c r="X262" s="53"/>
      <c r="Y262" s="53"/>
      <c r="Z262" s="53"/>
    </row>
    <row r="263" spans="1:26" ht="13" x14ac:dyDescent="0.15">
      <c r="A263" s="2"/>
      <c r="L263" s="1"/>
      <c r="O263" s="1"/>
      <c r="R263" s="1"/>
      <c r="S263" s="1"/>
    </row>
    <row r="264" spans="1:26" ht="13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2"/>
      <c r="M264" s="53"/>
      <c r="N264" s="53"/>
      <c r="O264" s="52"/>
      <c r="P264" s="53"/>
      <c r="Q264" s="53"/>
      <c r="R264" s="52"/>
      <c r="S264" s="52"/>
      <c r="U264" s="53"/>
      <c r="W264" s="53"/>
      <c r="X264" s="53"/>
      <c r="Y264" s="53"/>
      <c r="Z264" s="53"/>
    </row>
    <row r="265" spans="1:26" ht="13" x14ac:dyDescent="0.15">
      <c r="A265" s="53"/>
      <c r="B265" s="51"/>
      <c r="C265" s="51"/>
      <c r="D265" s="51"/>
      <c r="E265" s="51"/>
      <c r="F265" s="51"/>
      <c r="G265" s="51"/>
      <c r="H265" s="51"/>
      <c r="I265" s="51"/>
      <c r="J265" s="51"/>
      <c r="K265" s="57"/>
      <c r="L265" s="55"/>
      <c r="M265" s="57"/>
      <c r="N265" s="57"/>
      <c r="O265" s="55"/>
      <c r="P265" s="51"/>
      <c r="Q265" s="51"/>
      <c r="R265" s="55"/>
      <c r="S265" s="55"/>
      <c r="U265" s="54"/>
      <c r="W265" s="51"/>
      <c r="X265" s="51"/>
      <c r="Y265" s="54"/>
      <c r="Z265" s="51"/>
    </row>
    <row r="266" spans="1:26" ht="13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2"/>
      <c r="M266" s="53"/>
      <c r="N266" s="53"/>
      <c r="O266" s="52"/>
      <c r="P266" s="53"/>
      <c r="Q266" s="53"/>
      <c r="R266" s="52"/>
      <c r="S266" s="52"/>
      <c r="U266" s="53"/>
      <c r="W266" s="53"/>
      <c r="X266" s="53"/>
      <c r="Y266" s="53"/>
      <c r="Z266" s="53"/>
    </row>
    <row r="267" spans="1:26" ht="13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2"/>
      <c r="M267" s="53"/>
      <c r="N267" s="53"/>
      <c r="O267" s="52"/>
      <c r="P267" s="53"/>
      <c r="Q267" s="53"/>
      <c r="R267" s="52"/>
      <c r="S267" s="52"/>
      <c r="U267" s="53"/>
      <c r="W267" s="53"/>
      <c r="X267" s="53"/>
      <c r="Y267" s="53"/>
      <c r="Z267" s="53"/>
    </row>
    <row r="268" spans="1:26" ht="13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2"/>
      <c r="M268" s="53"/>
      <c r="N268" s="53"/>
      <c r="O268" s="52"/>
      <c r="P268" s="53"/>
      <c r="Q268" s="53"/>
      <c r="R268" s="52"/>
      <c r="S268" s="52"/>
      <c r="U268" s="53"/>
      <c r="W268" s="53"/>
      <c r="X268" s="53"/>
      <c r="Y268" s="53"/>
      <c r="Z268" s="53"/>
    </row>
    <row r="269" spans="1:26" ht="13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2"/>
      <c r="M269" s="53"/>
      <c r="N269" s="53"/>
      <c r="O269" s="52"/>
      <c r="P269" s="53"/>
      <c r="Q269" s="53"/>
      <c r="R269" s="52"/>
      <c r="S269" s="52"/>
      <c r="U269" s="53"/>
      <c r="W269" s="53"/>
      <c r="X269" s="53"/>
      <c r="Y269" s="53"/>
      <c r="Z269" s="53"/>
    </row>
    <row r="270" spans="1:26" ht="13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2"/>
      <c r="M270" s="53"/>
      <c r="N270" s="53"/>
      <c r="O270" s="52"/>
      <c r="P270" s="53"/>
      <c r="Q270" s="53"/>
      <c r="R270" s="52"/>
      <c r="S270" s="52"/>
      <c r="U270" s="53"/>
      <c r="W270" s="53"/>
      <c r="X270" s="53"/>
      <c r="Y270" s="53"/>
      <c r="Z270" s="53"/>
    </row>
    <row r="271" spans="1:26" ht="13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2"/>
      <c r="M271" s="53"/>
      <c r="N271" s="53"/>
      <c r="O271" s="52"/>
      <c r="P271" s="53"/>
      <c r="Q271" s="53"/>
      <c r="R271" s="52"/>
      <c r="S271" s="52"/>
      <c r="U271" s="53"/>
      <c r="W271" s="53"/>
      <c r="X271" s="53"/>
      <c r="Y271" s="53"/>
      <c r="Z271" s="53"/>
    </row>
    <row r="272" spans="1:26" ht="13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2"/>
      <c r="M272" s="53"/>
      <c r="N272" s="53"/>
      <c r="O272" s="52"/>
      <c r="P272" s="53"/>
      <c r="Q272" s="53"/>
      <c r="R272" s="52"/>
      <c r="S272" s="52"/>
      <c r="U272" s="53"/>
      <c r="W272" s="53"/>
      <c r="X272" s="53"/>
      <c r="Y272" s="53"/>
      <c r="Z272" s="53"/>
    </row>
    <row r="273" spans="1:26" ht="13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2"/>
      <c r="M273" s="53"/>
      <c r="N273" s="53"/>
      <c r="O273" s="52"/>
      <c r="P273" s="53"/>
      <c r="Q273" s="53"/>
      <c r="R273" s="52"/>
      <c r="S273" s="52"/>
      <c r="U273" s="53"/>
      <c r="W273" s="53"/>
      <c r="X273" s="53"/>
      <c r="Y273" s="53"/>
      <c r="Z273" s="53"/>
    </row>
    <row r="274" spans="1:26" ht="13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2"/>
      <c r="M274" s="53"/>
      <c r="N274" s="53"/>
      <c r="O274" s="52"/>
      <c r="P274" s="53"/>
      <c r="Q274" s="53"/>
      <c r="R274" s="52"/>
      <c r="S274" s="52"/>
      <c r="U274" s="53"/>
      <c r="W274" s="53"/>
      <c r="X274" s="53"/>
      <c r="Y274" s="53"/>
      <c r="Z274" s="53"/>
    </row>
    <row r="275" spans="1:26" ht="13" x14ac:dyDescent="0.15">
      <c r="A275" s="2"/>
      <c r="L275" s="1"/>
      <c r="O275" s="1"/>
      <c r="R275" s="1"/>
      <c r="S275" s="1"/>
    </row>
    <row r="276" spans="1:26" ht="13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2"/>
      <c r="M276" s="53"/>
      <c r="N276" s="53"/>
      <c r="O276" s="52"/>
      <c r="P276" s="53"/>
      <c r="Q276" s="53"/>
      <c r="R276" s="52"/>
      <c r="S276" s="52"/>
      <c r="U276" s="53"/>
      <c r="W276" s="53"/>
      <c r="X276" s="53"/>
      <c r="Y276" s="53"/>
      <c r="Z276" s="53"/>
    </row>
    <row r="277" spans="1:26" ht="13" x14ac:dyDescent="0.15">
      <c r="A277" s="53"/>
      <c r="B277" s="51"/>
      <c r="C277" s="51"/>
      <c r="D277" s="51"/>
      <c r="E277" s="51"/>
      <c r="F277" s="51"/>
      <c r="G277" s="51"/>
      <c r="H277" s="51"/>
      <c r="I277" s="51"/>
      <c r="J277" s="51"/>
      <c r="K277" s="57"/>
      <c r="L277" s="55"/>
      <c r="M277" s="57"/>
      <c r="N277" s="57"/>
      <c r="O277" s="55"/>
      <c r="P277" s="51"/>
      <c r="Q277" s="51"/>
      <c r="R277" s="55"/>
      <c r="S277" s="55"/>
      <c r="U277" s="54"/>
      <c r="W277" s="51"/>
      <c r="X277" s="51"/>
      <c r="Y277" s="54"/>
      <c r="Z277" s="51"/>
    </row>
    <row r="278" spans="1:26" ht="13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2"/>
      <c r="M278" s="53"/>
      <c r="N278" s="53"/>
      <c r="O278" s="52"/>
      <c r="P278" s="53"/>
      <c r="Q278" s="53"/>
      <c r="R278" s="52"/>
      <c r="S278" s="52"/>
      <c r="U278" s="53"/>
      <c r="W278" s="53"/>
      <c r="X278" s="53"/>
      <c r="Y278" s="53"/>
      <c r="Z278" s="53"/>
    </row>
    <row r="279" spans="1:26" ht="13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2"/>
      <c r="M279" s="53"/>
      <c r="N279" s="53"/>
      <c r="O279" s="52"/>
      <c r="P279" s="53"/>
      <c r="Q279" s="53"/>
      <c r="R279" s="52"/>
      <c r="S279" s="52"/>
      <c r="U279" s="53"/>
      <c r="W279" s="53"/>
      <c r="X279" s="53"/>
      <c r="Y279" s="53"/>
      <c r="Z279" s="53"/>
    </row>
    <row r="280" spans="1:26" ht="13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2"/>
      <c r="M280" s="53"/>
      <c r="N280" s="53"/>
      <c r="O280" s="52"/>
      <c r="P280" s="53"/>
      <c r="Q280" s="53"/>
      <c r="R280" s="52"/>
      <c r="S280" s="52"/>
      <c r="U280" s="53"/>
      <c r="W280" s="53"/>
      <c r="X280" s="53"/>
      <c r="Y280" s="53"/>
      <c r="Z280" s="53"/>
    </row>
    <row r="281" spans="1:26" ht="13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2"/>
      <c r="M281" s="53"/>
      <c r="N281" s="53"/>
      <c r="O281" s="52"/>
      <c r="P281" s="53"/>
      <c r="Q281" s="53"/>
      <c r="R281" s="52"/>
      <c r="S281" s="52"/>
      <c r="U281" s="53"/>
      <c r="W281" s="53"/>
      <c r="X281" s="53"/>
      <c r="Y281" s="53"/>
      <c r="Z281" s="53"/>
    </row>
    <row r="282" spans="1:26" ht="13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2"/>
      <c r="M282" s="53"/>
      <c r="N282" s="53"/>
      <c r="O282" s="52"/>
      <c r="P282" s="53"/>
      <c r="Q282" s="53"/>
      <c r="R282" s="52"/>
      <c r="S282" s="52"/>
      <c r="U282" s="53"/>
      <c r="W282" s="53"/>
      <c r="X282" s="53"/>
      <c r="Y282" s="53"/>
      <c r="Z282" s="53"/>
    </row>
    <row r="283" spans="1:26" ht="13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2"/>
      <c r="M283" s="53"/>
      <c r="N283" s="53"/>
      <c r="O283" s="52"/>
      <c r="P283" s="53"/>
      <c r="Q283" s="53"/>
      <c r="R283" s="52"/>
      <c r="S283" s="52"/>
      <c r="U283" s="53"/>
      <c r="W283" s="53"/>
      <c r="X283" s="53"/>
      <c r="Y283" s="53"/>
      <c r="Z283" s="53"/>
    </row>
    <row r="284" spans="1:26" ht="13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2"/>
      <c r="M284" s="53"/>
      <c r="N284" s="53"/>
      <c r="O284" s="52"/>
      <c r="P284" s="53"/>
      <c r="Q284" s="53"/>
      <c r="R284" s="52"/>
      <c r="S284" s="52"/>
      <c r="U284" s="53"/>
      <c r="W284" s="53"/>
      <c r="X284" s="53"/>
      <c r="Y284" s="53"/>
      <c r="Z284" s="53"/>
    </row>
    <row r="285" spans="1:26" ht="13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2"/>
      <c r="M285" s="53"/>
      <c r="N285" s="53"/>
      <c r="O285" s="52"/>
      <c r="P285" s="53"/>
      <c r="Q285" s="53"/>
      <c r="R285" s="52"/>
      <c r="S285" s="52"/>
      <c r="U285" s="53"/>
      <c r="W285" s="53"/>
      <c r="X285" s="53"/>
      <c r="Y285" s="53"/>
      <c r="Z285" s="53"/>
    </row>
    <row r="286" spans="1:26" ht="13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2"/>
      <c r="M286" s="53"/>
      <c r="N286" s="53"/>
      <c r="O286" s="52"/>
      <c r="P286" s="53"/>
      <c r="Q286" s="53"/>
      <c r="R286" s="52"/>
      <c r="S286" s="52"/>
      <c r="U286" s="53"/>
      <c r="W286" s="53"/>
      <c r="X286" s="53"/>
      <c r="Y286" s="53"/>
      <c r="Z286" s="53"/>
    </row>
    <row r="287" spans="1:26" ht="13" x14ac:dyDescent="0.15">
      <c r="A287" s="2"/>
      <c r="L287" s="1"/>
      <c r="O287" s="1"/>
      <c r="R287" s="1"/>
      <c r="S287" s="1"/>
    </row>
    <row r="288" spans="1:26" ht="13" x14ac:dyDescent="0.15">
      <c r="A288" s="2"/>
      <c r="L288" s="1"/>
      <c r="O288" s="1"/>
      <c r="R288" s="1"/>
      <c r="S288" s="1"/>
    </row>
    <row r="289" spans="1:19" ht="13" x14ac:dyDescent="0.15">
      <c r="A289" s="2"/>
      <c r="L289" s="1"/>
      <c r="O289" s="1"/>
      <c r="R289" s="1"/>
      <c r="S289" s="1"/>
    </row>
    <row r="290" spans="1:19" ht="13" x14ac:dyDescent="0.15">
      <c r="A290" s="2"/>
      <c r="L290" s="1"/>
      <c r="O290" s="1"/>
      <c r="R290" s="1"/>
      <c r="S290" s="1"/>
    </row>
    <row r="291" spans="1:19" ht="13" x14ac:dyDescent="0.15">
      <c r="A291" s="2"/>
      <c r="L291" s="1"/>
      <c r="O291" s="1"/>
      <c r="R291" s="1"/>
      <c r="S291" s="1"/>
    </row>
    <row r="292" spans="1:19" ht="13" x14ac:dyDescent="0.15">
      <c r="A292" s="2"/>
      <c r="L292" s="1"/>
      <c r="O292" s="1"/>
      <c r="R292" s="1"/>
      <c r="S292" s="1"/>
    </row>
    <row r="293" spans="1:19" ht="13" x14ac:dyDescent="0.15">
      <c r="A293" s="2"/>
      <c r="L293" s="1"/>
      <c r="O293" s="1"/>
      <c r="R293" s="1"/>
      <c r="S293" s="1"/>
    </row>
    <row r="294" spans="1:19" ht="13" x14ac:dyDescent="0.15">
      <c r="A294" s="2"/>
      <c r="L294" s="1"/>
      <c r="O294" s="1"/>
      <c r="R294" s="1"/>
      <c r="S294" s="1"/>
    </row>
    <row r="295" spans="1:19" ht="13" x14ac:dyDescent="0.15">
      <c r="A295" s="2"/>
      <c r="L295" s="1"/>
      <c r="O295" s="1"/>
      <c r="R295" s="1"/>
      <c r="S295" s="1"/>
    </row>
    <row r="296" spans="1:19" ht="13" x14ac:dyDescent="0.15">
      <c r="A296" s="2"/>
      <c r="L296" s="1"/>
      <c r="O296" s="1"/>
      <c r="R296" s="1"/>
      <c r="S296" s="1"/>
    </row>
    <row r="297" spans="1:19" ht="13" x14ac:dyDescent="0.15">
      <c r="A297" s="2"/>
      <c r="L297" s="1"/>
      <c r="O297" s="1"/>
      <c r="R297" s="1"/>
      <c r="S297" s="1"/>
    </row>
    <row r="298" spans="1:19" ht="13" x14ac:dyDescent="0.15">
      <c r="A298" s="2"/>
      <c r="L298" s="1"/>
      <c r="O298" s="1"/>
      <c r="R298" s="1"/>
      <c r="S298" s="1"/>
    </row>
    <row r="299" spans="1:19" ht="13" x14ac:dyDescent="0.15">
      <c r="A299" s="2"/>
      <c r="L299" s="1"/>
      <c r="O299" s="1"/>
      <c r="R299" s="1"/>
      <c r="S299" s="1"/>
    </row>
    <row r="300" spans="1:19" ht="13" x14ac:dyDescent="0.15">
      <c r="A300" s="2"/>
      <c r="L300" s="1"/>
      <c r="O300" s="1"/>
      <c r="R300" s="1"/>
      <c r="S300" s="1"/>
    </row>
    <row r="301" spans="1:19" ht="13" x14ac:dyDescent="0.15">
      <c r="A301" s="2"/>
      <c r="L301" s="1"/>
      <c r="O301" s="1"/>
      <c r="R301" s="1"/>
      <c r="S301" s="1"/>
    </row>
    <row r="302" spans="1:19" ht="13" x14ac:dyDescent="0.15">
      <c r="A302" s="2"/>
      <c r="L302" s="1"/>
      <c r="O302" s="1"/>
      <c r="R302" s="1"/>
      <c r="S302" s="1"/>
    </row>
    <row r="303" spans="1:19" ht="13" x14ac:dyDescent="0.15">
      <c r="A303" s="2"/>
      <c r="L303" s="1"/>
      <c r="O303" s="1"/>
      <c r="R303" s="1"/>
      <c r="S303" s="1"/>
    </row>
    <row r="304" spans="1:19" ht="13" x14ac:dyDescent="0.15">
      <c r="A304" s="2"/>
      <c r="L304" s="1"/>
      <c r="O304" s="1"/>
      <c r="R304" s="1"/>
      <c r="S304" s="1"/>
    </row>
    <row r="305" spans="1:19" ht="13" x14ac:dyDescent="0.15">
      <c r="A305" s="2"/>
      <c r="L305" s="1"/>
      <c r="O305" s="1"/>
      <c r="R305" s="1"/>
      <c r="S305" s="1"/>
    </row>
    <row r="306" spans="1:19" ht="13" x14ac:dyDescent="0.15">
      <c r="A306" s="2"/>
      <c r="L306" s="1"/>
      <c r="O306" s="1"/>
      <c r="R306" s="1"/>
      <c r="S306" s="1"/>
    </row>
    <row r="307" spans="1:19" ht="13" x14ac:dyDescent="0.15">
      <c r="A307" s="2"/>
      <c r="L307" s="1"/>
      <c r="O307" s="1"/>
      <c r="R307" s="1"/>
      <c r="S307" s="1"/>
    </row>
    <row r="308" spans="1:19" ht="13" x14ac:dyDescent="0.15">
      <c r="A308" s="2"/>
      <c r="L308" s="1"/>
      <c r="O308" s="1"/>
      <c r="R308" s="1"/>
      <c r="S308" s="1"/>
    </row>
    <row r="309" spans="1:19" ht="13" x14ac:dyDescent="0.15">
      <c r="A309" s="2"/>
      <c r="L309" s="1"/>
      <c r="O309" s="1"/>
      <c r="R309" s="1"/>
      <c r="S309" s="1"/>
    </row>
    <row r="310" spans="1:19" ht="13" x14ac:dyDescent="0.15">
      <c r="A310" s="2"/>
      <c r="L310" s="1"/>
      <c r="O310" s="1"/>
      <c r="R310" s="1"/>
      <c r="S310" s="1"/>
    </row>
    <row r="311" spans="1:19" ht="13" x14ac:dyDescent="0.15">
      <c r="A311" s="2"/>
      <c r="L311" s="1"/>
      <c r="O311" s="1"/>
      <c r="R311" s="1"/>
      <c r="S311" s="1"/>
    </row>
    <row r="312" spans="1:19" ht="13" x14ac:dyDescent="0.15">
      <c r="A312" s="2"/>
      <c r="L312" s="1"/>
      <c r="O312" s="1"/>
      <c r="R312" s="1"/>
      <c r="S312" s="1"/>
    </row>
    <row r="313" spans="1:19" ht="13" x14ac:dyDescent="0.15">
      <c r="A313" s="2"/>
      <c r="L313" s="1"/>
      <c r="O313" s="1"/>
      <c r="R313" s="1"/>
      <c r="S313" s="1"/>
    </row>
    <row r="314" spans="1:19" ht="13" x14ac:dyDescent="0.15">
      <c r="A314" s="2"/>
      <c r="L314" s="1"/>
      <c r="O314" s="1"/>
      <c r="R314" s="1"/>
      <c r="S314" s="1"/>
    </row>
    <row r="315" spans="1:19" ht="13" x14ac:dyDescent="0.15">
      <c r="A315" s="2"/>
      <c r="L315" s="1"/>
      <c r="O315" s="1"/>
      <c r="R315" s="1"/>
      <c r="S315" s="1"/>
    </row>
    <row r="316" spans="1:19" ht="13" x14ac:dyDescent="0.15">
      <c r="A316" s="2"/>
      <c r="L316" s="1"/>
      <c r="O316" s="1"/>
      <c r="R316" s="1"/>
      <c r="S316" s="1"/>
    </row>
    <row r="317" spans="1:19" ht="13" x14ac:dyDescent="0.15">
      <c r="A317" s="2"/>
      <c r="L317" s="1"/>
      <c r="O317" s="1"/>
      <c r="R317" s="1"/>
      <c r="S317" s="1"/>
    </row>
    <row r="318" spans="1:19" ht="13" x14ac:dyDescent="0.15">
      <c r="A318" s="2"/>
      <c r="L318" s="1"/>
      <c r="O318" s="1"/>
      <c r="R318" s="1"/>
      <c r="S318" s="1"/>
    </row>
    <row r="319" spans="1:19" ht="13" x14ac:dyDescent="0.15">
      <c r="A319" s="2"/>
      <c r="L319" s="1"/>
      <c r="O319" s="1"/>
      <c r="R319" s="1"/>
      <c r="S319" s="1"/>
    </row>
    <row r="320" spans="1:19" ht="13" x14ac:dyDescent="0.15">
      <c r="A320" s="2"/>
      <c r="L320" s="1"/>
      <c r="O320" s="1"/>
      <c r="R320" s="1"/>
      <c r="S320" s="1"/>
    </row>
    <row r="321" spans="1:19" ht="13" x14ac:dyDescent="0.15">
      <c r="A321" s="2"/>
      <c r="L321" s="1"/>
      <c r="O321" s="1"/>
      <c r="R321" s="1"/>
      <c r="S321" s="1"/>
    </row>
    <row r="322" spans="1:19" ht="13" x14ac:dyDescent="0.15">
      <c r="A322" s="2"/>
      <c r="L322" s="1"/>
      <c r="O322" s="1"/>
      <c r="R322" s="1"/>
      <c r="S322" s="1"/>
    </row>
    <row r="323" spans="1:19" ht="13" x14ac:dyDescent="0.15">
      <c r="A323" s="2"/>
      <c r="L323" s="1"/>
      <c r="O323" s="1"/>
      <c r="R323" s="1"/>
      <c r="S323" s="1"/>
    </row>
    <row r="324" spans="1:19" ht="13" x14ac:dyDescent="0.15">
      <c r="A324" s="2"/>
      <c r="L324" s="1"/>
      <c r="O324" s="1"/>
      <c r="R324" s="1"/>
      <c r="S324" s="1"/>
    </row>
    <row r="325" spans="1:19" ht="13" x14ac:dyDescent="0.15">
      <c r="A325" s="2"/>
      <c r="L325" s="1"/>
      <c r="O325" s="1"/>
      <c r="R325" s="1"/>
      <c r="S325" s="1"/>
    </row>
    <row r="326" spans="1:19" ht="13" x14ac:dyDescent="0.15">
      <c r="A326" s="2"/>
      <c r="L326" s="1"/>
      <c r="O326" s="1"/>
      <c r="R326" s="1"/>
      <c r="S326" s="1"/>
    </row>
    <row r="327" spans="1:19" ht="13" x14ac:dyDescent="0.15">
      <c r="A327" s="2"/>
      <c r="L327" s="1"/>
      <c r="O327" s="1"/>
      <c r="R327" s="1"/>
      <c r="S327" s="1"/>
    </row>
    <row r="328" spans="1:19" ht="13" x14ac:dyDescent="0.15">
      <c r="A328" s="2"/>
      <c r="L328" s="1"/>
      <c r="O328" s="1"/>
      <c r="R328" s="1"/>
      <c r="S328" s="1"/>
    </row>
    <row r="329" spans="1:19" ht="13" x14ac:dyDescent="0.15">
      <c r="A329" s="2"/>
      <c r="L329" s="1"/>
      <c r="O329" s="1"/>
      <c r="R329" s="1"/>
      <c r="S329" s="1"/>
    </row>
    <row r="330" spans="1:19" ht="13" x14ac:dyDescent="0.15">
      <c r="A330" s="2"/>
      <c r="L330" s="1"/>
      <c r="O330" s="1"/>
      <c r="R330" s="1"/>
      <c r="S330" s="1"/>
    </row>
    <row r="331" spans="1:19" ht="13" x14ac:dyDescent="0.15">
      <c r="A331" s="2"/>
      <c r="L331" s="1"/>
      <c r="O331" s="1"/>
      <c r="R331" s="1"/>
      <c r="S331" s="1"/>
    </row>
    <row r="332" spans="1:19" ht="13" x14ac:dyDescent="0.15">
      <c r="A332" s="2"/>
      <c r="L332" s="1"/>
      <c r="O332" s="1"/>
      <c r="R332" s="1"/>
      <c r="S332" s="1"/>
    </row>
    <row r="333" spans="1:19" ht="13" x14ac:dyDescent="0.15">
      <c r="A333" s="2"/>
      <c r="L333" s="1"/>
      <c r="O333" s="1"/>
      <c r="R333" s="1"/>
      <c r="S333" s="1"/>
    </row>
    <row r="334" spans="1:19" ht="13" x14ac:dyDescent="0.15">
      <c r="A334" s="2"/>
      <c r="L334" s="1"/>
      <c r="O334" s="1"/>
      <c r="R334" s="1"/>
      <c r="S334" s="1"/>
    </row>
    <row r="335" spans="1:19" ht="13" x14ac:dyDescent="0.15">
      <c r="A335" s="2"/>
      <c r="L335" s="1"/>
      <c r="O335" s="1"/>
      <c r="R335" s="1"/>
      <c r="S335" s="1"/>
    </row>
    <row r="336" spans="1:19" ht="13" x14ac:dyDescent="0.15">
      <c r="A336" s="2"/>
      <c r="L336" s="1"/>
      <c r="O336" s="1"/>
      <c r="R336" s="1"/>
      <c r="S336" s="1"/>
    </row>
    <row r="337" spans="1:19" ht="13" x14ac:dyDescent="0.15">
      <c r="A337" s="2"/>
      <c r="L337" s="1"/>
      <c r="O337" s="1"/>
      <c r="R337" s="1"/>
      <c r="S337" s="1"/>
    </row>
    <row r="338" spans="1:19" ht="13" x14ac:dyDescent="0.15">
      <c r="A338" s="2"/>
      <c r="L338" s="1"/>
      <c r="O338" s="1"/>
      <c r="R338" s="1"/>
      <c r="S338" s="1"/>
    </row>
    <row r="339" spans="1:19" ht="13" x14ac:dyDescent="0.15">
      <c r="A339" s="2"/>
      <c r="L339" s="1"/>
      <c r="O339" s="1"/>
      <c r="R339" s="1"/>
      <c r="S339" s="1"/>
    </row>
    <row r="340" spans="1:19" ht="13" x14ac:dyDescent="0.15">
      <c r="A340" s="2"/>
      <c r="L340" s="1"/>
      <c r="O340" s="1"/>
      <c r="R340" s="1"/>
      <c r="S340" s="1"/>
    </row>
    <row r="341" spans="1:19" ht="13" x14ac:dyDescent="0.15">
      <c r="A341" s="2"/>
      <c r="L341" s="1"/>
      <c r="O341" s="1"/>
      <c r="R341" s="1"/>
      <c r="S341" s="1"/>
    </row>
    <row r="342" spans="1:19" ht="13" x14ac:dyDescent="0.15">
      <c r="A342" s="2"/>
      <c r="L342" s="1"/>
      <c r="O342" s="1"/>
      <c r="R342" s="1"/>
      <c r="S342" s="1"/>
    </row>
    <row r="343" spans="1:19" ht="13" x14ac:dyDescent="0.15">
      <c r="A343" s="2"/>
      <c r="L343" s="1"/>
      <c r="O343" s="1"/>
      <c r="R343" s="1"/>
      <c r="S343" s="1"/>
    </row>
    <row r="344" spans="1:19" ht="13" x14ac:dyDescent="0.15">
      <c r="A344" s="2"/>
      <c r="L344" s="1"/>
      <c r="O344" s="1"/>
      <c r="R344" s="1"/>
      <c r="S344" s="1"/>
    </row>
    <row r="345" spans="1:19" ht="13" x14ac:dyDescent="0.15">
      <c r="A345" s="2"/>
      <c r="L345" s="1"/>
      <c r="O345" s="1"/>
      <c r="R345" s="1"/>
      <c r="S345" s="1"/>
    </row>
    <row r="346" spans="1:19" ht="13" x14ac:dyDescent="0.15">
      <c r="A346" s="2"/>
      <c r="L346" s="1"/>
      <c r="O346" s="1"/>
      <c r="R346" s="1"/>
      <c r="S346" s="1"/>
    </row>
    <row r="347" spans="1:19" ht="13" x14ac:dyDescent="0.15">
      <c r="A347" s="2"/>
      <c r="L347" s="1"/>
      <c r="O347" s="1"/>
      <c r="R347" s="1"/>
      <c r="S347" s="1"/>
    </row>
    <row r="348" spans="1:19" ht="13" x14ac:dyDescent="0.15">
      <c r="A348" s="2"/>
      <c r="L348" s="1"/>
      <c r="O348" s="1"/>
      <c r="R348" s="1"/>
      <c r="S348" s="1"/>
    </row>
    <row r="349" spans="1:19" ht="13" x14ac:dyDescent="0.15">
      <c r="A349" s="2"/>
      <c r="L349" s="1"/>
      <c r="O349" s="1"/>
      <c r="R349" s="1"/>
      <c r="S349" s="1"/>
    </row>
    <row r="350" spans="1:19" ht="13" x14ac:dyDescent="0.15">
      <c r="A350" s="2"/>
      <c r="L350" s="1"/>
      <c r="O350" s="1"/>
      <c r="R350" s="1"/>
      <c r="S350" s="1"/>
    </row>
    <row r="351" spans="1:19" ht="13" x14ac:dyDescent="0.15">
      <c r="A351" s="2"/>
      <c r="L351" s="1"/>
      <c r="O351" s="1"/>
      <c r="R351" s="1"/>
      <c r="S351" s="1"/>
    </row>
    <row r="352" spans="1:19" ht="13" x14ac:dyDescent="0.15">
      <c r="A352" s="2"/>
      <c r="L352" s="1"/>
      <c r="O352" s="1"/>
      <c r="R352" s="1"/>
      <c r="S352" s="1"/>
    </row>
    <row r="353" spans="1:19" ht="13" x14ac:dyDescent="0.15">
      <c r="A353" s="2"/>
      <c r="L353" s="1"/>
      <c r="O353" s="1"/>
      <c r="R353" s="1"/>
      <c r="S353" s="1"/>
    </row>
    <row r="354" spans="1:19" ht="13" x14ac:dyDescent="0.15">
      <c r="A354" s="2"/>
      <c r="L354" s="1"/>
      <c r="O354" s="1"/>
      <c r="R354" s="1"/>
      <c r="S354" s="1"/>
    </row>
    <row r="355" spans="1:19" ht="13" x14ac:dyDescent="0.15">
      <c r="A355" s="2"/>
      <c r="L355" s="1"/>
      <c r="O355" s="1"/>
      <c r="R355" s="1"/>
      <c r="S355" s="1"/>
    </row>
    <row r="356" spans="1:19" ht="13" x14ac:dyDescent="0.15">
      <c r="A356" s="2"/>
      <c r="L356" s="1"/>
      <c r="O356" s="1"/>
      <c r="R356" s="1"/>
      <c r="S356" s="1"/>
    </row>
    <row r="357" spans="1:19" ht="13" x14ac:dyDescent="0.15">
      <c r="A357" s="2"/>
      <c r="L357" s="1"/>
      <c r="O357" s="1"/>
      <c r="R357" s="1"/>
      <c r="S357" s="1"/>
    </row>
    <row r="358" spans="1:19" ht="13" x14ac:dyDescent="0.15">
      <c r="A358" s="2"/>
      <c r="L358" s="1"/>
      <c r="O358" s="1"/>
      <c r="R358" s="1"/>
      <c r="S358" s="1"/>
    </row>
    <row r="359" spans="1:19" ht="13" x14ac:dyDescent="0.15">
      <c r="A359" s="2"/>
      <c r="L359" s="1"/>
      <c r="O359" s="1"/>
      <c r="R359" s="1"/>
      <c r="S359" s="1"/>
    </row>
    <row r="360" spans="1:19" ht="13" x14ac:dyDescent="0.15">
      <c r="A360" s="2"/>
      <c r="L360" s="1"/>
      <c r="O360" s="1"/>
      <c r="R360" s="1"/>
      <c r="S360" s="1"/>
    </row>
    <row r="361" spans="1:19" ht="13" x14ac:dyDescent="0.15">
      <c r="A361" s="2"/>
      <c r="L361" s="1"/>
      <c r="O361" s="1"/>
      <c r="R361" s="1"/>
      <c r="S361" s="1"/>
    </row>
    <row r="362" spans="1:19" ht="13" x14ac:dyDescent="0.15">
      <c r="A362" s="2"/>
      <c r="L362" s="1"/>
      <c r="O362" s="1"/>
      <c r="R362" s="1"/>
      <c r="S362" s="1"/>
    </row>
    <row r="363" spans="1:19" ht="13" x14ac:dyDescent="0.15">
      <c r="A363" s="2"/>
      <c r="L363" s="1"/>
      <c r="O363" s="1"/>
      <c r="R363" s="1"/>
      <c r="S363" s="1"/>
    </row>
    <row r="364" spans="1:19" ht="13" x14ac:dyDescent="0.15">
      <c r="A364" s="2"/>
      <c r="L364" s="1"/>
      <c r="O364" s="1"/>
      <c r="R364" s="1"/>
      <c r="S364" s="1"/>
    </row>
    <row r="365" spans="1:19" ht="13" x14ac:dyDescent="0.15">
      <c r="A365" s="2"/>
      <c r="L365" s="1"/>
      <c r="O365" s="1"/>
      <c r="R365" s="1"/>
      <c r="S365" s="1"/>
    </row>
    <row r="366" spans="1:19" ht="13" x14ac:dyDescent="0.15">
      <c r="A366" s="2"/>
      <c r="L366" s="1"/>
      <c r="O366" s="1"/>
      <c r="R366" s="1"/>
      <c r="S366" s="1"/>
    </row>
    <row r="367" spans="1:19" ht="13" x14ac:dyDescent="0.15">
      <c r="A367" s="2"/>
      <c r="L367" s="1"/>
      <c r="O367" s="1"/>
      <c r="R367" s="1"/>
      <c r="S367" s="1"/>
    </row>
    <row r="368" spans="1:19" ht="13" x14ac:dyDescent="0.15">
      <c r="A368" s="2"/>
      <c r="L368" s="1"/>
      <c r="O368" s="1"/>
      <c r="R368" s="1"/>
      <c r="S368" s="1"/>
    </row>
    <row r="369" spans="1:19" ht="13" x14ac:dyDescent="0.15">
      <c r="A369" s="2"/>
      <c r="L369" s="1"/>
      <c r="O369" s="1"/>
      <c r="R369" s="1"/>
      <c r="S369" s="1"/>
    </row>
    <row r="370" spans="1:19" ht="13" x14ac:dyDescent="0.15">
      <c r="A370" s="2"/>
      <c r="L370" s="1"/>
      <c r="O370" s="1"/>
      <c r="R370" s="1"/>
      <c r="S370" s="1"/>
    </row>
    <row r="371" spans="1:19" ht="13" x14ac:dyDescent="0.15">
      <c r="A371" s="2"/>
      <c r="L371" s="1"/>
      <c r="O371" s="1"/>
      <c r="R371" s="1"/>
      <c r="S371" s="1"/>
    </row>
    <row r="372" spans="1:19" ht="13" x14ac:dyDescent="0.15">
      <c r="A372" s="2"/>
      <c r="L372" s="1"/>
      <c r="O372" s="1"/>
      <c r="R372" s="1"/>
      <c r="S372" s="1"/>
    </row>
    <row r="373" spans="1:19" ht="13" x14ac:dyDescent="0.15">
      <c r="A373" s="2"/>
      <c r="L373" s="1"/>
      <c r="O373" s="1"/>
      <c r="R373" s="1"/>
      <c r="S373" s="1"/>
    </row>
    <row r="374" spans="1:19" ht="13" x14ac:dyDescent="0.15">
      <c r="A374" s="2"/>
      <c r="L374" s="1"/>
      <c r="O374" s="1"/>
      <c r="R374" s="1"/>
      <c r="S374" s="1"/>
    </row>
    <row r="375" spans="1:19" ht="13" x14ac:dyDescent="0.15">
      <c r="A375" s="2"/>
      <c r="L375" s="1"/>
      <c r="O375" s="1"/>
      <c r="R375" s="1"/>
      <c r="S375" s="1"/>
    </row>
    <row r="376" spans="1:19" ht="13" x14ac:dyDescent="0.15">
      <c r="A376" s="2"/>
      <c r="L376" s="1"/>
      <c r="O376" s="1"/>
      <c r="R376" s="1"/>
      <c r="S376" s="1"/>
    </row>
    <row r="377" spans="1:19" ht="13" x14ac:dyDescent="0.15">
      <c r="A377" s="2"/>
      <c r="L377" s="1"/>
      <c r="O377" s="1"/>
      <c r="R377" s="1"/>
      <c r="S377" s="1"/>
    </row>
    <row r="378" spans="1:19" ht="13" x14ac:dyDescent="0.15">
      <c r="A378" s="2"/>
      <c r="L378" s="1"/>
      <c r="O378" s="1"/>
      <c r="R378" s="1"/>
      <c r="S378" s="1"/>
    </row>
    <row r="379" spans="1:19" ht="13" x14ac:dyDescent="0.15">
      <c r="A379" s="2"/>
      <c r="L379" s="1"/>
      <c r="O379" s="1"/>
      <c r="R379" s="1"/>
      <c r="S379" s="1"/>
    </row>
    <row r="380" spans="1:19" ht="13" x14ac:dyDescent="0.15">
      <c r="A380" s="2"/>
      <c r="L380" s="1"/>
      <c r="O380" s="1"/>
      <c r="R380" s="1"/>
      <c r="S380" s="1"/>
    </row>
    <row r="381" spans="1:19" ht="13" x14ac:dyDescent="0.15">
      <c r="A381" s="2"/>
      <c r="L381" s="1"/>
      <c r="O381" s="1"/>
      <c r="R381" s="1"/>
      <c r="S381" s="1"/>
    </row>
    <row r="382" spans="1:19" ht="13" x14ac:dyDescent="0.15">
      <c r="A382" s="2"/>
      <c r="L382" s="1"/>
      <c r="O382" s="1"/>
      <c r="R382" s="1"/>
      <c r="S382" s="1"/>
    </row>
    <row r="383" spans="1:19" ht="13" x14ac:dyDescent="0.15">
      <c r="A383" s="2"/>
      <c r="L383" s="1"/>
      <c r="O383" s="1"/>
      <c r="R383" s="1"/>
      <c r="S383" s="1"/>
    </row>
    <row r="384" spans="1:19" ht="13" x14ac:dyDescent="0.15">
      <c r="A384" s="2"/>
      <c r="L384" s="1"/>
      <c r="O384" s="1"/>
      <c r="R384" s="1"/>
      <c r="S384" s="1"/>
    </row>
    <row r="385" spans="1:19" ht="13" x14ac:dyDescent="0.15">
      <c r="A385" s="2"/>
      <c r="L385" s="1"/>
      <c r="O385" s="1"/>
      <c r="R385" s="1"/>
      <c r="S385" s="1"/>
    </row>
    <row r="386" spans="1:19" ht="13" x14ac:dyDescent="0.15">
      <c r="A386" s="2"/>
      <c r="L386" s="1"/>
      <c r="O386" s="1"/>
      <c r="R386" s="1"/>
      <c r="S386" s="1"/>
    </row>
    <row r="387" spans="1:19" ht="13" x14ac:dyDescent="0.15">
      <c r="A387" s="2"/>
      <c r="L387" s="1"/>
      <c r="O387" s="1"/>
      <c r="R387" s="1"/>
      <c r="S387" s="1"/>
    </row>
    <row r="388" spans="1:19" ht="13" x14ac:dyDescent="0.15">
      <c r="A388" s="2"/>
      <c r="L388" s="1"/>
      <c r="O388" s="1"/>
      <c r="R388" s="1"/>
      <c r="S388" s="1"/>
    </row>
    <row r="389" spans="1:19" ht="13" x14ac:dyDescent="0.15">
      <c r="A389" s="2"/>
      <c r="L389" s="1"/>
      <c r="O389" s="1"/>
      <c r="R389" s="1"/>
      <c r="S389" s="1"/>
    </row>
    <row r="390" spans="1:19" ht="13" x14ac:dyDescent="0.15">
      <c r="A390" s="2"/>
      <c r="L390" s="1"/>
      <c r="O390" s="1"/>
      <c r="R390" s="1"/>
      <c r="S390" s="1"/>
    </row>
    <row r="391" spans="1:19" ht="13" x14ac:dyDescent="0.15">
      <c r="A391" s="2"/>
      <c r="L391" s="1"/>
      <c r="O391" s="1"/>
      <c r="R391" s="1"/>
      <c r="S391" s="1"/>
    </row>
    <row r="392" spans="1:19" ht="13" x14ac:dyDescent="0.15">
      <c r="A392" s="2"/>
      <c r="L392" s="1"/>
      <c r="O392" s="1"/>
      <c r="R392" s="1"/>
      <c r="S392" s="1"/>
    </row>
    <row r="393" spans="1:19" ht="13" x14ac:dyDescent="0.15">
      <c r="A393" s="2"/>
      <c r="L393" s="1"/>
      <c r="O393" s="1"/>
      <c r="R393" s="1"/>
      <c r="S393" s="1"/>
    </row>
    <row r="394" spans="1:19" ht="13" x14ac:dyDescent="0.15">
      <c r="A394" s="2"/>
      <c r="L394" s="1"/>
      <c r="O394" s="1"/>
      <c r="R394" s="1"/>
      <c r="S394" s="1"/>
    </row>
    <row r="395" spans="1:19" ht="13" x14ac:dyDescent="0.15">
      <c r="A395" s="2"/>
      <c r="L395" s="1"/>
      <c r="O395" s="1"/>
      <c r="R395" s="1"/>
      <c r="S395" s="1"/>
    </row>
    <row r="396" spans="1:19" ht="13" x14ac:dyDescent="0.15">
      <c r="A396" s="2"/>
      <c r="L396" s="1"/>
      <c r="O396" s="1"/>
      <c r="R396" s="1"/>
      <c r="S396" s="1"/>
    </row>
    <row r="397" spans="1:19" ht="13" x14ac:dyDescent="0.15">
      <c r="A397" s="2"/>
      <c r="L397" s="1"/>
      <c r="O397" s="1"/>
      <c r="R397" s="1"/>
      <c r="S397" s="1"/>
    </row>
    <row r="398" spans="1:19" ht="13" x14ac:dyDescent="0.15">
      <c r="A398" s="2"/>
      <c r="L398" s="1"/>
      <c r="O398" s="1"/>
      <c r="R398" s="1"/>
      <c r="S398" s="1"/>
    </row>
    <row r="399" spans="1:19" ht="13" x14ac:dyDescent="0.15">
      <c r="A399" s="2"/>
      <c r="L399" s="1"/>
      <c r="O399" s="1"/>
      <c r="R399" s="1"/>
      <c r="S399" s="1"/>
    </row>
    <row r="400" spans="1:19" ht="13" x14ac:dyDescent="0.15">
      <c r="A400" s="2"/>
      <c r="L400" s="1"/>
      <c r="O400" s="1"/>
      <c r="R400" s="1"/>
      <c r="S400" s="1"/>
    </row>
    <row r="401" spans="1:19" ht="13" x14ac:dyDescent="0.15">
      <c r="A401" s="2"/>
      <c r="L401" s="1"/>
      <c r="O401" s="1"/>
      <c r="R401" s="1"/>
      <c r="S401" s="1"/>
    </row>
    <row r="402" spans="1:19" ht="13" x14ac:dyDescent="0.15">
      <c r="A402" s="2"/>
      <c r="L402" s="1"/>
      <c r="O402" s="1"/>
      <c r="R402" s="1"/>
      <c r="S402" s="1"/>
    </row>
    <row r="403" spans="1:19" ht="13" x14ac:dyDescent="0.15">
      <c r="A403" s="2"/>
      <c r="L403" s="1"/>
      <c r="O403" s="1"/>
      <c r="R403" s="1"/>
      <c r="S403" s="1"/>
    </row>
    <row r="404" spans="1:19" ht="13" x14ac:dyDescent="0.15">
      <c r="A404" s="2"/>
      <c r="L404" s="1"/>
      <c r="O404" s="1"/>
      <c r="R404" s="1"/>
      <c r="S404" s="1"/>
    </row>
    <row r="405" spans="1:19" ht="13" x14ac:dyDescent="0.15">
      <c r="A405" s="2"/>
      <c r="L405" s="1"/>
      <c r="O405" s="1"/>
      <c r="R405" s="1"/>
      <c r="S405" s="1"/>
    </row>
    <row r="406" spans="1:19" ht="13" x14ac:dyDescent="0.15">
      <c r="A406" s="2"/>
      <c r="L406" s="1"/>
      <c r="O406" s="1"/>
      <c r="R406" s="1"/>
      <c r="S406" s="1"/>
    </row>
    <row r="407" spans="1:19" ht="13" x14ac:dyDescent="0.15">
      <c r="A407" s="2"/>
      <c r="L407" s="1"/>
      <c r="O407" s="1"/>
      <c r="R407" s="1"/>
      <c r="S407" s="1"/>
    </row>
    <row r="408" spans="1:19" ht="13" x14ac:dyDescent="0.15">
      <c r="A408" s="2"/>
      <c r="L408" s="1"/>
      <c r="O408" s="1"/>
      <c r="R408" s="1"/>
      <c r="S408" s="1"/>
    </row>
    <row r="409" spans="1:19" ht="13" x14ac:dyDescent="0.15">
      <c r="A409" s="2"/>
      <c r="L409" s="1"/>
      <c r="O409" s="1"/>
      <c r="R409" s="1"/>
      <c r="S409" s="1"/>
    </row>
    <row r="410" spans="1:19" ht="13" x14ac:dyDescent="0.15">
      <c r="A410" s="2"/>
      <c r="L410" s="1"/>
      <c r="O410" s="1"/>
      <c r="R410" s="1"/>
      <c r="S410" s="1"/>
    </row>
    <row r="411" spans="1:19" ht="13" x14ac:dyDescent="0.15">
      <c r="A411" s="2"/>
      <c r="L411" s="1"/>
      <c r="O411" s="1"/>
      <c r="R411" s="1"/>
      <c r="S411" s="1"/>
    </row>
    <row r="412" spans="1:19" ht="13" x14ac:dyDescent="0.15">
      <c r="A412" s="2"/>
      <c r="L412" s="1"/>
      <c r="O412" s="1"/>
      <c r="R412" s="1"/>
      <c r="S412" s="1"/>
    </row>
    <row r="413" spans="1:19" ht="13" x14ac:dyDescent="0.15">
      <c r="A413" s="2"/>
      <c r="L413" s="1"/>
      <c r="O413" s="1"/>
      <c r="R413" s="1"/>
      <c r="S413" s="1"/>
    </row>
    <row r="414" spans="1:19" ht="13" x14ac:dyDescent="0.15">
      <c r="A414" s="2"/>
      <c r="L414" s="1"/>
      <c r="O414" s="1"/>
      <c r="R414" s="1"/>
      <c r="S414" s="1"/>
    </row>
    <row r="415" spans="1:19" ht="13" x14ac:dyDescent="0.15">
      <c r="A415" s="2"/>
      <c r="L415" s="1"/>
      <c r="O415" s="1"/>
      <c r="R415" s="1"/>
      <c r="S415" s="1"/>
    </row>
    <row r="416" spans="1:19" ht="13" x14ac:dyDescent="0.15">
      <c r="A416" s="2"/>
      <c r="L416" s="1"/>
      <c r="O416" s="1"/>
      <c r="R416" s="1"/>
      <c r="S416" s="1"/>
    </row>
    <row r="417" spans="1:19" ht="13" x14ac:dyDescent="0.15">
      <c r="A417" s="2"/>
      <c r="L417" s="1"/>
      <c r="O417" s="1"/>
      <c r="R417" s="1"/>
      <c r="S417" s="1"/>
    </row>
    <row r="418" spans="1:19" ht="13" x14ac:dyDescent="0.15">
      <c r="A418" s="2"/>
      <c r="L418" s="1"/>
      <c r="O418" s="1"/>
      <c r="R418" s="1"/>
      <c r="S418" s="1"/>
    </row>
    <row r="419" spans="1:19" ht="13" x14ac:dyDescent="0.15">
      <c r="A419" s="2"/>
      <c r="L419" s="1"/>
      <c r="O419" s="1"/>
      <c r="R419" s="1"/>
      <c r="S419" s="1"/>
    </row>
    <row r="420" spans="1:19" ht="13" x14ac:dyDescent="0.15">
      <c r="A420" s="2"/>
      <c r="L420" s="1"/>
      <c r="O420" s="1"/>
      <c r="R420" s="1"/>
      <c r="S420" s="1"/>
    </row>
    <row r="421" spans="1:19" ht="13" x14ac:dyDescent="0.15">
      <c r="A421" s="2"/>
      <c r="L421" s="1"/>
      <c r="O421" s="1"/>
      <c r="R421" s="1"/>
      <c r="S421" s="1"/>
    </row>
    <row r="422" spans="1:19" ht="13" x14ac:dyDescent="0.15">
      <c r="A422" s="2"/>
      <c r="L422" s="1"/>
      <c r="O422" s="1"/>
      <c r="R422" s="1"/>
      <c r="S422" s="1"/>
    </row>
    <row r="423" spans="1:19" ht="13" x14ac:dyDescent="0.15">
      <c r="A423" s="2"/>
      <c r="L423" s="1"/>
      <c r="O423" s="1"/>
      <c r="R423" s="1"/>
      <c r="S423" s="1"/>
    </row>
    <row r="424" spans="1:19" ht="13" x14ac:dyDescent="0.15">
      <c r="A424" s="2"/>
      <c r="L424" s="1"/>
      <c r="O424" s="1"/>
      <c r="R424" s="1"/>
      <c r="S424" s="1"/>
    </row>
    <row r="425" spans="1:19" ht="13" x14ac:dyDescent="0.15">
      <c r="A425" s="2"/>
      <c r="L425" s="1"/>
      <c r="O425" s="1"/>
      <c r="R425" s="1"/>
      <c r="S425" s="1"/>
    </row>
    <row r="426" spans="1:19" ht="13" x14ac:dyDescent="0.15">
      <c r="A426" s="2"/>
      <c r="L426" s="1"/>
      <c r="O426" s="1"/>
      <c r="R426" s="1"/>
      <c r="S426" s="1"/>
    </row>
    <row r="427" spans="1:19" ht="13" x14ac:dyDescent="0.15">
      <c r="A427" s="2"/>
      <c r="L427" s="1"/>
      <c r="O427" s="1"/>
      <c r="R427" s="1"/>
      <c r="S427" s="1"/>
    </row>
    <row r="428" spans="1:19" ht="13" x14ac:dyDescent="0.15">
      <c r="A428" s="2"/>
      <c r="L428" s="1"/>
      <c r="O428" s="1"/>
      <c r="R428" s="1"/>
      <c r="S428" s="1"/>
    </row>
    <row r="429" spans="1:19" ht="13" x14ac:dyDescent="0.15">
      <c r="A429" s="2"/>
      <c r="L429" s="1"/>
      <c r="O429" s="1"/>
      <c r="R429" s="1"/>
      <c r="S429" s="1"/>
    </row>
    <row r="430" spans="1:19" ht="13" x14ac:dyDescent="0.15">
      <c r="A430" s="2"/>
      <c r="L430" s="1"/>
      <c r="O430" s="1"/>
      <c r="R430" s="1"/>
      <c r="S430" s="1"/>
    </row>
    <row r="431" spans="1:19" ht="13" x14ac:dyDescent="0.15">
      <c r="A431" s="2"/>
      <c r="L431" s="1"/>
      <c r="O431" s="1"/>
      <c r="R431" s="1"/>
      <c r="S431" s="1"/>
    </row>
    <row r="432" spans="1:19" ht="13" x14ac:dyDescent="0.15">
      <c r="A432" s="2"/>
      <c r="L432" s="1"/>
      <c r="O432" s="1"/>
      <c r="R432" s="1"/>
      <c r="S432" s="1"/>
    </row>
    <row r="433" spans="1:19" ht="13" x14ac:dyDescent="0.15">
      <c r="A433" s="2"/>
      <c r="L433" s="1"/>
      <c r="O433" s="1"/>
      <c r="R433" s="1"/>
      <c r="S433" s="1"/>
    </row>
    <row r="434" spans="1:19" ht="13" x14ac:dyDescent="0.15">
      <c r="A434" s="2"/>
      <c r="L434" s="1"/>
      <c r="O434" s="1"/>
      <c r="R434" s="1"/>
      <c r="S434" s="1"/>
    </row>
    <row r="435" spans="1:19" ht="13" x14ac:dyDescent="0.15">
      <c r="A435" s="2"/>
      <c r="L435" s="1"/>
      <c r="O435" s="1"/>
      <c r="R435" s="1"/>
      <c r="S435" s="1"/>
    </row>
    <row r="436" spans="1:19" ht="13" x14ac:dyDescent="0.15">
      <c r="A436" s="2"/>
      <c r="L436" s="1"/>
      <c r="O436" s="1"/>
      <c r="R436" s="1"/>
      <c r="S436" s="1"/>
    </row>
    <row r="437" spans="1:19" ht="13" x14ac:dyDescent="0.15">
      <c r="A437" s="2"/>
      <c r="L437" s="1"/>
      <c r="O437" s="1"/>
      <c r="R437" s="1"/>
      <c r="S437" s="1"/>
    </row>
    <row r="438" spans="1:19" ht="13" x14ac:dyDescent="0.15">
      <c r="A438" s="2"/>
      <c r="L438" s="1"/>
      <c r="O438" s="1"/>
      <c r="R438" s="1"/>
      <c r="S438" s="1"/>
    </row>
    <row r="439" spans="1:19" ht="13" x14ac:dyDescent="0.15">
      <c r="A439" s="2"/>
      <c r="L439" s="1"/>
      <c r="O439" s="1"/>
      <c r="R439" s="1"/>
      <c r="S439" s="1"/>
    </row>
    <row r="440" spans="1:19" ht="13" x14ac:dyDescent="0.15">
      <c r="A440" s="2"/>
      <c r="L440" s="1"/>
      <c r="O440" s="1"/>
      <c r="R440" s="1"/>
      <c r="S440" s="1"/>
    </row>
    <row r="441" spans="1:19" ht="13" x14ac:dyDescent="0.15">
      <c r="A441" s="2"/>
      <c r="L441" s="1"/>
      <c r="O441" s="1"/>
      <c r="R441" s="1"/>
      <c r="S441" s="1"/>
    </row>
    <row r="442" spans="1:19" ht="13" x14ac:dyDescent="0.15">
      <c r="A442" s="2"/>
      <c r="L442" s="1"/>
      <c r="O442" s="1"/>
      <c r="R442" s="1"/>
      <c r="S442" s="1"/>
    </row>
    <row r="443" spans="1:19" ht="13" x14ac:dyDescent="0.15">
      <c r="A443" s="2"/>
      <c r="L443" s="1"/>
      <c r="O443" s="1"/>
      <c r="R443" s="1"/>
      <c r="S443" s="1"/>
    </row>
    <row r="444" spans="1:19" ht="13" x14ac:dyDescent="0.15">
      <c r="A444" s="2"/>
      <c r="L444" s="1"/>
      <c r="O444" s="1"/>
      <c r="R444" s="1"/>
      <c r="S444" s="1"/>
    </row>
    <row r="445" spans="1:19" ht="13" x14ac:dyDescent="0.15">
      <c r="A445" s="2"/>
      <c r="L445" s="1"/>
      <c r="O445" s="1"/>
      <c r="R445" s="1"/>
      <c r="S445" s="1"/>
    </row>
    <row r="446" spans="1:19" ht="13" x14ac:dyDescent="0.15">
      <c r="A446" s="2"/>
      <c r="L446" s="1"/>
      <c r="O446" s="1"/>
      <c r="R446" s="1"/>
      <c r="S446" s="1"/>
    </row>
    <row r="447" spans="1:19" ht="13" x14ac:dyDescent="0.15">
      <c r="A447" s="2"/>
      <c r="L447" s="1"/>
      <c r="O447" s="1"/>
      <c r="R447" s="1"/>
      <c r="S447" s="1"/>
    </row>
    <row r="448" spans="1:19" ht="13" x14ac:dyDescent="0.15">
      <c r="A448" s="2"/>
      <c r="L448" s="1"/>
      <c r="O448" s="1"/>
      <c r="R448" s="1"/>
      <c r="S448" s="1"/>
    </row>
    <row r="449" spans="1:19" ht="13" x14ac:dyDescent="0.15">
      <c r="A449" s="2"/>
      <c r="L449" s="1"/>
      <c r="O449" s="1"/>
      <c r="R449" s="1"/>
      <c r="S449" s="1"/>
    </row>
    <row r="450" spans="1:19" ht="13" x14ac:dyDescent="0.15">
      <c r="A450" s="2"/>
      <c r="L450" s="1"/>
      <c r="O450" s="1"/>
      <c r="R450" s="1"/>
      <c r="S450" s="1"/>
    </row>
    <row r="451" spans="1:19" ht="13" x14ac:dyDescent="0.15">
      <c r="A451" s="2"/>
      <c r="L451" s="1"/>
      <c r="O451" s="1"/>
      <c r="R451" s="1"/>
      <c r="S451" s="1"/>
    </row>
    <row r="452" spans="1:19" ht="13" x14ac:dyDescent="0.15">
      <c r="A452" s="2"/>
      <c r="L452" s="1"/>
      <c r="O452" s="1"/>
      <c r="R452" s="1"/>
      <c r="S452" s="1"/>
    </row>
    <row r="453" spans="1:19" ht="13" x14ac:dyDescent="0.15">
      <c r="A453" s="2"/>
      <c r="L453" s="1"/>
      <c r="O453" s="1"/>
      <c r="R453" s="1"/>
      <c r="S453" s="1"/>
    </row>
    <row r="454" spans="1:19" ht="13" x14ac:dyDescent="0.15">
      <c r="A454" s="2"/>
      <c r="L454" s="1"/>
      <c r="O454" s="1"/>
      <c r="R454" s="1"/>
      <c r="S454" s="1"/>
    </row>
    <row r="455" spans="1:19" ht="13" x14ac:dyDescent="0.15">
      <c r="A455" s="2"/>
      <c r="L455" s="1"/>
      <c r="O455" s="1"/>
      <c r="R455" s="1"/>
      <c r="S455" s="1"/>
    </row>
    <row r="456" spans="1:19" ht="13" x14ac:dyDescent="0.15">
      <c r="A456" s="2"/>
      <c r="L456" s="1"/>
      <c r="O456" s="1"/>
      <c r="R456" s="1"/>
      <c r="S456" s="1"/>
    </row>
    <row r="457" spans="1:19" ht="13" x14ac:dyDescent="0.15">
      <c r="A457" s="2"/>
      <c r="L457" s="1"/>
      <c r="O457" s="1"/>
      <c r="R457" s="1"/>
      <c r="S457" s="1"/>
    </row>
    <row r="458" spans="1:19" ht="13" x14ac:dyDescent="0.15">
      <c r="A458" s="2"/>
      <c r="L458" s="1"/>
      <c r="O458" s="1"/>
      <c r="R458" s="1"/>
      <c r="S458" s="1"/>
    </row>
    <row r="459" spans="1:19" ht="13" x14ac:dyDescent="0.15">
      <c r="A459" s="2"/>
      <c r="L459" s="1"/>
      <c r="O459" s="1"/>
      <c r="R459" s="1"/>
      <c r="S459" s="1"/>
    </row>
    <row r="460" spans="1:19" ht="13" x14ac:dyDescent="0.15">
      <c r="A460" s="2"/>
      <c r="L460" s="1"/>
      <c r="O460" s="1"/>
      <c r="R460" s="1"/>
      <c r="S460" s="1"/>
    </row>
    <row r="461" spans="1:19" ht="13" x14ac:dyDescent="0.15">
      <c r="A461" s="2"/>
      <c r="L461" s="1"/>
      <c r="O461" s="1"/>
      <c r="R461" s="1"/>
      <c r="S461" s="1"/>
    </row>
    <row r="462" spans="1:19" ht="13" x14ac:dyDescent="0.15">
      <c r="A462" s="2"/>
      <c r="L462" s="1"/>
      <c r="O462" s="1"/>
      <c r="R462" s="1"/>
      <c r="S462" s="1"/>
    </row>
    <row r="463" spans="1:19" ht="13" x14ac:dyDescent="0.15">
      <c r="A463" s="2"/>
      <c r="L463" s="1"/>
      <c r="O463" s="1"/>
      <c r="R463" s="1"/>
      <c r="S463" s="1"/>
    </row>
    <row r="464" spans="1:19" ht="13" x14ac:dyDescent="0.15">
      <c r="A464" s="2"/>
      <c r="L464" s="1"/>
      <c r="O464" s="1"/>
      <c r="R464" s="1"/>
      <c r="S464" s="1"/>
    </row>
    <row r="465" spans="1:19" ht="13" x14ac:dyDescent="0.15">
      <c r="A465" s="2"/>
      <c r="L465" s="1"/>
      <c r="O465" s="1"/>
      <c r="R465" s="1"/>
      <c r="S465" s="1"/>
    </row>
    <row r="466" spans="1:19" ht="13" x14ac:dyDescent="0.15">
      <c r="A466" s="2"/>
      <c r="L466" s="1"/>
      <c r="O466" s="1"/>
      <c r="R466" s="1"/>
      <c r="S466" s="1"/>
    </row>
    <row r="467" spans="1:19" ht="13" x14ac:dyDescent="0.15">
      <c r="A467" s="2"/>
      <c r="L467" s="1"/>
      <c r="O467" s="1"/>
      <c r="R467" s="1"/>
      <c r="S467" s="1"/>
    </row>
    <row r="468" spans="1:19" ht="13" x14ac:dyDescent="0.15">
      <c r="A468" s="2"/>
      <c r="L468" s="1"/>
      <c r="O468" s="1"/>
      <c r="R468" s="1"/>
      <c r="S468" s="1"/>
    </row>
    <row r="469" spans="1:19" ht="13" x14ac:dyDescent="0.15">
      <c r="A469" s="2"/>
      <c r="L469" s="1"/>
      <c r="O469" s="1"/>
      <c r="R469" s="1"/>
      <c r="S469" s="1"/>
    </row>
    <row r="470" spans="1:19" ht="13" x14ac:dyDescent="0.15">
      <c r="A470" s="2"/>
      <c r="L470" s="1"/>
      <c r="O470" s="1"/>
      <c r="R470" s="1"/>
      <c r="S470" s="1"/>
    </row>
    <row r="471" spans="1:19" ht="13" x14ac:dyDescent="0.15">
      <c r="A471" s="2"/>
      <c r="L471" s="1"/>
      <c r="O471" s="1"/>
      <c r="R471" s="1"/>
      <c r="S471" s="1"/>
    </row>
    <row r="472" spans="1:19" ht="13" x14ac:dyDescent="0.15">
      <c r="A472" s="2"/>
      <c r="L472" s="1"/>
      <c r="O472" s="1"/>
      <c r="R472" s="1"/>
      <c r="S472" s="1"/>
    </row>
    <row r="473" spans="1:19" ht="13" x14ac:dyDescent="0.15">
      <c r="A473" s="2"/>
      <c r="L473" s="1"/>
      <c r="O473" s="1"/>
      <c r="R473" s="1"/>
      <c r="S473" s="1"/>
    </row>
    <row r="474" spans="1:19" ht="13" x14ac:dyDescent="0.15">
      <c r="A474" s="2"/>
      <c r="L474" s="1"/>
      <c r="O474" s="1"/>
      <c r="R474" s="1"/>
      <c r="S474" s="1"/>
    </row>
    <row r="475" spans="1:19" ht="13" x14ac:dyDescent="0.15">
      <c r="A475" s="2"/>
      <c r="L475" s="1"/>
      <c r="O475" s="1"/>
      <c r="R475" s="1"/>
      <c r="S475" s="1"/>
    </row>
    <row r="476" spans="1:19" ht="13" x14ac:dyDescent="0.15">
      <c r="A476" s="2"/>
      <c r="L476" s="1"/>
      <c r="O476" s="1"/>
      <c r="R476" s="1"/>
      <c r="S476" s="1"/>
    </row>
    <row r="477" spans="1:19" ht="13" x14ac:dyDescent="0.15">
      <c r="A477" s="2"/>
      <c r="L477" s="1"/>
      <c r="O477" s="1"/>
      <c r="R477" s="1"/>
      <c r="S477" s="1"/>
    </row>
    <row r="478" spans="1:19" ht="13" x14ac:dyDescent="0.15">
      <c r="A478" s="2"/>
      <c r="L478" s="1"/>
      <c r="O478" s="1"/>
      <c r="R478" s="1"/>
      <c r="S478" s="1"/>
    </row>
    <row r="479" spans="1:19" ht="13" x14ac:dyDescent="0.15">
      <c r="A479" s="2"/>
      <c r="L479" s="1"/>
      <c r="O479" s="1"/>
      <c r="R479" s="1"/>
      <c r="S479" s="1"/>
    </row>
    <row r="480" spans="1:19" ht="13" x14ac:dyDescent="0.15">
      <c r="A480" s="2"/>
      <c r="L480" s="1"/>
      <c r="O480" s="1"/>
      <c r="R480" s="1"/>
      <c r="S480" s="1"/>
    </row>
    <row r="481" spans="1:19" ht="13" x14ac:dyDescent="0.15">
      <c r="A481" s="2"/>
      <c r="L481" s="1"/>
      <c r="O481" s="1"/>
      <c r="R481" s="1"/>
      <c r="S481" s="1"/>
    </row>
    <row r="482" spans="1:19" ht="13" x14ac:dyDescent="0.15">
      <c r="A482" s="2"/>
      <c r="L482" s="1"/>
      <c r="O482" s="1"/>
      <c r="R482" s="1"/>
      <c r="S482" s="1"/>
    </row>
    <row r="483" spans="1:19" ht="13" x14ac:dyDescent="0.15">
      <c r="A483" s="2"/>
      <c r="L483" s="1"/>
      <c r="O483" s="1"/>
      <c r="R483" s="1"/>
      <c r="S483" s="1"/>
    </row>
    <row r="484" spans="1:19" ht="13" x14ac:dyDescent="0.15">
      <c r="A484" s="2"/>
      <c r="L484" s="1"/>
      <c r="O484" s="1"/>
      <c r="R484" s="1"/>
      <c r="S484" s="1"/>
    </row>
    <row r="485" spans="1:19" ht="13" x14ac:dyDescent="0.15">
      <c r="A485" s="2"/>
      <c r="L485" s="1"/>
      <c r="O485" s="1"/>
      <c r="R485" s="1"/>
      <c r="S485" s="1"/>
    </row>
    <row r="486" spans="1:19" ht="13" x14ac:dyDescent="0.15">
      <c r="A486" s="2"/>
      <c r="L486" s="1"/>
      <c r="O486" s="1"/>
      <c r="R486" s="1"/>
      <c r="S486" s="1"/>
    </row>
    <row r="487" spans="1:19" ht="13" x14ac:dyDescent="0.15">
      <c r="A487" s="2"/>
      <c r="L487" s="1"/>
      <c r="O487" s="1"/>
      <c r="R487" s="1"/>
      <c r="S487" s="1"/>
    </row>
    <row r="488" spans="1:19" ht="13" x14ac:dyDescent="0.15">
      <c r="A488" s="2"/>
      <c r="L488" s="1"/>
      <c r="O488" s="1"/>
      <c r="R488" s="1"/>
      <c r="S488" s="1"/>
    </row>
    <row r="489" spans="1:19" ht="13" x14ac:dyDescent="0.15">
      <c r="A489" s="2"/>
      <c r="L489" s="1"/>
      <c r="O489" s="1"/>
      <c r="R489" s="1"/>
      <c r="S489" s="1"/>
    </row>
    <row r="490" spans="1:19" ht="13" x14ac:dyDescent="0.15">
      <c r="A490" s="2"/>
      <c r="L490" s="1"/>
      <c r="O490" s="1"/>
      <c r="R490" s="1"/>
      <c r="S490" s="1"/>
    </row>
    <row r="491" spans="1:19" ht="13" x14ac:dyDescent="0.15">
      <c r="A491" s="2"/>
      <c r="L491" s="1"/>
      <c r="O491" s="1"/>
      <c r="R491" s="1"/>
      <c r="S491" s="1"/>
    </row>
    <row r="492" spans="1:19" ht="13" x14ac:dyDescent="0.15">
      <c r="A492" s="2"/>
      <c r="L492" s="1"/>
      <c r="O492" s="1"/>
      <c r="R492" s="1"/>
      <c r="S492" s="1"/>
    </row>
    <row r="493" spans="1:19" ht="13" x14ac:dyDescent="0.15">
      <c r="A493" s="2"/>
      <c r="L493" s="1"/>
      <c r="O493" s="1"/>
      <c r="R493" s="1"/>
      <c r="S493" s="1"/>
    </row>
    <row r="494" spans="1:19" ht="13" x14ac:dyDescent="0.15">
      <c r="A494" s="2"/>
      <c r="L494" s="1"/>
      <c r="O494" s="1"/>
      <c r="R494" s="1"/>
      <c r="S494" s="1"/>
    </row>
    <row r="495" spans="1:19" ht="13" x14ac:dyDescent="0.15">
      <c r="A495" s="2"/>
      <c r="L495" s="1"/>
      <c r="O495" s="1"/>
      <c r="R495" s="1"/>
      <c r="S495" s="1"/>
    </row>
    <row r="496" spans="1:19" ht="13" x14ac:dyDescent="0.15">
      <c r="A496" s="2"/>
      <c r="L496" s="1"/>
      <c r="O496" s="1"/>
      <c r="R496" s="1"/>
      <c r="S496" s="1"/>
    </row>
    <row r="497" spans="1:19" ht="13" x14ac:dyDescent="0.15">
      <c r="A497" s="2"/>
      <c r="L497" s="1"/>
      <c r="O497" s="1"/>
      <c r="R497" s="1"/>
      <c r="S497" s="1"/>
    </row>
    <row r="498" spans="1:19" ht="13" x14ac:dyDescent="0.15">
      <c r="A498" s="2"/>
      <c r="L498" s="1"/>
      <c r="O498" s="1"/>
      <c r="R498" s="1"/>
      <c r="S498" s="1"/>
    </row>
    <row r="499" spans="1:19" ht="13" x14ac:dyDescent="0.15">
      <c r="A499" s="2"/>
      <c r="L499" s="1"/>
      <c r="O499" s="1"/>
      <c r="R499" s="1"/>
      <c r="S499" s="1"/>
    </row>
    <row r="500" spans="1:19" ht="13" x14ac:dyDescent="0.15">
      <c r="A500" s="2"/>
      <c r="L500" s="1"/>
      <c r="O500" s="1"/>
      <c r="R500" s="1"/>
      <c r="S500" s="1"/>
    </row>
    <row r="501" spans="1:19" ht="13" x14ac:dyDescent="0.15">
      <c r="A501" s="2"/>
      <c r="L501" s="1"/>
      <c r="O501" s="1"/>
      <c r="R501" s="1"/>
      <c r="S501" s="1"/>
    </row>
    <row r="502" spans="1:19" ht="13" x14ac:dyDescent="0.15">
      <c r="A502" s="2"/>
      <c r="L502" s="1"/>
      <c r="O502" s="1"/>
      <c r="R502" s="1"/>
      <c r="S502" s="1"/>
    </row>
    <row r="503" spans="1:19" ht="13" x14ac:dyDescent="0.15">
      <c r="A503" s="2"/>
      <c r="L503" s="1"/>
      <c r="O503" s="1"/>
      <c r="R503" s="1"/>
      <c r="S503" s="1"/>
    </row>
    <row r="504" spans="1:19" ht="13" x14ac:dyDescent="0.15">
      <c r="A504" s="2"/>
      <c r="L504" s="1"/>
      <c r="O504" s="1"/>
      <c r="R504" s="1"/>
      <c r="S504" s="1"/>
    </row>
    <row r="505" spans="1:19" ht="13" x14ac:dyDescent="0.15">
      <c r="A505" s="2"/>
      <c r="L505" s="1"/>
      <c r="O505" s="1"/>
      <c r="R505" s="1"/>
      <c r="S505" s="1"/>
    </row>
    <row r="506" spans="1:19" ht="13" x14ac:dyDescent="0.15">
      <c r="A506" s="2"/>
      <c r="L506" s="1"/>
      <c r="O506" s="1"/>
      <c r="R506" s="1"/>
      <c r="S506" s="1"/>
    </row>
    <row r="507" spans="1:19" ht="13" x14ac:dyDescent="0.15">
      <c r="A507" s="2"/>
      <c r="L507" s="1"/>
      <c r="O507" s="1"/>
      <c r="R507" s="1"/>
      <c r="S507" s="1"/>
    </row>
    <row r="508" spans="1:19" ht="13" x14ac:dyDescent="0.15">
      <c r="A508" s="2"/>
      <c r="L508" s="1"/>
      <c r="O508" s="1"/>
      <c r="R508" s="1"/>
      <c r="S508" s="1"/>
    </row>
    <row r="509" spans="1:19" ht="13" x14ac:dyDescent="0.15">
      <c r="A509" s="2"/>
      <c r="L509" s="1"/>
      <c r="O509" s="1"/>
      <c r="R509" s="1"/>
      <c r="S509" s="1"/>
    </row>
    <row r="510" spans="1:19" ht="13" x14ac:dyDescent="0.15">
      <c r="A510" s="2"/>
      <c r="L510" s="1"/>
      <c r="O510" s="1"/>
      <c r="R510" s="1"/>
      <c r="S510" s="1"/>
    </row>
    <row r="511" spans="1:19" ht="13" x14ac:dyDescent="0.15">
      <c r="A511" s="2"/>
      <c r="L511" s="1"/>
      <c r="O511" s="1"/>
      <c r="R511" s="1"/>
      <c r="S511" s="1"/>
    </row>
    <row r="512" spans="1:19" ht="13" x14ac:dyDescent="0.15">
      <c r="A512" s="2"/>
      <c r="L512" s="1"/>
      <c r="O512" s="1"/>
      <c r="R512" s="1"/>
      <c r="S512" s="1"/>
    </row>
    <row r="513" spans="1:19" ht="13" x14ac:dyDescent="0.15">
      <c r="A513" s="2"/>
      <c r="L513" s="1"/>
      <c r="O513" s="1"/>
      <c r="R513" s="1"/>
      <c r="S513" s="1"/>
    </row>
    <row r="514" spans="1:19" ht="13" x14ac:dyDescent="0.15">
      <c r="A514" s="2"/>
      <c r="L514" s="1"/>
      <c r="O514" s="1"/>
      <c r="R514" s="1"/>
      <c r="S514" s="1"/>
    </row>
    <row r="515" spans="1:19" ht="13" x14ac:dyDescent="0.15">
      <c r="A515" s="2"/>
      <c r="L515" s="1"/>
      <c r="O515" s="1"/>
      <c r="R515" s="1"/>
      <c r="S515" s="1"/>
    </row>
    <row r="516" spans="1:19" ht="13" x14ac:dyDescent="0.15">
      <c r="A516" s="2"/>
      <c r="L516" s="1"/>
      <c r="O516" s="1"/>
      <c r="R516" s="1"/>
      <c r="S516" s="1"/>
    </row>
    <row r="517" spans="1:19" ht="13" x14ac:dyDescent="0.15">
      <c r="A517" s="2"/>
      <c r="L517" s="1"/>
      <c r="O517" s="1"/>
      <c r="R517" s="1"/>
      <c r="S517" s="1"/>
    </row>
    <row r="518" spans="1:19" ht="13" x14ac:dyDescent="0.15">
      <c r="A518" s="2"/>
      <c r="L518" s="1"/>
      <c r="O518" s="1"/>
      <c r="R518" s="1"/>
      <c r="S518" s="1"/>
    </row>
    <row r="519" spans="1:19" ht="13" x14ac:dyDescent="0.15">
      <c r="A519" s="2"/>
      <c r="L519" s="1"/>
      <c r="O519" s="1"/>
      <c r="R519" s="1"/>
      <c r="S519" s="1"/>
    </row>
    <row r="520" spans="1:19" ht="13" x14ac:dyDescent="0.15">
      <c r="A520" s="2"/>
      <c r="L520" s="1"/>
      <c r="O520" s="1"/>
      <c r="R520" s="1"/>
      <c r="S520" s="1"/>
    </row>
    <row r="521" spans="1:19" ht="13" x14ac:dyDescent="0.15">
      <c r="A521" s="2"/>
      <c r="L521" s="1"/>
      <c r="O521" s="1"/>
      <c r="R521" s="1"/>
      <c r="S521" s="1"/>
    </row>
    <row r="522" spans="1:19" ht="13" x14ac:dyDescent="0.15">
      <c r="A522" s="2"/>
      <c r="L522" s="1"/>
      <c r="O522" s="1"/>
      <c r="R522" s="1"/>
      <c r="S522" s="1"/>
    </row>
    <row r="523" spans="1:19" ht="13" x14ac:dyDescent="0.15">
      <c r="A523" s="2"/>
      <c r="L523" s="1"/>
      <c r="O523" s="1"/>
      <c r="R523" s="1"/>
      <c r="S523" s="1"/>
    </row>
    <row r="524" spans="1:19" ht="13" x14ac:dyDescent="0.15">
      <c r="A524" s="2"/>
      <c r="L524" s="1"/>
      <c r="O524" s="1"/>
      <c r="R524" s="1"/>
      <c r="S524" s="1"/>
    </row>
    <row r="525" spans="1:19" ht="13" x14ac:dyDescent="0.15">
      <c r="A525" s="2"/>
      <c r="L525" s="1"/>
      <c r="O525" s="1"/>
      <c r="R525" s="1"/>
      <c r="S525" s="1"/>
    </row>
    <row r="526" spans="1:19" ht="13" x14ac:dyDescent="0.15">
      <c r="A526" s="2"/>
      <c r="L526" s="1"/>
      <c r="O526" s="1"/>
      <c r="R526" s="1"/>
      <c r="S526" s="1"/>
    </row>
    <row r="527" spans="1:19" ht="13" x14ac:dyDescent="0.15">
      <c r="A527" s="2"/>
      <c r="L527" s="1"/>
      <c r="O527" s="1"/>
      <c r="R527" s="1"/>
      <c r="S527" s="1"/>
    </row>
    <row r="528" spans="1:19" ht="13" x14ac:dyDescent="0.15">
      <c r="A528" s="2"/>
      <c r="L528" s="1"/>
      <c r="O528" s="1"/>
      <c r="R528" s="1"/>
      <c r="S528" s="1"/>
    </row>
    <row r="529" spans="1:19" ht="13" x14ac:dyDescent="0.15">
      <c r="A529" s="2"/>
      <c r="L529" s="1"/>
      <c r="O529" s="1"/>
      <c r="R529" s="1"/>
      <c r="S529" s="1"/>
    </row>
    <row r="530" spans="1:19" ht="13" x14ac:dyDescent="0.15">
      <c r="A530" s="2"/>
      <c r="L530" s="1"/>
      <c r="O530" s="1"/>
      <c r="R530" s="1"/>
      <c r="S530" s="1"/>
    </row>
    <row r="531" spans="1:19" ht="13" x14ac:dyDescent="0.15">
      <c r="A531" s="2"/>
      <c r="L531" s="1"/>
      <c r="O531" s="1"/>
      <c r="R531" s="1"/>
      <c r="S531" s="1"/>
    </row>
    <row r="532" spans="1:19" ht="13" x14ac:dyDescent="0.15">
      <c r="A532" s="2"/>
      <c r="L532" s="1"/>
      <c r="O532" s="1"/>
      <c r="R532" s="1"/>
      <c r="S532" s="1"/>
    </row>
    <row r="533" spans="1:19" ht="13" x14ac:dyDescent="0.15">
      <c r="A533" s="2"/>
      <c r="L533" s="1"/>
      <c r="O533" s="1"/>
      <c r="R533" s="1"/>
      <c r="S533" s="1"/>
    </row>
    <row r="534" spans="1:19" ht="13" x14ac:dyDescent="0.15">
      <c r="A534" s="2"/>
      <c r="L534" s="1"/>
      <c r="O534" s="1"/>
      <c r="R534" s="1"/>
      <c r="S534" s="1"/>
    </row>
    <row r="535" spans="1:19" ht="13" x14ac:dyDescent="0.15">
      <c r="A535" s="2"/>
      <c r="L535" s="1"/>
      <c r="O535" s="1"/>
      <c r="R535" s="1"/>
      <c r="S535" s="1"/>
    </row>
    <row r="536" spans="1:19" ht="13" x14ac:dyDescent="0.15">
      <c r="A536" s="2"/>
      <c r="L536" s="1"/>
      <c r="O536" s="1"/>
      <c r="R536" s="1"/>
      <c r="S536" s="1"/>
    </row>
    <row r="537" spans="1:19" ht="13" x14ac:dyDescent="0.15">
      <c r="A537" s="2"/>
      <c r="L537" s="1"/>
      <c r="O537" s="1"/>
      <c r="R537" s="1"/>
      <c r="S537" s="1"/>
    </row>
    <row r="538" spans="1:19" ht="13" x14ac:dyDescent="0.15">
      <c r="A538" s="2"/>
      <c r="L538" s="1"/>
      <c r="O538" s="1"/>
      <c r="R538" s="1"/>
      <c r="S538" s="1"/>
    </row>
    <row r="539" spans="1:19" ht="13" x14ac:dyDescent="0.15">
      <c r="A539" s="2"/>
      <c r="L539" s="1"/>
      <c r="O539" s="1"/>
      <c r="R539" s="1"/>
      <c r="S539" s="1"/>
    </row>
    <row r="540" spans="1:19" ht="13" x14ac:dyDescent="0.15">
      <c r="A540" s="2"/>
      <c r="L540" s="1"/>
      <c r="O540" s="1"/>
      <c r="R540" s="1"/>
      <c r="S540" s="1"/>
    </row>
    <row r="541" spans="1:19" ht="13" x14ac:dyDescent="0.15">
      <c r="A541" s="2"/>
      <c r="L541" s="1"/>
      <c r="O541" s="1"/>
      <c r="R541" s="1"/>
      <c r="S541" s="1"/>
    </row>
    <row r="542" spans="1:19" ht="13" x14ac:dyDescent="0.15">
      <c r="A542" s="2"/>
      <c r="L542" s="1"/>
      <c r="O542" s="1"/>
      <c r="R542" s="1"/>
      <c r="S542" s="1"/>
    </row>
    <row r="543" spans="1:19" ht="13" x14ac:dyDescent="0.15">
      <c r="A543" s="2"/>
      <c r="L543" s="1"/>
      <c r="O543" s="1"/>
      <c r="R543" s="1"/>
      <c r="S543" s="1"/>
    </row>
    <row r="544" spans="1:19" ht="13" x14ac:dyDescent="0.15">
      <c r="A544" s="2"/>
      <c r="L544" s="1"/>
      <c r="O544" s="1"/>
      <c r="R544" s="1"/>
      <c r="S544" s="1"/>
    </row>
    <row r="545" spans="1:19" ht="13" x14ac:dyDescent="0.15">
      <c r="A545" s="2"/>
      <c r="L545" s="1"/>
      <c r="O545" s="1"/>
      <c r="R545" s="1"/>
      <c r="S545" s="1"/>
    </row>
    <row r="546" spans="1:19" ht="13" x14ac:dyDescent="0.15">
      <c r="A546" s="2"/>
      <c r="L546" s="1"/>
      <c r="O546" s="1"/>
      <c r="R546" s="1"/>
      <c r="S546" s="1"/>
    </row>
    <row r="547" spans="1:19" ht="13" x14ac:dyDescent="0.15">
      <c r="A547" s="2"/>
      <c r="L547" s="1"/>
      <c r="O547" s="1"/>
      <c r="R547" s="1"/>
      <c r="S547" s="1"/>
    </row>
    <row r="548" spans="1:19" ht="13" x14ac:dyDescent="0.15">
      <c r="A548" s="2"/>
      <c r="L548" s="1"/>
      <c r="O548" s="1"/>
      <c r="R548" s="1"/>
      <c r="S548" s="1"/>
    </row>
    <row r="549" spans="1:19" ht="13" x14ac:dyDescent="0.15">
      <c r="A549" s="2"/>
      <c r="L549" s="1"/>
      <c r="O549" s="1"/>
      <c r="R549" s="1"/>
      <c r="S549" s="1"/>
    </row>
    <row r="550" spans="1:19" ht="13" x14ac:dyDescent="0.15">
      <c r="A550" s="2"/>
      <c r="L550" s="1"/>
      <c r="O550" s="1"/>
      <c r="R550" s="1"/>
      <c r="S550" s="1"/>
    </row>
    <row r="551" spans="1:19" ht="13" x14ac:dyDescent="0.15">
      <c r="A551" s="2"/>
      <c r="L551" s="1"/>
      <c r="O551" s="1"/>
      <c r="R551" s="1"/>
      <c r="S551" s="1"/>
    </row>
    <row r="552" spans="1:19" ht="13" x14ac:dyDescent="0.15">
      <c r="A552" s="2"/>
      <c r="L552" s="1"/>
      <c r="O552" s="1"/>
      <c r="R552" s="1"/>
      <c r="S552" s="1"/>
    </row>
    <row r="553" spans="1:19" ht="13" x14ac:dyDescent="0.15">
      <c r="A553" s="2"/>
      <c r="L553" s="1"/>
      <c r="O553" s="1"/>
      <c r="R553" s="1"/>
      <c r="S553" s="1"/>
    </row>
    <row r="554" spans="1:19" ht="13" x14ac:dyDescent="0.15">
      <c r="A554" s="2"/>
      <c r="L554" s="1"/>
      <c r="O554" s="1"/>
      <c r="R554" s="1"/>
      <c r="S554" s="1"/>
    </row>
    <row r="555" spans="1:19" ht="13" x14ac:dyDescent="0.15">
      <c r="A555" s="2"/>
      <c r="L555" s="1"/>
      <c r="O555" s="1"/>
      <c r="R555" s="1"/>
      <c r="S555" s="1"/>
    </row>
    <row r="556" spans="1:19" ht="13" x14ac:dyDescent="0.15">
      <c r="A556" s="2"/>
      <c r="L556" s="1"/>
      <c r="O556" s="1"/>
      <c r="R556" s="1"/>
      <c r="S556" s="1"/>
    </row>
    <row r="557" spans="1:19" ht="13" x14ac:dyDescent="0.15">
      <c r="A557" s="2"/>
      <c r="L557" s="1"/>
      <c r="O557" s="1"/>
      <c r="R557" s="1"/>
      <c r="S557" s="1"/>
    </row>
    <row r="558" spans="1:19" ht="13" x14ac:dyDescent="0.15">
      <c r="A558" s="2"/>
      <c r="L558" s="1"/>
      <c r="O558" s="1"/>
      <c r="R558" s="1"/>
      <c r="S558" s="1"/>
    </row>
    <row r="559" spans="1:19" ht="13" x14ac:dyDescent="0.15">
      <c r="A559" s="2"/>
      <c r="L559" s="1"/>
      <c r="O559" s="1"/>
      <c r="R559" s="1"/>
      <c r="S559" s="1"/>
    </row>
    <row r="560" spans="1:19" ht="13" x14ac:dyDescent="0.15">
      <c r="A560" s="2"/>
      <c r="L560" s="1"/>
      <c r="O560" s="1"/>
      <c r="R560" s="1"/>
      <c r="S560" s="1"/>
    </row>
    <row r="561" spans="1:19" ht="13" x14ac:dyDescent="0.15">
      <c r="A561" s="2"/>
      <c r="L561" s="1"/>
      <c r="O561" s="1"/>
      <c r="R561" s="1"/>
      <c r="S561" s="1"/>
    </row>
    <row r="562" spans="1:19" ht="13" x14ac:dyDescent="0.15">
      <c r="A562" s="2"/>
      <c r="L562" s="1"/>
      <c r="O562" s="1"/>
      <c r="R562" s="1"/>
      <c r="S562" s="1"/>
    </row>
    <row r="563" spans="1:19" ht="13" x14ac:dyDescent="0.15">
      <c r="A563" s="2"/>
      <c r="L563" s="1"/>
      <c r="O563" s="1"/>
      <c r="R563" s="1"/>
      <c r="S563" s="1"/>
    </row>
    <row r="564" spans="1:19" ht="13" x14ac:dyDescent="0.15">
      <c r="A564" s="2"/>
      <c r="L564" s="1"/>
      <c r="O564" s="1"/>
      <c r="R564" s="1"/>
      <c r="S564" s="1"/>
    </row>
    <row r="565" spans="1:19" ht="13" x14ac:dyDescent="0.15">
      <c r="A565" s="2"/>
      <c r="L565" s="1"/>
      <c r="O565" s="1"/>
      <c r="R565" s="1"/>
      <c r="S565" s="1"/>
    </row>
    <row r="566" spans="1:19" ht="13" x14ac:dyDescent="0.15">
      <c r="A566" s="2"/>
      <c r="L566" s="1"/>
      <c r="O566" s="1"/>
      <c r="R566" s="1"/>
      <c r="S566" s="1"/>
    </row>
    <row r="567" spans="1:19" ht="13" x14ac:dyDescent="0.15">
      <c r="A567" s="2"/>
      <c r="L567" s="1"/>
      <c r="O567" s="1"/>
      <c r="R567" s="1"/>
      <c r="S567" s="1"/>
    </row>
    <row r="568" spans="1:19" ht="13" x14ac:dyDescent="0.15">
      <c r="A568" s="2"/>
      <c r="L568" s="1"/>
      <c r="O568" s="1"/>
      <c r="R568" s="1"/>
      <c r="S568" s="1"/>
    </row>
    <row r="569" spans="1:19" ht="13" x14ac:dyDescent="0.15">
      <c r="A569" s="2"/>
      <c r="L569" s="1"/>
      <c r="O569" s="1"/>
      <c r="R569" s="1"/>
      <c r="S569" s="1"/>
    </row>
    <row r="570" spans="1:19" ht="13" x14ac:dyDescent="0.15">
      <c r="A570" s="2"/>
      <c r="L570" s="1"/>
      <c r="O570" s="1"/>
      <c r="R570" s="1"/>
      <c r="S570" s="1"/>
    </row>
    <row r="571" spans="1:19" ht="13" x14ac:dyDescent="0.15">
      <c r="A571" s="2"/>
      <c r="L571" s="1"/>
      <c r="O571" s="1"/>
      <c r="R571" s="1"/>
      <c r="S571" s="1"/>
    </row>
    <row r="572" spans="1:19" ht="13" x14ac:dyDescent="0.15">
      <c r="A572" s="2"/>
      <c r="L572" s="1"/>
      <c r="O572" s="1"/>
      <c r="R572" s="1"/>
      <c r="S572" s="1"/>
    </row>
    <row r="573" spans="1:19" ht="13" x14ac:dyDescent="0.15">
      <c r="A573" s="2"/>
      <c r="L573" s="1"/>
      <c r="O573" s="1"/>
      <c r="R573" s="1"/>
      <c r="S573" s="1"/>
    </row>
    <row r="574" spans="1:19" ht="13" x14ac:dyDescent="0.15">
      <c r="A574" s="2"/>
      <c r="L574" s="1"/>
      <c r="O574" s="1"/>
      <c r="R574" s="1"/>
      <c r="S574" s="1"/>
    </row>
    <row r="575" spans="1:19" ht="13" x14ac:dyDescent="0.15">
      <c r="A575" s="2"/>
      <c r="L575" s="1"/>
      <c r="O575" s="1"/>
      <c r="R575" s="1"/>
      <c r="S575" s="1"/>
    </row>
    <row r="576" spans="1:19" ht="13" x14ac:dyDescent="0.15">
      <c r="A576" s="2"/>
      <c r="L576" s="1"/>
      <c r="O576" s="1"/>
      <c r="R576" s="1"/>
      <c r="S576" s="1"/>
    </row>
    <row r="577" spans="1:19" ht="13" x14ac:dyDescent="0.15">
      <c r="A577" s="2"/>
      <c r="L577" s="1"/>
      <c r="O577" s="1"/>
      <c r="R577" s="1"/>
      <c r="S577" s="1"/>
    </row>
    <row r="578" spans="1:19" ht="13" x14ac:dyDescent="0.15">
      <c r="A578" s="2"/>
      <c r="L578" s="1"/>
      <c r="O578" s="1"/>
      <c r="R578" s="1"/>
      <c r="S578" s="1"/>
    </row>
    <row r="579" spans="1:19" ht="13" x14ac:dyDescent="0.15">
      <c r="A579" s="2"/>
      <c r="L579" s="1"/>
      <c r="O579" s="1"/>
      <c r="R579" s="1"/>
      <c r="S579" s="1"/>
    </row>
    <row r="580" spans="1:19" ht="13" x14ac:dyDescent="0.15">
      <c r="A580" s="2"/>
      <c r="L580" s="1"/>
      <c r="O580" s="1"/>
      <c r="R580" s="1"/>
      <c r="S580" s="1"/>
    </row>
    <row r="581" spans="1:19" ht="13" x14ac:dyDescent="0.15">
      <c r="A581" s="2"/>
      <c r="L581" s="1"/>
      <c r="O581" s="1"/>
      <c r="R581" s="1"/>
      <c r="S581" s="1"/>
    </row>
    <row r="582" spans="1:19" ht="13" x14ac:dyDescent="0.15">
      <c r="A582" s="2"/>
      <c r="L582" s="1"/>
      <c r="O582" s="1"/>
      <c r="R582" s="1"/>
      <c r="S582" s="1"/>
    </row>
    <row r="583" spans="1:19" ht="13" x14ac:dyDescent="0.15">
      <c r="A583" s="2"/>
      <c r="L583" s="1"/>
      <c r="O583" s="1"/>
      <c r="R583" s="1"/>
      <c r="S583" s="1"/>
    </row>
    <row r="584" spans="1:19" ht="13" x14ac:dyDescent="0.15">
      <c r="A584" s="2"/>
      <c r="L584" s="1"/>
      <c r="O584" s="1"/>
      <c r="R584" s="1"/>
      <c r="S584" s="1"/>
    </row>
    <row r="585" spans="1:19" ht="13" x14ac:dyDescent="0.15">
      <c r="A585" s="2"/>
      <c r="L585" s="1"/>
      <c r="O585" s="1"/>
      <c r="R585" s="1"/>
      <c r="S585" s="1"/>
    </row>
    <row r="586" spans="1:19" ht="13" x14ac:dyDescent="0.15">
      <c r="A586" s="2"/>
      <c r="L586" s="1"/>
      <c r="O586" s="1"/>
      <c r="R586" s="1"/>
      <c r="S586" s="1"/>
    </row>
    <row r="587" spans="1:19" ht="13" x14ac:dyDescent="0.15">
      <c r="A587" s="2"/>
      <c r="L587" s="1"/>
      <c r="O587" s="1"/>
      <c r="R587" s="1"/>
      <c r="S587" s="1"/>
    </row>
    <row r="588" spans="1:19" ht="13" x14ac:dyDescent="0.15">
      <c r="A588" s="2"/>
      <c r="L588" s="1"/>
      <c r="O588" s="1"/>
      <c r="R588" s="1"/>
      <c r="S588" s="1"/>
    </row>
    <row r="589" spans="1:19" ht="13" x14ac:dyDescent="0.15">
      <c r="A589" s="2"/>
      <c r="L589" s="1"/>
      <c r="O589" s="1"/>
      <c r="R589" s="1"/>
      <c r="S589" s="1"/>
    </row>
    <row r="590" spans="1:19" ht="13" x14ac:dyDescent="0.15">
      <c r="A590" s="2"/>
      <c r="L590" s="1"/>
      <c r="O590" s="1"/>
      <c r="R590" s="1"/>
      <c r="S590" s="1"/>
    </row>
    <row r="591" spans="1:19" ht="13" x14ac:dyDescent="0.15">
      <c r="A591" s="2"/>
      <c r="L591" s="1"/>
      <c r="O591" s="1"/>
      <c r="R591" s="1"/>
      <c r="S591" s="1"/>
    </row>
    <row r="592" spans="1:19" ht="13" x14ac:dyDescent="0.15">
      <c r="A592" s="2"/>
      <c r="L592" s="1"/>
      <c r="O592" s="1"/>
      <c r="R592" s="1"/>
      <c r="S592" s="1"/>
    </row>
    <row r="593" spans="1:19" ht="13" x14ac:dyDescent="0.15">
      <c r="A593" s="2"/>
      <c r="L593" s="1"/>
      <c r="O593" s="1"/>
      <c r="R593" s="1"/>
      <c r="S593" s="1"/>
    </row>
    <row r="594" spans="1:19" ht="13" x14ac:dyDescent="0.15">
      <c r="A594" s="2"/>
      <c r="L594" s="1"/>
      <c r="O594" s="1"/>
      <c r="R594" s="1"/>
      <c r="S594" s="1"/>
    </row>
    <row r="595" spans="1:19" ht="13" x14ac:dyDescent="0.15">
      <c r="A595" s="2"/>
      <c r="L595" s="1"/>
      <c r="O595" s="1"/>
      <c r="R595" s="1"/>
      <c r="S595" s="1"/>
    </row>
    <row r="596" spans="1:19" ht="13" x14ac:dyDescent="0.15">
      <c r="A596" s="2"/>
      <c r="L596" s="1"/>
      <c r="O596" s="1"/>
      <c r="R596" s="1"/>
      <c r="S596" s="1"/>
    </row>
    <row r="597" spans="1:19" ht="13" x14ac:dyDescent="0.15">
      <c r="A597" s="2"/>
      <c r="L597" s="1"/>
      <c r="O597" s="1"/>
      <c r="R597" s="1"/>
      <c r="S597" s="1"/>
    </row>
    <row r="598" spans="1:19" ht="13" x14ac:dyDescent="0.15">
      <c r="A598" s="2"/>
      <c r="L598" s="1"/>
      <c r="O598" s="1"/>
      <c r="R598" s="1"/>
      <c r="S598" s="1"/>
    </row>
    <row r="599" spans="1:19" ht="13" x14ac:dyDescent="0.15">
      <c r="A599" s="2"/>
      <c r="L599" s="1"/>
      <c r="O599" s="1"/>
      <c r="R599" s="1"/>
      <c r="S599" s="1"/>
    </row>
    <row r="600" spans="1:19" ht="13" x14ac:dyDescent="0.15">
      <c r="A600" s="2"/>
      <c r="L600" s="1"/>
      <c r="O600" s="1"/>
      <c r="R600" s="1"/>
      <c r="S600" s="1"/>
    </row>
    <row r="601" spans="1:19" ht="13" x14ac:dyDescent="0.15">
      <c r="A601" s="2"/>
      <c r="L601" s="1"/>
      <c r="O601" s="1"/>
      <c r="R601" s="1"/>
      <c r="S601" s="1"/>
    </row>
    <row r="602" spans="1:19" ht="13" x14ac:dyDescent="0.15">
      <c r="A602" s="2"/>
      <c r="L602" s="1"/>
      <c r="O602" s="1"/>
      <c r="R602" s="1"/>
      <c r="S602" s="1"/>
    </row>
    <row r="603" spans="1:19" ht="13" x14ac:dyDescent="0.15">
      <c r="A603" s="2"/>
      <c r="L603" s="1"/>
      <c r="O603" s="1"/>
      <c r="R603" s="1"/>
      <c r="S603" s="1"/>
    </row>
    <row r="604" spans="1:19" ht="13" x14ac:dyDescent="0.15">
      <c r="A604" s="2"/>
      <c r="L604" s="1"/>
      <c r="O604" s="1"/>
      <c r="R604" s="1"/>
      <c r="S604" s="1"/>
    </row>
    <row r="605" spans="1:19" ht="13" x14ac:dyDescent="0.15">
      <c r="A605" s="2"/>
      <c r="L605" s="1"/>
      <c r="O605" s="1"/>
      <c r="R605" s="1"/>
      <c r="S605" s="1"/>
    </row>
    <row r="606" spans="1:19" ht="13" x14ac:dyDescent="0.15">
      <c r="A606" s="2"/>
      <c r="L606" s="1"/>
      <c r="O606" s="1"/>
      <c r="R606" s="1"/>
      <c r="S606" s="1"/>
    </row>
    <row r="607" spans="1:19" ht="13" x14ac:dyDescent="0.15">
      <c r="A607" s="2"/>
      <c r="L607" s="1"/>
      <c r="O607" s="1"/>
      <c r="R607" s="1"/>
      <c r="S607" s="1"/>
    </row>
    <row r="608" spans="1:19" ht="13" x14ac:dyDescent="0.15">
      <c r="A608" s="2"/>
      <c r="L608" s="1"/>
      <c r="O608" s="1"/>
      <c r="R608" s="1"/>
      <c r="S608" s="1"/>
    </row>
    <row r="609" spans="1:19" ht="13" x14ac:dyDescent="0.15">
      <c r="A609" s="2"/>
      <c r="L609" s="1"/>
      <c r="O609" s="1"/>
      <c r="R609" s="1"/>
      <c r="S609" s="1"/>
    </row>
    <row r="610" spans="1:19" ht="13" x14ac:dyDescent="0.15">
      <c r="A610" s="2"/>
      <c r="L610" s="1"/>
      <c r="O610" s="1"/>
      <c r="R610" s="1"/>
      <c r="S610" s="1"/>
    </row>
    <row r="611" spans="1:19" ht="13" x14ac:dyDescent="0.15">
      <c r="A611" s="2"/>
      <c r="L611" s="1"/>
      <c r="O611" s="1"/>
      <c r="R611" s="1"/>
      <c r="S611" s="1"/>
    </row>
    <row r="612" spans="1:19" ht="13" x14ac:dyDescent="0.15">
      <c r="A612" s="2"/>
      <c r="L612" s="1"/>
      <c r="O612" s="1"/>
      <c r="R612" s="1"/>
      <c r="S612" s="1"/>
    </row>
    <row r="613" spans="1:19" ht="13" x14ac:dyDescent="0.15">
      <c r="A613" s="2"/>
      <c r="L613" s="1"/>
      <c r="O613" s="1"/>
      <c r="R613" s="1"/>
      <c r="S613" s="1"/>
    </row>
    <row r="614" spans="1:19" ht="13" x14ac:dyDescent="0.15">
      <c r="A614" s="2"/>
      <c r="L614" s="1"/>
      <c r="O614" s="1"/>
      <c r="R614" s="1"/>
      <c r="S614" s="1"/>
    </row>
    <row r="615" spans="1:19" ht="13" x14ac:dyDescent="0.15">
      <c r="A615" s="2"/>
      <c r="L615" s="1"/>
      <c r="O615" s="1"/>
      <c r="R615" s="1"/>
      <c r="S615" s="1"/>
    </row>
    <row r="616" spans="1:19" ht="13" x14ac:dyDescent="0.15">
      <c r="A616" s="2"/>
      <c r="L616" s="1"/>
      <c r="O616" s="1"/>
      <c r="R616" s="1"/>
      <c r="S616" s="1"/>
    </row>
    <row r="617" spans="1:19" ht="13" x14ac:dyDescent="0.15">
      <c r="A617" s="2"/>
      <c r="L617" s="1"/>
      <c r="O617" s="1"/>
      <c r="R617" s="1"/>
      <c r="S617" s="1"/>
    </row>
    <row r="618" spans="1:19" ht="13" x14ac:dyDescent="0.15">
      <c r="A618" s="2"/>
      <c r="L618" s="1"/>
      <c r="O618" s="1"/>
      <c r="R618" s="1"/>
      <c r="S618" s="1"/>
    </row>
    <row r="619" spans="1:19" ht="13" x14ac:dyDescent="0.15">
      <c r="A619" s="2"/>
      <c r="L619" s="1"/>
      <c r="O619" s="1"/>
      <c r="R619" s="1"/>
      <c r="S619" s="1"/>
    </row>
    <row r="620" spans="1:19" ht="13" x14ac:dyDescent="0.15">
      <c r="A620" s="2"/>
      <c r="L620" s="1"/>
      <c r="O620" s="1"/>
      <c r="R620" s="1"/>
      <c r="S620" s="1"/>
    </row>
    <row r="621" spans="1:19" ht="13" x14ac:dyDescent="0.15">
      <c r="A621" s="2"/>
      <c r="L621" s="1"/>
      <c r="O621" s="1"/>
      <c r="R621" s="1"/>
      <c r="S621" s="1"/>
    </row>
    <row r="622" spans="1:19" ht="13" x14ac:dyDescent="0.15">
      <c r="A622" s="2"/>
      <c r="L622" s="1"/>
      <c r="O622" s="1"/>
      <c r="R622" s="1"/>
      <c r="S622" s="1"/>
    </row>
    <row r="623" spans="1:19" ht="13" x14ac:dyDescent="0.15">
      <c r="A623" s="2"/>
      <c r="L623" s="1"/>
      <c r="O623" s="1"/>
      <c r="R623" s="1"/>
      <c r="S623" s="1"/>
    </row>
    <row r="624" spans="1:19" ht="13" x14ac:dyDescent="0.15">
      <c r="A624" s="2"/>
      <c r="L624" s="1"/>
      <c r="O624" s="1"/>
      <c r="R624" s="1"/>
      <c r="S624" s="1"/>
    </row>
    <row r="625" spans="1:19" ht="13" x14ac:dyDescent="0.15">
      <c r="A625" s="2"/>
      <c r="L625" s="1"/>
      <c r="O625" s="1"/>
      <c r="R625" s="1"/>
      <c r="S625" s="1"/>
    </row>
    <row r="626" spans="1:19" ht="13" x14ac:dyDescent="0.15">
      <c r="A626" s="2"/>
      <c r="L626" s="1"/>
      <c r="O626" s="1"/>
      <c r="R626" s="1"/>
      <c r="S626" s="1"/>
    </row>
    <row r="627" spans="1:19" ht="13" x14ac:dyDescent="0.15">
      <c r="A627" s="2"/>
      <c r="L627" s="1"/>
      <c r="O627" s="1"/>
      <c r="R627" s="1"/>
      <c r="S627" s="1"/>
    </row>
    <row r="628" spans="1:19" ht="13" x14ac:dyDescent="0.15">
      <c r="A628" s="2"/>
      <c r="L628" s="1"/>
      <c r="O628" s="1"/>
      <c r="R628" s="1"/>
      <c r="S628" s="1"/>
    </row>
    <row r="629" spans="1:19" ht="13" x14ac:dyDescent="0.15">
      <c r="A629" s="2"/>
      <c r="L629" s="1"/>
      <c r="O629" s="1"/>
      <c r="R629" s="1"/>
      <c r="S629" s="1"/>
    </row>
    <row r="630" spans="1:19" ht="13" x14ac:dyDescent="0.15">
      <c r="A630" s="2"/>
      <c r="L630" s="1"/>
      <c r="O630" s="1"/>
      <c r="R630" s="1"/>
      <c r="S630" s="1"/>
    </row>
    <row r="631" spans="1:19" ht="13" x14ac:dyDescent="0.15">
      <c r="A631" s="2"/>
      <c r="L631" s="1"/>
      <c r="O631" s="1"/>
      <c r="R631" s="1"/>
      <c r="S631" s="1"/>
    </row>
    <row r="632" spans="1:19" ht="13" x14ac:dyDescent="0.15">
      <c r="A632" s="2"/>
      <c r="L632" s="1"/>
      <c r="O632" s="1"/>
      <c r="R632" s="1"/>
      <c r="S632" s="1"/>
    </row>
    <row r="633" spans="1:19" ht="13" x14ac:dyDescent="0.15">
      <c r="A633" s="2"/>
      <c r="L633" s="1"/>
      <c r="O633" s="1"/>
      <c r="R633" s="1"/>
      <c r="S633" s="1"/>
    </row>
    <row r="634" spans="1:19" ht="13" x14ac:dyDescent="0.15">
      <c r="A634" s="2"/>
      <c r="L634" s="1"/>
      <c r="O634" s="1"/>
      <c r="R634" s="1"/>
      <c r="S634" s="1"/>
    </row>
    <row r="635" spans="1:19" ht="13" x14ac:dyDescent="0.15">
      <c r="A635" s="2"/>
      <c r="L635" s="1"/>
      <c r="O635" s="1"/>
      <c r="R635" s="1"/>
      <c r="S635" s="1"/>
    </row>
    <row r="636" spans="1:19" ht="13" x14ac:dyDescent="0.15">
      <c r="A636" s="2"/>
      <c r="L636" s="1"/>
      <c r="O636" s="1"/>
      <c r="R636" s="1"/>
      <c r="S636" s="1"/>
    </row>
    <row r="637" spans="1:19" ht="13" x14ac:dyDescent="0.15">
      <c r="A637" s="2"/>
      <c r="L637" s="1"/>
      <c r="O637" s="1"/>
      <c r="R637" s="1"/>
      <c r="S637" s="1"/>
    </row>
    <row r="638" spans="1:19" ht="13" x14ac:dyDescent="0.15">
      <c r="A638" s="2"/>
      <c r="L638" s="1"/>
      <c r="O638" s="1"/>
      <c r="R638" s="1"/>
      <c r="S638" s="1"/>
    </row>
    <row r="639" spans="1:19" ht="13" x14ac:dyDescent="0.15">
      <c r="A639" s="2"/>
      <c r="L639" s="1"/>
      <c r="O639" s="1"/>
      <c r="R639" s="1"/>
      <c r="S639" s="1"/>
    </row>
    <row r="640" spans="1:19" ht="13" x14ac:dyDescent="0.15">
      <c r="A640" s="2"/>
      <c r="L640" s="1"/>
      <c r="O640" s="1"/>
      <c r="R640" s="1"/>
      <c r="S640" s="1"/>
    </row>
    <row r="641" spans="1:19" ht="13" x14ac:dyDescent="0.15">
      <c r="A641" s="2"/>
      <c r="L641" s="1"/>
      <c r="O641" s="1"/>
      <c r="R641" s="1"/>
      <c r="S641" s="1"/>
    </row>
    <row r="642" spans="1:19" ht="13" x14ac:dyDescent="0.15">
      <c r="A642" s="2"/>
      <c r="L642" s="1"/>
      <c r="O642" s="1"/>
      <c r="R642" s="1"/>
      <c r="S642" s="1"/>
    </row>
    <row r="643" spans="1:19" ht="13" x14ac:dyDescent="0.15">
      <c r="A643" s="2"/>
      <c r="L643" s="1"/>
      <c r="O643" s="1"/>
      <c r="R643" s="1"/>
      <c r="S643" s="1"/>
    </row>
    <row r="644" spans="1:19" ht="13" x14ac:dyDescent="0.15">
      <c r="A644" s="2"/>
      <c r="L644" s="1"/>
      <c r="O644" s="1"/>
      <c r="R644" s="1"/>
      <c r="S644" s="1"/>
    </row>
    <row r="645" spans="1:19" ht="13" x14ac:dyDescent="0.15">
      <c r="A645" s="2"/>
      <c r="L645" s="1"/>
      <c r="O645" s="1"/>
      <c r="R645" s="1"/>
      <c r="S645" s="1"/>
    </row>
    <row r="646" spans="1:19" ht="13" x14ac:dyDescent="0.15">
      <c r="A646" s="2"/>
      <c r="L646" s="1"/>
      <c r="O646" s="1"/>
      <c r="R646" s="1"/>
      <c r="S646" s="1"/>
    </row>
    <row r="647" spans="1:19" ht="13" x14ac:dyDescent="0.15">
      <c r="A647" s="2"/>
      <c r="L647" s="1"/>
      <c r="O647" s="1"/>
      <c r="R647" s="1"/>
      <c r="S647" s="1"/>
    </row>
    <row r="648" spans="1:19" ht="13" x14ac:dyDescent="0.15">
      <c r="A648" s="2"/>
      <c r="L648" s="1"/>
      <c r="O648" s="1"/>
      <c r="R648" s="1"/>
      <c r="S648" s="1"/>
    </row>
    <row r="649" spans="1:19" ht="13" x14ac:dyDescent="0.15">
      <c r="A649" s="2"/>
      <c r="L649" s="1"/>
      <c r="O649" s="1"/>
      <c r="R649" s="1"/>
      <c r="S649" s="1"/>
    </row>
    <row r="650" spans="1:19" ht="13" x14ac:dyDescent="0.15">
      <c r="A650" s="2"/>
      <c r="L650" s="1"/>
      <c r="O650" s="1"/>
      <c r="R650" s="1"/>
      <c r="S650" s="1"/>
    </row>
    <row r="651" spans="1:19" ht="13" x14ac:dyDescent="0.15">
      <c r="A651" s="2"/>
      <c r="L651" s="1"/>
      <c r="O651" s="1"/>
      <c r="R651" s="1"/>
      <c r="S651" s="1"/>
    </row>
    <row r="652" spans="1:19" ht="13" x14ac:dyDescent="0.15">
      <c r="A652" s="2"/>
      <c r="L652" s="1"/>
      <c r="O652" s="1"/>
      <c r="R652" s="1"/>
      <c r="S652" s="1"/>
    </row>
    <row r="653" spans="1:19" ht="13" x14ac:dyDescent="0.15">
      <c r="A653" s="2"/>
      <c r="L653" s="1"/>
      <c r="O653" s="1"/>
      <c r="R653" s="1"/>
      <c r="S653" s="1"/>
    </row>
    <row r="654" spans="1:19" ht="13" x14ac:dyDescent="0.15">
      <c r="A654" s="2"/>
      <c r="L654" s="1"/>
      <c r="O654" s="1"/>
      <c r="R654" s="1"/>
      <c r="S654" s="1"/>
    </row>
    <row r="655" spans="1:19" ht="13" x14ac:dyDescent="0.15">
      <c r="A655" s="2"/>
      <c r="L655" s="1"/>
      <c r="O655" s="1"/>
      <c r="R655" s="1"/>
      <c r="S655" s="1"/>
    </row>
    <row r="656" spans="1:19" ht="13" x14ac:dyDescent="0.15">
      <c r="A656" s="2"/>
      <c r="L656" s="1"/>
      <c r="O656" s="1"/>
      <c r="R656" s="1"/>
      <c r="S656" s="1"/>
    </row>
    <row r="657" spans="1:19" ht="13" x14ac:dyDescent="0.15">
      <c r="A657" s="2"/>
      <c r="L657" s="1"/>
      <c r="O657" s="1"/>
      <c r="R657" s="1"/>
      <c r="S657" s="1"/>
    </row>
    <row r="658" spans="1:19" ht="13" x14ac:dyDescent="0.15">
      <c r="A658" s="2"/>
      <c r="L658" s="1"/>
      <c r="O658" s="1"/>
      <c r="R658" s="1"/>
      <c r="S658" s="1"/>
    </row>
    <row r="659" spans="1:19" ht="13" x14ac:dyDescent="0.15">
      <c r="A659" s="2"/>
      <c r="L659" s="1"/>
      <c r="O659" s="1"/>
      <c r="R659" s="1"/>
      <c r="S659" s="1"/>
    </row>
    <row r="660" spans="1:19" ht="13" x14ac:dyDescent="0.15">
      <c r="A660" s="2"/>
      <c r="L660" s="1"/>
      <c r="O660" s="1"/>
      <c r="R660" s="1"/>
      <c r="S660" s="1"/>
    </row>
    <row r="661" spans="1:19" ht="13" x14ac:dyDescent="0.15">
      <c r="A661" s="2"/>
      <c r="L661" s="1"/>
      <c r="O661" s="1"/>
      <c r="R661" s="1"/>
      <c r="S661" s="1"/>
    </row>
    <row r="662" spans="1:19" ht="13" x14ac:dyDescent="0.15">
      <c r="A662" s="2"/>
      <c r="L662" s="1"/>
      <c r="O662" s="1"/>
      <c r="R662" s="1"/>
      <c r="S662" s="1"/>
    </row>
    <row r="663" spans="1:19" ht="13" x14ac:dyDescent="0.15">
      <c r="A663" s="2"/>
      <c r="L663" s="1"/>
      <c r="O663" s="1"/>
      <c r="R663" s="1"/>
      <c r="S663" s="1"/>
    </row>
    <row r="664" spans="1:19" ht="13" x14ac:dyDescent="0.15">
      <c r="A664" s="2"/>
      <c r="L664" s="1"/>
      <c r="O664" s="1"/>
      <c r="R664" s="1"/>
      <c r="S664" s="1"/>
    </row>
    <row r="665" spans="1:19" ht="13" x14ac:dyDescent="0.15">
      <c r="A665" s="2"/>
      <c r="L665" s="1"/>
      <c r="O665" s="1"/>
      <c r="R665" s="1"/>
      <c r="S665" s="1"/>
    </row>
    <row r="666" spans="1:19" ht="13" x14ac:dyDescent="0.15">
      <c r="A666" s="2"/>
      <c r="L666" s="1"/>
      <c r="O666" s="1"/>
      <c r="R666" s="1"/>
      <c r="S666" s="1"/>
    </row>
    <row r="667" spans="1:19" ht="13" x14ac:dyDescent="0.15">
      <c r="A667" s="2"/>
      <c r="L667" s="1"/>
      <c r="O667" s="1"/>
      <c r="R667" s="1"/>
      <c r="S667" s="1"/>
    </row>
    <row r="668" spans="1:19" ht="13" x14ac:dyDescent="0.15">
      <c r="A668" s="2"/>
      <c r="L668" s="1"/>
      <c r="O668" s="1"/>
      <c r="R668" s="1"/>
      <c r="S668" s="1"/>
    </row>
    <row r="669" spans="1:19" ht="13" x14ac:dyDescent="0.15">
      <c r="A669" s="2"/>
      <c r="L669" s="1"/>
      <c r="O669" s="1"/>
      <c r="R669" s="1"/>
      <c r="S669" s="1"/>
    </row>
    <row r="670" spans="1:19" ht="13" x14ac:dyDescent="0.15">
      <c r="A670" s="2"/>
      <c r="L670" s="1"/>
      <c r="O670" s="1"/>
      <c r="R670" s="1"/>
      <c r="S670" s="1"/>
    </row>
    <row r="671" spans="1:19" ht="13" x14ac:dyDescent="0.15">
      <c r="A671" s="2"/>
      <c r="L671" s="1"/>
      <c r="O671" s="1"/>
      <c r="R671" s="1"/>
      <c r="S671" s="1"/>
    </row>
    <row r="672" spans="1:19" ht="13" x14ac:dyDescent="0.15">
      <c r="A672" s="2"/>
      <c r="L672" s="1"/>
      <c r="O672" s="1"/>
      <c r="R672" s="1"/>
      <c r="S672" s="1"/>
    </row>
    <row r="673" spans="1:19" ht="13" x14ac:dyDescent="0.15">
      <c r="A673" s="2"/>
      <c r="L673" s="1"/>
      <c r="O673" s="1"/>
      <c r="R673" s="1"/>
      <c r="S673" s="1"/>
    </row>
    <row r="674" spans="1:19" ht="13" x14ac:dyDescent="0.15">
      <c r="A674" s="2"/>
      <c r="L674" s="1"/>
      <c r="O674" s="1"/>
      <c r="R674" s="1"/>
      <c r="S674" s="1"/>
    </row>
    <row r="675" spans="1:19" ht="13" x14ac:dyDescent="0.15">
      <c r="A675" s="2"/>
      <c r="L675" s="1"/>
      <c r="O675" s="1"/>
      <c r="R675" s="1"/>
      <c r="S675" s="1"/>
    </row>
    <row r="676" spans="1:19" ht="13" x14ac:dyDescent="0.15">
      <c r="A676" s="2"/>
      <c r="L676" s="1"/>
      <c r="O676" s="1"/>
      <c r="R676" s="1"/>
      <c r="S676" s="1"/>
    </row>
    <row r="677" spans="1:19" ht="13" x14ac:dyDescent="0.15">
      <c r="A677" s="2"/>
      <c r="L677" s="1"/>
      <c r="O677" s="1"/>
      <c r="R677" s="1"/>
      <c r="S677" s="1"/>
    </row>
    <row r="678" spans="1:19" ht="13" x14ac:dyDescent="0.15">
      <c r="A678" s="2"/>
      <c r="L678" s="1"/>
      <c r="O678" s="1"/>
      <c r="R678" s="1"/>
      <c r="S678" s="1"/>
    </row>
    <row r="679" spans="1:19" ht="13" x14ac:dyDescent="0.15">
      <c r="A679" s="2"/>
      <c r="L679" s="1"/>
      <c r="O679" s="1"/>
      <c r="R679" s="1"/>
      <c r="S679" s="1"/>
    </row>
    <row r="680" spans="1:19" ht="13" x14ac:dyDescent="0.15">
      <c r="A680" s="2"/>
      <c r="L680" s="1"/>
      <c r="O680" s="1"/>
      <c r="R680" s="1"/>
      <c r="S680" s="1"/>
    </row>
    <row r="681" spans="1:19" ht="13" x14ac:dyDescent="0.15">
      <c r="A681" s="2"/>
      <c r="L681" s="1"/>
      <c r="O681" s="1"/>
      <c r="R681" s="1"/>
      <c r="S681" s="1"/>
    </row>
    <row r="682" spans="1:19" ht="13" x14ac:dyDescent="0.15">
      <c r="A682" s="2"/>
      <c r="L682" s="1"/>
      <c r="O682" s="1"/>
      <c r="R682" s="1"/>
      <c r="S682" s="1"/>
    </row>
    <row r="683" spans="1:19" ht="13" x14ac:dyDescent="0.15">
      <c r="A683" s="2"/>
      <c r="L683" s="1"/>
      <c r="O683" s="1"/>
      <c r="R683" s="1"/>
      <c r="S683" s="1"/>
    </row>
    <row r="684" spans="1:19" ht="13" x14ac:dyDescent="0.15">
      <c r="A684" s="2"/>
      <c r="L684" s="1"/>
      <c r="O684" s="1"/>
      <c r="R684" s="1"/>
      <c r="S684" s="1"/>
    </row>
    <row r="685" spans="1:19" ht="13" x14ac:dyDescent="0.15">
      <c r="A685" s="2"/>
      <c r="L685" s="1"/>
      <c r="O685" s="1"/>
      <c r="R685" s="1"/>
      <c r="S685" s="1"/>
    </row>
    <row r="686" spans="1:19" ht="13" x14ac:dyDescent="0.15">
      <c r="A686" s="2"/>
      <c r="L686" s="1"/>
      <c r="O686" s="1"/>
      <c r="R686" s="1"/>
      <c r="S686" s="1"/>
    </row>
    <row r="687" spans="1:19" ht="13" x14ac:dyDescent="0.15">
      <c r="A687" s="2"/>
      <c r="L687" s="1"/>
      <c r="O687" s="1"/>
      <c r="R687" s="1"/>
      <c r="S687" s="1"/>
    </row>
    <row r="688" spans="1:19" ht="13" x14ac:dyDescent="0.15">
      <c r="A688" s="2"/>
      <c r="L688" s="1"/>
      <c r="O688" s="1"/>
      <c r="R688" s="1"/>
      <c r="S688" s="1"/>
    </row>
    <row r="689" spans="1:19" ht="13" x14ac:dyDescent="0.15">
      <c r="A689" s="2"/>
      <c r="L689" s="1"/>
      <c r="O689" s="1"/>
      <c r="R689" s="1"/>
      <c r="S689" s="1"/>
    </row>
    <row r="690" spans="1:19" ht="13" x14ac:dyDescent="0.15">
      <c r="A690" s="2"/>
      <c r="L690" s="1"/>
      <c r="O690" s="1"/>
      <c r="R690" s="1"/>
      <c r="S690" s="1"/>
    </row>
    <row r="691" spans="1:19" ht="13" x14ac:dyDescent="0.15">
      <c r="A691" s="2"/>
      <c r="L691" s="1"/>
      <c r="O691" s="1"/>
      <c r="R691" s="1"/>
      <c r="S691" s="1"/>
    </row>
    <row r="692" spans="1:19" ht="13" x14ac:dyDescent="0.15">
      <c r="A692" s="2"/>
      <c r="L692" s="1"/>
      <c r="O692" s="1"/>
      <c r="R692" s="1"/>
      <c r="S692" s="1"/>
    </row>
    <row r="693" spans="1:19" ht="13" x14ac:dyDescent="0.15">
      <c r="A693" s="2"/>
      <c r="L693" s="1"/>
      <c r="O693" s="1"/>
      <c r="R693" s="1"/>
      <c r="S693" s="1"/>
    </row>
    <row r="694" spans="1:19" ht="13" x14ac:dyDescent="0.15">
      <c r="A694" s="2"/>
      <c r="L694" s="1"/>
      <c r="O694" s="1"/>
      <c r="R694" s="1"/>
      <c r="S694" s="1"/>
    </row>
    <row r="695" spans="1:19" ht="13" x14ac:dyDescent="0.15">
      <c r="A695" s="2"/>
      <c r="L695" s="1"/>
      <c r="O695" s="1"/>
      <c r="R695" s="1"/>
      <c r="S695" s="1"/>
    </row>
    <row r="696" spans="1:19" ht="13" x14ac:dyDescent="0.15">
      <c r="A696" s="2"/>
      <c r="L696" s="1"/>
      <c r="O696" s="1"/>
      <c r="R696" s="1"/>
      <c r="S696" s="1"/>
    </row>
    <row r="697" spans="1:19" ht="13" x14ac:dyDescent="0.15">
      <c r="A697" s="2"/>
      <c r="L697" s="1"/>
      <c r="O697" s="1"/>
      <c r="R697" s="1"/>
      <c r="S697" s="1"/>
    </row>
    <row r="698" spans="1:19" ht="13" x14ac:dyDescent="0.15">
      <c r="A698" s="2"/>
      <c r="L698" s="1"/>
      <c r="O698" s="1"/>
      <c r="R698" s="1"/>
      <c r="S698" s="1"/>
    </row>
    <row r="699" spans="1:19" ht="13" x14ac:dyDescent="0.15">
      <c r="A699" s="2"/>
      <c r="L699" s="1"/>
      <c r="O699" s="1"/>
      <c r="R699" s="1"/>
      <c r="S699" s="1"/>
    </row>
    <row r="700" spans="1:19" ht="13" x14ac:dyDescent="0.15">
      <c r="A700" s="2"/>
      <c r="L700" s="1"/>
      <c r="O700" s="1"/>
      <c r="R700" s="1"/>
      <c r="S700" s="1"/>
    </row>
    <row r="701" spans="1:19" ht="13" x14ac:dyDescent="0.15">
      <c r="A701" s="2"/>
      <c r="L701" s="1"/>
      <c r="O701" s="1"/>
      <c r="R701" s="1"/>
      <c r="S701" s="1"/>
    </row>
    <row r="702" spans="1:19" ht="13" x14ac:dyDescent="0.15">
      <c r="A702" s="2"/>
      <c r="L702" s="1"/>
      <c r="O702" s="1"/>
      <c r="R702" s="1"/>
      <c r="S702" s="1"/>
    </row>
    <row r="703" spans="1:19" ht="13" x14ac:dyDescent="0.15">
      <c r="A703" s="2"/>
      <c r="L703" s="1"/>
      <c r="O703" s="1"/>
      <c r="R703" s="1"/>
      <c r="S703" s="1"/>
    </row>
    <row r="704" spans="1:19" ht="13" x14ac:dyDescent="0.15">
      <c r="A704" s="2"/>
      <c r="L704" s="1"/>
      <c r="O704" s="1"/>
      <c r="R704" s="1"/>
      <c r="S704" s="1"/>
    </row>
    <row r="705" spans="1:19" ht="13" x14ac:dyDescent="0.15">
      <c r="A705" s="2"/>
      <c r="L705" s="1"/>
      <c r="O705" s="1"/>
      <c r="R705" s="1"/>
      <c r="S705" s="1"/>
    </row>
    <row r="706" spans="1:19" ht="13" x14ac:dyDescent="0.15">
      <c r="A706" s="2"/>
      <c r="L706" s="1"/>
      <c r="O706" s="1"/>
      <c r="R706" s="1"/>
      <c r="S706" s="1"/>
    </row>
    <row r="707" spans="1:19" ht="13" x14ac:dyDescent="0.15">
      <c r="A707" s="2"/>
      <c r="L707" s="1"/>
      <c r="O707" s="1"/>
      <c r="R707" s="1"/>
      <c r="S707" s="1"/>
    </row>
    <row r="708" spans="1:19" ht="13" x14ac:dyDescent="0.15">
      <c r="A708" s="2"/>
      <c r="L708" s="1"/>
      <c r="O708" s="1"/>
      <c r="R708" s="1"/>
      <c r="S708" s="1"/>
    </row>
    <row r="709" spans="1:19" ht="13" x14ac:dyDescent="0.15">
      <c r="A709" s="2"/>
      <c r="L709" s="1"/>
      <c r="O709" s="1"/>
      <c r="R709" s="1"/>
      <c r="S709" s="1"/>
    </row>
    <row r="710" spans="1:19" ht="13" x14ac:dyDescent="0.15">
      <c r="A710" s="2"/>
      <c r="L710" s="1"/>
      <c r="O710" s="1"/>
      <c r="R710" s="1"/>
      <c r="S710" s="1"/>
    </row>
    <row r="711" spans="1:19" ht="13" x14ac:dyDescent="0.15">
      <c r="A711" s="2"/>
      <c r="L711" s="1"/>
      <c r="O711" s="1"/>
      <c r="R711" s="1"/>
      <c r="S711" s="1"/>
    </row>
    <row r="712" spans="1:19" ht="13" x14ac:dyDescent="0.15">
      <c r="A712" s="2"/>
      <c r="L712" s="1"/>
      <c r="O712" s="1"/>
      <c r="R712" s="1"/>
      <c r="S712" s="1"/>
    </row>
    <row r="713" spans="1:19" ht="13" x14ac:dyDescent="0.15">
      <c r="A713" s="2"/>
      <c r="L713" s="1"/>
      <c r="O713" s="1"/>
      <c r="R713" s="1"/>
      <c r="S713" s="1"/>
    </row>
    <row r="714" spans="1:19" ht="13" x14ac:dyDescent="0.15">
      <c r="A714" s="2"/>
      <c r="L714" s="1"/>
      <c r="O714" s="1"/>
      <c r="R714" s="1"/>
      <c r="S714" s="1"/>
    </row>
    <row r="715" spans="1:19" ht="13" x14ac:dyDescent="0.15">
      <c r="A715" s="2"/>
      <c r="L715" s="1"/>
      <c r="O715" s="1"/>
      <c r="R715" s="1"/>
      <c r="S715" s="1"/>
    </row>
    <row r="716" spans="1:19" ht="13" x14ac:dyDescent="0.15">
      <c r="A716" s="2"/>
      <c r="L716" s="1"/>
      <c r="O716" s="1"/>
      <c r="R716" s="1"/>
      <c r="S716" s="1"/>
    </row>
    <row r="717" spans="1:19" ht="13" x14ac:dyDescent="0.15">
      <c r="A717" s="2"/>
      <c r="L717" s="1"/>
      <c r="O717" s="1"/>
      <c r="R717" s="1"/>
      <c r="S717" s="1"/>
    </row>
    <row r="718" spans="1:19" ht="13" x14ac:dyDescent="0.15">
      <c r="A718" s="2"/>
      <c r="L718" s="1"/>
      <c r="O718" s="1"/>
      <c r="R718" s="1"/>
      <c r="S718" s="1"/>
    </row>
    <row r="719" spans="1:19" ht="13" x14ac:dyDescent="0.15">
      <c r="A719" s="2"/>
      <c r="L719" s="1"/>
      <c r="O719" s="1"/>
      <c r="R719" s="1"/>
      <c r="S719" s="1"/>
    </row>
    <row r="720" spans="1:19" ht="13" x14ac:dyDescent="0.15">
      <c r="A720" s="2"/>
      <c r="L720" s="1"/>
      <c r="O720" s="1"/>
      <c r="R720" s="1"/>
      <c r="S720" s="1"/>
    </row>
    <row r="721" spans="1:19" ht="13" x14ac:dyDescent="0.15">
      <c r="A721" s="2"/>
      <c r="L721" s="1"/>
      <c r="O721" s="1"/>
      <c r="R721" s="1"/>
      <c r="S721" s="1"/>
    </row>
    <row r="722" spans="1:19" ht="13" x14ac:dyDescent="0.15">
      <c r="A722" s="2"/>
      <c r="L722" s="1"/>
      <c r="O722" s="1"/>
      <c r="R722" s="1"/>
      <c r="S722" s="1"/>
    </row>
    <row r="723" spans="1:19" ht="13" x14ac:dyDescent="0.15">
      <c r="A723" s="2"/>
      <c r="L723" s="1"/>
      <c r="O723" s="1"/>
      <c r="R723" s="1"/>
      <c r="S723" s="1"/>
    </row>
    <row r="724" spans="1:19" ht="13" x14ac:dyDescent="0.15">
      <c r="A724" s="2"/>
      <c r="L724" s="1"/>
      <c r="O724" s="1"/>
      <c r="R724" s="1"/>
      <c r="S724" s="1"/>
    </row>
    <row r="725" spans="1:19" ht="13" x14ac:dyDescent="0.15">
      <c r="A725" s="2"/>
      <c r="L725" s="1"/>
      <c r="O725" s="1"/>
      <c r="R725" s="1"/>
      <c r="S725" s="1"/>
    </row>
    <row r="726" spans="1:19" ht="13" x14ac:dyDescent="0.15">
      <c r="A726" s="2"/>
      <c r="L726" s="1"/>
      <c r="O726" s="1"/>
      <c r="R726" s="1"/>
      <c r="S726" s="1"/>
    </row>
    <row r="727" spans="1:19" ht="13" x14ac:dyDescent="0.15">
      <c r="A727" s="2"/>
      <c r="L727" s="1"/>
      <c r="O727" s="1"/>
      <c r="R727" s="1"/>
      <c r="S727" s="1"/>
    </row>
    <row r="728" spans="1:19" ht="13" x14ac:dyDescent="0.15">
      <c r="A728" s="2"/>
      <c r="L728" s="1"/>
      <c r="O728" s="1"/>
      <c r="R728" s="1"/>
      <c r="S728" s="1"/>
    </row>
    <row r="729" spans="1:19" ht="13" x14ac:dyDescent="0.15">
      <c r="A729" s="2"/>
      <c r="L729" s="1"/>
      <c r="O729" s="1"/>
      <c r="R729" s="1"/>
      <c r="S729" s="1"/>
    </row>
    <row r="730" spans="1:19" ht="13" x14ac:dyDescent="0.15">
      <c r="A730" s="2"/>
      <c r="L730" s="1"/>
      <c r="O730" s="1"/>
      <c r="R730" s="1"/>
      <c r="S730" s="1"/>
    </row>
    <row r="731" spans="1:19" ht="13" x14ac:dyDescent="0.15">
      <c r="A731" s="2"/>
      <c r="L731" s="1"/>
      <c r="O731" s="1"/>
      <c r="R731" s="1"/>
      <c r="S731" s="1"/>
    </row>
    <row r="732" spans="1:19" ht="13" x14ac:dyDescent="0.15">
      <c r="A732" s="2"/>
      <c r="L732" s="1"/>
      <c r="O732" s="1"/>
      <c r="R732" s="1"/>
      <c r="S732" s="1"/>
    </row>
    <row r="733" spans="1:19" ht="13" x14ac:dyDescent="0.15">
      <c r="A733" s="2"/>
      <c r="L733" s="1"/>
      <c r="O733" s="1"/>
      <c r="R733" s="1"/>
      <c r="S733" s="1"/>
    </row>
    <row r="734" spans="1:19" ht="13" x14ac:dyDescent="0.15">
      <c r="A734" s="2"/>
      <c r="L734" s="1"/>
      <c r="O734" s="1"/>
      <c r="R734" s="1"/>
      <c r="S734" s="1"/>
    </row>
    <row r="735" spans="1:19" ht="13" x14ac:dyDescent="0.15">
      <c r="A735" s="2"/>
      <c r="L735" s="1"/>
      <c r="O735" s="1"/>
      <c r="R735" s="1"/>
      <c r="S735" s="1"/>
    </row>
    <row r="736" spans="1:19" ht="13" x14ac:dyDescent="0.15">
      <c r="A736" s="2"/>
      <c r="L736" s="1"/>
      <c r="O736" s="1"/>
      <c r="R736" s="1"/>
      <c r="S736" s="1"/>
    </row>
    <row r="737" spans="1:19" ht="13" x14ac:dyDescent="0.15">
      <c r="A737" s="2"/>
      <c r="L737" s="1"/>
      <c r="O737" s="1"/>
      <c r="R737" s="1"/>
      <c r="S737" s="1"/>
    </row>
    <row r="738" spans="1:19" ht="13" x14ac:dyDescent="0.15">
      <c r="A738" s="2"/>
      <c r="L738" s="1"/>
      <c r="O738" s="1"/>
      <c r="R738" s="1"/>
      <c r="S738" s="1"/>
    </row>
    <row r="739" spans="1:19" ht="13" x14ac:dyDescent="0.15">
      <c r="A739" s="2"/>
      <c r="L739" s="1"/>
      <c r="O739" s="1"/>
      <c r="R739" s="1"/>
      <c r="S739" s="1"/>
    </row>
    <row r="740" spans="1:19" ht="13" x14ac:dyDescent="0.15">
      <c r="A740" s="2"/>
      <c r="L740" s="1"/>
      <c r="O740" s="1"/>
      <c r="R740" s="1"/>
      <c r="S740" s="1"/>
    </row>
    <row r="741" spans="1:19" ht="13" x14ac:dyDescent="0.15">
      <c r="A741" s="2"/>
      <c r="L741" s="1"/>
      <c r="O741" s="1"/>
      <c r="R741" s="1"/>
      <c r="S741" s="1"/>
    </row>
    <row r="742" spans="1:19" ht="13" x14ac:dyDescent="0.15">
      <c r="A742" s="2"/>
      <c r="L742" s="1"/>
      <c r="O742" s="1"/>
      <c r="R742" s="1"/>
      <c r="S742" s="1"/>
    </row>
    <row r="743" spans="1:19" ht="13" x14ac:dyDescent="0.15">
      <c r="A743" s="2"/>
      <c r="L743" s="1"/>
      <c r="O743" s="1"/>
      <c r="R743" s="1"/>
      <c r="S743" s="1"/>
    </row>
    <row r="744" spans="1:19" ht="13" x14ac:dyDescent="0.15">
      <c r="A744" s="2"/>
      <c r="L744" s="1"/>
      <c r="O744" s="1"/>
      <c r="R744" s="1"/>
      <c r="S744" s="1"/>
    </row>
    <row r="745" spans="1:19" ht="13" x14ac:dyDescent="0.15">
      <c r="A745" s="2"/>
      <c r="L745" s="1"/>
      <c r="O745" s="1"/>
      <c r="R745" s="1"/>
      <c r="S745" s="1"/>
    </row>
    <row r="746" spans="1:19" ht="13" x14ac:dyDescent="0.15">
      <c r="A746" s="2"/>
      <c r="L746" s="1"/>
      <c r="O746" s="1"/>
      <c r="R746" s="1"/>
      <c r="S746" s="1"/>
    </row>
    <row r="747" spans="1:19" ht="13" x14ac:dyDescent="0.15">
      <c r="A747" s="2"/>
      <c r="L747" s="1"/>
      <c r="O747" s="1"/>
      <c r="R747" s="1"/>
      <c r="S747" s="1"/>
    </row>
    <row r="748" spans="1:19" ht="13" x14ac:dyDescent="0.15">
      <c r="A748" s="2"/>
      <c r="L748" s="1"/>
      <c r="O748" s="1"/>
      <c r="R748" s="1"/>
      <c r="S748" s="1"/>
    </row>
    <row r="749" spans="1:19" ht="13" x14ac:dyDescent="0.15">
      <c r="A749" s="2"/>
      <c r="L749" s="1"/>
      <c r="O749" s="1"/>
      <c r="R749" s="1"/>
      <c r="S749" s="1"/>
    </row>
    <row r="750" spans="1:19" ht="13" x14ac:dyDescent="0.15">
      <c r="A750" s="2"/>
      <c r="L750" s="1"/>
      <c r="O750" s="1"/>
      <c r="R750" s="1"/>
      <c r="S750" s="1"/>
    </row>
    <row r="751" spans="1:19" ht="13" x14ac:dyDescent="0.15">
      <c r="A751" s="2"/>
      <c r="L751" s="1"/>
      <c r="O751" s="1"/>
      <c r="R751" s="1"/>
      <c r="S751" s="1"/>
    </row>
    <row r="752" spans="1:19" ht="13" x14ac:dyDescent="0.15">
      <c r="A752" s="2"/>
      <c r="L752" s="1"/>
      <c r="O752" s="1"/>
      <c r="R752" s="1"/>
      <c r="S752" s="1"/>
    </row>
    <row r="753" spans="1:19" ht="13" x14ac:dyDescent="0.15">
      <c r="A753" s="2"/>
      <c r="L753" s="1"/>
      <c r="O753" s="1"/>
      <c r="R753" s="1"/>
      <c r="S753" s="1"/>
    </row>
    <row r="754" spans="1:19" ht="13" x14ac:dyDescent="0.15">
      <c r="A754" s="2"/>
      <c r="L754" s="1"/>
      <c r="O754" s="1"/>
      <c r="R754" s="1"/>
      <c r="S754" s="1"/>
    </row>
    <row r="755" spans="1:19" ht="13" x14ac:dyDescent="0.15">
      <c r="A755" s="2"/>
      <c r="L755" s="1"/>
      <c r="O755" s="1"/>
      <c r="R755" s="1"/>
      <c r="S755" s="1"/>
    </row>
    <row r="756" spans="1:19" ht="13" x14ac:dyDescent="0.15">
      <c r="A756" s="2"/>
      <c r="L756" s="1"/>
      <c r="O756" s="1"/>
      <c r="R756" s="1"/>
      <c r="S756" s="1"/>
    </row>
    <row r="757" spans="1:19" ht="13" x14ac:dyDescent="0.15">
      <c r="A757" s="2"/>
      <c r="L757" s="1"/>
      <c r="O757" s="1"/>
      <c r="R757" s="1"/>
      <c r="S757" s="1"/>
    </row>
    <row r="758" spans="1:19" ht="13" x14ac:dyDescent="0.15">
      <c r="A758" s="2"/>
      <c r="L758" s="1"/>
      <c r="O758" s="1"/>
      <c r="R758" s="1"/>
      <c r="S758" s="1"/>
    </row>
    <row r="759" spans="1:19" ht="13" x14ac:dyDescent="0.15">
      <c r="A759" s="2"/>
      <c r="L759" s="1"/>
      <c r="O759" s="1"/>
      <c r="R759" s="1"/>
      <c r="S759" s="1"/>
    </row>
    <row r="760" spans="1:19" ht="13" x14ac:dyDescent="0.15">
      <c r="A760" s="2"/>
      <c r="L760" s="1"/>
      <c r="O760" s="1"/>
      <c r="R760" s="1"/>
      <c r="S760" s="1"/>
    </row>
    <row r="761" spans="1:19" ht="13" x14ac:dyDescent="0.15">
      <c r="A761" s="2"/>
      <c r="L761" s="1"/>
      <c r="O761" s="1"/>
      <c r="R761" s="1"/>
      <c r="S761" s="1"/>
    </row>
    <row r="762" spans="1:19" ht="13" x14ac:dyDescent="0.15">
      <c r="A762" s="2"/>
      <c r="L762" s="1"/>
      <c r="O762" s="1"/>
      <c r="R762" s="1"/>
      <c r="S762" s="1"/>
    </row>
    <row r="763" spans="1:19" ht="13" x14ac:dyDescent="0.15">
      <c r="A763" s="2"/>
      <c r="L763" s="1"/>
      <c r="O763" s="1"/>
      <c r="R763" s="1"/>
      <c r="S763" s="1"/>
    </row>
    <row r="764" spans="1:19" ht="13" x14ac:dyDescent="0.15">
      <c r="A764" s="2"/>
      <c r="L764" s="1"/>
      <c r="O764" s="1"/>
      <c r="R764" s="1"/>
      <c r="S764" s="1"/>
    </row>
    <row r="765" spans="1:19" ht="13" x14ac:dyDescent="0.15">
      <c r="A765" s="2"/>
      <c r="L765" s="1"/>
      <c r="O765" s="1"/>
      <c r="R765" s="1"/>
      <c r="S765" s="1"/>
    </row>
    <row r="766" spans="1:19" ht="13" x14ac:dyDescent="0.15">
      <c r="A766" s="2"/>
      <c r="L766" s="1"/>
      <c r="O766" s="1"/>
      <c r="R766" s="1"/>
      <c r="S766" s="1"/>
    </row>
    <row r="767" spans="1:19" ht="13" x14ac:dyDescent="0.15">
      <c r="A767" s="2"/>
      <c r="L767" s="1"/>
      <c r="O767" s="1"/>
      <c r="R767" s="1"/>
      <c r="S767" s="1"/>
    </row>
    <row r="768" spans="1:19" ht="13" x14ac:dyDescent="0.15">
      <c r="A768" s="2"/>
      <c r="L768" s="1"/>
      <c r="O768" s="1"/>
      <c r="R768" s="1"/>
      <c r="S768" s="1"/>
    </row>
    <row r="769" spans="1:19" ht="13" x14ac:dyDescent="0.15">
      <c r="A769" s="2"/>
      <c r="L769" s="1"/>
      <c r="O769" s="1"/>
      <c r="R769" s="1"/>
      <c r="S769" s="1"/>
    </row>
    <row r="770" spans="1:19" ht="13" x14ac:dyDescent="0.15">
      <c r="A770" s="2"/>
      <c r="L770" s="1"/>
      <c r="O770" s="1"/>
      <c r="R770" s="1"/>
      <c r="S770" s="1"/>
    </row>
    <row r="771" spans="1:19" ht="13" x14ac:dyDescent="0.15">
      <c r="A771" s="2"/>
      <c r="L771" s="1"/>
      <c r="O771" s="1"/>
      <c r="R771" s="1"/>
      <c r="S771" s="1"/>
    </row>
    <row r="772" spans="1:19" ht="13" x14ac:dyDescent="0.15">
      <c r="A772" s="2"/>
      <c r="L772" s="1"/>
      <c r="O772" s="1"/>
      <c r="R772" s="1"/>
      <c r="S772" s="1"/>
    </row>
    <row r="773" spans="1:19" ht="13" x14ac:dyDescent="0.15">
      <c r="A773" s="2"/>
      <c r="L773" s="1"/>
      <c r="O773" s="1"/>
      <c r="R773" s="1"/>
      <c r="S773" s="1"/>
    </row>
    <row r="774" spans="1:19" ht="13" x14ac:dyDescent="0.15">
      <c r="A774" s="2"/>
      <c r="L774" s="1"/>
      <c r="O774" s="1"/>
      <c r="R774" s="1"/>
      <c r="S774" s="1"/>
    </row>
    <row r="775" spans="1:19" ht="13" x14ac:dyDescent="0.15">
      <c r="A775" s="2"/>
      <c r="L775" s="1"/>
      <c r="O775" s="1"/>
      <c r="R775" s="1"/>
      <c r="S775" s="1"/>
    </row>
    <row r="776" spans="1:19" ht="13" x14ac:dyDescent="0.15">
      <c r="A776" s="2"/>
      <c r="L776" s="1"/>
      <c r="O776" s="1"/>
      <c r="R776" s="1"/>
      <c r="S776" s="1"/>
    </row>
    <row r="777" spans="1:19" ht="13" x14ac:dyDescent="0.15">
      <c r="A777" s="2"/>
      <c r="L777" s="1"/>
      <c r="O777" s="1"/>
      <c r="R777" s="1"/>
      <c r="S777" s="1"/>
    </row>
    <row r="778" spans="1:19" ht="13" x14ac:dyDescent="0.15">
      <c r="A778" s="2"/>
      <c r="L778" s="1"/>
      <c r="O778" s="1"/>
      <c r="R778" s="1"/>
      <c r="S778" s="1"/>
    </row>
    <row r="779" spans="1:19" ht="13" x14ac:dyDescent="0.15">
      <c r="A779" s="2"/>
      <c r="L779" s="1"/>
      <c r="O779" s="1"/>
      <c r="R779" s="1"/>
      <c r="S779" s="1"/>
    </row>
    <row r="780" spans="1:19" ht="13" x14ac:dyDescent="0.15">
      <c r="A780" s="2"/>
      <c r="L780" s="1"/>
      <c r="O780" s="1"/>
      <c r="R780" s="1"/>
      <c r="S780" s="1"/>
    </row>
    <row r="781" spans="1:19" ht="13" x14ac:dyDescent="0.15">
      <c r="A781" s="2"/>
      <c r="L781" s="1"/>
      <c r="O781" s="1"/>
      <c r="R781" s="1"/>
      <c r="S781" s="1"/>
    </row>
    <row r="782" spans="1:19" ht="13" x14ac:dyDescent="0.15">
      <c r="A782" s="2"/>
      <c r="L782" s="1"/>
      <c r="O782" s="1"/>
      <c r="R782" s="1"/>
      <c r="S782" s="1"/>
    </row>
    <row r="783" spans="1:19" ht="13" x14ac:dyDescent="0.15">
      <c r="A783" s="2"/>
      <c r="L783" s="1"/>
      <c r="O783" s="1"/>
      <c r="R783" s="1"/>
      <c r="S783" s="1"/>
    </row>
    <row r="784" spans="1:19" ht="13" x14ac:dyDescent="0.15">
      <c r="A784" s="2"/>
      <c r="L784" s="1"/>
      <c r="O784" s="1"/>
      <c r="R784" s="1"/>
      <c r="S784" s="1"/>
    </row>
    <row r="785" spans="1:19" ht="13" x14ac:dyDescent="0.15">
      <c r="A785" s="2"/>
      <c r="L785" s="1"/>
      <c r="O785" s="1"/>
      <c r="R785" s="1"/>
      <c r="S785" s="1"/>
    </row>
    <row r="786" spans="1:19" ht="13" x14ac:dyDescent="0.15">
      <c r="A786" s="2"/>
      <c r="L786" s="1"/>
      <c r="O786" s="1"/>
      <c r="R786" s="1"/>
      <c r="S786" s="1"/>
    </row>
    <row r="787" spans="1:19" ht="13" x14ac:dyDescent="0.15">
      <c r="A787" s="2"/>
      <c r="L787" s="1"/>
      <c r="O787" s="1"/>
      <c r="R787" s="1"/>
      <c r="S787" s="1"/>
    </row>
    <row r="788" spans="1:19" ht="13" x14ac:dyDescent="0.15">
      <c r="A788" s="2"/>
      <c r="L788" s="1"/>
      <c r="O788" s="1"/>
      <c r="R788" s="1"/>
      <c r="S788" s="1"/>
    </row>
    <row r="789" spans="1:19" ht="13" x14ac:dyDescent="0.15">
      <c r="A789" s="2"/>
      <c r="L789" s="1"/>
      <c r="O789" s="1"/>
      <c r="R789" s="1"/>
      <c r="S789" s="1"/>
    </row>
    <row r="790" spans="1:19" ht="13" x14ac:dyDescent="0.15">
      <c r="A790" s="2"/>
      <c r="L790" s="1"/>
      <c r="O790" s="1"/>
      <c r="R790" s="1"/>
      <c r="S790" s="1"/>
    </row>
    <row r="791" spans="1:19" ht="13" x14ac:dyDescent="0.15">
      <c r="A791" s="2"/>
      <c r="L791" s="1"/>
      <c r="O791" s="1"/>
      <c r="R791" s="1"/>
      <c r="S791" s="1"/>
    </row>
    <row r="792" spans="1:19" ht="13" x14ac:dyDescent="0.15">
      <c r="A792" s="2"/>
      <c r="L792" s="1"/>
      <c r="O792" s="1"/>
      <c r="R792" s="1"/>
      <c r="S792" s="1"/>
    </row>
    <row r="793" spans="1:19" ht="13" x14ac:dyDescent="0.15">
      <c r="A793" s="2"/>
      <c r="L793" s="1"/>
      <c r="O793" s="1"/>
      <c r="R793" s="1"/>
      <c r="S793" s="1"/>
    </row>
    <row r="794" spans="1:19" ht="13" x14ac:dyDescent="0.15">
      <c r="A794" s="2"/>
      <c r="L794" s="1"/>
      <c r="O794" s="1"/>
      <c r="R794" s="1"/>
      <c r="S794" s="1"/>
    </row>
    <row r="795" spans="1:19" ht="13" x14ac:dyDescent="0.15">
      <c r="A795" s="2"/>
      <c r="L795" s="1"/>
      <c r="O795" s="1"/>
      <c r="R795" s="1"/>
      <c r="S795" s="1"/>
    </row>
    <row r="796" spans="1:19" ht="13" x14ac:dyDescent="0.15">
      <c r="A796" s="2"/>
      <c r="L796" s="1"/>
      <c r="O796" s="1"/>
      <c r="R796" s="1"/>
      <c r="S796" s="1"/>
    </row>
    <row r="797" spans="1:19" ht="13" x14ac:dyDescent="0.15">
      <c r="A797" s="2"/>
      <c r="L797" s="1"/>
      <c r="O797" s="1"/>
      <c r="R797" s="1"/>
      <c r="S797" s="1"/>
    </row>
    <row r="798" spans="1:19" ht="13" x14ac:dyDescent="0.15">
      <c r="A798" s="2"/>
      <c r="L798" s="1"/>
      <c r="O798" s="1"/>
      <c r="R798" s="1"/>
      <c r="S798" s="1"/>
    </row>
    <row r="799" spans="1:19" ht="13" x14ac:dyDescent="0.15">
      <c r="A799" s="2"/>
      <c r="L799" s="1"/>
      <c r="O799" s="1"/>
      <c r="R799" s="1"/>
      <c r="S799" s="1"/>
    </row>
    <row r="800" spans="1:19" ht="13" x14ac:dyDescent="0.15">
      <c r="A800" s="2"/>
      <c r="L800" s="1"/>
      <c r="O800" s="1"/>
      <c r="R800" s="1"/>
      <c r="S800" s="1"/>
    </row>
    <row r="801" spans="1:19" ht="13" x14ac:dyDescent="0.15">
      <c r="A801" s="2"/>
      <c r="L801" s="1"/>
      <c r="O801" s="1"/>
      <c r="R801" s="1"/>
      <c r="S801" s="1"/>
    </row>
    <row r="802" spans="1:19" ht="13" x14ac:dyDescent="0.15">
      <c r="A802" s="2"/>
      <c r="L802" s="1"/>
      <c r="O802" s="1"/>
      <c r="R802" s="1"/>
      <c r="S802" s="1"/>
    </row>
    <row r="803" spans="1:19" ht="13" x14ac:dyDescent="0.15">
      <c r="A803" s="2"/>
      <c r="L803" s="1"/>
      <c r="O803" s="1"/>
      <c r="R803" s="1"/>
      <c r="S803" s="1"/>
    </row>
    <row r="804" spans="1:19" ht="13" x14ac:dyDescent="0.15">
      <c r="A804" s="2"/>
      <c r="L804" s="1"/>
      <c r="O804" s="1"/>
      <c r="R804" s="1"/>
      <c r="S804" s="1"/>
    </row>
    <row r="805" spans="1:19" ht="13" x14ac:dyDescent="0.15">
      <c r="A805" s="2"/>
      <c r="L805" s="1"/>
      <c r="O805" s="1"/>
      <c r="R805" s="1"/>
      <c r="S805" s="1"/>
    </row>
    <row r="806" spans="1:19" ht="13" x14ac:dyDescent="0.15">
      <c r="A806" s="2"/>
      <c r="L806" s="1"/>
      <c r="O806" s="1"/>
      <c r="R806" s="1"/>
      <c r="S806" s="1"/>
    </row>
    <row r="807" spans="1:19" ht="13" x14ac:dyDescent="0.15">
      <c r="A807" s="2"/>
      <c r="L807" s="1"/>
      <c r="O807" s="1"/>
      <c r="R807" s="1"/>
      <c r="S807" s="1"/>
    </row>
    <row r="808" spans="1:19" ht="13" x14ac:dyDescent="0.15">
      <c r="A808" s="2"/>
      <c r="L808" s="1"/>
      <c r="O808" s="1"/>
      <c r="R808" s="1"/>
      <c r="S808" s="1"/>
    </row>
    <row r="809" spans="1:19" ht="13" x14ac:dyDescent="0.15">
      <c r="A809" s="2"/>
      <c r="L809" s="1"/>
      <c r="O809" s="1"/>
      <c r="R809" s="1"/>
      <c r="S809" s="1"/>
    </row>
    <row r="810" spans="1:19" ht="13" x14ac:dyDescent="0.15">
      <c r="A810" s="2"/>
      <c r="L810" s="1"/>
      <c r="O810" s="1"/>
      <c r="R810" s="1"/>
      <c r="S810" s="1"/>
    </row>
    <row r="811" spans="1:19" ht="13" x14ac:dyDescent="0.15">
      <c r="A811" s="2"/>
      <c r="L811" s="1"/>
      <c r="O811" s="1"/>
      <c r="R811" s="1"/>
      <c r="S811" s="1"/>
    </row>
    <row r="812" spans="1:19" ht="13" x14ac:dyDescent="0.15">
      <c r="A812" s="2"/>
      <c r="L812" s="1"/>
      <c r="O812" s="1"/>
      <c r="R812" s="1"/>
      <c r="S812" s="1"/>
    </row>
    <row r="813" spans="1:19" ht="13" x14ac:dyDescent="0.15">
      <c r="A813" s="2"/>
      <c r="L813" s="1"/>
      <c r="O813" s="1"/>
      <c r="R813" s="1"/>
      <c r="S813" s="1"/>
    </row>
    <row r="814" spans="1:19" ht="13" x14ac:dyDescent="0.15">
      <c r="A814" s="2"/>
      <c r="L814" s="1"/>
      <c r="O814" s="1"/>
      <c r="R814" s="1"/>
      <c r="S814" s="1"/>
    </row>
    <row r="815" spans="1:19" ht="13" x14ac:dyDescent="0.15">
      <c r="A815" s="2"/>
      <c r="L815" s="1"/>
      <c r="O815" s="1"/>
      <c r="R815" s="1"/>
      <c r="S815" s="1"/>
    </row>
    <row r="816" spans="1:19" ht="13" x14ac:dyDescent="0.15">
      <c r="A816" s="2"/>
      <c r="L816" s="1"/>
      <c r="O816" s="1"/>
      <c r="R816" s="1"/>
      <c r="S816" s="1"/>
    </row>
    <row r="817" spans="1:19" ht="13" x14ac:dyDescent="0.15">
      <c r="A817" s="2"/>
      <c r="L817" s="1"/>
      <c r="O817" s="1"/>
      <c r="R817" s="1"/>
      <c r="S817" s="1"/>
    </row>
    <row r="818" spans="1:19" ht="13" x14ac:dyDescent="0.15">
      <c r="A818" s="2"/>
      <c r="L818" s="1"/>
      <c r="O818" s="1"/>
      <c r="R818" s="1"/>
      <c r="S818" s="1"/>
    </row>
    <row r="819" spans="1:19" ht="13" x14ac:dyDescent="0.15">
      <c r="A819" s="2"/>
      <c r="L819" s="1"/>
      <c r="O819" s="1"/>
      <c r="R819" s="1"/>
      <c r="S819" s="1"/>
    </row>
    <row r="820" spans="1:19" ht="13" x14ac:dyDescent="0.15">
      <c r="A820" s="2"/>
      <c r="L820" s="1"/>
      <c r="O820" s="1"/>
      <c r="R820" s="1"/>
      <c r="S820" s="1"/>
    </row>
    <row r="821" spans="1:19" ht="13" x14ac:dyDescent="0.15">
      <c r="A821" s="2"/>
      <c r="L821" s="1"/>
      <c r="O821" s="1"/>
      <c r="R821" s="1"/>
      <c r="S821" s="1"/>
    </row>
    <row r="822" spans="1:19" ht="13" x14ac:dyDescent="0.15">
      <c r="A822" s="2"/>
      <c r="L822" s="1"/>
      <c r="O822" s="1"/>
      <c r="R822" s="1"/>
      <c r="S822" s="1"/>
    </row>
    <row r="823" spans="1:19" ht="13" x14ac:dyDescent="0.15">
      <c r="A823" s="2"/>
      <c r="L823" s="1"/>
      <c r="O823" s="1"/>
      <c r="R823" s="1"/>
      <c r="S823" s="1"/>
    </row>
    <row r="824" spans="1:19" ht="13" x14ac:dyDescent="0.15">
      <c r="A824" s="2"/>
      <c r="L824" s="1"/>
      <c r="O824" s="1"/>
      <c r="R824" s="1"/>
      <c r="S824" s="1"/>
    </row>
    <row r="825" spans="1:19" ht="13" x14ac:dyDescent="0.15">
      <c r="A825" s="2"/>
      <c r="L825" s="1"/>
      <c r="O825" s="1"/>
      <c r="R825" s="1"/>
      <c r="S825" s="1"/>
    </row>
    <row r="826" spans="1:19" ht="13" x14ac:dyDescent="0.15">
      <c r="A826" s="2"/>
      <c r="L826" s="1"/>
      <c r="O826" s="1"/>
      <c r="R826" s="1"/>
      <c r="S826" s="1"/>
    </row>
    <row r="827" spans="1:19" ht="13" x14ac:dyDescent="0.15">
      <c r="A827" s="2"/>
      <c r="L827" s="1"/>
      <c r="O827" s="1"/>
      <c r="R827" s="1"/>
      <c r="S827" s="1"/>
    </row>
    <row r="828" spans="1:19" ht="13" x14ac:dyDescent="0.15">
      <c r="A828" s="2"/>
      <c r="L828" s="1"/>
      <c r="O828" s="1"/>
      <c r="R828" s="1"/>
      <c r="S828" s="1"/>
    </row>
    <row r="829" spans="1:19" ht="13" x14ac:dyDescent="0.15">
      <c r="A829" s="2"/>
      <c r="L829" s="1"/>
      <c r="O829" s="1"/>
      <c r="R829" s="1"/>
      <c r="S829" s="1"/>
    </row>
    <row r="830" spans="1:19" ht="13" x14ac:dyDescent="0.15">
      <c r="A830" s="2"/>
      <c r="L830" s="1"/>
      <c r="O830" s="1"/>
      <c r="R830" s="1"/>
      <c r="S830" s="1"/>
    </row>
    <row r="831" spans="1:19" ht="13" x14ac:dyDescent="0.15">
      <c r="A831" s="2"/>
      <c r="L831" s="1"/>
      <c r="O831" s="1"/>
      <c r="R831" s="1"/>
      <c r="S831" s="1"/>
    </row>
    <row r="832" spans="1:19" ht="13" x14ac:dyDescent="0.15">
      <c r="A832" s="2"/>
      <c r="L832" s="1"/>
      <c r="O832" s="1"/>
      <c r="R832" s="1"/>
      <c r="S832" s="1"/>
    </row>
    <row r="833" spans="1:19" ht="13" x14ac:dyDescent="0.15">
      <c r="A833" s="2"/>
      <c r="L833" s="1"/>
      <c r="O833" s="1"/>
      <c r="R833" s="1"/>
      <c r="S833" s="1"/>
    </row>
    <row r="834" spans="1:19" ht="13" x14ac:dyDescent="0.15">
      <c r="A834" s="2"/>
      <c r="L834" s="1"/>
      <c r="O834" s="1"/>
      <c r="R834" s="1"/>
      <c r="S834" s="1"/>
    </row>
    <row r="835" spans="1:19" ht="13" x14ac:dyDescent="0.15">
      <c r="A835" s="2"/>
      <c r="L835" s="1"/>
      <c r="O835" s="1"/>
      <c r="R835" s="1"/>
      <c r="S835" s="1"/>
    </row>
    <row r="836" spans="1:19" ht="13" x14ac:dyDescent="0.15">
      <c r="A836" s="2"/>
      <c r="L836" s="1"/>
      <c r="O836" s="1"/>
      <c r="R836" s="1"/>
      <c r="S836" s="1"/>
    </row>
    <row r="837" spans="1:19" ht="13" x14ac:dyDescent="0.15">
      <c r="A837" s="2"/>
      <c r="L837" s="1"/>
      <c r="O837" s="1"/>
      <c r="R837" s="1"/>
      <c r="S837" s="1"/>
    </row>
    <row r="838" spans="1:19" ht="13" x14ac:dyDescent="0.15">
      <c r="A838" s="2"/>
      <c r="L838" s="1"/>
      <c r="O838" s="1"/>
      <c r="R838" s="1"/>
      <c r="S838" s="1"/>
    </row>
    <row r="839" spans="1:19" ht="13" x14ac:dyDescent="0.15">
      <c r="A839" s="2"/>
      <c r="L839" s="1"/>
      <c r="O839" s="1"/>
      <c r="R839" s="1"/>
      <c r="S839" s="1"/>
    </row>
    <row r="840" spans="1:19" ht="13" x14ac:dyDescent="0.15">
      <c r="A840" s="2"/>
      <c r="L840" s="1"/>
      <c r="O840" s="1"/>
      <c r="R840" s="1"/>
      <c r="S840" s="1"/>
    </row>
    <row r="841" spans="1:19" ht="13" x14ac:dyDescent="0.15">
      <c r="A841" s="2"/>
      <c r="L841" s="1"/>
      <c r="O841" s="1"/>
      <c r="R841" s="1"/>
      <c r="S841" s="1"/>
    </row>
    <row r="842" spans="1:19" ht="13" x14ac:dyDescent="0.15">
      <c r="A842" s="2"/>
      <c r="L842" s="1"/>
      <c r="O842" s="1"/>
      <c r="R842" s="1"/>
      <c r="S842" s="1"/>
    </row>
    <row r="843" spans="1:19" ht="13" x14ac:dyDescent="0.15">
      <c r="A843" s="2"/>
      <c r="L843" s="1"/>
      <c r="O843" s="1"/>
      <c r="R843" s="1"/>
      <c r="S843" s="1"/>
    </row>
    <row r="844" spans="1:19" ht="13" x14ac:dyDescent="0.15">
      <c r="A844" s="2"/>
      <c r="L844" s="1"/>
      <c r="O844" s="1"/>
      <c r="R844" s="1"/>
      <c r="S844" s="1"/>
    </row>
    <row r="845" spans="1:19" ht="13" x14ac:dyDescent="0.15">
      <c r="A845" s="2"/>
      <c r="L845" s="1"/>
      <c r="O845" s="1"/>
      <c r="R845" s="1"/>
      <c r="S845" s="1"/>
    </row>
    <row r="846" spans="1:19" ht="13" x14ac:dyDescent="0.15">
      <c r="A846" s="2"/>
      <c r="L846" s="1"/>
      <c r="O846" s="1"/>
      <c r="R846" s="1"/>
      <c r="S846" s="1"/>
    </row>
    <row r="847" spans="1:19" ht="13" x14ac:dyDescent="0.15">
      <c r="A847" s="2"/>
      <c r="L847" s="1"/>
      <c r="O847" s="1"/>
      <c r="R847" s="1"/>
      <c r="S847" s="1"/>
    </row>
    <row r="848" spans="1:19" ht="13" x14ac:dyDescent="0.15">
      <c r="A848" s="2"/>
      <c r="L848" s="1"/>
      <c r="O848" s="1"/>
      <c r="R848" s="1"/>
      <c r="S848" s="1"/>
    </row>
    <row r="849" spans="1:19" ht="13" x14ac:dyDescent="0.15">
      <c r="A849" s="2"/>
      <c r="L849" s="1"/>
      <c r="O849" s="1"/>
      <c r="R849" s="1"/>
      <c r="S849" s="1"/>
    </row>
    <row r="850" spans="1:19" ht="13" x14ac:dyDescent="0.15">
      <c r="A850" s="2"/>
      <c r="L850" s="1"/>
      <c r="O850" s="1"/>
      <c r="R850" s="1"/>
      <c r="S850" s="1"/>
    </row>
    <row r="851" spans="1:19" ht="13" x14ac:dyDescent="0.15">
      <c r="A851" s="2"/>
      <c r="L851" s="1"/>
      <c r="O851" s="1"/>
      <c r="R851" s="1"/>
      <c r="S851" s="1"/>
    </row>
    <row r="852" spans="1:19" ht="13" x14ac:dyDescent="0.15">
      <c r="A852" s="2"/>
      <c r="L852" s="1"/>
      <c r="O852" s="1"/>
      <c r="R852" s="1"/>
      <c r="S852" s="1"/>
    </row>
    <row r="853" spans="1:19" ht="13" x14ac:dyDescent="0.15">
      <c r="A853" s="2"/>
      <c r="L853" s="1"/>
      <c r="O853" s="1"/>
      <c r="R853" s="1"/>
      <c r="S853" s="1"/>
    </row>
    <row r="854" spans="1:19" ht="13" x14ac:dyDescent="0.15">
      <c r="A854" s="2"/>
      <c r="L854" s="1"/>
      <c r="O854" s="1"/>
      <c r="R854" s="1"/>
      <c r="S854" s="1"/>
    </row>
    <row r="855" spans="1:19" ht="13" x14ac:dyDescent="0.15">
      <c r="A855" s="2"/>
      <c r="L855" s="1"/>
      <c r="O855" s="1"/>
      <c r="R855" s="1"/>
      <c r="S855" s="1"/>
    </row>
    <row r="856" spans="1:19" ht="13" x14ac:dyDescent="0.15">
      <c r="A856" s="2"/>
      <c r="L856" s="1"/>
      <c r="O856" s="1"/>
      <c r="R856" s="1"/>
      <c r="S856" s="1"/>
    </row>
    <row r="857" spans="1:19" ht="13" x14ac:dyDescent="0.15">
      <c r="A857" s="2"/>
      <c r="L857" s="1"/>
      <c r="O857" s="1"/>
      <c r="R857" s="1"/>
      <c r="S857" s="1"/>
    </row>
    <row r="858" spans="1:19" ht="13" x14ac:dyDescent="0.15">
      <c r="A858" s="2"/>
      <c r="L858" s="1"/>
      <c r="O858" s="1"/>
      <c r="R858" s="1"/>
      <c r="S858" s="1"/>
    </row>
    <row r="859" spans="1:19" ht="13" x14ac:dyDescent="0.15">
      <c r="A859" s="2"/>
      <c r="L859" s="1"/>
      <c r="O859" s="1"/>
      <c r="R859" s="1"/>
      <c r="S859" s="1"/>
    </row>
    <row r="860" spans="1:19" ht="13" x14ac:dyDescent="0.15">
      <c r="A860" s="2"/>
      <c r="L860" s="1"/>
      <c r="O860" s="1"/>
      <c r="R860" s="1"/>
      <c r="S860" s="1"/>
    </row>
    <row r="861" spans="1:19" ht="13" x14ac:dyDescent="0.15">
      <c r="A861" s="2"/>
      <c r="L861" s="1"/>
      <c r="O861" s="1"/>
      <c r="R861" s="1"/>
      <c r="S861" s="1"/>
    </row>
    <row r="862" spans="1:19" ht="13" x14ac:dyDescent="0.15">
      <c r="A862" s="2"/>
      <c r="L862" s="1"/>
      <c r="O862" s="1"/>
      <c r="R862" s="1"/>
      <c r="S862" s="1"/>
    </row>
    <row r="863" spans="1:19" ht="13" x14ac:dyDescent="0.15">
      <c r="A863" s="2"/>
      <c r="L863" s="1"/>
      <c r="O863" s="1"/>
      <c r="R863" s="1"/>
      <c r="S863" s="1"/>
    </row>
    <row r="864" spans="1:19" ht="13" x14ac:dyDescent="0.15">
      <c r="A864" s="2"/>
      <c r="L864" s="1"/>
      <c r="O864" s="1"/>
      <c r="R864" s="1"/>
      <c r="S864" s="1"/>
    </row>
    <row r="865" spans="1:19" ht="13" x14ac:dyDescent="0.15">
      <c r="A865" s="2"/>
      <c r="L865" s="1"/>
      <c r="O865" s="1"/>
      <c r="R865" s="1"/>
      <c r="S865" s="1"/>
    </row>
    <row r="866" spans="1:19" ht="13" x14ac:dyDescent="0.15">
      <c r="A866" s="2"/>
      <c r="L866" s="1"/>
      <c r="O866" s="1"/>
      <c r="R866" s="1"/>
      <c r="S866" s="1"/>
    </row>
    <row r="867" spans="1:19" ht="13" x14ac:dyDescent="0.15">
      <c r="A867" s="2"/>
      <c r="L867" s="1"/>
      <c r="O867" s="1"/>
      <c r="R867" s="1"/>
      <c r="S867" s="1"/>
    </row>
    <row r="868" spans="1:19" ht="13" x14ac:dyDescent="0.15">
      <c r="A868" s="2"/>
      <c r="L868" s="1"/>
      <c r="O868" s="1"/>
      <c r="R868" s="1"/>
      <c r="S868" s="1"/>
    </row>
    <row r="869" spans="1:19" ht="13" x14ac:dyDescent="0.15">
      <c r="A869" s="2"/>
      <c r="L869" s="1"/>
      <c r="O869" s="1"/>
      <c r="R869" s="1"/>
      <c r="S869" s="1"/>
    </row>
    <row r="870" spans="1:19" ht="13" x14ac:dyDescent="0.15">
      <c r="A870" s="2"/>
      <c r="L870" s="1"/>
      <c r="O870" s="1"/>
      <c r="R870" s="1"/>
      <c r="S870" s="1"/>
    </row>
    <row r="871" spans="1:19" ht="13" x14ac:dyDescent="0.15">
      <c r="A871" s="2"/>
      <c r="L871" s="1"/>
      <c r="O871" s="1"/>
      <c r="R871" s="1"/>
      <c r="S871" s="1"/>
    </row>
    <row r="872" spans="1:19" ht="13" x14ac:dyDescent="0.15">
      <c r="A872" s="2"/>
      <c r="L872" s="1"/>
      <c r="O872" s="1"/>
      <c r="R872" s="1"/>
      <c r="S872" s="1"/>
    </row>
    <row r="873" spans="1:19" ht="13" x14ac:dyDescent="0.15">
      <c r="A873" s="2"/>
      <c r="L873" s="1"/>
      <c r="O873" s="1"/>
      <c r="R873" s="1"/>
      <c r="S873" s="1"/>
    </row>
    <row r="874" spans="1:19" ht="13" x14ac:dyDescent="0.15">
      <c r="A874" s="2"/>
      <c r="L874" s="1"/>
      <c r="O874" s="1"/>
      <c r="R874" s="1"/>
      <c r="S874" s="1"/>
    </row>
    <row r="875" spans="1:19" ht="13" x14ac:dyDescent="0.15">
      <c r="A875" s="2"/>
      <c r="L875" s="1"/>
      <c r="O875" s="1"/>
      <c r="R875" s="1"/>
      <c r="S875" s="1"/>
    </row>
    <row r="876" spans="1:19" ht="13" x14ac:dyDescent="0.15">
      <c r="A876" s="2"/>
      <c r="L876" s="1"/>
      <c r="O876" s="1"/>
      <c r="R876" s="1"/>
      <c r="S876" s="1"/>
    </row>
    <row r="877" spans="1:19" ht="13" x14ac:dyDescent="0.15">
      <c r="A877" s="2"/>
      <c r="L877" s="1"/>
      <c r="O877" s="1"/>
      <c r="R877" s="1"/>
      <c r="S877" s="1"/>
    </row>
    <row r="878" spans="1:19" ht="13" x14ac:dyDescent="0.15">
      <c r="A878" s="2"/>
      <c r="L878" s="1"/>
      <c r="O878" s="1"/>
      <c r="R878" s="1"/>
      <c r="S878" s="1"/>
    </row>
    <row r="879" spans="1:19" ht="13" x14ac:dyDescent="0.15">
      <c r="A879" s="2"/>
      <c r="L879" s="1"/>
      <c r="O879" s="1"/>
      <c r="R879" s="1"/>
      <c r="S879" s="1"/>
    </row>
    <row r="880" spans="1:19" ht="13" x14ac:dyDescent="0.15">
      <c r="A880" s="2"/>
      <c r="L880" s="1"/>
      <c r="O880" s="1"/>
      <c r="R880" s="1"/>
      <c r="S880" s="1"/>
    </row>
    <row r="881" spans="1:19" ht="13" x14ac:dyDescent="0.15">
      <c r="A881" s="2"/>
      <c r="L881" s="1"/>
      <c r="O881" s="1"/>
      <c r="R881" s="1"/>
      <c r="S881" s="1"/>
    </row>
    <row r="882" spans="1:19" ht="13" x14ac:dyDescent="0.15">
      <c r="A882" s="2"/>
      <c r="L882" s="1"/>
      <c r="O882" s="1"/>
      <c r="R882" s="1"/>
      <c r="S882" s="1"/>
    </row>
    <row r="883" spans="1:19" ht="13" x14ac:dyDescent="0.15">
      <c r="A883" s="2"/>
      <c r="L883" s="1"/>
      <c r="O883" s="1"/>
      <c r="R883" s="1"/>
      <c r="S883" s="1"/>
    </row>
    <row r="884" spans="1:19" ht="13" x14ac:dyDescent="0.15">
      <c r="A884" s="2"/>
      <c r="L884" s="1"/>
      <c r="O884" s="1"/>
      <c r="R884" s="1"/>
      <c r="S884" s="1"/>
    </row>
    <row r="885" spans="1:19" ht="13" x14ac:dyDescent="0.15">
      <c r="A885" s="2"/>
      <c r="L885" s="1"/>
      <c r="O885" s="1"/>
      <c r="R885" s="1"/>
      <c r="S885" s="1"/>
    </row>
    <row r="886" spans="1:19" ht="13" x14ac:dyDescent="0.15">
      <c r="A886" s="2"/>
      <c r="L886" s="1"/>
      <c r="O886" s="1"/>
      <c r="R886" s="1"/>
      <c r="S886" s="1"/>
    </row>
    <row r="887" spans="1:19" ht="13" x14ac:dyDescent="0.15">
      <c r="A887" s="2"/>
      <c r="L887" s="1"/>
      <c r="O887" s="1"/>
      <c r="R887" s="1"/>
      <c r="S887" s="1"/>
    </row>
    <row r="888" spans="1:19" ht="13" x14ac:dyDescent="0.15">
      <c r="A888" s="2"/>
      <c r="L888" s="1"/>
      <c r="O888" s="1"/>
      <c r="R888" s="1"/>
      <c r="S888" s="1"/>
    </row>
    <row r="889" spans="1:19" ht="13" x14ac:dyDescent="0.15">
      <c r="A889" s="2"/>
      <c r="L889" s="1"/>
      <c r="O889" s="1"/>
      <c r="R889" s="1"/>
      <c r="S889" s="1"/>
    </row>
    <row r="890" spans="1:19" ht="13" x14ac:dyDescent="0.15">
      <c r="A890" s="2"/>
      <c r="L890" s="1"/>
      <c r="O890" s="1"/>
      <c r="R890" s="1"/>
      <c r="S890" s="1"/>
    </row>
    <row r="891" spans="1:19" ht="13" x14ac:dyDescent="0.15">
      <c r="A891" s="2"/>
      <c r="L891" s="1"/>
      <c r="O891" s="1"/>
      <c r="R891" s="1"/>
      <c r="S891" s="1"/>
    </row>
    <row r="892" spans="1:19" ht="13" x14ac:dyDescent="0.15">
      <c r="A892" s="2"/>
      <c r="L892" s="1"/>
      <c r="O892" s="1"/>
      <c r="R892" s="1"/>
      <c r="S892" s="1"/>
    </row>
    <row r="893" spans="1:19" ht="13" x14ac:dyDescent="0.15">
      <c r="A893" s="2"/>
      <c r="L893" s="1"/>
      <c r="O893" s="1"/>
      <c r="R893" s="1"/>
      <c r="S893" s="1"/>
    </row>
    <row r="894" spans="1:19" ht="13" x14ac:dyDescent="0.15">
      <c r="A894" s="2"/>
      <c r="L894" s="1"/>
      <c r="O894" s="1"/>
      <c r="R894" s="1"/>
      <c r="S894" s="1"/>
    </row>
    <row r="895" spans="1:19" ht="13" x14ac:dyDescent="0.15">
      <c r="A895" s="2"/>
      <c r="L895" s="1"/>
      <c r="O895" s="1"/>
      <c r="R895" s="1"/>
      <c r="S895" s="1"/>
    </row>
    <row r="896" spans="1:19" ht="13" x14ac:dyDescent="0.15">
      <c r="A896" s="2"/>
      <c r="L896" s="1"/>
      <c r="O896" s="1"/>
      <c r="R896" s="1"/>
      <c r="S896" s="1"/>
    </row>
    <row r="897" spans="1:19" ht="13" x14ac:dyDescent="0.15">
      <c r="A897" s="2"/>
      <c r="L897" s="1"/>
      <c r="O897" s="1"/>
      <c r="R897" s="1"/>
      <c r="S897" s="1"/>
    </row>
    <row r="898" spans="1:19" ht="13" x14ac:dyDescent="0.15">
      <c r="A898" s="2"/>
      <c r="L898" s="1"/>
      <c r="O898" s="1"/>
      <c r="R898" s="1"/>
      <c r="S898" s="1"/>
    </row>
    <row r="899" spans="1:19" ht="13" x14ac:dyDescent="0.15">
      <c r="A899" s="2"/>
      <c r="L899" s="1"/>
      <c r="O899" s="1"/>
      <c r="R899" s="1"/>
      <c r="S899" s="1"/>
    </row>
    <row r="900" spans="1:19" ht="13" x14ac:dyDescent="0.15">
      <c r="A900" s="2"/>
      <c r="L900" s="1"/>
      <c r="O900" s="1"/>
      <c r="R900" s="1"/>
      <c r="S900" s="1"/>
    </row>
    <row r="901" spans="1:19" ht="13" x14ac:dyDescent="0.15">
      <c r="A901" s="2"/>
      <c r="L901" s="1"/>
      <c r="O901" s="1"/>
      <c r="R901" s="1"/>
      <c r="S901" s="1"/>
    </row>
    <row r="902" spans="1:19" ht="13" x14ac:dyDescent="0.15">
      <c r="A902" s="2"/>
      <c r="L902" s="1"/>
      <c r="O902" s="1"/>
      <c r="R902" s="1"/>
      <c r="S902" s="1"/>
    </row>
    <row r="903" spans="1:19" ht="13" x14ac:dyDescent="0.15">
      <c r="A903" s="2"/>
      <c r="L903" s="1"/>
      <c r="O903" s="1"/>
      <c r="R903" s="1"/>
      <c r="S903" s="1"/>
    </row>
    <row r="904" spans="1:19" ht="13" x14ac:dyDescent="0.15">
      <c r="A904" s="2"/>
      <c r="L904" s="1"/>
      <c r="O904" s="1"/>
      <c r="R904" s="1"/>
      <c r="S904" s="1"/>
    </row>
    <row r="905" spans="1:19" ht="13" x14ac:dyDescent="0.15">
      <c r="A905" s="2"/>
      <c r="L905" s="1"/>
      <c r="O905" s="1"/>
      <c r="R905" s="1"/>
      <c r="S905" s="1"/>
    </row>
    <row r="906" spans="1:19" ht="13" x14ac:dyDescent="0.15">
      <c r="A906" s="2"/>
      <c r="L906" s="1"/>
      <c r="O906" s="1"/>
      <c r="R906" s="1"/>
      <c r="S906" s="1"/>
    </row>
    <row r="907" spans="1:19" ht="13" x14ac:dyDescent="0.15">
      <c r="A907" s="2"/>
      <c r="L907" s="1"/>
      <c r="O907" s="1"/>
      <c r="R907" s="1"/>
      <c r="S907" s="1"/>
    </row>
    <row r="908" spans="1:19" ht="13" x14ac:dyDescent="0.15">
      <c r="A908" s="2"/>
      <c r="L908" s="1"/>
      <c r="O908" s="1"/>
      <c r="R908" s="1"/>
      <c r="S908" s="1"/>
    </row>
    <row r="909" spans="1:19" ht="13" x14ac:dyDescent="0.15">
      <c r="A909" s="2"/>
      <c r="L909" s="1"/>
      <c r="O909" s="1"/>
      <c r="R909" s="1"/>
      <c r="S909" s="1"/>
    </row>
    <row r="910" spans="1:19" ht="13" x14ac:dyDescent="0.15">
      <c r="A910" s="2"/>
      <c r="L910" s="1"/>
      <c r="O910" s="1"/>
      <c r="R910" s="1"/>
      <c r="S910" s="1"/>
    </row>
    <row r="911" spans="1:19" ht="13" x14ac:dyDescent="0.15">
      <c r="A911" s="2"/>
      <c r="L911" s="1"/>
      <c r="O911" s="1"/>
      <c r="R911" s="1"/>
      <c r="S911" s="1"/>
    </row>
    <row r="912" spans="1:19" ht="13" x14ac:dyDescent="0.15">
      <c r="A912" s="2"/>
      <c r="L912" s="1"/>
      <c r="O912" s="1"/>
      <c r="R912" s="1"/>
      <c r="S912" s="1"/>
    </row>
    <row r="913" spans="1:19" ht="13" x14ac:dyDescent="0.15">
      <c r="A913" s="2"/>
      <c r="L913" s="1"/>
      <c r="O913" s="1"/>
      <c r="R913" s="1"/>
      <c r="S913" s="1"/>
    </row>
  </sheetData>
  <autoFilter ref="A3:S35" xr:uid="{00000000-0009-0000-0000-000004000000}"/>
  <mergeCells count="4">
    <mergeCell ref="A1:R1"/>
    <mergeCell ref="V35:AH35"/>
    <mergeCell ref="A37:S37"/>
    <mergeCell ref="A38:U38"/>
  </mergeCells>
  <conditionalFormatting sqref="B4:B35">
    <cfRule type="cellIs" dxfId="18" priority="1" operator="greaterThanOrEqual">
      <formula>15</formula>
    </cfRule>
  </conditionalFormatting>
  <conditionalFormatting sqref="C4:C35">
    <cfRule type="cellIs" dxfId="17" priority="2" operator="greaterThanOrEqual">
      <formula>12</formula>
    </cfRule>
  </conditionalFormatting>
  <conditionalFormatting sqref="D4:D35">
    <cfRule type="cellIs" dxfId="16" priority="13" operator="greaterThanOrEqual">
      <formula>3.5</formula>
    </cfRule>
  </conditionalFormatting>
  <conditionalFormatting sqref="E4:E35">
    <cfRule type="cellIs" dxfId="15" priority="14" operator="greaterThanOrEqual">
      <formula>9</formula>
    </cfRule>
  </conditionalFormatting>
  <conditionalFormatting sqref="F4:F35">
    <cfRule type="cellIs" dxfId="14" priority="3" operator="greaterThanOrEqual">
      <formula>3</formula>
    </cfRule>
  </conditionalFormatting>
  <conditionalFormatting sqref="G3:G35">
    <cfRule type="cellIs" dxfId="13" priority="6" operator="greaterThanOrEqual">
      <formula>1.5</formula>
    </cfRule>
  </conditionalFormatting>
  <conditionalFormatting sqref="H3:H35">
    <cfRule type="cellIs" dxfId="12" priority="7" operator="greaterThanOrEqual">
      <formula>1</formula>
    </cfRule>
  </conditionalFormatting>
  <conditionalFormatting sqref="I3:I35">
    <cfRule type="cellIs" dxfId="11" priority="8" operator="greaterThanOrEqual">
      <formula>2.5</formula>
    </cfRule>
  </conditionalFormatting>
  <conditionalFormatting sqref="J4:J35">
    <cfRule type="cellIs" dxfId="10" priority="15" operator="greaterThanOrEqual">
      <formula>20</formula>
    </cfRule>
  </conditionalFormatting>
  <conditionalFormatting sqref="K4:K35">
    <cfRule type="cellIs" dxfId="9" priority="16" operator="greaterThanOrEqual">
      <formula>8</formula>
    </cfRule>
  </conditionalFormatting>
  <conditionalFormatting sqref="L3:L35">
    <cfRule type="cellIs" dxfId="8" priority="4" operator="greaterThanOrEqual">
      <formula>"35%"</formula>
    </cfRule>
  </conditionalFormatting>
  <conditionalFormatting sqref="M4:M35">
    <cfRule type="cellIs" dxfId="7" priority="17" operator="greaterThanOrEqual">
      <formula>8</formula>
    </cfRule>
  </conditionalFormatting>
  <conditionalFormatting sqref="N3:N35">
    <cfRule type="cellIs" dxfId="6" priority="10" operator="greaterThan">
      <formula>1.5</formula>
    </cfRule>
  </conditionalFormatting>
  <conditionalFormatting sqref="O3:O35">
    <cfRule type="cellIs" dxfId="5" priority="5" operator="greaterThan">
      <formula>"24%"</formula>
    </cfRule>
  </conditionalFormatting>
  <conditionalFormatting sqref="P4:P35">
    <cfRule type="cellIs" dxfId="4" priority="18" operator="greaterThanOrEqual">
      <formula>4</formula>
    </cfRule>
  </conditionalFormatting>
  <conditionalFormatting sqref="Q4:Q35">
    <cfRule type="cellIs" dxfId="3" priority="19" operator="greaterThanOrEqual">
      <formula>2</formula>
    </cfRule>
  </conditionalFormatting>
  <conditionalFormatting sqref="R3:R35">
    <cfRule type="cellIs" dxfId="2" priority="9" operator="greaterThanOrEqual">
      <formula>"50%"</formula>
    </cfRule>
  </conditionalFormatting>
  <conditionalFormatting sqref="S4:S35">
    <cfRule type="cellIs" dxfId="1" priority="11" operator="greaterThanOrEqual">
      <formula>"45%"</formula>
    </cfRule>
    <cfRule type="cellIs" dxfId="0" priority="12" operator="lessThanOrEqual">
      <formula>"25%"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23 BSC Regular Season Stats</vt:lpstr>
      <vt:lpstr>Team Stats with subs</vt:lpstr>
      <vt:lpstr>23 BSC Playoff Stats</vt:lpstr>
      <vt:lpstr>Awards</vt:lpstr>
      <vt:lpstr>23 BSC Total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Starsinic</cp:lastModifiedBy>
  <dcterms:created xsi:type="dcterms:W3CDTF">2023-11-03T03:51:27Z</dcterms:created>
  <dcterms:modified xsi:type="dcterms:W3CDTF">2023-11-03T04:36:26Z</dcterms:modified>
</cp:coreProperties>
</file>