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1361DA6-CA21-45DA-86F9-5789A10F547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v e Sa" sheetId="1" r:id="rId1"/>
    <sheet name="E linha e N linha" sheetId="2" r:id="rId2"/>
    <sheet name="Fv" sheetId="3" r:id="rId3"/>
    <sheet name="Fa" sheetId="5" r:id="rId4"/>
    <sheet name="F(x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5" l="1"/>
  <c r="M14" i="5"/>
  <c r="N14" i="5"/>
  <c r="O14" i="5"/>
  <c r="L15" i="5"/>
  <c r="M15" i="5"/>
  <c r="N15" i="5"/>
  <c r="O15" i="5"/>
  <c r="L16" i="5"/>
  <c r="M16" i="5"/>
  <c r="N16" i="5"/>
  <c r="O16" i="5"/>
  <c r="M13" i="5"/>
  <c r="N13" i="5"/>
  <c r="O13" i="5"/>
  <c r="L13" i="5"/>
  <c r="L6" i="3"/>
  <c r="J5" i="3"/>
  <c r="K5" i="3"/>
  <c r="L5" i="3"/>
  <c r="M5" i="3"/>
  <c r="J6" i="3"/>
  <c r="K6" i="3"/>
  <c r="M6" i="3"/>
  <c r="J7" i="3"/>
  <c r="N7" i="3" s="1"/>
  <c r="K7" i="3"/>
  <c r="L7" i="3"/>
  <c r="M7" i="3"/>
  <c r="K4" i="3"/>
  <c r="L4" i="3"/>
  <c r="M4" i="3"/>
  <c r="J4" i="3"/>
  <c r="N4" i="3" l="1"/>
  <c r="N5" i="3"/>
  <c r="N6" i="3"/>
  <c r="P14" i="5"/>
  <c r="P16" i="5"/>
  <c r="P15" i="5"/>
  <c r="P13" i="5"/>
  <c r="N8" i="3" l="1"/>
  <c r="D11" i="7" s="1"/>
  <c r="H14" i="7" s="1"/>
  <c r="P17" i="5"/>
  <c r="E11" i="7" s="1"/>
  <c r="J14" i="7" s="1"/>
  <c r="L14" i="7" s="1"/>
</calcChain>
</file>

<file path=xl/sharedStrings.xml><?xml version="1.0" encoding="utf-8"?>
<sst xmlns="http://schemas.openxmlformats.org/spreadsheetml/2006/main" count="102" uniqueCount="37">
  <si>
    <t>Family</t>
  </si>
  <si>
    <t>Cat</t>
  </si>
  <si>
    <t>Father</t>
  </si>
  <si>
    <t>Food</t>
  </si>
  <si>
    <t>N2</t>
  </si>
  <si>
    <t>N1</t>
  </si>
  <si>
    <t>WordNet - wup</t>
  </si>
  <si>
    <t>A2</t>
  </si>
  <si>
    <t>A1</t>
  </si>
  <si>
    <t>Nós</t>
  </si>
  <si>
    <t>Arestas</t>
  </si>
  <si>
    <t>Cat, Family</t>
  </si>
  <si>
    <t>Family, Food</t>
  </si>
  <si>
    <t>Food,Father</t>
  </si>
  <si>
    <t>Father, Cat</t>
  </si>
  <si>
    <t>Soma</t>
  </si>
  <si>
    <t>Total</t>
  </si>
  <si>
    <t>Fv</t>
  </si>
  <si>
    <t>=</t>
  </si>
  <si>
    <t>Fa</t>
  </si>
  <si>
    <t>+</t>
  </si>
  <si>
    <t>like</t>
  </si>
  <si>
    <t>have</t>
  </si>
  <si>
    <t>feed</t>
  </si>
  <si>
    <t>acquire</t>
  </si>
  <si>
    <t>|Xij-Sv(i,j)|</t>
  </si>
  <si>
    <t>F(x)</t>
  </si>
  <si>
    <t>Alpha</t>
  </si>
  <si>
    <t>need</t>
  </si>
  <si>
    <t>Truck</t>
  </si>
  <si>
    <t>Wheel</t>
  </si>
  <si>
    <t>Price</t>
  </si>
  <si>
    <t>Fuel</t>
  </si>
  <si>
    <t>Truck,wheel</t>
  </si>
  <si>
    <t>Wheel, Price</t>
  </si>
  <si>
    <t>Price, Fuel</t>
  </si>
  <si>
    <t>Fuel,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</si>
</sst>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10</xdr:row>
      <xdr:rowOff>167640</xdr:rowOff>
    </xdr:from>
    <xdr:to>
      <xdr:col>8</xdr:col>
      <xdr:colOff>60960</xdr:colOff>
      <xdr:row>15</xdr:row>
      <xdr:rowOff>167640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652A4D1-D8AA-4951-A0D9-3534311D9A30}"/>
            </a:ext>
          </a:extLst>
        </xdr:cNvPr>
        <xdr:cNvSpPr/>
      </xdr:nvSpPr>
      <xdr:spPr>
        <a:xfrm>
          <a:off x="4023360" y="215646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CAT</a:t>
          </a:r>
        </a:p>
      </xdr:txBody>
    </xdr:sp>
    <xdr:clientData/>
  </xdr:twoCellAnchor>
  <xdr:twoCellAnchor>
    <xdr:from>
      <xdr:col>9</xdr:col>
      <xdr:colOff>594360</xdr:colOff>
      <xdr:row>11</xdr:row>
      <xdr:rowOff>30480</xdr:rowOff>
    </xdr:from>
    <xdr:to>
      <xdr:col>11</xdr:col>
      <xdr:colOff>289560</xdr:colOff>
      <xdr:row>16</xdr:row>
      <xdr:rowOff>30480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71A94E4-A598-46A9-A41B-A69E4C961DC9}"/>
            </a:ext>
          </a:extLst>
        </xdr:cNvPr>
        <xdr:cNvSpPr/>
      </xdr:nvSpPr>
      <xdr:spPr>
        <a:xfrm>
          <a:off x="6080760" y="220218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Family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259080</xdr:colOff>
      <xdr:row>18</xdr:row>
      <xdr:rowOff>137160</xdr:rowOff>
    </xdr:from>
    <xdr:to>
      <xdr:col>7</xdr:col>
      <xdr:colOff>563880</xdr:colOff>
      <xdr:row>23</xdr:row>
      <xdr:rowOff>137160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87E0005-A242-4F0B-94AF-F75772AC5722}"/>
            </a:ext>
          </a:extLst>
        </xdr:cNvPr>
        <xdr:cNvSpPr/>
      </xdr:nvSpPr>
      <xdr:spPr>
        <a:xfrm>
          <a:off x="3916680" y="3589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Father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579120</xdr:colOff>
      <xdr:row>19</xdr:row>
      <xdr:rowOff>0</xdr:rowOff>
    </xdr:from>
    <xdr:to>
      <xdr:col>11</xdr:col>
      <xdr:colOff>274320</xdr:colOff>
      <xdr:row>24</xdr:row>
      <xdr:rowOff>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E8E27B5B-8BD6-4C17-81C7-95B9BDE62096}"/>
            </a:ext>
          </a:extLst>
        </xdr:cNvPr>
        <xdr:cNvSpPr/>
      </xdr:nvSpPr>
      <xdr:spPr>
        <a:xfrm>
          <a:off x="6065520" y="363474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Food</a:t>
          </a:r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60960</xdr:colOff>
      <xdr:row>13</xdr:row>
      <xdr:rowOff>76200</xdr:rowOff>
    </xdr:from>
    <xdr:to>
      <xdr:col>9</xdr:col>
      <xdr:colOff>594360</xdr:colOff>
      <xdr:row>13</xdr:row>
      <xdr:rowOff>121920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5EE9A2E0-5AFD-42FD-B64B-479B172E04FC}"/>
            </a:ext>
          </a:extLst>
        </xdr:cNvPr>
        <xdr:cNvCxnSpPr>
          <a:stCxn id="2" idx="6"/>
          <a:endCxn id="3" idx="2"/>
        </xdr:cNvCxnSpPr>
      </xdr:nvCxnSpPr>
      <xdr:spPr>
        <a:xfrm>
          <a:off x="4937760" y="2613660"/>
          <a:ext cx="114300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</xdr:colOff>
      <xdr:row>15</xdr:row>
      <xdr:rowOff>167640</xdr:rowOff>
    </xdr:from>
    <xdr:to>
      <xdr:col>7</xdr:col>
      <xdr:colOff>213360</xdr:colOff>
      <xdr:row>18</xdr:row>
      <xdr:rowOff>137160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804E6C0-808F-45A1-9AB7-6B78E7AC5F3D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4373880" y="3070860"/>
          <a:ext cx="10668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21</xdr:row>
      <xdr:rowOff>45720</xdr:rowOff>
    </xdr:from>
    <xdr:to>
      <xdr:col>9</xdr:col>
      <xdr:colOff>579120</xdr:colOff>
      <xdr:row>21</xdr:row>
      <xdr:rowOff>91440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955787B-4221-4067-94B9-F12599BF0630}"/>
            </a:ext>
          </a:extLst>
        </xdr:cNvPr>
        <xdr:cNvCxnSpPr>
          <a:stCxn id="5" idx="2"/>
          <a:endCxn id="4" idx="6"/>
        </xdr:cNvCxnSpPr>
      </xdr:nvCxnSpPr>
      <xdr:spPr>
        <a:xfrm flipH="1" flipV="1">
          <a:off x="4831080" y="4046220"/>
          <a:ext cx="123444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16</xdr:row>
      <xdr:rowOff>30480</xdr:rowOff>
    </xdr:from>
    <xdr:to>
      <xdr:col>10</xdr:col>
      <xdr:colOff>441960</xdr:colOff>
      <xdr:row>19</xdr:row>
      <xdr:rowOff>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7DCBB151-D69E-4D85-A9FF-15400D8F9756}"/>
            </a:ext>
          </a:extLst>
        </xdr:cNvPr>
        <xdr:cNvCxnSpPr>
          <a:stCxn id="3" idx="4"/>
          <a:endCxn id="5" idx="0"/>
        </xdr:cNvCxnSpPr>
      </xdr:nvCxnSpPr>
      <xdr:spPr>
        <a:xfrm flipH="1">
          <a:off x="6522720" y="3116580"/>
          <a:ext cx="1524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11</xdr:row>
      <xdr:rowOff>114300</xdr:rowOff>
    </xdr:from>
    <xdr:to>
      <xdr:col>14</xdr:col>
      <xdr:colOff>327660</xdr:colOff>
      <xdr:row>16</xdr:row>
      <xdr:rowOff>114300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7EE31C07-6B82-4778-A053-DBD40305BA9B}"/>
            </a:ext>
          </a:extLst>
        </xdr:cNvPr>
        <xdr:cNvSpPr/>
      </xdr:nvSpPr>
      <xdr:spPr>
        <a:xfrm>
          <a:off x="7947660" y="2286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Truck</a:t>
          </a:r>
        </a:p>
      </xdr:txBody>
    </xdr:sp>
    <xdr:clientData/>
  </xdr:twoCellAnchor>
  <xdr:twoCellAnchor>
    <xdr:from>
      <xdr:col>16</xdr:col>
      <xdr:colOff>251460</xdr:colOff>
      <xdr:row>11</xdr:row>
      <xdr:rowOff>160020</xdr:rowOff>
    </xdr:from>
    <xdr:to>
      <xdr:col>17</xdr:col>
      <xdr:colOff>556260</xdr:colOff>
      <xdr:row>16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A708186-6F95-4856-A8C4-9850EB521490}"/>
            </a:ext>
          </a:extLst>
        </xdr:cNvPr>
        <xdr:cNvSpPr/>
      </xdr:nvSpPr>
      <xdr:spPr>
        <a:xfrm>
          <a:off x="10005060" y="23317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wheel</a:t>
          </a:r>
        </a:p>
      </xdr:txBody>
    </xdr:sp>
    <xdr:clientData/>
  </xdr:twoCellAnchor>
  <xdr:twoCellAnchor>
    <xdr:from>
      <xdr:col>12</xdr:col>
      <xdr:colOff>525780</xdr:colOff>
      <xdr:row>19</xdr:row>
      <xdr:rowOff>83820</xdr:rowOff>
    </xdr:from>
    <xdr:to>
      <xdr:col>14</xdr:col>
      <xdr:colOff>220980</xdr:colOff>
      <xdr:row>24</xdr:row>
      <xdr:rowOff>83820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75925E5F-0803-4C57-8FB7-CC7ABE46C73F}"/>
            </a:ext>
          </a:extLst>
        </xdr:cNvPr>
        <xdr:cNvSpPr/>
      </xdr:nvSpPr>
      <xdr:spPr>
        <a:xfrm>
          <a:off x="7840980" y="371856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fuel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236220</xdr:colOff>
      <xdr:row>19</xdr:row>
      <xdr:rowOff>129540</xdr:rowOff>
    </xdr:from>
    <xdr:to>
      <xdr:col>18</xdr:col>
      <xdr:colOff>53340</xdr:colOff>
      <xdr:row>24</xdr:row>
      <xdr:rowOff>129540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4E41C65F-3B96-4E28-BED1-802558A85145}"/>
            </a:ext>
          </a:extLst>
        </xdr:cNvPr>
        <xdr:cNvSpPr/>
      </xdr:nvSpPr>
      <xdr:spPr>
        <a:xfrm>
          <a:off x="9989820" y="3764280"/>
          <a:ext cx="103632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price</a:t>
          </a:r>
        </a:p>
        <a:p>
          <a:pPr algn="l"/>
          <a:endParaRPr lang="pt-BR" sz="1100"/>
        </a:p>
      </xdr:txBody>
    </xdr:sp>
    <xdr:clientData/>
  </xdr:twoCellAnchor>
  <xdr:twoCellAnchor>
    <xdr:from>
      <xdr:col>13</xdr:col>
      <xdr:colOff>373380</xdr:colOff>
      <xdr:row>16</xdr:row>
      <xdr:rowOff>114300</xdr:rowOff>
    </xdr:from>
    <xdr:to>
      <xdr:col>13</xdr:col>
      <xdr:colOff>480060</xdr:colOff>
      <xdr:row>19</xdr:row>
      <xdr:rowOff>83820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1ECCB62D-EAEB-4A42-8F54-3566B3B9131C}"/>
            </a:ext>
          </a:extLst>
        </xdr:cNvPr>
        <xdr:cNvCxnSpPr>
          <a:stCxn id="17" idx="4"/>
          <a:endCxn id="19" idx="0"/>
        </xdr:cNvCxnSpPr>
      </xdr:nvCxnSpPr>
      <xdr:spPr>
        <a:xfrm flipH="1">
          <a:off x="8298180" y="3200400"/>
          <a:ext cx="10668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21</xdr:row>
      <xdr:rowOff>175260</xdr:rowOff>
    </xdr:from>
    <xdr:to>
      <xdr:col>16</xdr:col>
      <xdr:colOff>236220</xdr:colOff>
      <xdr:row>22</xdr:row>
      <xdr:rowOff>38100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66319935-C9B9-4C96-91CB-88AD542B82DC}"/>
            </a:ext>
          </a:extLst>
        </xdr:cNvPr>
        <xdr:cNvCxnSpPr>
          <a:stCxn id="20" idx="2"/>
          <a:endCxn id="19" idx="6"/>
        </xdr:cNvCxnSpPr>
      </xdr:nvCxnSpPr>
      <xdr:spPr>
        <a:xfrm flipH="1" flipV="1">
          <a:off x="8755380" y="4175760"/>
          <a:ext cx="123444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99060</xdr:colOff>
      <xdr:row>16</xdr:row>
      <xdr:rowOff>160020</xdr:rowOff>
    </xdr:from>
    <xdr:to>
      <xdr:col>17</xdr:col>
      <xdr:colOff>144780</xdr:colOff>
      <xdr:row>19</xdr:row>
      <xdr:rowOff>129540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D4920380-C7A7-4554-B3BA-A47FC090AA44}"/>
            </a:ext>
          </a:extLst>
        </xdr:cNvPr>
        <xdr:cNvCxnSpPr>
          <a:stCxn id="18" idx="4"/>
          <a:endCxn id="20" idx="0"/>
        </xdr:cNvCxnSpPr>
      </xdr:nvCxnSpPr>
      <xdr:spPr>
        <a:xfrm>
          <a:off x="10462260" y="3246120"/>
          <a:ext cx="4572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14</xdr:row>
      <xdr:rowOff>22860</xdr:rowOff>
    </xdr:from>
    <xdr:to>
      <xdr:col>16</xdr:col>
      <xdr:colOff>251460</xdr:colOff>
      <xdr:row>14</xdr:row>
      <xdr:rowOff>68580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71CC9123-0A4B-499E-AB08-3E697E250CF7}"/>
            </a:ext>
          </a:extLst>
        </xdr:cNvPr>
        <xdr:cNvCxnSpPr>
          <a:stCxn id="17" idx="6"/>
          <a:endCxn id="18" idx="2"/>
        </xdr:cNvCxnSpPr>
      </xdr:nvCxnSpPr>
      <xdr:spPr>
        <a:xfrm>
          <a:off x="8862060" y="2743200"/>
          <a:ext cx="114300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17</xdr:row>
      <xdr:rowOff>106680</xdr:rowOff>
    </xdr:from>
    <xdr:to>
      <xdr:col>16</xdr:col>
      <xdr:colOff>556260</xdr:colOff>
      <xdr:row>19</xdr:row>
      <xdr:rowOff>38100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CD5BAAF4-DE60-409B-8309-7C4D907CC31E}"/>
            </a:ext>
          </a:extLst>
        </xdr:cNvPr>
        <xdr:cNvSpPr/>
      </xdr:nvSpPr>
      <xdr:spPr>
        <a:xfrm>
          <a:off x="9784080" y="3375660"/>
          <a:ext cx="5257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  <xdr:twoCellAnchor>
    <xdr:from>
      <xdr:col>14</xdr:col>
      <xdr:colOff>403860</xdr:colOff>
      <xdr:row>22</xdr:row>
      <xdr:rowOff>160020</xdr:rowOff>
    </xdr:from>
    <xdr:to>
      <xdr:col>16</xdr:col>
      <xdr:colOff>99060</xdr:colOff>
      <xdr:row>24</xdr:row>
      <xdr:rowOff>91440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D0F341C-D354-48B3-9127-0D0B8817D647}"/>
            </a:ext>
          </a:extLst>
        </xdr:cNvPr>
        <xdr:cNvSpPr/>
      </xdr:nvSpPr>
      <xdr:spPr>
        <a:xfrm>
          <a:off x="8938260" y="434340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441960</xdr:colOff>
      <xdr:row>11</xdr:row>
      <xdr:rowOff>0</xdr:rowOff>
    </xdr:from>
    <xdr:to>
      <xdr:col>16</xdr:col>
      <xdr:colOff>137160</xdr:colOff>
      <xdr:row>12</xdr:row>
      <xdr:rowOff>114300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641F294-A624-4ABB-8BCF-93187CDD0E0A}"/>
            </a:ext>
          </a:extLst>
        </xdr:cNvPr>
        <xdr:cNvSpPr/>
      </xdr:nvSpPr>
      <xdr:spPr>
        <a:xfrm>
          <a:off x="8976360" y="217170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  <xdr:twoCellAnchor>
    <xdr:from>
      <xdr:col>13</xdr:col>
      <xdr:colOff>586740</xdr:colOff>
      <xdr:row>17</xdr:row>
      <xdr:rowOff>60960</xdr:rowOff>
    </xdr:from>
    <xdr:to>
      <xdr:col>14</xdr:col>
      <xdr:colOff>579120</xdr:colOff>
      <xdr:row>18</xdr:row>
      <xdr:rowOff>175260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52C2DA9C-BDC1-436B-BAB2-849D374E8DDC}"/>
            </a:ext>
          </a:extLst>
        </xdr:cNvPr>
        <xdr:cNvSpPr/>
      </xdr:nvSpPr>
      <xdr:spPr>
        <a:xfrm>
          <a:off x="8511540" y="3329940"/>
          <a:ext cx="6019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need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304800</xdr:colOff>
      <xdr:row>16</xdr:row>
      <xdr:rowOff>121920</xdr:rowOff>
    </xdr:from>
    <xdr:to>
      <xdr:col>8</xdr:col>
      <xdr:colOff>304800</xdr:colOff>
      <xdr:row>18</xdr:row>
      <xdr:rowOff>53340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27BE87C-698D-4789-A0E1-0B2AF95F8DE1}"/>
            </a:ext>
          </a:extLst>
        </xdr:cNvPr>
        <xdr:cNvSpPr/>
      </xdr:nvSpPr>
      <xdr:spPr>
        <a:xfrm>
          <a:off x="4572000" y="3208020"/>
          <a:ext cx="6096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acquire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160020</xdr:colOff>
      <xdr:row>22</xdr:row>
      <xdr:rowOff>45720</xdr:rowOff>
    </xdr:from>
    <xdr:to>
      <xdr:col>9</xdr:col>
      <xdr:colOff>464820</xdr:colOff>
      <xdr:row>23</xdr:row>
      <xdr:rowOff>160020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7EBBF0A5-6D32-488B-B6CA-EF71A4B38635}"/>
            </a:ext>
          </a:extLst>
        </xdr:cNvPr>
        <xdr:cNvSpPr/>
      </xdr:nvSpPr>
      <xdr:spPr>
        <a:xfrm>
          <a:off x="5036820" y="422910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feed 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205740</xdr:colOff>
      <xdr:row>10</xdr:row>
      <xdr:rowOff>76200</xdr:rowOff>
    </xdr:from>
    <xdr:to>
      <xdr:col>9</xdr:col>
      <xdr:colOff>510540</xdr:colOff>
      <xdr:row>12</xdr:row>
      <xdr:rowOff>7620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B719038-4C0A-43F2-BCD3-E5C4E62A5F3E}"/>
            </a:ext>
          </a:extLst>
        </xdr:cNvPr>
        <xdr:cNvSpPr/>
      </xdr:nvSpPr>
      <xdr:spPr>
        <a:xfrm>
          <a:off x="5082540" y="206502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like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373380</xdr:colOff>
      <xdr:row>16</xdr:row>
      <xdr:rowOff>114300</xdr:rowOff>
    </xdr:from>
    <xdr:to>
      <xdr:col>10</xdr:col>
      <xdr:colOff>289560</xdr:colOff>
      <xdr:row>18</xdr:row>
      <xdr:rowOff>45720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7AE77F26-736A-454B-A139-1E4937B94002}"/>
            </a:ext>
          </a:extLst>
        </xdr:cNvPr>
        <xdr:cNvSpPr/>
      </xdr:nvSpPr>
      <xdr:spPr>
        <a:xfrm>
          <a:off x="5859780" y="3200400"/>
          <a:ext cx="5257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12</xdr:row>
      <xdr:rowOff>99060</xdr:rowOff>
    </xdr:from>
    <xdr:to>
      <xdr:col>7</xdr:col>
      <xdr:colOff>182880</xdr:colOff>
      <xdr:row>17</xdr:row>
      <xdr:rowOff>99060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F4ADF9F-99DE-45A6-A592-99C3E57C4768}"/>
            </a:ext>
          </a:extLst>
        </xdr:cNvPr>
        <xdr:cNvSpPr/>
      </xdr:nvSpPr>
      <xdr:spPr>
        <a:xfrm>
          <a:off x="3535680" y="22936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CAT</a:t>
          </a:r>
        </a:p>
      </xdr:txBody>
    </xdr:sp>
    <xdr:clientData/>
  </xdr:twoCellAnchor>
  <xdr:twoCellAnchor>
    <xdr:from>
      <xdr:col>9</xdr:col>
      <xdr:colOff>106680</xdr:colOff>
      <xdr:row>12</xdr:row>
      <xdr:rowOff>144780</xdr:rowOff>
    </xdr:from>
    <xdr:to>
      <xdr:col>10</xdr:col>
      <xdr:colOff>68580</xdr:colOff>
      <xdr:row>17</xdr:row>
      <xdr:rowOff>144780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8E8B2FFF-0D5C-4516-8BC0-9B71384680BD}"/>
            </a:ext>
          </a:extLst>
        </xdr:cNvPr>
        <xdr:cNvSpPr/>
      </xdr:nvSpPr>
      <xdr:spPr>
        <a:xfrm>
          <a:off x="5593080" y="233934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Family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381000</xdr:colOff>
      <xdr:row>20</xdr:row>
      <xdr:rowOff>68580</xdr:rowOff>
    </xdr:from>
    <xdr:to>
      <xdr:col>7</xdr:col>
      <xdr:colOff>76200</xdr:colOff>
      <xdr:row>25</xdr:row>
      <xdr:rowOff>68580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55BEC4BE-23D0-459C-ADCE-EF8BF7B92753}"/>
            </a:ext>
          </a:extLst>
        </xdr:cNvPr>
        <xdr:cNvSpPr/>
      </xdr:nvSpPr>
      <xdr:spPr>
        <a:xfrm>
          <a:off x="3429000" y="372618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Father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91440</xdr:colOff>
      <xdr:row>20</xdr:row>
      <xdr:rowOff>114300</xdr:rowOff>
    </xdr:from>
    <xdr:to>
      <xdr:col>10</xdr:col>
      <xdr:colOff>53340</xdr:colOff>
      <xdr:row>25</xdr:row>
      <xdr:rowOff>114300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EA9CB16E-28A4-41F7-938C-8A5AFB5ECBCB}"/>
            </a:ext>
          </a:extLst>
        </xdr:cNvPr>
        <xdr:cNvSpPr/>
      </xdr:nvSpPr>
      <xdr:spPr>
        <a:xfrm>
          <a:off x="5577840" y="37719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Food</a:t>
          </a:r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182880</xdr:colOff>
      <xdr:row>15</xdr:row>
      <xdr:rowOff>7620</xdr:rowOff>
    </xdr:from>
    <xdr:to>
      <xdr:col>9</xdr:col>
      <xdr:colOff>106680</xdr:colOff>
      <xdr:row>15</xdr:row>
      <xdr:rowOff>53340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FE4B52FF-9184-43CF-B567-FE14FFE44752}"/>
            </a:ext>
          </a:extLst>
        </xdr:cNvPr>
        <xdr:cNvCxnSpPr>
          <a:stCxn id="26" idx="6"/>
          <a:endCxn id="27" idx="2"/>
        </xdr:cNvCxnSpPr>
      </xdr:nvCxnSpPr>
      <xdr:spPr>
        <a:xfrm>
          <a:off x="4450080" y="2750820"/>
          <a:ext cx="114300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17</xdr:row>
      <xdr:rowOff>99060</xdr:rowOff>
    </xdr:from>
    <xdr:to>
      <xdr:col>6</xdr:col>
      <xdr:colOff>335280</xdr:colOff>
      <xdr:row>20</xdr:row>
      <xdr:rowOff>68580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0910A292-ADA0-4C92-811A-A7B692CCC83A}"/>
            </a:ext>
          </a:extLst>
        </xdr:cNvPr>
        <xdr:cNvCxnSpPr>
          <a:stCxn id="26" idx="4"/>
          <a:endCxn id="28" idx="0"/>
        </xdr:cNvCxnSpPr>
      </xdr:nvCxnSpPr>
      <xdr:spPr>
        <a:xfrm flipH="1">
          <a:off x="3886200" y="3208020"/>
          <a:ext cx="10668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22</xdr:row>
      <xdr:rowOff>160020</xdr:rowOff>
    </xdr:from>
    <xdr:to>
      <xdr:col>9</xdr:col>
      <xdr:colOff>91440</xdr:colOff>
      <xdr:row>23</xdr:row>
      <xdr:rowOff>22860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A7B50E3A-805A-44B3-9750-07ADCB0334F7}"/>
            </a:ext>
          </a:extLst>
        </xdr:cNvPr>
        <xdr:cNvCxnSpPr>
          <a:stCxn id="29" idx="2"/>
          <a:endCxn id="28" idx="6"/>
        </xdr:cNvCxnSpPr>
      </xdr:nvCxnSpPr>
      <xdr:spPr>
        <a:xfrm flipH="1" flipV="1">
          <a:off x="4343400" y="4183380"/>
          <a:ext cx="123444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17</xdr:row>
      <xdr:rowOff>144780</xdr:rowOff>
    </xdr:from>
    <xdr:to>
      <xdr:col>9</xdr:col>
      <xdr:colOff>563880</xdr:colOff>
      <xdr:row>20</xdr:row>
      <xdr:rowOff>114300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7DCD6164-2358-4F09-8D93-37F8AD46FC24}"/>
            </a:ext>
          </a:extLst>
        </xdr:cNvPr>
        <xdr:cNvCxnSpPr>
          <a:stCxn id="27" idx="4"/>
          <a:endCxn id="29" idx="0"/>
        </xdr:cNvCxnSpPr>
      </xdr:nvCxnSpPr>
      <xdr:spPr>
        <a:xfrm flipH="1">
          <a:off x="6035040" y="3253740"/>
          <a:ext cx="1524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320040</xdr:colOff>
      <xdr:row>13</xdr:row>
      <xdr:rowOff>45720</xdr:rowOff>
    </xdr:from>
    <xdr:to>
      <xdr:col>12</xdr:col>
      <xdr:colOff>434340</xdr:colOff>
      <xdr:row>18</xdr:row>
      <xdr:rowOff>45720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502682B0-8E4D-401B-8C7B-79BDB546A775}"/>
            </a:ext>
          </a:extLst>
        </xdr:cNvPr>
        <xdr:cNvSpPr/>
      </xdr:nvSpPr>
      <xdr:spPr>
        <a:xfrm>
          <a:off x="7459980" y="242316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Truck</a:t>
          </a:r>
        </a:p>
      </xdr:txBody>
    </xdr:sp>
    <xdr:clientData/>
  </xdr:twoCellAnchor>
  <xdr:twoCellAnchor>
    <xdr:from>
      <xdr:col>14</xdr:col>
      <xdr:colOff>121920</xdr:colOff>
      <xdr:row>13</xdr:row>
      <xdr:rowOff>91440</xdr:rowOff>
    </xdr:from>
    <xdr:to>
      <xdr:col>15</xdr:col>
      <xdr:colOff>426720</xdr:colOff>
      <xdr:row>18</xdr:row>
      <xdr:rowOff>91440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52BC89AC-8D1B-4C3F-A83E-C5FAB78BA3F3}"/>
            </a:ext>
          </a:extLst>
        </xdr:cNvPr>
        <xdr:cNvSpPr/>
      </xdr:nvSpPr>
      <xdr:spPr>
        <a:xfrm>
          <a:off x="9517380" y="246888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wheel</a:t>
          </a:r>
        </a:p>
      </xdr:txBody>
    </xdr:sp>
    <xdr:clientData/>
  </xdr:twoCellAnchor>
  <xdr:twoCellAnchor>
    <xdr:from>
      <xdr:col>11</xdr:col>
      <xdr:colOff>213360</xdr:colOff>
      <xdr:row>21</xdr:row>
      <xdr:rowOff>15240</xdr:rowOff>
    </xdr:from>
    <xdr:to>
      <xdr:col>12</xdr:col>
      <xdr:colOff>327660</xdr:colOff>
      <xdr:row>26</xdr:row>
      <xdr:rowOff>15240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955DEBB0-D681-41F4-A510-5A24AF5EFBE2}"/>
            </a:ext>
          </a:extLst>
        </xdr:cNvPr>
        <xdr:cNvSpPr/>
      </xdr:nvSpPr>
      <xdr:spPr>
        <a:xfrm>
          <a:off x="7353300" y="38557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fuel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106680</xdr:colOff>
      <xdr:row>21</xdr:row>
      <xdr:rowOff>60960</xdr:rowOff>
    </xdr:from>
    <xdr:to>
      <xdr:col>15</xdr:col>
      <xdr:colOff>533400</xdr:colOff>
      <xdr:row>26</xdr:row>
      <xdr:rowOff>60960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893EC6EB-7C0B-411E-B844-949442713164}"/>
            </a:ext>
          </a:extLst>
        </xdr:cNvPr>
        <xdr:cNvSpPr/>
      </xdr:nvSpPr>
      <xdr:spPr>
        <a:xfrm>
          <a:off x="9502140" y="3901440"/>
          <a:ext cx="103632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price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670560</xdr:colOff>
      <xdr:row>18</xdr:row>
      <xdr:rowOff>45720</xdr:rowOff>
    </xdr:from>
    <xdr:to>
      <xdr:col>11</xdr:col>
      <xdr:colOff>777240</xdr:colOff>
      <xdr:row>21</xdr:row>
      <xdr:rowOff>15240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F5E51F69-5F10-4517-AC34-B7BBFBA54F0A}"/>
            </a:ext>
          </a:extLst>
        </xdr:cNvPr>
        <xdr:cNvCxnSpPr>
          <a:stCxn id="34" idx="4"/>
          <a:endCxn id="36" idx="0"/>
        </xdr:cNvCxnSpPr>
      </xdr:nvCxnSpPr>
      <xdr:spPr>
        <a:xfrm flipH="1">
          <a:off x="7810500" y="3337560"/>
          <a:ext cx="10668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327660</xdr:colOff>
      <xdr:row>23</xdr:row>
      <xdr:rowOff>106680</xdr:rowOff>
    </xdr:from>
    <xdr:to>
      <xdr:col>14</xdr:col>
      <xdr:colOff>106680</xdr:colOff>
      <xdr:row>23</xdr:row>
      <xdr:rowOff>152400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D8D815CE-E6F6-4E87-9541-B2046A4EA3AC}"/>
            </a:ext>
          </a:extLst>
        </xdr:cNvPr>
        <xdr:cNvCxnSpPr>
          <a:stCxn id="37" idx="2"/>
          <a:endCxn id="36" idx="6"/>
        </xdr:cNvCxnSpPr>
      </xdr:nvCxnSpPr>
      <xdr:spPr>
        <a:xfrm flipH="1" flipV="1">
          <a:off x="8267700" y="4312920"/>
          <a:ext cx="123444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579120</xdr:colOff>
      <xdr:row>18</xdr:row>
      <xdr:rowOff>91440</xdr:rowOff>
    </xdr:from>
    <xdr:to>
      <xdr:col>15</xdr:col>
      <xdr:colOff>15240</xdr:colOff>
      <xdr:row>21</xdr:row>
      <xdr:rowOff>60960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803DDC73-ADD1-4C23-B7B4-478C3F08624C}"/>
            </a:ext>
          </a:extLst>
        </xdr:cNvPr>
        <xdr:cNvCxnSpPr>
          <a:stCxn id="35" idx="4"/>
          <a:endCxn id="37" idx="0"/>
        </xdr:cNvCxnSpPr>
      </xdr:nvCxnSpPr>
      <xdr:spPr>
        <a:xfrm>
          <a:off x="9974580" y="3383280"/>
          <a:ext cx="45720" cy="51816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434340</xdr:colOff>
      <xdr:row>15</xdr:row>
      <xdr:rowOff>137160</xdr:rowOff>
    </xdr:from>
    <xdr:to>
      <xdr:col>14</xdr:col>
      <xdr:colOff>121920</xdr:colOff>
      <xdr:row>16</xdr:row>
      <xdr:rowOff>0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6A4A9EC3-0E76-4192-892A-8AC3A6FAE49D}"/>
            </a:ext>
          </a:extLst>
        </xdr:cNvPr>
        <xdr:cNvCxnSpPr>
          <a:stCxn id="34" idx="6"/>
          <a:endCxn id="35" idx="2"/>
        </xdr:cNvCxnSpPr>
      </xdr:nvCxnSpPr>
      <xdr:spPr>
        <a:xfrm>
          <a:off x="8374380" y="2880360"/>
          <a:ext cx="1143000" cy="457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594360</xdr:colOff>
      <xdr:row>19</xdr:row>
      <xdr:rowOff>38100</xdr:rowOff>
    </xdr:from>
    <xdr:to>
      <xdr:col>14</xdr:col>
      <xdr:colOff>426720</xdr:colOff>
      <xdr:row>20</xdr:row>
      <xdr:rowOff>152400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2757BD7F-5FB6-4C6D-A5C4-F3322E36E804}"/>
            </a:ext>
          </a:extLst>
        </xdr:cNvPr>
        <xdr:cNvSpPr/>
      </xdr:nvSpPr>
      <xdr:spPr>
        <a:xfrm>
          <a:off x="9296400" y="3512820"/>
          <a:ext cx="5257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  <xdr:twoCellAnchor>
    <xdr:from>
      <xdr:col>12</xdr:col>
      <xdr:colOff>510540</xdr:colOff>
      <xdr:row>24</xdr:row>
      <xdr:rowOff>91440</xdr:rowOff>
    </xdr:from>
    <xdr:to>
      <xdr:col>13</xdr:col>
      <xdr:colOff>662940</xdr:colOff>
      <xdr:row>26</xdr:row>
      <xdr:rowOff>22860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415097F5-D99E-4453-AAE0-8373C66F8AC8}"/>
            </a:ext>
          </a:extLst>
        </xdr:cNvPr>
        <xdr:cNvSpPr/>
      </xdr:nvSpPr>
      <xdr:spPr>
        <a:xfrm>
          <a:off x="8450580" y="448056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  <a:p>
          <a:pPr algn="l"/>
          <a:endParaRPr lang="pt-BR" sz="1100"/>
        </a:p>
      </xdr:txBody>
    </xdr:sp>
    <xdr:clientData/>
  </xdr:twoCellAnchor>
  <xdr:twoCellAnchor>
    <xdr:from>
      <xdr:col>12</xdr:col>
      <xdr:colOff>548640</xdr:colOff>
      <xdr:row>12</xdr:row>
      <xdr:rowOff>114300</xdr:rowOff>
    </xdr:from>
    <xdr:to>
      <xdr:col>14</xdr:col>
      <xdr:colOff>7620</xdr:colOff>
      <xdr:row>14</xdr:row>
      <xdr:rowOff>45720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3C5EF9BE-7131-40DA-806F-7E693D9E2F3F}"/>
            </a:ext>
          </a:extLst>
        </xdr:cNvPr>
        <xdr:cNvSpPr/>
      </xdr:nvSpPr>
      <xdr:spPr>
        <a:xfrm>
          <a:off x="8488680" y="230886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  <xdr:twoCellAnchor>
    <xdr:from>
      <xdr:col>12</xdr:col>
      <xdr:colOff>83820</xdr:colOff>
      <xdr:row>18</xdr:row>
      <xdr:rowOff>175260</xdr:rowOff>
    </xdr:from>
    <xdr:to>
      <xdr:col>12</xdr:col>
      <xdr:colOff>685800</xdr:colOff>
      <xdr:row>20</xdr:row>
      <xdr:rowOff>106680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ABFE8F9D-9B52-4380-824C-3497935BCC40}"/>
            </a:ext>
          </a:extLst>
        </xdr:cNvPr>
        <xdr:cNvSpPr/>
      </xdr:nvSpPr>
      <xdr:spPr>
        <a:xfrm>
          <a:off x="8023860" y="3467100"/>
          <a:ext cx="6019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need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426720</xdr:colOff>
      <xdr:row>18</xdr:row>
      <xdr:rowOff>53340</xdr:rowOff>
    </xdr:from>
    <xdr:to>
      <xdr:col>7</xdr:col>
      <xdr:colOff>426720</xdr:colOff>
      <xdr:row>19</xdr:row>
      <xdr:rowOff>167640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70AE542C-C871-434C-BEF2-5B62180D11D6}"/>
            </a:ext>
          </a:extLst>
        </xdr:cNvPr>
        <xdr:cNvSpPr/>
      </xdr:nvSpPr>
      <xdr:spPr>
        <a:xfrm>
          <a:off x="4084320" y="3345180"/>
          <a:ext cx="6096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acquire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281940</xdr:colOff>
      <xdr:row>23</xdr:row>
      <xdr:rowOff>160020</xdr:rowOff>
    </xdr:from>
    <xdr:to>
      <xdr:col>8</xdr:col>
      <xdr:colOff>586740</xdr:colOff>
      <xdr:row>25</xdr:row>
      <xdr:rowOff>91440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F65612D9-C36B-4B39-831B-B3738983EA2E}"/>
            </a:ext>
          </a:extLst>
        </xdr:cNvPr>
        <xdr:cNvSpPr/>
      </xdr:nvSpPr>
      <xdr:spPr>
        <a:xfrm>
          <a:off x="4549140" y="436626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feed 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327660</xdr:colOff>
      <xdr:row>12</xdr:row>
      <xdr:rowOff>7620</xdr:rowOff>
    </xdr:from>
    <xdr:to>
      <xdr:col>9</xdr:col>
      <xdr:colOff>22860</xdr:colOff>
      <xdr:row>13</xdr:row>
      <xdr:rowOff>121920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BCEF4A3D-58D4-4D2C-9AD2-7F9C3E96BC1A}"/>
            </a:ext>
          </a:extLst>
        </xdr:cNvPr>
        <xdr:cNvSpPr/>
      </xdr:nvSpPr>
      <xdr:spPr>
        <a:xfrm>
          <a:off x="4594860" y="2202180"/>
          <a:ext cx="9144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like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495300</xdr:colOff>
      <xdr:row>18</xdr:row>
      <xdr:rowOff>45720</xdr:rowOff>
    </xdr:from>
    <xdr:to>
      <xdr:col>9</xdr:col>
      <xdr:colOff>411480</xdr:colOff>
      <xdr:row>19</xdr:row>
      <xdr:rowOff>160020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1A16CC65-A9F8-4262-92F5-DDE14C68F177}"/>
            </a:ext>
          </a:extLst>
        </xdr:cNvPr>
        <xdr:cNvSpPr/>
      </xdr:nvSpPr>
      <xdr:spPr>
        <a:xfrm>
          <a:off x="5372100" y="3337560"/>
          <a:ext cx="52578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have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312420</xdr:colOff>
      <xdr:row>0</xdr:row>
      <xdr:rowOff>99061</xdr:rowOff>
    </xdr:from>
    <xdr:to>
      <xdr:col>22</xdr:col>
      <xdr:colOff>434340</xdr:colOff>
      <xdr:row>9</xdr:row>
      <xdr:rowOff>27748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55CC06-9EEF-46C9-8571-4BC349EF3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6420" y="99061"/>
          <a:ext cx="4389120" cy="157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541020</xdr:colOff>
      <xdr:row>0</xdr:row>
      <xdr:rowOff>91440</xdr:rowOff>
    </xdr:from>
    <xdr:to>
      <xdr:col>17</xdr:col>
      <xdr:colOff>134180</xdr:colOff>
      <xdr:row>8</xdr:row>
      <xdr:rowOff>9352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04F5601-26E8-4C2C-8B27-AC446E0F2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820" y="91440"/>
          <a:ext cx="8600000" cy="13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175260</xdr:colOff>
      <xdr:row>0</xdr:row>
      <xdr:rowOff>152400</xdr:rowOff>
    </xdr:from>
    <xdr:to>
      <xdr:col>13</xdr:col>
      <xdr:colOff>245134</xdr:colOff>
      <xdr:row>7</xdr:row>
      <xdr:rowOff>34145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3E0E9F-9A97-4FC8-BE2D-211C6301C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260" y="152400"/>
          <a:ext cx="4885714" cy="1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18" sqref="D18"/>
    </sheetView>
  </sheetViews>
  <sheetFormatPr defaultRowHeight="14.4" x14ac:dyDescent="0.3"/>
  <sheetData>
    <row r="1" spans="1:14" ht="27" customHeight="1" x14ac:dyDescent="0.3">
      <c r="A1" s="24" t="s">
        <v>6</v>
      </c>
      <c r="B1" s="25"/>
      <c r="C1" s="23" t="s">
        <v>5</v>
      </c>
      <c r="D1" s="23"/>
      <c r="E1" s="23"/>
      <c r="F1" s="23"/>
      <c r="I1" s="19" t="s">
        <v>6</v>
      </c>
      <c r="J1" s="20"/>
      <c r="K1" s="13" t="s">
        <v>8</v>
      </c>
      <c r="L1" s="14"/>
      <c r="M1" s="14"/>
      <c r="N1" s="15"/>
    </row>
    <row r="2" spans="1:14" x14ac:dyDescent="0.3">
      <c r="A2" s="26"/>
      <c r="B2" s="27"/>
      <c r="C2" s="1" t="s">
        <v>1</v>
      </c>
      <c r="D2" s="1" t="s">
        <v>0</v>
      </c>
      <c r="E2" s="1" t="s">
        <v>3</v>
      </c>
      <c r="F2" s="1" t="s">
        <v>2</v>
      </c>
      <c r="I2" s="21"/>
      <c r="J2" s="22"/>
      <c r="K2" s="1" t="s">
        <v>21</v>
      </c>
      <c r="L2" s="1" t="s">
        <v>22</v>
      </c>
      <c r="M2" s="1" t="s">
        <v>23</v>
      </c>
      <c r="N2" s="1" t="s">
        <v>24</v>
      </c>
    </row>
    <row r="3" spans="1:14" x14ac:dyDescent="0.3">
      <c r="A3" s="23" t="s">
        <v>4</v>
      </c>
      <c r="B3" s="1" t="s">
        <v>29</v>
      </c>
      <c r="C3" s="2">
        <v>0.37040000000000001</v>
      </c>
      <c r="D3" s="2">
        <v>0.2</v>
      </c>
      <c r="E3" s="2">
        <v>0.33329999999999999</v>
      </c>
      <c r="F3" s="2">
        <v>0.3846</v>
      </c>
      <c r="I3" s="16" t="s">
        <v>7</v>
      </c>
      <c r="J3" s="1" t="s">
        <v>22</v>
      </c>
      <c r="K3" s="7">
        <v>0.4</v>
      </c>
      <c r="L3" s="7">
        <v>1</v>
      </c>
      <c r="M3" s="7">
        <v>0.28570000000000001</v>
      </c>
      <c r="N3" s="7">
        <v>0.5</v>
      </c>
    </row>
    <row r="4" spans="1:14" x14ac:dyDescent="0.3">
      <c r="A4" s="23"/>
      <c r="B4" s="1" t="s">
        <v>30</v>
      </c>
      <c r="C4" s="2">
        <v>0.37040000000000001</v>
      </c>
      <c r="D4" s="2">
        <v>0.2</v>
      </c>
      <c r="E4" s="2">
        <v>0.33329999999999999</v>
      </c>
      <c r="F4" s="2">
        <v>0.3846</v>
      </c>
      <c r="I4" s="17"/>
      <c r="J4" s="1" t="s">
        <v>22</v>
      </c>
      <c r="K4" s="7">
        <v>0.4</v>
      </c>
      <c r="L4" s="7">
        <v>1</v>
      </c>
      <c r="M4" s="7">
        <v>0.28570000000000001</v>
      </c>
      <c r="N4" s="7">
        <v>0.5</v>
      </c>
    </row>
    <row r="5" spans="1:14" x14ac:dyDescent="0.3">
      <c r="A5" s="23"/>
      <c r="B5" s="1" t="s">
        <v>31</v>
      </c>
      <c r="C5" s="2">
        <v>0.1739</v>
      </c>
      <c r="D5" s="2">
        <v>0.375</v>
      </c>
      <c r="E5" s="2">
        <v>0.28570000000000001</v>
      </c>
      <c r="F5" s="2">
        <v>0.21049999999999999</v>
      </c>
      <c r="I5" s="17"/>
      <c r="J5" s="6" t="s">
        <v>22</v>
      </c>
      <c r="K5" s="7">
        <v>0.4</v>
      </c>
      <c r="L5" s="7">
        <v>1</v>
      </c>
      <c r="M5" s="7">
        <v>0.28570000000000001</v>
      </c>
      <c r="N5" s="7">
        <v>0.5</v>
      </c>
    </row>
    <row r="6" spans="1:14" x14ac:dyDescent="0.3">
      <c r="A6" s="23"/>
      <c r="B6" s="1" t="s">
        <v>32</v>
      </c>
      <c r="C6" s="2">
        <v>0.28570000000000001</v>
      </c>
      <c r="D6" s="2">
        <v>0.28570000000000001</v>
      </c>
      <c r="E6" s="2">
        <v>0.83330000000000004</v>
      </c>
      <c r="F6" s="2">
        <v>0.35289999999999999</v>
      </c>
      <c r="I6" s="18"/>
      <c r="J6" s="1" t="s">
        <v>28</v>
      </c>
      <c r="K6" s="7">
        <v>0.4</v>
      </c>
      <c r="L6" s="7">
        <v>0.5</v>
      </c>
      <c r="M6" s="7">
        <v>0.28570000000000001</v>
      </c>
      <c r="N6" s="7">
        <v>0.5</v>
      </c>
    </row>
  </sheetData>
  <mergeCells count="6">
    <mergeCell ref="K1:N1"/>
    <mergeCell ref="I3:I6"/>
    <mergeCell ref="I1:J2"/>
    <mergeCell ref="C1:F1"/>
    <mergeCell ref="A3:A6"/>
    <mergeCell ref="A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F885-189D-4CFB-8AA0-5236C6A9BE83}">
  <dimension ref="A1:N6"/>
  <sheetViews>
    <sheetView workbookViewId="0">
      <selection activeCell="D24" sqref="D24"/>
    </sheetView>
  </sheetViews>
  <sheetFormatPr defaultRowHeight="14.4" x14ac:dyDescent="0.3"/>
  <cols>
    <col min="10" max="10" width="13.88671875" bestFit="1" customWidth="1"/>
    <col min="11" max="11" width="10.21875" bestFit="1" customWidth="1"/>
    <col min="12" max="12" width="11.6640625" bestFit="1" customWidth="1"/>
    <col min="13" max="13" width="11.109375" bestFit="1" customWidth="1"/>
    <col min="14" max="14" width="10.109375" bestFit="1" customWidth="1"/>
  </cols>
  <sheetData>
    <row r="1" spans="1:14" x14ac:dyDescent="0.3">
      <c r="A1" s="24" t="s">
        <v>9</v>
      </c>
      <c r="B1" s="25"/>
      <c r="C1" s="23" t="s">
        <v>5</v>
      </c>
      <c r="D1" s="23"/>
      <c r="E1" s="23"/>
      <c r="F1" s="23"/>
      <c r="I1" s="24" t="s">
        <v>10</v>
      </c>
      <c r="J1" s="25"/>
      <c r="K1" s="23" t="s">
        <v>8</v>
      </c>
      <c r="L1" s="23"/>
      <c r="M1" s="23"/>
      <c r="N1" s="23"/>
    </row>
    <row r="2" spans="1:14" x14ac:dyDescent="0.3">
      <c r="A2" s="26"/>
      <c r="B2" s="27"/>
      <c r="C2" s="1" t="s">
        <v>1</v>
      </c>
      <c r="D2" s="1" t="s">
        <v>0</v>
      </c>
      <c r="E2" s="1" t="s">
        <v>2</v>
      </c>
      <c r="F2" s="1" t="s">
        <v>3</v>
      </c>
      <c r="I2" s="26"/>
      <c r="J2" s="27"/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3">
      <c r="A3" s="23" t="s">
        <v>4</v>
      </c>
      <c r="B3" s="6" t="s">
        <v>29</v>
      </c>
      <c r="C3" s="2">
        <v>1</v>
      </c>
      <c r="D3" s="2">
        <v>1</v>
      </c>
      <c r="E3" s="2">
        <v>1</v>
      </c>
      <c r="F3" s="2">
        <v>1</v>
      </c>
      <c r="I3" s="23" t="s">
        <v>7</v>
      </c>
      <c r="J3" s="1" t="s">
        <v>33</v>
      </c>
      <c r="K3" s="2">
        <v>1</v>
      </c>
      <c r="L3" s="2">
        <v>1</v>
      </c>
      <c r="M3" s="2">
        <v>1</v>
      </c>
      <c r="N3" s="2">
        <v>1</v>
      </c>
    </row>
    <row r="4" spans="1:14" x14ac:dyDescent="0.3">
      <c r="A4" s="23"/>
      <c r="B4" s="6" t="s">
        <v>30</v>
      </c>
      <c r="C4" s="2">
        <v>1</v>
      </c>
      <c r="D4" s="2">
        <v>1</v>
      </c>
      <c r="E4" s="2">
        <v>1</v>
      </c>
      <c r="F4" s="2">
        <v>1</v>
      </c>
      <c r="I4" s="23"/>
      <c r="J4" s="1" t="s">
        <v>34</v>
      </c>
      <c r="K4" s="2">
        <v>1</v>
      </c>
      <c r="L4" s="2">
        <v>1</v>
      </c>
      <c r="M4" s="2">
        <v>1</v>
      </c>
      <c r="N4" s="2">
        <v>1</v>
      </c>
    </row>
    <row r="5" spans="1:14" x14ac:dyDescent="0.3">
      <c r="A5" s="23"/>
      <c r="B5" s="6" t="s">
        <v>31</v>
      </c>
      <c r="C5" s="2">
        <v>1</v>
      </c>
      <c r="D5" s="2">
        <v>1</v>
      </c>
      <c r="E5" s="2">
        <v>1</v>
      </c>
      <c r="F5" s="2">
        <v>1</v>
      </c>
      <c r="I5" s="23"/>
      <c r="J5" s="1" t="s">
        <v>35</v>
      </c>
      <c r="K5" s="2">
        <v>1</v>
      </c>
      <c r="L5" s="2">
        <v>1</v>
      </c>
      <c r="M5" s="2">
        <v>1</v>
      </c>
      <c r="N5" s="2">
        <v>1</v>
      </c>
    </row>
    <row r="6" spans="1:14" x14ac:dyDescent="0.3">
      <c r="A6" s="23"/>
      <c r="B6" s="6" t="s">
        <v>32</v>
      </c>
      <c r="C6" s="2">
        <v>1</v>
      </c>
      <c r="D6" s="2">
        <v>1</v>
      </c>
      <c r="E6" s="2">
        <v>1</v>
      </c>
      <c r="F6" s="2">
        <v>1</v>
      </c>
      <c r="I6" s="23"/>
      <c r="J6" s="1" t="s">
        <v>36</v>
      </c>
      <c r="K6" s="2">
        <v>1</v>
      </c>
      <c r="L6" s="2">
        <v>1</v>
      </c>
      <c r="M6" s="2">
        <v>1</v>
      </c>
      <c r="N6" s="2">
        <v>1</v>
      </c>
    </row>
  </sheetData>
  <mergeCells count="6">
    <mergeCell ref="A1:B2"/>
    <mergeCell ref="C1:F1"/>
    <mergeCell ref="A3:A6"/>
    <mergeCell ref="I1:J2"/>
    <mergeCell ref="K1:N1"/>
    <mergeCell ref="I3:I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1E9F-1351-4B53-A8BE-93923718B077}">
  <dimension ref="C2:O16"/>
  <sheetViews>
    <sheetView workbookViewId="0">
      <selection activeCell="C2" sqref="C2:H7"/>
    </sheetView>
  </sheetViews>
  <sheetFormatPr defaultRowHeight="14.4" x14ac:dyDescent="0.3"/>
  <cols>
    <col min="10" max="10" width="10.6640625" bestFit="1" customWidth="1"/>
  </cols>
  <sheetData>
    <row r="2" spans="3:15" x14ac:dyDescent="0.3">
      <c r="C2" s="24" t="s">
        <v>9</v>
      </c>
      <c r="D2" s="25"/>
      <c r="E2" s="23" t="s">
        <v>5</v>
      </c>
      <c r="F2" s="23"/>
      <c r="G2" s="23"/>
      <c r="H2" s="23"/>
    </row>
    <row r="3" spans="3:15" x14ac:dyDescent="0.3">
      <c r="C3" s="26"/>
      <c r="D3" s="27"/>
      <c r="E3" s="6" t="s">
        <v>1</v>
      </c>
      <c r="F3" s="6" t="s">
        <v>0</v>
      </c>
      <c r="G3" s="6" t="s">
        <v>2</v>
      </c>
      <c r="H3" s="6" t="s">
        <v>3</v>
      </c>
      <c r="J3" s="8" t="s">
        <v>25</v>
      </c>
      <c r="N3" s="5" t="s">
        <v>15</v>
      </c>
    </row>
    <row r="4" spans="3:15" x14ac:dyDescent="0.3">
      <c r="C4" s="23" t="s">
        <v>4</v>
      </c>
      <c r="D4" s="6" t="s">
        <v>29</v>
      </c>
      <c r="E4" s="2">
        <v>1</v>
      </c>
      <c r="F4" s="2">
        <v>1</v>
      </c>
      <c r="G4" s="2">
        <v>1</v>
      </c>
      <c r="H4" s="2">
        <v>1</v>
      </c>
      <c r="J4">
        <f>(1-ABS(E4-E13))</f>
        <v>0.37040000000000006</v>
      </c>
      <c r="K4">
        <f t="shared" ref="K4:M4" si="0">(1-ABS(F4-F13))</f>
        <v>0.19999999999999996</v>
      </c>
      <c r="L4">
        <f t="shared" si="0"/>
        <v>0.33329999999999993</v>
      </c>
      <c r="M4">
        <f t="shared" si="0"/>
        <v>0.38460000000000005</v>
      </c>
      <c r="N4" s="5">
        <f>SUM(J4:M4)</f>
        <v>1.2883</v>
      </c>
    </row>
    <row r="5" spans="3:15" x14ac:dyDescent="0.3">
      <c r="C5" s="23"/>
      <c r="D5" s="6" t="s">
        <v>30</v>
      </c>
      <c r="E5" s="2">
        <v>1</v>
      </c>
      <c r="F5" s="2">
        <v>1</v>
      </c>
      <c r="G5" s="2">
        <v>1</v>
      </c>
      <c r="H5" s="2">
        <v>1</v>
      </c>
      <c r="J5">
        <f t="shared" ref="J5:J7" si="1">(1-ABS(E5-E14))</f>
        <v>0.37040000000000006</v>
      </c>
      <c r="K5">
        <f t="shared" ref="K5:K7" si="2">(1-ABS(F5-F14))</f>
        <v>0.19999999999999996</v>
      </c>
      <c r="L5">
        <f t="shared" ref="L5:L7" si="3">(1-ABS(G5-G14))</f>
        <v>0.33329999999999993</v>
      </c>
      <c r="M5">
        <f t="shared" ref="M5:M7" si="4">(1-ABS(H5-H14))</f>
        <v>0.38460000000000005</v>
      </c>
      <c r="N5" s="5">
        <f t="shared" ref="N5:N7" si="5">SUM(J5:M5)</f>
        <v>1.2883</v>
      </c>
    </row>
    <row r="6" spans="3:15" x14ac:dyDescent="0.3">
      <c r="C6" s="23"/>
      <c r="D6" s="6" t="s">
        <v>31</v>
      </c>
      <c r="E6" s="2">
        <v>1</v>
      </c>
      <c r="F6" s="2">
        <v>1</v>
      </c>
      <c r="G6" s="2">
        <v>1</v>
      </c>
      <c r="H6" s="2">
        <v>1</v>
      </c>
      <c r="J6">
        <f t="shared" si="1"/>
        <v>0.17389999999999994</v>
      </c>
      <c r="K6">
        <f t="shared" si="2"/>
        <v>0.375</v>
      </c>
      <c r="L6">
        <f>(1-ABS(G6-G15))</f>
        <v>0.28570000000000007</v>
      </c>
      <c r="M6">
        <f t="shared" si="4"/>
        <v>0.21050000000000002</v>
      </c>
      <c r="N6" s="5">
        <f t="shared" si="5"/>
        <v>1.0451000000000001</v>
      </c>
    </row>
    <row r="7" spans="3:15" x14ac:dyDescent="0.3">
      <c r="C7" s="23"/>
      <c r="D7" s="6" t="s">
        <v>32</v>
      </c>
      <c r="E7" s="2">
        <v>1</v>
      </c>
      <c r="F7" s="2">
        <v>1</v>
      </c>
      <c r="G7" s="2">
        <v>1</v>
      </c>
      <c r="H7" s="2">
        <v>1</v>
      </c>
      <c r="J7">
        <f t="shared" si="1"/>
        <v>0.28570000000000007</v>
      </c>
      <c r="K7">
        <f t="shared" si="2"/>
        <v>0.28570000000000007</v>
      </c>
      <c r="L7">
        <f t="shared" si="3"/>
        <v>0.83330000000000004</v>
      </c>
      <c r="M7">
        <f t="shared" si="4"/>
        <v>0.35289999999999999</v>
      </c>
      <c r="N7" s="5">
        <f t="shared" si="5"/>
        <v>1.7576000000000001</v>
      </c>
    </row>
    <row r="8" spans="3:15" x14ac:dyDescent="0.3">
      <c r="M8" t="s">
        <v>16</v>
      </c>
      <c r="N8" s="5">
        <f>SUM(N4:N7)</f>
        <v>5.3793000000000006</v>
      </c>
      <c r="O8" s="3" t="s">
        <v>17</v>
      </c>
    </row>
    <row r="11" spans="3:15" x14ac:dyDescent="0.3">
      <c r="C11" s="24" t="s">
        <v>6</v>
      </c>
      <c r="D11" s="25"/>
      <c r="E11" s="23" t="s">
        <v>5</v>
      </c>
      <c r="F11" s="23"/>
      <c r="G11" s="23"/>
      <c r="H11" s="23"/>
    </row>
    <row r="12" spans="3:15" x14ac:dyDescent="0.3">
      <c r="C12" s="26"/>
      <c r="D12" s="27"/>
      <c r="E12" s="6" t="s">
        <v>1</v>
      </c>
      <c r="F12" s="6" t="s">
        <v>0</v>
      </c>
      <c r="G12" s="6" t="s">
        <v>3</v>
      </c>
      <c r="H12" s="6" t="s">
        <v>2</v>
      </c>
    </row>
    <row r="13" spans="3:15" x14ac:dyDescent="0.3">
      <c r="C13" s="23" t="s">
        <v>4</v>
      </c>
      <c r="D13" s="6" t="s">
        <v>29</v>
      </c>
      <c r="E13" s="2">
        <v>0.37040000000000001</v>
      </c>
      <c r="F13" s="2">
        <v>0.2</v>
      </c>
      <c r="G13" s="2">
        <v>0.33329999999999999</v>
      </c>
      <c r="H13" s="2">
        <v>0.3846</v>
      </c>
    </row>
    <row r="14" spans="3:15" x14ac:dyDescent="0.3">
      <c r="C14" s="23"/>
      <c r="D14" s="6" t="s">
        <v>30</v>
      </c>
      <c r="E14" s="2">
        <v>0.37040000000000001</v>
      </c>
      <c r="F14" s="2">
        <v>0.2</v>
      </c>
      <c r="G14" s="2">
        <v>0.33329999999999999</v>
      </c>
      <c r="H14" s="2">
        <v>0.3846</v>
      </c>
    </row>
    <row r="15" spans="3:15" x14ac:dyDescent="0.3">
      <c r="C15" s="23"/>
      <c r="D15" s="6" t="s">
        <v>31</v>
      </c>
      <c r="E15" s="2">
        <v>0.1739</v>
      </c>
      <c r="F15" s="2">
        <v>0.375</v>
      </c>
      <c r="G15" s="2">
        <v>0.28570000000000001</v>
      </c>
      <c r="H15" s="2">
        <v>0.21049999999999999</v>
      </c>
    </row>
    <row r="16" spans="3:15" x14ac:dyDescent="0.3">
      <c r="C16" s="23"/>
      <c r="D16" s="6" t="s">
        <v>32</v>
      </c>
      <c r="E16" s="2">
        <v>0.28570000000000001</v>
      </c>
      <c r="F16" s="2">
        <v>0.28570000000000001</v>
      </c>
      <c r="G16" s="2">
        <v>0.83330000000000004</v>
      </c>
      <c r="H16" s="2">
        <v>0.35289999999999999</v>
      </c>
    </row>
  </sheetData>
  <mergeCells count="6">
    <mergeCell ref="C13:C16"/>
    <mergeCell ref="C2:D3"/>
    <mergeCell ref="E2:H2"/>
    <mergeCell ref="C4:C7"/>
    <mergeCell ref="C11:D12"/>
    <mergeCell ref="E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C3D1-7658-45FE-AA92-2C586850937B}">
  <dimension ref="E11:Q24"/>
  <sheetViews>
    <sheetView workbookViewId="0">
      <selection activeCell="J15" sqref="J15"/>
    </sheetView>
  </sheetViews>
  <sheetFormatPr defaultRowHeight="14.4" x14ac:dyDescent="0.3"/>
  <cols>
    <col min="5" max="5" width="3.21875" bestFit="1" customWidth="1"/>
    <col min="6" max="6" width="13.88671875" bestFit="1" customWidth="1"/>
    <col min="7" max="7" width="10.21875" bestFit="1" customWidth="1"/>
    <col min="8" max="8" width="11.6640625" bestFit="1" customWidth="1"/>
    <col min="9" max="9" width="11.109375" bestFit="1" customWidth="1"/>
    <col min="10" max="10" width="10.109375" bestFit="1" customWidth="1"/>
  </cols>
  <sheetData>
    <row r="11" spans="5:16" x14ac:dyDescent="0.3">
      <c r="E11" s="24" t="s">
        <v>10</v>
      </c>
      <c r="F11" s="25"/>
      <c r="G11" s="23" t="s">
        <v>8</v>
      </c>
      <c r="H11" s="23"/>
      <c r="I11" s="23"/>
      <c r="J11" s="23"/>
    </row>
    <row r="12" spans="5:16" x14ac:dyDescent="0.3">
      <c r="E12" s="26"/>
      <c r="F12" s="27"/>
      <c r="G12" s="6" t="s">
        <v>11</v>
      </c>
      <c r="H12" s="6" t="s">
        <v>12</v>
      </c>
      <c r="I12" s="6" t="s">
        <v>13</v>
      </c>
      <c r="J12" s="6" t="s">
        <v>14</v>
      </c>
      <c r="P12" s="9" t="s">
        <v>15</v>
      </c>
    </row>
    <row r="13" spans="5:16" x14ac:dyDescent="0.3">
      <c r="E13" s="23" t="s">
        <v>7</v>
      </c>
      <c r="F13" s="6" t="s">
        <v>33</v>
      </c>
      <c r="G13" s="2">
        <v>1</v>
      </c>
      <c r="H13" s="2">
        <v>1</v>
      </c>
      <c r="I13" s="2">
        <v>1</v>
      </c>
      <c r="J13" s="2">
        <v>1</v>
      </c>
      <c r="L13" s="4">
        <f>(1-ABS(G13-G21))</f>
        <v>0.4</v>
      </c>
      <c r="M13" s="4">
        <f t="shared" ref="M13:O13" si="0">(1-ABS(H13-H21))</f>
        <v>1</v>
      </c>
      <c r="N13" s="4">
        <f t="shared" si="0"/>
        <v>0.28570000000000007</v>
      </c>
      <c r="O13" s="4">
        <f t="shared" si="0"/>
        <v>0.5</v>
      </c>
      <c r="P13" s="10">
        <f>SUM(L13:O13)</f>
        <v>2.1856999999999998</v>
      </c>
    </row>
    <row r="14" spans="5:16" x14ac:dyDescent="0.3">
      <c r="E14" s="23"/>
      <c r="F14" s="6" t="s">
        <v>34</v>
      </c>
      <c r="G14" s="2">
        <v>1</v>
      </c>
      <c r="H14" s="2">
        <v>1</v>
      </c>
      <c r="I14" s="2">
        <v>1</v>
      </c>
      <c r="J14" s="2">
        <v>1</v>
      </c>
      <c r="L14" s="4">
        <f t="shared" ref="L14:L16" si="1">(1-ABS(G14-G22))</f>
        <v>0.4</v>
      </c>
      <c r="M14" s="4">
        <f t="shared" ref="M14:M16" si="2">(1-ABS(H14-H22))</f>
        <v>1</v>
      </c>
      <c r="N14" s="4">
        <f t="shared" ref="N14:N16" si="3">(1-ABS(I14-I22))</f>
        <v>0.28570000000000007</v>
      </c>
      <c r="O14" s="4">
        <f t="shared" ref="O14:O16" si="4">(1-ABS(J14-J22))</f>
        <v>0.5</v>
      </c>
      <c r="P14" s="10">
        <f t="shared" ref="P14:P16" si="5">SUM(L14:O14)</f>
        <v>2.1856999999999998</v>
      </c>
    </row>
    <row r="15" spans="5:16" x14ac:dyDescent="0.3">
      <c r="E15" s="23"/>
      <c r="F15" s="6" t="s">
        <v>35</v>
      </c>
      <c r="G15" s="2">
        <v>1</v>
      </c>
      <c r="H15" s="2">
        <v>1</v>
      </c>
      <c r="I15" s="2">
        <v>1</v>
      </c>
      <c r="J15" s="2">
        <v>1</v>
      </c>
      <c r="L15" s="4">
        <f t="shared" si="1"/>
        <v>0.4</v>
      </c>
      <c r="M15" s="4">
        <f t="shared" si="2"/>
        <v>1</v>
      </c>
      <c r="N15" s="4">
        <f t="shared" si="3"/>
        <v>0.28570000000000007</v>
      </c>
      <c r="O15" s="4">
        <f t="shared" si="4"/>
        <v>0.5</v>
      </c>
      <c r="P15" s="10">
        <f t="shared" si="5"/>
        <v>2.1856999999999998</v>
      </c>
    </row>
    <row r="16" spans="5:16" x14ac:dyDescent="0.3">
      <c r="E16" s="23"/>
      <c r="F16" s="6" t="s">
        <v>36</v>
      </c>
      <c r="G16" s="2">
        <v>1</v>
      </c>
      <c r="H16" s="2">
        <v>1</v>
      </c>
      <c r="I16" s="2">
        <v>1</v>
      </c>
      <c r="J16" s="2">
        <v>1</v>
      </c>
      <c r="L16" s="4">
        <f t="shared" si="1"/>
        <v>0.4</v>
      </c>
      <c r="M16" s="4">
        <f t="shared" si="2"/>
        <v>0.5</v>
      </c>
      <c r="N16" s="4">
        <f t="shared" si="3"/>
        <v>0.28570000000000007</v>
      </c>
      <c r="O16" s="4">
        <f t="shared" si="4"/>
        <v>0.5</v>
      </c>
      <c r="P16" s="10">
        <f t="shared" si="5"/>
        <v>1.6857000000000002</v>
      </c>
    </row>
    <row r="17" spans="5:17" x14ac:dyDescent="0.3">
      <c r="O17" s="11" t="s">
        <v>16</v>
      </c>
      <c r="P17" s="12">
        <f>SUM(P13:P16)</f>
        <v>8.242799999999999</v>
      </c>
      <c r="Q17" t="s">
        <v>19</v>
      </c>
    </row>
    <row r="19" spans="5:17" ht="14.4" customHeight="1" x14ac:dyDescent="0.3">
      <c r="E19" s="19" t="s">
        <v>6</v>
      </c>
      <c r="F19" s="20"/>
      <c r="G19" s="13" t="s">
        <v>8</v>
      </c>
      <c r="H19" s="14"/>
      <c r="I19" s="14"/>
      <c r="J19" s="15"/>
    </row>
    <row r="20" spans="5:17" x14ac:dyDescent="0.3">
      <c r="E20" s="21"/>
      <c r="F20" s="22"/>
      <c r="G20" s="6" t="s">
        <v>21</v>
      </c>
      <c r="H20" s="6" t="s">
        <v>22</v>
      </c>
      <c r="I20" s="6" t="s">
        <v>23</v>
      </c>
      <c r="J20" s="6" t="s">
        <v>24</v>
      </c>
    </row>
    <row r="21" spans="5:17" x14ac:dyDescent="0.3">
      <c r="E21" s="16" t="s">
        <v>7</v>
      </c>
      <c r="F21" s="6" t="s">
        <v>22</v>
      </c>
      <c r="G21" s="7">
        <v>0.4</v>
      </c>
      <c r="H21" s="7">
        <v>1</v>
      </c>
      <c r="I21" s="7">
        <v>0.28570000000000001</v>
      </c>
      <c r="J21" s="7">
        <v>0.5</v>
      </c>
    </row>
    <row r="22" spans="5:17" x14ac:dyDescent="0.3">
      <c r="E22" s="17"/>
      <c r="F22" s="6" t="s">
        <v>22</v>
      </c>
      <c r="G22" s="7">
        <v>0.4</v>
      </c>
      <c r="H22" s="7">
        <v>1</v>
      </c>
      <c r="I22" s="7">
        <v>0.28570000000000001</v>
      </c>
      <c r="J22" s="7">
        <v>0.5</v>
      </c>
    </row>
    <row r="23" spans="5:17" x14ac:dyDescent="0.3">
      <c r="E23" s="17"/>
      <c r="F23" s="6" t="s">
        <v>22</v>
      </c>
      <c r="G23" s="7">
        <v>0.4</v>
      </c>
      <c r="H23" s="7">
        <v>1</v>
      </c>
      <c r="I23" s="7">
        <v>0.28570000000000001</v>
      </c>
      <c r="J23" s="7">
        <v>0.5</v>
      </c>
    </row>
    <row r="24" spans="5:17" x14ac:dyDescent="0.3">
      <c r="E24" s="18"/>
      <c r="F24" s="6" t="s">
        <v>28</v>
      </c>
      <c r="G24" s="7">
        <v>0.4</v>
      </c>
      <c r="H24" s="7">
        <v>0.5</v>
      </c>
      <c r="I24" s="7">
        <v>0.28570000000000001</v>
      </c>
      <c r="J24" s="7">
        <v>0.5</v>
      </c>
    </row>
  </sheetData>
  <mergeCells count="6">
    <mergeCell ref="E21:E24"/>
    <mergeCell ref="E11:F12"/>
    <mergeCell ref="G11:J11"/>
    <mergeCell ref="E13:E16"/>
    <mergeCell ref="E19:F20"/>
    <mergeCell ref="G19:J19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F03-2981-4FAD-A7DA-325E1403F1A9}">
  <dimension ref="D10:L14"/>
  <sheetViews>
    <sheetView workbookViewId="0">
      <selection activeCell="H19" sqref="H19"/>
    </sheetView>
  </sheetViews>
  <sheetFormatPr defaultRowHeight="14.4" x14ac:dyDescent="0.3"/>
  <cols>
    <col min="10" max="10" width="8" bestFit="1" customWidth="1"/>
  </cols>
  <sheetData>
    <row r="10" spans="4:12" x14ac:dyDescent="0.3">
      <c r="D10" s="4" t="s">
        <v>17</v>
      </c>
      <c r="E10" s="4" t="s">
        <v>19</v>
      </c>
      <c r="F10" t="s">
        <v>27</v>
      </c>
    </row>
    <row r="11" spans="4:12" x14ac:dyDescent="0.3">
      <c r="D11" s="4">
        <f>Fv!N8</f>
        <v>5.3793000000000006</v>
      </c>
      <c r="E11" s="4">
        <f>Fa!P17</f>
        <v>8.242799999999999</v>
      </c>
      <c r="F11">
        <v>0.8</v>
      </c>
    </row>
    <row r="12" spans="4:12" x14ac:dyDescent="0.3">
      <c r="D12" s="4"/>
      <c r="E12" s="4"/>
    </row>
    <row r="14" spans="4:12" x14ac:dyDescent="0.3">
      <c r="F14" t="s">
        <v>26</v>
      </c>
      <c r="G14" t="s">
        <v>18</v>
      </c>
      <c r="H14">
        <f>(F11/(16))*D11</f>
        <v>0.26896500000000007</v>
      </c>
      <c r="I14" s="4" t="s">
        <v>20</v>
      </c>
      <c r="J14">
        <f>((1-F11)/16)*E11</f>
        <v>0.10303499999999996</v>
      </c>
      <c r="K14" t="s">
        <v>18</v>
      </c>
      <c r="L14">
        <f>H14+J14</f>
        <v>0.372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Sv e Sa</vt:lpstr>
      <vt:lpstr>E linha e N linha</vt:lpstr>
      <vt:lpstr>Fv</vt:lpstr>
      <vt:lpstr>Fa</vt:lpstr>
      <vt:lpstr>F(x)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2019-06-18T11:46:30Z</dcterms:modified>
</cp:coreProperties>
</file>