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452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C5" i="1"/>
  <c r="C6" i="1"/>
  <c r="C7" i="1"/>
  <c r="C8" i="1"/>
  <c r="C9" i="1"/>
  <c r="B5" i="1"/>
  <c r="B6" i="1"/>
  <c r="B7" i="1"/>
  <c r="B8" i="1"/>
  <c r="B9" i="1"/>
  <c r="I6" i="1"/>
  <c r="I7" i="1"/>
  <c r="I8" i="1"/>
  <c r="H6" i="1"/>
  <c r="H7" i="1"/>
  <c r="H8" i="1"/>
  <c r="I3" i="1"/>
  <c r="I4" i="1"/>
  <c r="I2" i="1"/>
  <c r="H3" i="1"/>
  <c r="H4" i="1"/>
  <c r="H2" i="1"/>
  <c r="M6" i="1"/>
  <c r="D10" i="1"/>
  <c r="M14" i="1"/>
  <c r="C10" i="1"/>
  <c r="M11" i="1"/>
  <c r="B10" i="1"/>
  <c r="M8" i="1"/>
  <c r="M9" i="1"/>
  <c r="M16" i="1"/>
  <c r="M15" i="1"/>
  <c r="M12" i="1"/>
  <c r="M17" i="1"/>
  <c r="M18" i="1"/>
</calcChain>
</file>

<file path=xl/sharedStrings.xml><?xml version="1.0" encoding="utf-8"?>
<sst xmlns="http://schemas.openxmlformats.org/spreadsheetml/2006/main" count="50" uniqueCount="46">
  <si>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</si>
  <si>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</si>
  <si>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</si>
  <si>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</si>
  <si>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</si>
  <si>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</si>
  <si>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</si>
  <si>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</si>
  <si>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</si>
  <si>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</si>
  <si>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</si>
  <si>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</si>
  <si>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</si>
  <si>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</si>
  <si>
    <t>Anfangswerte</t>
  </si>
  <si>
    <t>Startkapital:</t>
  </si>
  <si>
    <t>Produktion (X-Wing):</t>
  </si>
  <si>
    <t>Produktion (Corellian Corvette):</t>
  </si>
  <si>
    <t>Produktion (Millenium Falke):</t>
  </si>
  <si>
    <t>Kosten:</t>
  </si>
  <si>
    <t>Startverkaufpreise</t>
  </si>
  <si>
    <t>Gewinn bei Anfangsproduktion:</t>
  </si>
  <si>
    <t>Umsatz (bei vollem Verkauf):</t>
  </si>
  <si>
    <t>Personalkosten</t>
  </si>
  <si>
    <t>Personalkosten:</t>
  </si>
  <si>
    <t>Personal (*):</t>
  </si>
  <si>
    <t>Personal (**):</t>
  </si>
  <si>
    <t>Personal(***):</t>
  </si>
  <si>
    <t>Minimalwert</t>
  </si>
  <si>
    <t>Maximalwert</t>
  </si>
  <si>
    <t>Lagerkosten/Stück</t>
  </si>
  <si>
    <t>Gesamtumsatz:</t>
  </si>
  <si>
    <t>Gesamtkosten:</t>
  </si>
  <si>
    <t>Sonderteile</t>
  </si>
  <si>
    <t>Geschütz:</t>
  </si>
  <si>
    <t>Forschungsausstattung:</t>
  </si>
  <si>
    <t>Sonderteilkosten</t>
  </si>
  <si>
    <t>Anzahl Pro Raumschiff</t>
  </si>
  <si>
    <t>Anzahl Gesamt</t>
  </si>
  <si>
    <t>Werbungskosten</t>
  </si>
  <si>
    <t>Schulungskosten</t>
  </si>
  <si>
    <t>Transportkapsel</t>
  </si>
  <si>
    <t>Qualität</t>
  </si>
  <si>
    <t>R2D2</t>
  </si>
  <si>
    <t>Kampfdroide</t>
  </si>
  <si>
    <t>Droideka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</si>
</sst>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฿-41E]#,##0.00"/>
    <numFmt numFmtId="165" formatCode="_ * #,##0.00_ [$฿-41E]_ ;_ * \-#,##0.00\ [$฿-41E]_ ;_ * &quot;-&quot;??_ [$฿-41E]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0" fontId="1" fillId="5" borderId="0" xfId="0" applyFont="1" applyFill="1"/>
    <xf numFmtId="0" fontId="4" fillId="3" borderId="4" xfId="1" applyFill="1" applyBorder="1" applyAlignment="1">
      <alignment horizontal="center"/>
    </xf>
    <xf numFmtId="0" fontId="0" fillId="6" borderId="0" xfId="0" applyFill="1"/>
    <xf numFmtId="0" fontId="5" fillId="6" borderId="0" xfId="0" applyFont="1" applyFill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2" xfId="0" applyFont="1" applyFill="1" applyBorder="1"/>
    <xf numFmtId="0" fontId="1" fillId="6" borderId="0" xfId="0" applyFont="1" applyFill="1" applyBorder="1"/>
    <xf numFmtId="164" fontId="0" fillId="2" borderId="0" xfId="0" applyNumberFormat="1" applyFill="1"/>
    <xf numFmtId="164" fontId="1" fillId="6" borderId="6" xfId="0" applyNumberFormat="1" applyFon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4" borderId="3" xfId="0" applyNumberFormat="1" applyFill="1" applyBorder="1"/>
    <xf numFmtId="164" fontId="3" fillId="5" borderId="3" xfId="0" applyNumberFormat="1" applyFont="1" applyFill="1" applyBorder="1"/>
    <xf numFmtId="164" fontId="1" fillId="5" borderId="0" xfId="0" applyNumberFormat="1" applyFont="1" applyFill="1"/>
    <xf numFmtId="164" fontId="1" fillId="5" borderId="3" xfId="0" applyNumberFormat="1" applyFont="1" applyFill="1" applyBorder="1"/>
    <xf numFmtId="164" fontId="0" fillId="6" borderId="6" xfId="0" applyNumberFormat="1" applyFill="1" applyBorder="1"/>
    <xf numFmtId="164" fontId="1" fillId="6" borderId="0" xfId="0" applyNumberFormat="1" applyFont="1" applyFill="1"/>
    <xf numFmtId="0" fontId="0" fillId="2" borderId="5" xfId="0" applyFill="1" applyBorder="1"/>
    <xf numFmtId="164" fontId="0" fillId="2" borderId="5" xfId="0" applyNumberFormat="1" applyFill="1" applyBorder="1"/>
    <xf numFmtId="0" fontId="6" fillId="7" borderId="0" xfId="0" applyFont="1" applyFill="1" applyAlignment="1">
      <alignment horizontal="center"/>
    </xf>
    <xf numFmtId="164" fontId="0" fillId="7" borderId="0" xfId="0" applyNumberFormat="1" applyFill="1"/>
    <xf numFmtId="0" fontId="6" fillId="7" borderId="0" xfId="0" applyFont="1" applyFill="1" applyBorder="1" applyAlignment="1">
      <alignment horizontal="center"/>
    </xf>
    <xf numFmtId="0" fontId="3" fillId="6" borderId="0" xfId="0" applyFont="1" applyFill="1" applyBorder="1"/>
    <xf numFmtId="164" fontId="1" fillId="6" borderId="0" xfId="0" applyNumberFormat="1" applyFont="1" applyFill="1" applyBorder="1"/>
    <xf numFmtId="0" fontId="2" fillId="2" borderId="0" xfId="0" applyFont="1" applyFill="1" applyBorder="1"/>
    <xf numFmtId="164" fontId="0" fillId="7" borderId="5" xfId="0" applyNumberFormat="1" applyFill="1" applyBorder="1"/>
    <xf numFmtId="164" fontId="0" fillId="7" borderId="0" xfId="0" applyNumberFormat="1" applyFill="1" applyBorder="1"/>
    <xf numFmtId="0" fontId="1" fillId="4" borderId="5" xfId="0" applyFont="1" applyFill="1" applyBorder="1"/>
    <xf numFmtId="164" fontId="0" fillId="4" borderId="4" xfId="0" applyNumberFormat="1" applyFill="1" applyBorder="1"/>
    <xf numFmtId="0" fontId="1" fillId="4" borderId="7" xfId="0" applyFont="1" applyFill="1" applyBorder="1"/>
    <xf numFmtId="164" fontId="0" fillId="4" borderId="8" xfId="0" applyNumberFormat="1" applyFill="1" applyBorder="1"/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8" borderId="0" xfId="0" applyFill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0" fontId="6" fillId="2" borderId="0" xfId="0" applyFont="1" applyFill="1" applyAlignment="1">
      <alignment horizontal="center"/>
    </xf>
    <xf numFmtId="165" fontId="0" fillId="2" borderId="5" xfId="2" applyNumberFormat="1" applyFont="1" applyFill="1" applyBorder="1"/>
    <xf numFmtId="0" fontId="0" fillId="9" borderId="5" xfId="0" applyFill="1" applyBorder="1"/>
    <xf numFmtId="10" fontId="0" fillId="2" borderId="5" xfId="0" applyNumberFormat="1" applyFill="1" applyBorder="1"/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_fmx-RDYU9TQ/TTmx8TEr03I/AAAAAAAAAdo/s5ciiOhAEnM/s1600/millenium-falcon.jpg" TargetMode="External"/><Relationship Id="rId2" Type="http://schemas.openxmlformats.org/officeDocument/2006/relationships/hyperlink" Target="http://images.wikia.com/starwars/images/0/0a/Corvette_negvv.jpg" TargetMode="External"/><Relationship Id="rId1" Type="http://schemas.openxmlformats.org/officeDocument/2006/relationships/hyperlink" Target="http://www.allmystery.de/dateien/uf60183,1265356513,x-wing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18" sqref="F18"/>
    </sheetView>
  </sheetViews>
  <sheetFormatPr baseColWidth="10" defaultRowHeight="15" x14ac:dyDescent="0.25"/>
  <cols>
    <col min="1" max="1" width="22.28515625" customWidth="1"/>
    <col min="2" max="2" width="13.85546875" customWidth="1"/>
    <col min="3" max="3" width="21.140625" customWidth="1"/>
    <col min="4" max="4" width="18.42578125" customWidth="1"/>
    <col min="5" max="5" width="5.42578125" customWidth="1"/>
    <col min="6" max="6" width="21.42578125" customWidth="1"/>
    <col min="7" max="7" width="10.42578125" customWidth="1"/>
    <col min="8" max="8" width="15.85546875" customWidth="1"/>
    <col min="9" max="9" width="15.140625" bestFit="1" customWidth="1"/>
    <col min="10" max="10" width="19.140625" customWidth="1"/>
    <col min="11" max="11" width="4" customWidth="1"/>
    <col min="12" max="12" width="31" customWidth="1"/>
    <col min="13" max="13" width="13.28515625" customWidth="1"/>
  </cols>
  <sheetData>
    <row r="1" spans="1:13" x14ac:dyDescent="0.25">
      <c r="A1" s="6"/>
      <c r="B1" s="11" t="s">
        <v>0</v>
      </c>
      <c r="C1" s="11" t="s">
        <v>1</v>
      </c>
      <c r="D1" s="11" t="s">
        <v>2</v>
      </c>
      <c r="F1" s="3" t="s">
        <v>9</v>
      </c>
      <c r="G1" s="1"/>
      <c r="H1" s="33" t="s">
        <v>28</v>
      </c>
      <c r="I1" s="33" t="s">
        <v>29</v>
      </c>
      <c r="J1" s="35" t="s">
        <v>30</v>
      </c>
      <c r="L1" s="13" t="s">
        <v>14</v>
      </c>
      <c r="M1" s="12"/>
    </row>
    <row r="2" spans="1:13" ht="15.75" thickBot="1" x14ac:dyDescent="0.3">
      <c r="A2" s="4" t="s">
        <v>4</v>
      </c>
      <c r="B2" s="7">
        <v>18</v>
      </c>
      <c r="C2" s="7">
        <v>38</v>
      </c>
      <c r="D2" s="7">
        <v>40</v>
      </c>
      <c r="F2" s="1" t="s">
        <v>7</v>
      </c>
      <c r="G2" s="21">
        <v>100</v>
      </c>
      <c r="H2" s="34">
        <f>0.6*G2</f>
        <v>60</v>
      </c>
      <c r="I2" s="34">
        <f>1.4*G2</f>
        <v>140</v>
      </c>
      <c r="J2" s="34">
        <v>1</v>
      </c>
      <c r="L2" s="16" t="s">
        <v>15</v>
      </c>
      <c r="M2" s="22">
        <v>1500000</v>
      </c>
    </row>
    <row r="3" spans="1:13" x14ac:dyDescent="0.25">
      <c r="A3" s="17" t="s">
        <v>6</v>
      </c>
      <c r="B3" s="7">
        <v>6</v>
      </c>
      <c r="C3" s="7">
        <v>16</v>
      </c>
      <c r="D3" s="7">
        <v>30</v>
      </c>
      <c r="F3" s="1" t="s">
        <v>8</v>
      </c>
      <c r="G3" s="21">
        <v>200</v>
      </c>
      <c r="H3" s="34">
        <f t="shared" ref="H3:H8" si="0">0.6*G3</f>
        <v>120</v>
      </c>
      <c r="I3" s="34">
        <f t="shared" ref="I3:I8" si="1">1.4*G3</f>
        <v>280</v>
      </c>
      <c r="J3" s="34">
        <v>2</v>
      </c>
      <c r="L3" s="12" t="s">
        <v>25</v>
      </c>
      <c r="M3" s="12">
        <v>900</v>
      </c>
    </row>
    <row r="4" spans="1:13" x14ac:dyDescent="0.25">
      <c r="A4" s="5" t="s">
        <v>3</v>
      </c>
      <c r="B4" s="8">
        <v>4</v>
      </c>
      <c r="C4" s="8">
        <v>6</v>
      </c>
      <c r="D4" s="8">
        <v>10</v>
      </c>
      <c r="F4" s="31" t="s">
        <v>5</v>
      </c>
      <c r="G4" s="32">
        <v>500</v>
      </c>
      <c r="H4" s="39">
        <f t="shared" si="0"/>
        <v>300</v>
      </c>
      <c r="I4" s="39">
        <f t="shared" si="1"/>
        <v>700</v>
      </c>
      <c r="J4" s="39">
        <v>5</v>
      </c>
      <c r="L4" s="12" t="s">
        <v>26</v>
      </c>
      <c r="M4" s="12"/>
    </row>
    <row r="5" spans="1:13" x14ac:dyDescent="0.25">
      <c r="A5" s="9" t="s">
        <v>11</v>
      </c>
      <c r="B5" s="25">
        <f>B2*G2</f>
        <v>1800</v>
      </c>
      <c r="C5" s="25">
        <f>C2*G2</f>
        <v>3800</v>
      </c>
      <c r="D5" s="25">
        <f>D2*G2</f>
        <v>4000</v>
      </c>
      <c r="F5" s="38" t="s">
        <v>33</v>
      </c>
      <c r="G5" s="1"/>
      <c r="H5" s="40"/>
      <c r="I5" s="40"/>
      <c r="J5" s="40"/>
      <c r="L5" s="12" t="s">
        <v>27</v>
      </c>
      <c r="M5" s="12"/>
    </row>
    <row r="6" spans="1:13" x14ac:dyDescent="0.25">
      <c r="A6" s="18" t="s">
        <v>12</v>
      </c>
      <c r="B6" s="25">
        <f>B3*G3</f>
        <v>1200</v>
      </c>
      <c r="C6" s="25">
        <f>C3*G3</f>
        <v>3200</v>
      </c>
      <c r="D6" s="25">
        <f>D3*G3</f>
        <v>6000</v>
      </c>
      <c r="F6" s="1" t="s">
        <v>34</v>
      </c>
      <c r="G6" s="21">
        <v>1000</v>
      </c>
      <c r="H6" s="40">
        <f t="shared" si="0"/>
        <v>600</v>
      </c>
      <c r="I6" s="40">
        <f t="shared" si="1"/>
        <v>1400</v>
      </c>
      <c r="J6" s="40">
        <v>10</v>
      </c>
      <c r="L6" s="14" t="s">
        <v>24</v>
      </c>
      <c r="M6" s="24">
        <f>G10*M3+G11*M4+G12*M5</f>
        <v>45000</v>
      </c>
    </row>
    <row r="7" spans="1:13" x14ac:dyDescent="0.25">
      <c r="A7" s="41" t="s">
        <v>10</v>
      </c>
      <c r="B7" s="42">
        <f>B4*G4</f>
        <v>2000</v>
      </c>
      <c r="C7" s="42">
        <f>C4*G4</f>
        <v>3000</v>
      </c>
      <c r="D7" s="42">
        <f>D4*G4</f>
        <v>5000</v>
      </c>
      <c r="F7" s="1" t="s">
        <v>41</v>
      </c>
      <c r="G7" s="21">
        <v>2000</v>
      </c>
      <c r="H7" s="40">
        <f t="shared" si="0"/>
        <v>1200</v>
      </c>
      <c r="I7" s="40">
        <f t="shared" si="1"/>
        <v>2800</v>
      </c>
      <c r="J7" s="40">
        <v>20</v>
      </c>
      <c r="L7" s="20" t="s">
        <v>16</v>
      </c>
      <c r="M7" s="15">
        <v>60</v>
      </c>
    </row>
    <row r="8" spans="1:13" ht="15.75" thickBot="1" x14ac:dyDescent="0.3">
      <c r="A8" s="43" t="s">
        <v>36</v>
      </c>
      <c r="B8" s="44">
        <f>G6</f>
        <v>1000</v>
      </c>
      <c r="C8" s="44">
        <f>G7</f>
        <v>2000</v>
      </c>
      <c r="D8" s="44">
        <f>G8</f>
        <v>3000</v>
      </c>
      <c r="F8" s="31" t="s">
        <v>35</v>
      </c>
      <c r="G8" s="32">
        <v>3000</v>
      </c>
      <c r="H8" s="39">
        <f t="shared" si="0"/>
        <v>1800</v>
      </c>
      <c r="I8" s="39">
        <f t="shared" si="1"/>
        <v>4200</v>
      </c>
      <c r="J8" s="39">
        <v>30</v>
      </c>
      <c r="L8" s="15" t="s">
        <v>22</v>
      </c>
      <c r="M8" s="23">
        <f>M7*B10</f>
        <v>720000</v>
      </c>
    </row>
    <row r="9" spans="1:13" x14ac:dyDescent="0.25">
      <c r="A9" s="10" t="s">
        <v>13</v>
      </c>
      <c r="B9" s="26">
        <f>SUM(B5:B8)</f>
        <v>6000</v>
      </c>
      <c r="C9" s="26">
        <f>SUM(C5:C8)</f>
        <v>12000</v>
      </c>
      <c r="D9" s="26">
        <f>SUM(D5:D8)</f>
        <v>18000</v>
      </c>
      <c r="F9" s="3" t="s">
        <v>23</v>
      </c>
      <c r="G9" s="1"/>
      <c r="H9" s="48" t="s">
        <v>39</v>
      </c>
      <c r="I9" s="48" t="s">
        <v>40</v>
      </c>
      <c r="J9" s="52" t="s">
        <v>42</v>
      </c>
      <c r="L9" s="14" t="s">
        <v>19</v>
      </c>
      <c r="M9" s="24">
        <f>B9*M7</f>
        <v>360000</v>
      </c>
    </row>
    <row r="10" spans="1:13" x14ac:dyDescent="0.25">
      <c r="A10" s="19" t="s">
        <v>20</v>
      </c>
      <c r="B10" s="27">
        <f>B9*2</f>
        <v>12000</v>
      </c>
      <c r="C10" s="28">
        <f>C9*2</f>
        <v>24000</v>
      </c>
      <c r="D10" s="28">
        <f>D9*2</f>
        <v>36000</v>
      </c>
      <c r="F10" s="45" t="s">
        <v>43</v>
      </c>
      <c r="G10" s="21">
        <v>50</v>
      </c>
      <c r="H10" s="50">
        <v>200</v>
      </c>
      <c r="I10" s="50">
        <v>300</v>
      </c>
      <c r="J10" s="51">
        <v>0.9</v>
      </c>
      <c r="L10" s="20" t="s">
        <v>17</v>
      </c>
      <c r="M10" s="15">
        <v>30</v>
      </c>
    </row>
    <row r="11" spans="1:13" x14ac:dyDescent="0.25">
      <c r="F11" s="45" t="s">
        <v>44</v>
      </c>
      <c r="G11" s="21">
        <v>100</v>
      </c>
      <c r="H11" s="50">
        <v>400</v>
      </c>
      <c r="I11" s="50">
        <v>400</v>
      </c>
      <c r="J11" s="51">
        <v>0.95</v>
      </c>
      <c r="L11" s="15" t="s">
        <v>22</v>
      </c>
      <c r="M11" s="23">
        <f>M10*C10</f>
        <v>720000</v>
      </c>
    </row>
    <row r="12" spans="1:13" x14ac:dyDescent="0.25">
      <c r="F12" s="46" t="s">
        <v>45</v>
      </c>
      <c r="G12" s="32">
        <v>200</v>
      </c>
      <c r="H12" s="53">
        <v>600</v>
      </c>
      <c r="I12" s="54"/>
      <c r="J12" s="55">
        <v>0.99</v>
      </c>
      <c r="L12" s="14" t="s">
        <v>19</v>
      </c>
      <c r="M12" s="24">
        <f>C9*M10</f>
        <v>360000</v>
      </c>
    </row>
    <row r="13" spans="1:13" x14ac:dyDescent="0.25">
      <c r="A13" s="47" t="s">
        <v>37</v>
      </c>
      <c r="B13" s="47">
        <v>5</v>
      </c>
      <c r="C13" s="47">
        <v>10</v>
      </c>
      <c r="D13" s="47">
        <v>15</v>
      </c>
      <c r="L13" s="20" t="s">
        <v>18</v>
      </c>
      <c r="M13" s="15">
        <v>20</v>
      </c>
    </row>
    <row r="14" spans="1:13" x14ac:dyDescent="0.25">
      <c r="A14" s="47" t="s">
        <v>38</v>
      </c>
      <c r="B14" s="47">
        <v>300</v>
      </c>
      <c r="C14" s="47">
        <v>300</v>
      </c>
      <c r="D14" s="47">
        <v>300</v>
      </c>
      <c r="L14" s="15" t="s">
        <v>22</v>
      </c>
      <c r="M14" s="23">
        <f>M13*D10</f>
        <v>720000</v>
      </c>
    </row>
    <row r="15" spans="1:13" ht="15.75" thickBot="1" x14ac:dyDescent="0.3">
      <c r="D15" s="2"/>
      <c r="L15" s="16" t="s">
        <v>19</v>
      </c>
      <c r="M15" s="29">
        <f>D9*M13</f>
        <v>360000</v>
      </c>
    </row>
    <row r="16" spans="1:13" x14ac:dyDescent="0.25">
      <c r="L16" s="20" t="s">
        <v>31</v>
      </c>
      <c r="M16" s="37">
        <f>M8+M11+M14</f>
        <v>2160000</v>
      </c>
    </row>
    <row r="17" spans="10:13" x14ac:dyDescent="0.25">
      <c r="L17" s="36" t="s">
        <v>32</v>
      </c>
      <c r="M17" s="30">
        <f>M6+M9+M12+M15</f>
        <v>1125000</v>
      </c>
    </row>
    <row r="18" spans="10:13" x14ac:dyDescent="0.25">
      <c r="L18" s="20" t="s">
        <v>21</v>
      </c>
      <c r="M18" s="30">
        <f>M16-M17</f>
        <v>1035000</v>
      </c>
    </row>
    <row r="22" spans="10:13" x14ac:dyDescent="0.25">
      <c r="J22" s="49"/>
    </row>
  </sheetData>
  <hyperlinks>
    <hyperlink ref="B1" r:id="rId1"/>
    <hyperlink ref="C1" r:id="rId2"/>
    <hyperlink ref="D1" r:id="rId3"/>
  </hyperlinks>
  <pageMargins left="0.7" right="0.7" top="0.78740157499999996" bottom="0.78740157499999996" header="0.3" footer="0.3"/>
  <pageSetup paperSize="9"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Fredrik Teschke</cp:lastModifiedBy>
  <dcterms:created xsi:type="dcterms:W3CDTF">2011-09-26T14:10:50Z</dcterms:created>
  <dcterms:modified xsi:type="dcterms:W3CDTF">2011-10-12T11:54:23Z</dcterms:modified>
</cp:coreProperties>
</file>