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<sst xmlns="http://schemas.openxmlformats.org/spreadsheetml/2006/main" count="78" uniqueCount="36">
  <si>
    <t>Kota</t>
  </si>
  <si>
    <t>kepadatan Penduduk (per km2)</t>
  </si>
  <si>
    <t>Luas Wilayah (Km2)</t>
  </si>
  <si>
    <t>pajak wilayah (%)</t>
  </si>
  <si>
    <t>harga tanah (per-meter dalam ribuan rupiah)</t>
  </si>
  <si>
    <t>Kota A</t>
  </si>
  <si>
    <t>Nama</t>
  </si>
  <si>
    <t>: Fatahillah Deni Hidayat</t>
  </si>
  <si>
    <t>Kota B</t>
  </si>
  <si>
    <t>NIM</t>
  </si>
  <si>
    <t>: 181011402426</t>
  </si>
  <si>
    <t>Kota C</t>
  </si>
  <si>
    <t>Kelas</t>
  </si>
  <si>
    <t>: 07TPLM009</t>
  </si>
  <si>
    <t>Kota D</t>
  </si>
  <si>
    <t>Mata Kuliah</t>
  </si>
  <si>
    <t>: SPK</t>
  </si>
  <si>
    <t>Kota E</t>
  </si>
  <si>
    <t>Bobot</t>
  </si>
  <si>
    <t>Keterangan</t>
  </si>
  <si>
    <t>Sangat tidak penting</t>
  </si>
  <si>
    <t>Jenis kriteria</t>
  </si>
  <si>
    <t>benefit</t>
  </si>
  <si>
    <t>cost</t>
  </si>
  <si>
    <t>Tidak penting</t>
  </si>
  <si>
    <t>Cukup penting</t>
  </si>
  <si>
    <t>Penting</t>
  </si>
  <si>
    <t>Pembagi</t>
  </si>
  <si>
    <t>Sangat Penting</t>
  </si>
  <si>
    <t>MAX</t>
  </si>
  <si>
    <t>MIN</t>
  </si>
  <si>
    <t>D+</t>
  </si>
  <si>
    <t>D-</t>
  </si>
  <si>
    <t>Alternatif</t>
  </si>
  <si>
    <t>Preferensi (V)</t>
  </si>
  <si>
    <t>Rangking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</si>
</sst>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29.43"/>
    <col customWidth="1" min="3" max="3" width="19.29"/>
    <col customWidth="1" min="4" max="4" width="16.86"/>
    <col customWidth="1" min="5" max="5" width="41.29"/>
    <col customWidth="1" min="6" max="6" width="14.43"/>
    <col customWidth="1" min="8" max="8" width="6.57"/>
    <col customWidth="1" min="9" max="9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5</v>
      </c>
      <c r="B2" s="6">
        <v>100.0</v>
      </c>
      <c r="C2" s="6">
        <v>75.0</v>
      </c>
      <c r="D2" s="6">
        <v>10.0</v>
      </c>
      <c r="E2" s="6">
        <v>1300.0</v>
      </c>
      <c r="F2" s="3"/>
      <c r="G2" s="7" t="s">
        <v>6</v>
      </c>
      <c r="H2" s="8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>
      <c r="A3" s="5" t="s">
        <v>8</v>
      </c>
      <c r="B3" s="6">
        <v>20.0</v>
      </c>
      <c r="C3" s="6">
        <v>80.0</v>
      </c>
      <c r="D3" s="6">
        <v>5.0</v>
      </c>
      <c r="E3" s="6">
        <v>150.0</v>
      </c>
      <c r="F3" s="3"/>
      <c r="G3" s="7" t="s">
        <v>9</v>
      </c>
      <c r="H3" s="8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>
      <c r="A4" s="5" t="s">
        <v>11</v>
      </c>
      <c r="B4" s="6">
        <v>80.0</v>
      </c>
      <c r="C4" s="6">
        <v>80.0</v>
      </c>
      <c r="D4" s="6">
        <v>12.0</v>
      </c>
      <c r="E4" s="6">
        <v>1200.0</v>
      </c>
      <c r="F4" s="3"/>
      <c r="G4" s="7" t="s">
        <v>12</v>
      </c>
      <c r="H4" s="8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>
      <c r="A5" s="5" t="s">
        <v>14</v>
      </c>
      <c r="B5" s="6">
        <v>50.0</v>
      </c>
      <c r="C5" s="6">
        <v>85.0</v>
      </c>
      <c r="D5" s="6">
        <v>14.0</v>
      </c>
      <c r="E5" s="6">
        <v>650.0</v>
      </c>
      <c r="F5" s="3"/>
      <c r="G5" s="7" t="s">
        <v>15</v>
      </c>
      <c r="H5" s="8" t="s">
        <v>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>
      <c r="A6" s="5" t="s">
        <v>17</v>
      </c>
      <c r="B6" s="6">
        <v>110.0</v>
      </c>
      <c r="C6" s="6">
        <v>85.0</v>
      </c>
      <c r="D6" s="6">
        <v>20.0</v>
      </c>
      <c r="E6" s="6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>
      <c r="A8" s="5"/>
      <c r="B8" s="9" t="s">
        <v>1</v>
      </c>
      <c r="C8" s="9" t="s">
        <v>2</v>
      </c>
      <c r="D8" s="9" t="s">
        <v>3</v>
      </c>
      <c r="E8" s="9" t="s">
        <v>4</v>
      </c>
      <c r="F8" s="10"/>
      <c r="G8" s="4"/>
      <c r="H8" s="9" t="s">
        <v>18</v>
      </c>
      <c r="I8" s="9" t="s">
        <v>19</v>
      </c>
      <c r="J8" s="1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18</v>
      </c>
      <c r="B9" s="6">
        <v>4.0</v>
      </c>
      <c r="C9" s="6">
        <v>2.0</v>
      </c>
      <c r="D9" s="6">
        <v>3.0</v>
      </c>
      <c r="E9" s="6">
        <v>5.0</v>
      </c>
      <c r="F9" s="10"/>
      <c r="G9" s="4"/>
      <c r="H9" s="6">
        <v>1.0</v>
      </c>
      <c r="I9" s="5" t="s">
        <v>20</v>
      </c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21</v>
      </c>
      <c r="B10" s="5" t="s">
        <v>22</v>
      </c>
      <c r="C10" s="5" t="s">
        <v>22</v>
      </c>
      <c r="D10" s="5" t="s">
        <v>23</v>
      </c>
      <c r="E10" s="5" t="s">
        <v>23</v>
      </c>
      <c r="F10" s="10"/>
      <c r="G10" s="4"/>
      <c r="H10" s="6">
        <v>2.0</v>
      </c>
      <c r="I10" s="5" t="s">
        <v>24</v>
      </c>
      <c r="J10" s="1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10"/>
      <c r="G11" s="4"/>
      <c r="H11" s="6">
        <v>3.0</v>
      </c>
      <c r="I11" s="5" t="s">
        <v>25</v>
      </c>
      <c r="J11" s="1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10"/>
      <c r="G12" s="4"/>
      <c r="H12" s="6">
        <v>4.0</v>
      </c>
      <c r="I12" s="5" t="s">
        <v>26</v>
      </c>
      <c r="J12" s="1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27</v>
      </c>
      <c r="B13" s="12">
        <f t="shared" ref="B13:E13" si="1">SQRT((B2^2)+(B3^2)+(B4^2)+(B5^2)+(B6^2))</f>
        <v>177.2004515</v>
      </c>
      <c r="C13" s="12">
        <f t="shared" si="1"/>
        <v>181.3146436</v>
      </c>
      <c r="D13" s="12">
        <f t="shared" si="1"/>
        <v>29.41088234</v>
      </c>
      <c r="E13" s="12">
        <f t="shared" si="1"/>
        <v>2138.924964</v>
      </c>
      <c r="F13" s="10"/>
      <c r="G13" s="4"/>
      <c r="H13" s="6">
        <v>5.0</v>
      </c>
      <c r="I13" s="5" t="s">
        <v>28</v>
      </c>
      <c r="J13" s="1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13"/>
      <c r="H14" s="13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>
      <c r="A16" s="5" t="s">
        <v>5</v>
      </c>
      <c r="B16" s="12">
        <f t="shared" ref="B16:E16" si="2">B2/B13</f>
        <v>0.564332648</v>
      </c>
      <c r="C16" s="12">
        <f t="shared" si="2"/>
        <v>0.4136455749</v>
      </c>
      <c r="D16" s="12">
        <f t="shared" si="2"/>
        <v>0.3400102005</v>
      </c>
      <c r="E16" s="12">
        <f t="shared" si="2"/>
        <v>0.6077819569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>
      <c r="A17" s="5" t="s">
        <v>8</v>
      </c>
      <c r="B17" s="12">
        <f t="shared" ref="B17:E17" si="3">B3/B13</f>
        <v>0.1128665296</v>
      </c>
      <c r="C17" s="12">
        <f t="shared" si="3"/>
        <v>0.4412219465</v>
      </c>
      <c r="D17" s="12">
        <f t="shared" si="3"/>
        <v>0.1700051002</v>
      </c>
      <c r="E17" s="12">
        <f t="shared" si="3"/>
        <v>0.07012868733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11</v>
      </c>
      <c r="B18" s="12">
        <f t="shared" ref="B18:E18" si="4">B4/B13</f>
        <v>0.4514661184</v>
      </c>
      <c r="C18" s="12">
        <f t="shared" si="4"/>
        <v>0.4412219465</v>
      </c>
      <c r="D18" s="12">
        <f t="shared" si="4"/>
        <v>0.4080122406</v>
      </c>
      <c r="E18" s="12">
        <f t="shared" si="4"/>
        <v>0.5610294987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14</v>
      </c>
      <c r="B19" s="12">
        <f t="shared" ref="B19:E19" si="5">B5/B13</f>
        <v>0.282166324</v>
      </c>
      <c r="C19" s="12">
        <f t="shared" si="5"/>
        <v>0.4687983182</v>
      </c>
      <c r="D19" s="12">
        <f t="shared" si="5"/>
        <v>0.4760142806</v>
      </c>
      <c r="E19" s="12">
        <f t="shared" si="5"/>
        <v>0.3038909784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17</v>
      </c>
      <c r="B20" s="12">
        <f t="shared" ref="B20:E20" si="6">B6/B13</f>
        <v>0.6207659128</v>
      </c>
      <c r="C20" s="12">
        <f t="shared" si="6"/>
        <v>0.4687983182</v>
      </c>
      <c r="D20" s="12">
        <f t="shared" si="6"/>
        <v>0.6800204009</v>
      </c>
      <c r="E20" s="12">
        <f t="shared" si="6"/>
        <v>0.4675245822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5"/>
      <c r="C21" s="5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</v>
      </c>
      <c r="B23" s="12">
        <f t="shared" ref="B23:E23" si="7">B16*B9</f>
        <v>2.257330592</v>
      </c>
      <c r="C23" s="12">
        <f t="shared" si="7"/>
        <v>0.8272911497</v>
      </c>
      <c r="D23" s="12">
        <f t="shared" si="7"/>
        <v>1.020030601</v>
      </c>
      <c r="E23" s="12">
        <f t="shared" si="7"/>
        <v>3.038909784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8</v>
      </c>
      <c r="B24" s="12">
        <f t="shared" ref="B24:E24" si="8">B17*B9</f>
        <v>0.4514661184</v>
      </c>
      <c r="C24" s="12">
        <f t="shared" si="8"/>
        <v>0.882443893</v>
      </c>
      <c r="D24" s="12">
        <f t="shared" si="8"/>
        <v>0.5100153007</v>
      </c>
      <c r="E24" s="12">
        <f t="shared" si="8"/>
        <v>0.3506434367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11</v>
      </c>
      <c r="B25" s="12">
        <f t="shared" ref="B25:E25" si="9">B18*B9</f>
        <v>1.805864474</v>
      </c>
      <c r="C25" s="12">
        <f t="shared" si="9"/>
        <v>0.882443893</v>
      </c>
      <c r="D25" s="12">
        <f t="shared" si="9"/>
        <v>1.224036722</v>
      </c>
      <c r="E25" s="12">
        <f t="shared" si="9"/>
        <v>2.805147493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14</v>
      </c>
      <c r="B26" s="12">
        <f t="shared" ref="B26:E26" si="10">B19*B9</f>
        <v>1.128665296</v>
      </c>
      <c r="C26" s="12">
        <f t="shared" si="10"/>
        <v>0.9375966363</v>
      </c>
      <c r="D26" s="12">
        <f t="shared" si="10"/>
        <v>1.428042842</v>
      </c>
      <c r="E26" s="12">
        <f t="shared" si="10"/>
        <v>1.519454892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17</v>
      </c>
      <c r="B27" s="12">
        <f t="shared" ref="B27:E27" si="11">B20*B9</f>
        <v>2.483063651</v>
      </c>
      <c r="C27" s="12">
        <f t="shared" si="11"/>
        <v>0.9375966363</v>
      </c>
      <c r="D27" s="12">
        <f t="shared" si="11"/>
        <v>2.040061203</v>
      </c>
      <c r="E27" s="12">
        <f t="shared" si="11"/>
        <v>2.337622911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29</v>
      </c>
      <c r="B29" s="12">
        <f t="shared" ref="B29:E29" si="12">max(B23:B27)</f>
        <v>2.483063651</v>
      </c>
      <c r="C29" s="12">
        <f t="shared" si="12"/>
        <v>0.9375966363</v>
      </c>
      <c r="D29" s="12">
        <f t="shared" si="12"/>
        <v>2.040061203</v>
      </c>
      <c r="E29" s="12">
        <f t="shared" si="12"/>
        <v>3.038909784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5"/>
      <c r="C30" s="5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30</v>
      </c>
      <c r="B31" s="12">
        <f t="shared" ref="B31:E31" si="13">MIN(B23:B27)</f>
        <v>0.4514661184</v>
      </c>
      <c r="C31" s="12">
        <f t="shared" si="13"/>
        <v>0.8272911497</v>
      </c>
      <c r="D31" s="12">
        <f t="shared" si="13"/>
        <v>0.5100153007</v>
      </c>
      <c r="E31" s="12">
        <f t="shared" si="13"/>
        <v>0.3506434367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 t="s">
        <v>5</v>
      </c>
      <c r="B33" s="5" t="s">
        <v>31</v>
      </c>
      <c r="C33" s="12">
        <f>SQRT(((B29-B23)^2)+((C29-C23)^2+((D29-D23)^2+((E29-E23)^2))))</f>
        <v>1.050516607</v>
      </c>
      <c r="D33" s="5" t="s">
        <v>5</v>
      </c>
      <c r="E33" s="5" t="s">
        <v>32</v>
      </c>
      <c r="F33" s="12">
        <f t="shared" ref="F33:F37" si="14">SQRT(((B23-$B$31)^2)+((C23-$C$31)^2)+((D23-$D$31)^2)+((E23-$E$31)^2))</f>
        <v>3.278420055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 t="s">
        <v>8</v>
      </c>
      <c r="B34" s="5"/>
      <c r="C34" s="12">
        <f t="shared" ref="C34:C37" si="15">SQRT((($B$29-B24)^2)+(($C$29-C24)^2)+(($D$29-D24)^2)+(($F$29-E24)^2))</f>
        <v>2.5679606</v>
      </c>
      <c r="D34" s="5" t="s">
        <v>8</v>
      </c>
      <c r="E34" s="5"/>
      <c r="F34" s="12">
        <f t="shared" si="14"/>
        <v>0.05515274331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 t="s">
        <v>11</v>
      </c>
      <c r="B35" s="5"/>
      <c r="C35" s="12">
        <f t="shared" si="15"/>
        <v>2.9993981</v>
      </c>
      <c r="D35" s="5" t="s">
        <v>11</v>
      </c>
      <c r="E35" s="5"/>
      <c r="F35" s="12">
        <f t="shared" si="14"/>
        <v>2.893415539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 t="s">
        <v>14</v>
      </c>
      <c r="B36" s="5"/>
      <c r="C36" s="12">
        <f t="shared" si="15"/>
        <v>2.125489249</v>
      </c>
      <c r="D36" s="5" t="s">
        <v>14</v>
      </c>
      <c r="E36" s="5"/>
      <c r="F36" s="12">
        <f t="shared" si="14"/>
        <v>1.636966955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 t="s">
        <v>17</v>
      </c>
      <c r="B37" s="5"/>
      <c r="C37" s="12">
        <f t="shared" si="15"/>
        <v>2.337622911</v>
      </c>
      <c r="D37" s="5" t="s">
        <v>17</v>
      </c>
      <c r="E37" s="5"/>
      <c r="F37" s="12">
        <f t="shared" si="14"/>
        <v>3.229347261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 t="s">
        <v>33</v>
      </c>
      <c r="B39" s="2" t="s">
        <v>34</v>
      </c>
      <c r="C39" s="2" t="s">
        <v>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5</v>
      </c>
      <c r="B40" s="12">
        <f t="shared" ref="B40:B44" si="16">F33/(F33+C33)</f>
        <v>0.7573268705</v>
      </c>
      <c r="C40" s="15">
        <f t="shared" ref="C40:C44" si="17">RANK(B40,$B$40:$B$44,0)</f>
        <v>1</v>
      </c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</v>
      </c>
      <c r="B41" s="12">
        <f t="shared" si="16"/>
        <v>0.02102568059</v>
      </c>
      <c r="C41" s="15">
        <f t="shared" si="17"/>
        <v>5</v>
      </c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11</v>
      </c>
      <c r="B42" s="12">
        <f t="shared" si="16"/>
        <v>0.4910074739</v>
      </c>
      <c r="C42" s="15">
        <f t="shared" si="17"/>
        <v>3</v>
      </c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14</v>
      </c>
      <c r="B43" s="12">
        <f t="shared" si="16"/>
        <v>0.4350793381</v>
      </c>
      <c r="C43" s="15">
        <f t="shared" si="17"/>
        <v>4</v>
      </c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17</v>
      </c>
      <c r="B44" s="12">
        <f t="shared" si="16"/>
        <v>0.5800906348</v>
      </c>
      <c r="C44" s="15">
        <f t="shared" si="17"/>
        <v>2</v>
      </c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1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1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1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1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drawing r:id="rId1"/>
</worksheet>
</file>