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11927300-C41A-4D83-ACF2-1E29728ED6A2}" xr6:coauthVersionLast="43" xr6:coauthVersionMax="43" xr10:uidLastSave="{00000000-0000-0000-0000-000000000000}"/>
  <bookViews>
    <workbookView xWindow="390" yWindow="390" windowWidth="21600" windowHeight="11385" xr2:uid="{799C12BB-3430-4D00-AE0E-226C25FD4C05}"/>
  </bookViews>
  <sheets>
    <sheet name="PORT" sheetId="4" r:id="rId1"/>
    <sheet name="Return" sheetId="3" r:id="rId2"/>
  </sheets>
  <definedNames>
    <definedName name="solver_adj" localSheetId="0" hidden="1">PORT!$C$12:$T$12</definedName>
    <definedName name="solver_cvg" localSheetId="0" hidden="1">0.000000001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0" localSheetId="0" hidden="1">PORT!$W$4</definedName>
    <definedName name="solver_lhs1" localSheetId="0" hidden="1">PORT!$C$13:$T$13</definedName>
    <definedName name="solver_lhs10" localSheetId="0" hidden="1">PORT!#REF!</definedName>
    <definedName name="solver_lhs2" localSheetId="0" hidden="1">PORT!$C$13:$T$13</definedName>
    <definedName name="solver_lhs3" localSheetId="0" hidden="1">PORT!$W$10</definedName>
    <definedName name="solver_lhs4" localSheetId="0" hidden="1">PORT!$W$15</definedName>
    <definedName name="solver_lhs5" localSheetId="0" hidden="1">PORT!$W$4</definedName>
    <definedName name="solver_lhs6" localSheetId="0" hidden="1">PORT!#REF!</definedName>
    <definedName name="solver_lhs7" localSheetId="0" hidden="1">PORT!#REF!</definedName>
    <definedName name="solver_lhs8" localSheetId="0" hidden="1">PORT!#REF!</definedName>
    <definedName name="solver_lhs9" localSheetId="0" hidden="1">PORT!#REF!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5</definedName>
    <definedName name="solver_nwt" localSheetId="0" hidden="1">1</definedName>
    <definedName name="solver_opt" localSheetId="0" hidden="1">PORT!$W$11</definedName>
    <definedName name="solver_pre" localSheetId="0" hidden="1">0.000001</definedName>
    <definedName name="solver_rbv" localSheetId="0" hidden="1">1</definedName>
    <definedName name="solver_rel0" localSheetId="0" hidden="1">2</definedName>
    <definedName name="solver_rel1" localSheetId="0" hidden="1">1</definedName>
    <definedName name="solver_rel10" localSheetId="0" hidden="1">2</definedName>
    <definedName name="solver_rel2" localSheetId="0" hidden="1">3</definedName>
    <definedName name="solver_rel3" localSheetId="0" hidden="1">1</definedName>
    <definedName name="solver_rel4" localSheetId="0" hidden="1">3</definedName>
    <definedName name="solver_rel5" localSheetId="0" hidden="1">2</definedName>
    <definedName name="solver_rel6" localSheetId="0" hidden="1">2</definedName>
    <definedName name="solver_rel7" localSheetId="0" hidden="1">2</definedName>
    <definedName name="solver_rel8" localSheetId="0" hidden="1">2</definedName>
    <definedName name="solver_rel9" localSheetId="0" hidden="1">2</definedName>
    <definedName name="solver_rhs0" localSheetId="0" hidden="1">0</definedName>
    <definedName name="solver_rhs1" localSheetId="0" hidden="1">250000</definedName>
    <definedName name="solver_rhs10" localSheetId="0" hidden="1">0</definedName>
    <definedName name="solver_rhs2" localSheetId="0" hidden="1">25000</definedName>
    <definedName name="solver_rhs3" localSheetId="0" hidden="1">PORT!$W$19</definedName>
    <definedName name="solver_rhs4" localSheetId="0" hidden="1">0</definedName>
    <definedName name="solver_rhs5" localSheetId="0" hidden="1">5000</definedName>
    <definedName name="solver_rhs6" localSheetId="0" hidden="1">0</definedName>
    <definedName name="solver_rhs7" localSheetId="0" hidden="1">0</definedName>
    <definedName name="solver_rhs8" localSheetId="0" hidden="1">0</definedName>
    <definedName name="solver_rhs9" localSheetId="0" hidden="1">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1</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W21" i="4" l="1"/>
  <c r="W20" i="4"/>
  <c r="W19" i="4"/>
  <c r="D11" i="4"/>
  <c r="E11" i="4"/>
  <c r="F11" i="4"/>
  <c r="G11" i="4"/>
  <c r="H11" i="4"/>
  <c r="I11" i="4"/>
  <c r="J11" i="4"/>
  <c r="K11" i="4"/>
  <c r="L11" i="4"/>
  <c r="M11" i="4"/>
  <c r="N11" i="4"/>
  <c r="O11" i="4"/>
  <c r="P11" i="4"/>
  <c r="Q11" i="4"/>
  <c r="R11" i="4"/>
  <c r="S11" i="4"/>
  <c r="T11" i="4"/>
  <c r="C11" i="4"/>
  <c r="D6" i="4"/>
  <c r="E6" i="4"/>
  <c r="F6" i="4"/>
  <c r="G6" i="4"/>
  <c r="H6" i="4"/>
  <c r="I6" i="4"/>
  <c r="J6" i="4"/>
  <c r="K6" i="4"/>
  <c r="L6" i="4"/>
  <c r="M6" i="4"/>
  <c r="N6" i="4"/>
  <c r="O6" i="4"/>
  <c r="P6" i="4"/>
  <c r="Q6" i="4"/>
  <c r="R6" i="4"/>
  <c r="S6" i="4"/>
  <c r="T6" i="4"/>
  <c r="C6" i="4"/>
  <c r="T5" i="4"/>
  <c r="D5" i="4"/>
  <c r="E5" i="4"/>
  <c r="F5" i="4"/>
  <c r="G5" i="4"/>
  <c r="H5" i="4"/>
  <c r="I5" i="4"/>
  <c r="J5" i="4"/>
  <c r="K5" i="4"/>
  <c r="L5" i="4"/>
  <c r="M5" i="4"/>
  <c r="N5" i="4"/>
  <c r="O5" i="4"/>
  <c r="P5" i="4"/>
  <c r="Q5" i="4"/>
  <c r="R5" i="4"/>
  <c r="S5" i="4"/>
  <c r="C5" i="4"/>
  <c r="D4" i="4"/>
  <c r="E4" i="4"/>
  <c r="F4" i="4"/>
  <c r="G4" i="4"/>
  <c r="H4" i="4"/>
  <c r="I4" i="4"/>
  <c r="J4" i="4"/>
  <c r="K4" i="4"/>
  <c r="L4" i="4"/>
  <c r="M4" i="4"/>
  <c r="N4" i="4"/>
  <c r="O4" i="4"/>
  <c r="P4" i="4"/>
  <c r="Q4" i="4"/>
  <c r="R4" i="4"/>
  <c r="S4" i="4"/>
  <c r="T4" i="4"/>
  <c r="C4" i="4"/>
  <c r="AB265" i="4"/>
  <c r="AB266" i="4"/>
  <c r="AB267" i="4"/>
  <c r="AB268" i="4"/>
  <c r="AB269" i="4"/>
  <c r="AB270" i="4"/>
  <c r="AB271" i="4"/>
  <c r="AB272" i="4"/>
  <c r="AB273" i="4"/>
  <c r="AB274" i="4"/>
  <c r="AB275" i="4"/>
  <c r="AB276" i="4"/>
  <c r="AB277" i="4"/>
  <c r="AB278" i="4"/>
  <c r="AB279" i="4"/>
  <c r="AB280" i="4"/>
  <c r="AB281" i="4"/>
  <c r="AB282" i="4"/>
  <c r="AB283" i="4"/>
  <c r="AB284" i="4"/>
  <c r="AB285" i="4"/>
  <c r="AB286" i="4"/>
  <c r="AB287" i="4"/>
  <c r="AB288" i="4"/>
  <c r="AB289" i="4"/>
  <c r="AB290" i="4"/>
  <c r="AB291" i="4"/>
  <c r="AB292" i="4"/>
  <c r="AB293" i="4"/>
  <c r="AB294" i="4"/>
  <c r="AB295" i="4"/>
  <c r="AB296" i="4"/>
  <c r="AB297" i="4"/>
  <c r="AB298" i="4"/>
  <c r="AB299" i="4"/>
  <c r="AB300" i="4"/>
  <c r="AB301" i="4"/>
  <c r="AB302" i="4"/>
  <c r="AB303" i="4"/>
  <c r="AB304" i="4"/>
  <c r="AB305" i="4"/>
  <c r="AB306" i="4"/>
  <c r="AB307" i="4"/>
  <c r="AB308" i="4"/>
  <c r="AB309" i="4"/>
  <c r="AB310" i="4"/>
  <c r="AB311" i="4"/>
  <c r="AB312" i="4"/>
  <c r="AB313" i="4"/>
  <c r="AB314" i="4"/>
  <c r="AB315" i="4"/>
  <c r="AB316" i="4"/>
  <c r="AB317" i="4"/>
  <c r="AB318" i="4"/>
  <c r="AB319" i="4"/>
  <c r="AB320" i="4"/>
  <c r="AB321" i="4"/>
  <c r="AB322" i="4"/>
  <c r="AB264" i="4"/>
  <c r="D16" i="4" l="1"/>
  <c r="E16" i="4"/>
  <c r="F16" i="4"/>
  <c r="G16" i="4"/>
  <c r="H16" i="4"/>
  <c r="I16" i="4"/>
  <c r="J16" i="4"/>
  <c r="K16" i="4"/>
  <c r="L16" i="4"/>
  <c r="M16" i="4"/>
  <c r="N16" i="4"/>
  <c r="O16" i="4"/>
  <c r="P16" i="4"/>
  <c r="Q16" i="4"/>
  <c r="R16" i="4"/>
  <c r="S16" i="4"/>
  <c r="T16" i="4"/>
  <c r="C16" i="4"/>
  <c r="B79" i="4"/>
  <c r="C79" i="4"/>
  <c r="D79" i="4"/>
  <c r="E79" i="4"/>
  <c r="F79" i="4"/>
  <c r="G79" i="4"/>
  <c r="H79" i="4"/>
  <c r="I79" i="4"/>
  <c r="J79" i="4"/>
  <c r="K79" i="4"/>
  <c r="L79" i="4"/>
  <c r="M79" i="4"/>
  <c r="N79" i="4"/>
  <c r="O79" i="4"/>
  <c r="P79" i="4"/>
  <c r="Q79" i="4"/>
  <c r="R79" i="4"/>
  <c r="S79" i="4"/>
  <c r="T79" i="4"/>
  <c r="B80" i="4"/>
  <c r="C80" i="4"/>
  <c r="D80" i="4"/>
  <c r="E80" i="4"/>
  <c r="F80" i="4"/>
  <c r="G80" i="4"/>
  <c r="H80" i="4"/>
  <c r="I80" i="4"/>
  <c r="J80" i="4"/>
  <c r="K80" i="4"/>
  <c r="L80" i="4"/>
  <c r="M80" i="4"/>
  <c r="N80" i="4"/>
  <c r="O80" i="4"/>
  <c r="P80" i="4"/>
  <c r="Q80" i="4"/>
  <c r="R80" i="4"/>
  <c r="S80" i="4"/>
  <c r="T80" i="4"/>
  <c r="B81" i="4"/>
  <c r="C81" i="4"/>
  <c r="D81" i="4"/>
  <c r="E81" i="4"/>
  <c r="F81" i="4"/>
  <c r="G81" i="4"/>
  <c r="H81" i="4"/>
  <c r="I81" i="4"/>
  <c r="J81" i="4"/>
  <c r="K81" i="4"/>
  <c r="L81" i="4"/>
  <c r="M81" i="4"/>
  <c r="N81" i="4"/>
  <c r="O81" i="4"/>
  <c r="P81" i="4"/>
  <c r="Q81" i="4"/>
  <c r="R81" i="4"/>
  <c r="S81" i="4"/>
  <c r="T81" i="4"/>
  <c r="B82" i="4"/>
  <c r="C82" i="4"/>
  <c r="D82" i="4"/>
  <c r="E82" i="4"/>
  <c r="F82" i="4"/>
  <c r="G82" i="4"/>
  <c r="H82" i="4"/>
  <c r="I82" i="4"/>
  <c r="J82" i="4"/>
  <c r="K82" i="4"/>
  <c r="L82" i="4"/>
  <c r="M82" i="4"/>
  <c r="N82" i="4"/>
  <c r="O82" i="4"/>
  <c r="P82" i="4"/>
  <c r="Q82" i="4"/>
  <c r="R82" i="4"/>
  <c r="S82" i="4"/>
  <c r="T82" i="4"/>
  <c r="B83" i="4"/>
  <c r="C83" i="4"/>
  <c r="D83" i="4"/>
  <c r="E83" i="4"/>
  <c r="F83" i="4"/>
  <c r="G83" i="4"/>
  <c r="H83" i="4"/>
  <c r="I83" i="4"/>
  <c r="J83" i="4"/>
  <c r="K83" i="4"/>
  <c r="L83" i="4"/>
  <c r="M83" i="4"/>
  <c r="N83" i="4"/>
  <c r="O83" i="4"/>
  <c r="P83" i="4"/>
  <c r="Q83" i="4"/>
  <c r="R83" i="4"/>
  <c r="S83" i="4"/>
  <c r="T83" i="4"/>
  <c r="B84" i="4"/>
  <c r="C84" i="4"/>
  <c r="D84" i="4"/>
  <c r="E84" i="4"/>
  <c r="F84" i="4"/>
  <c r="G84" i="4"/>
  <c r="H84" i="4"/>
  <c r="I84" i="4"/>
  <c r="J84" i="4"/>
  <c r="K84" i="4"/>
  <c r="L84" i="4"/>
  <c r="M84" i="4"/>
  <c r="N84" i="4"/>
  <c r="O84" i="4"/>
  <c r="P84" i="4"/>
  <c r="Q84" i="4"/>
  <c r="R84" i="4"/>
  <c r="S84" i="4"/>
  <c r="T84" i="4"/>
  <c r="B85" i="4"/>
  <c r="C85" i="4"/>
  <c r="D85" i="4"/>
  <c r="E85" i="4"/>
  <c r="F85" i="4"/>
  <c r="G85" i="4"/>
  <c r="H85" i="4"/>
  <c r="I85" i="4"/>
  <c r="J85" i="4"/>
  <c r="K85" i="4"/>
  <c r="L85" i="4"/>
  <c r="M85" i="4"/>
  <c r="N85" i="4"/>
  <c r="O85" i="4"/>
  <c r="P85" i="4"/>
  <c r="Q85" i="4"/>
  <c r="R85" i="4"/>
  <c r="S85" i="4"/>
  <c r="T85" i="4"/>
  <c r="B86" i="4"/>
  <c r="C86" i="4"/>
  <c r="D86" i="4"/>
  <c r="E86" i="4"/>
  <c r="F86" i="4"/>
  <c r="G86" i="4"/>
  <c r="H86" i="4"/>
  <c r="I86" i="4"/>
  <c r="J86" i="4"/>
  <c r="K86" i="4"/>
  <c r="L86" i="4"/>
  <c r="M86" i="4"/>
  <c r="N86" i="4"/>
  <c r="O86" i="4"/>
  <c r="P86" i="4"/>
  <c r="Q86" i="4"/>
  <c r="R86" i="4"/>
  <c r="S86" i="4"/>
  <c r="T86" i="4"/>
  <c r="B87" i="4"/>
  <c r="C87" i="4"/>
  <c r="D87" i="4"/>
  <c r="E87" i="4"/>
  <c r="F87" i="4"/>
  <c r="G87" i="4"/>
  <c r="H87" i="4"/>
  <c r="I87" i="4"/>
  <c r="J87" i="4"/>
  <c r="K87" i="4"/>
  <c r="L87" i="4"/>
  <c r="M87" i="4"/>
  <c r="N87" i="4"/>
  <c r="O87" i="4"/>
  <c r="P87" i="4"/>
  <c r="Q87" i="4"/>
  <c r="R87" i="4"/>
  <c r="S87" i="4"/>
  <c r="T87" i="4"/>
  <c r="B88" i="4"/>
  <c r="C88" i="4"/>
  <c r="D88" i="4"/>
  <c r="E88" i="4"/>
  <c r="F88" i="4"/>
  <c r="G88" i="4"/>
  <c r="H88" i="4"/>
  <c r="I88" i="4"/>
  <c r="J88" i="4"/>
  <c r="K88" i="4"/>
  <c r="L88" i="4"/>
  <c r="M88" i="4"/>
  <c r="N88" i="4"/>
  <c r="O88" i="4"/>
  <c r="P88" i="4"/>
  <c r="Q88" i="4"/>
  <c r="R88" i="4"/>
  <c r="S88" i="4"/>
  <c r="T88" i="4"/>
  <c r="B89" i="4"/>
  <c r="C89" i="4"/>
  <c r="D89" i="4"/>
  <c r="E89" i="4"/>
  <c r="F89" i="4"/>
  <c r="G89" i="4"/>
  <c r="H89" i="4"/>
  <c r="I89" i="4"/>
  <c r="J89" i="4"/>
  <c r="K89" i="4"/>
  <c r="L89" i="4"/>
  <c r="M89" i="4"/>
  <c r="N89" i="4"/>
  <c r="O89" i="4"/>
  <c r="P89" i="4"/>
  <c r="Q89" i="4"/>
  <c r="R89" i="4"/>
  <c r="S89" i="4"/>
  <c r="T89" i="4"/>
  <c r="B90" i="4"/>
  <c r="C90" i="4"/>
  <c r="D90" i="4"/>
  <c r="E90" i="4"/>
  <c r="F90" i="4"/>
  <c r="G90" i="4"/>
  <c r="H90" i="4"/>
  <c r="I90" i="4"/>
  <c r="J90" i="4"/>
  <c r="K90" i="4"/>
  <c r="L90" i="4"/>
  <c r="M90" i="4"/>
  <c r="N90" i="4"/>
  <c r="O90" i="4"/>
  <c r="P90" i="4"/>
  <c r="Q90" i="4"/>
  <c r="R90" i="4"/>
  <c r="S90" i="4"/>
  <c r="T90" i="4"/>
  <c r="B91" i="4"/>
  <c r="C91" i="4"/>
  <c r="D91" i="4"/>
  <c r="E91" i="4"/>
  <c r="F91" i="4"/>
  <c r="G91" i="4"/>
  <c r="H91" i="4"/>
  <c r="I91" i="4"/>
  <c r="J91" i="4"/>
  <c r="K91" i="4"/>
  <c r="L91" i="4"/>
  <c r="M91" i="4"/>
  <c r="N91" i="4"/>
  <c r="O91" i="4"/>
  <c r="P91" i="4"/>
  <c r="Q91" i="4"/>
  <c r="R91" i="4"/>
  <c r="S91" i="4"/>
  <c r="T91" i="4"/>
  <c r="B92" i="4"/>
  <c r="C92" i="4"/>
  <c r="D92" i="4"/>
  <c r="E92" i="4"/>
  <c r="F92" i="4"/>
  <c r="G92" i="4"/>
  <c r="H92" i="4"/>
  <c r="I92" i="4"/>
  <c r="J92" i="4"/>
  <c r="K92" i="4"/>
  <c r="L92" i="4"/>
  <c r="M92" i="4"/>
  <c r="N92" i="4"/>
  <c r="O92" i="4"/>
  <c r="P92" i="4"/>
  <c r="Q92" i="4"/>
  <c r="R92" i="4"/>
  <c r="S92" i="4"/>
  <c r="T92" i="4"/>
  <c r="B93" i="4"/>
  <c r="C93" i="4"/>
  <c r="D93" i="4"/>
  <c r="E93" i="4"/>
  <c r="F93" i="4"/>
  <c r="G93" i="4"/>
  <c r="H93" i="4"/>
  <c r="I93" i="4"/>
  <c r="J93" i="4"/>
  <c r="K93" i="4"/>
  <c r="L93" i="4"/>
  <c r="M93" i="4"/>
  <c r="N93" i="4"/>
  <c r="O93" i="4"/>
  <c r="P93" i="4"/>
  <c r="Q93" i="4"/>
  <c r="R93" i="4"/>
  <c r="S93" i="4"/>
  <c r="T93" i="4"/>
  <c r="B94" i="4"/>
  <c r="C94" i="4"/>
  <c r="D94" i="4"/>
  <c r="E94" i="4"/>
  <c r="F94" i="4"/>
  <c r="G94" i="4"/>
  <c r="H94" i="4"/>
  <c r="I94" i="4"/>
  <c r="J94" i="4"/>
  <c r="K94" i="4"/>
  <c r="L94" i="4"/>
  <c r="M94" i="4"/>
  <c r="N94" i="4"/>
  <c r="O94" i="4"/>
  <c r="P94" i="4"/>
  <c r="Q94" i="4"/>
  <c r="R94" i="4"/>
  <c r="S94" i="4"/>
  <c r="T94" i="4"/>
  <c r="B95" i="4"/>
  <c r="C95" i="4"/>
  <c r="D95" i="4"/>
  <c r="E95" i="4"/>
  <c r="F95" i="4"/>
  <c r="G95" i="4"/>
  <c r="H95" i="4"/>
  <c r="I95" i="4"/>
  <c r="J95" i="4"/>
  <c r="K95" i="4"/>
  <c r="L95" i="4"/>
  <c r="M95" i="4"/>
  <c r="N95" i="4"/>
  <c r="O95" i="4"/>
  <c r="P95" i="4"/>
  <c r="Q95" i="4"/>
  <c r="R95" i="4"/>
  <c r="S95" i="4"/>
  <c r="T95" i="4"/>
  <c r="B96" i="4"/>
  <c r="C96" i="4"/>
  <c r="D96" i="4"/>
  <c r="E96" i="4"/>
  <c r="F96" i="4"/>
  <c r="G96" i="4"/>
  <c r="H96" i="4"/>
  <c r="I96" i="4"/>
  <c r="J96" i="4"/>
  <c r="K96" i="4"/>
  <c r="L96" i="4"/>
  <c r="M96" i="4"/>
  <c r="N96" i="4"/>
  <c r="O96" i="4"/>
  <c r="P96" i="4"/>
  <c r="Q96" i="4"/>
  <c r="R96" i="4"/>
  <c r="S96" i="4"/>
  <c r="T96" i="4"/>
  <c r="B97" i="4"/>
  <c r="C97" i="4"/>
  <c r="D97" i="4"/>
  <c r="E97" i="4"/>
  <c r="F97" i="4"/>
  <c r="G97" i="4"/>
  <c r="H97" i="4"/>
  <c r="I97" i="4"/>
  <c r="J97" i="4"/>
  <c r="K97" i="4"/>
  <c r="L97" i="4"/>
  <c r="M97" i="4"/>
  <c r="N97" i="4"/>
  <c r="O97" i="4"/>
  <c r="P97" i="4"/>
  <c r="Q97" i="4"/>
  <c r="R97" i="4"/>
  <c r="S97" i="4"/>
  <c r="T97" i="4"/>
  <c r="B98" i="4"/>
  <c r="C98" i="4"/>
  <c r="D98" i="4"/>
  <c r="E98" i="4"/>
  <c r="F98" i="4"/>
  <c r="G98" i="4"/>
  <c r="H98" i="4"/>
  <c r="I98" i="4"/>
  <c r="J98" i="4"/>
  <c r="K98" i="4"/>
  <c r="L98" i="4"/>
  <c r="M98" i="4"/>
  <c r="N98" i="4"/>
  <c r="O98" i="4"/>
  <c r="P98" i="4"/>
  <c r="Q98" i="4"/>
  <c r="R98" i="4"/>
  <c r="S98" i="4"/>
  <c r="T98" i="4"/>
  <c r="B99" i="4"/>
  <c r="C99" i="4"/>
  <c r="D99" i="4"/>
  <c r="E99" i="4"/>
  <c r="F99" i="4"/>
  <c r="G99" i="4"/>
  <c r="H99" i="4"/>
  <c r="I99" i="4"/>
  <c r="J99" i="4"/>
  <c r="K99" i="4"/>
  <c r="L99" i="4"/>
  <c r="M99" i="4"/>
  <c r="N99" i="4"/>
  <c r="O99" i="4"/>
  <c r="P99" i="4"/>
  <c r="Q99" i="4"/>
  <c r="R99" i="4"/>
  <c r="S99" i="4"/>
  <c r="T99" i="4"/>
  <c r="B100" i="4"/>
  <c r="C100" i="4"/>
  <c r="D100" i="4"/>
  <c r="E100" i="4"/>
  <c r="F100" i="4"/>
  <c r="G100" i="4"/>
  <c r="H100" i="4"/>
  <c r="I100" i="4"/>
  <c r="J100" i="4"/>
  <c r="K100" i="4"/>
  <c r="L100" i="4"/>
  <c r="M100" i="4"/>
  <c r="N100" i="4"/>
  <c r="O100" i="4"/>
  <c r="P100" i="4"/>
  <c r="Q100" i="4"/>
  <c r="R100" i="4"/>
  <c r="S100" i="4"/>
  <c r="T100" i="4"/>
  <c r="B101" i="4"/>
  <c r="C101" i="4"/>
  <c r="D101" i="4"/>
  <c r="E101" i="4"/>
  <c r="F101" i="4"/>
  <c r="G101" i="4"/>
  <c r="H101" i="4"/>
  <c r="I101" i="4"/>
  <c r="J101" i="4"/>
  <c r="K101" i="4"/>
  <c r="L101" i="4"/>
  <c r="M101" i="4"/>
  <c r="N101" i="4"/>
  <c r="O101" i="4"/>
  <c r="P101" i="4"/>
  <c r="Q101" i="4"/>
  <c r="R101" i="4"/>
  <c r="S101" i="4"/>
  <c r="T101" i="4"/>
  <c r="B102" i="4"/>
  <c r="C102" i="4"/>
  <c r="D102" i="4"/>
  <c r="E102" i="4"/>
  <c r="F102" i="4"/>
  <c r="G102" i="4"/>
  <c r="H102" i="4"/>
  <c r="I102" i="4"/>
  <c r="J102" i="4"/>
  <c r="K102" i="4"/>
  <c r="L102" i="4"/>
  <c r="M102" i="4"/>
  <c r="N102" i="4"/>
  <c r="O102" i="4"/>
  <c r="P102" i="4"/>
  <c r="Q102" i="4"/>
  <c r="R102" i="4"/>
  <c r="S102" i="4"/>
  <c r="T102" i="4"/>
  <c r="B103" i="4"/>
  <c r="C103" i="4"/>
  <c r="D103" i="4"/>
  <c r="E103" i="4"/>
  <c r="F103" i="4"/>
  <c r="G103" i="4"/>
  <c r="H103" i="4"/>
  <c r="I103" i="4"/>
  <c r="J103" i="4"/>
  <c r="K103" i="4"/>
  <c r="L103" i="4"/>
  <c r="M103" i="4"/>
  <c r="N103" i="4"/>
  <c r="O103" i="4"/>
  <c r="P103" i="4"/>
  <c r="Q103" i="4"/>
  <c r="R103" i="4"/>
  <c r="S103" i="4"/>
  <c r="T103" i="4"/>
  <c r="B104" i="4"/>
  <c r="C104" i="4"/>
  <c r="D104" i="4"/>
  <c r="E104" i="4"/>
  <c r="F104" i="4"/>
  <c r="G104" i="4"/>
  <c r="H104" i="4"/>
  <c r="I104" i="4"/>
  <c r="J104" i="4"/>
  <c r="K104" i="4"/>
  <c r="L104" i="4"/>
  <c r="M104" i="4"/>
  <c r="N104" i="4"/>
  <c r="O104" i="4"/>
  <c r="P104" i="4"/>
  <c r="Q104" i="4"/>
  <c r="R104" i="4"/>
  <c r="S104" i="4"/>
  <c r="T104" i="4"/>
  <c r="B105" i="4"/>
  <c r="C105" i="4"/>
  <c r="D105" i="4"/>
  <c r="E105" i="4"/>
  <c r="F105" i="4"/>
  <c r="G105" i="4"/>
  <c r="H105" i="4"/>
  <c r="I105" i="4"/>
  <c r="J105" i="4"/>
  <c r="K105" i="4"/>
  <c r="L105" i="4"/>
  <c r="M105" i="4"/>
  <c r="N105" i="4"/>
  <c r="O105" i="4"/>
  <c r="P105" i="4"/>
  <c r="Q105" i="4"/>
  <c r="R105" i="4"/>
  <c r="S105" i="4"/>
  <c r="T105" i="4"/>
  <c r="B106" i="4"/>
  <c r="C106" i="4"/>
  <c r="D106" i="4"/>
  <c r="E106" i="4"/>
  <c r="F106" i="4"/>
  <c r="G106" i="4"/>
  <c r="H106" i="4"/>
  <c r="I106" i="4"/>
  <c r="J106" i="4"/>
  <c r="K106" i="4"/>
  <c r="L106" i="4"/>
  <c r="M106" i="4"/>
  <c r="N106" i="4"/>
  <c r="O106" i="4"/>
  <c r="P106" i="4"/>
  <c r="Q106" i="4"/>
  <c r="R106" i="4"/>
  <c r="S106" i="4"/>
  <c r="T106" i="4"/>
  <c r="B107" i="4"/>
  <c r="C107" i="4"/>
  <c r="D107" i="4"/>
  <c r="E107" i="4"/>
  <c r="F107" i="4"/>
  <c r="G107" i="4"/>
  <c r="H107" i="4"/>
  <c r="I107" i="4"/>
  <c r="J107" i="4"/>
  <c r="K107" i="4"/>
  <c r="L107" i="4"/>
  <c r="M107" i="4"/>
  <c r="N107" i="4"/>
  <c r="O107" i="4"/>
  <c r="P107" i="4"/>
  <c r="Q107" i="4"/>
  <c r="R107" i="4"/>
  <c r="S107" i="4"/>
  <c r="T107" i="4"/>
  <c r="B108" i="4"/>
  <c r="C108" i="4"/>
  <c r="D108" i="4"/>
  <c r="E108" i="4"/>
  <c r="F108" i="4"/>
  <c r="G108" i="4"/>
  <c r="H108" i="4"/>
  <c r="I108" i="4"/>
  <c r="J108" i="4"/>
  <c r="K108" i="4"/>
  <c r="L108" i="4"/>
  <c r="M108" i="4"/>
  <c r="N108" i="4"/>
  <c r="O108" i="4"/>
  <c r="P108" i="4"/>
  <c r="Q108" i="4"/>
  <c r="R108" i="4"/>
  <c r="S108" i="4"/>
  <c r="T108" i="4"/>
  <c r="B109" i="4"/>
  <c r="C109" i="4"/>
  <c r="D109" i="4"/>
  <c r="E109" i="4"/>
  <c r="F109" i="4"/>
  <c r="G109" i="4"/>
  <c r="H109" i="4"/>
  <c r="I109" i="4"/>
  <c r="J109" i="4"/>
  <c r="K109" i="4"/>
  <c r="L109" i="4"/>
  <c r="M109" i="4"/>
  <c r="N109" i="4"/>
  <c r="O109" i="4"/>
  <c r="P109" i="4"/>
  <c r="Q109" i="4"/>
  <c r="R109" i="4"/>
  <c r="S109" i="4"/>
  <c r="T109" i="4"/>
  <c r="B110" i="4"/>
  <c r="C110" i="4"/>
  <c r="D110" i="4"/>
  <c r="E110" i="4"/>
  <c r="F110" i="4"/>
  <c r="G110" i="4"/>
  <c r="H110" i="4"/>
  <c r="I110" i="4"/>
  <c r="J110" i="4"/>
  <c r="K110" i="4"/>
  <c r="L110" i="4"/>
  <c r="M110" i="4"/>
  <c r="N110" i="4"/>
  <c r="O110" i="4"/>
  <c r="P110" i="4"/>
  <c r="Q110" i="4"/>
  <c r="R110" i="4"/>
  <c r="S110" i="4"/>
  <c r="T110" i="4"/>
  <c r="B111" i="4"/>
  <c r="C111" i="4"/>
  <c r="D111" i="4"/>
  <c r="E111" i="4"/>
  <c r="F111" i="4"/>
  <c r="G111" i="4"/>
  <c r="H111" i="4"/>
  <c r="I111" i="4"/>
  <c r="J111" i="4"/>
  <c r="K111" i="4"/>
  <c r="L111" i="4"/>
  <c r="M111" i="4"/>
  <c r="N111" i="4"/>
  <c r="O111" i="4"/>
  <c r="P111" i="4"/>
  <c r="Q111" i="4"/>
  <c r="R111" i="4"/>
  <c r="S111" i="4"/>
  <c r="T111" i="4"/>
  <c r="B112" i="4"/>
  <c r="C112" i="4"/>
  <c r="D112" i="4"/>
  <c r="E112" i="4"/>
  <c r="F112" i="4"/>
  <c r="G112" i="4"/>
  <c r="H112" i="4"/>
  <c r="I112" i="4"/>
  <c r="J112" i="4"/>
  <c r="K112" i="4"/>
  <c r="L112" i="4"/>
  <c r="M112" i="4"/>
  <c r="N112" i="4"/>
  <c r="O112" i="4"/>
  <c r="P112" i="4"/>
  <c r="Q112" i="4"/>
  <c r="R112" i="4"/>
  <c r="S112" i="4"/>
  <c r="T112" i="4"/>
  <c r="B113" i="4"/>
  <c r="C113" i="4"/>
  <c r="D113" i="4"/>
  <c r="E113" i="4"/>
  <c r="F113" i="4"/>
  <c r="G113" i="4"/>
  <c r="H113" i="4"/>
  <c r="I113" i="4"/>
  <c r="J113" i="4"/>
  <c r="K113" i="4"/>
  <c r="L113" i="4"/>
  <c r="M113" i="4"/>
  <c r="N113" i="4"/>
  <c r="O113" i="4"/>
  <c r="P113" i="4"/>
  <c r="Q113" i="4"/>
  <c r="R113" i="4"/>
  <c r="S113" i="4"/>
  <c r="T113" i="4"/>
  <c r="B114" i="4"/>
  <c r="C114" i="4"/>
  <c r="D114" i="4"/>
  <c r="E114" i="4"/>
  <c r="F114" i="4"/>
  <c r="G114" i="4"/>
  <c r="H114" i="4"/>
  <c r="I114" i="4"/>
  <c r="J114" i="4"/>
  <c r="K114" i="4"/>
  <c r="L114" i="4"/>
  <c r="M114" i="4"/>
  <c r="N114" i="4"/>
  <c r="O114" i="4"/>
  <c r="P114" i="4"/>
  <c r="Q114" i="4"/>
  <c r="R114" i="4"/>
  <c r="S114" i="4"/>
  <c r="T114" i="4"/>
  <c r="B115" i="4"/>
  <c r="C115" i="4"/>
  <c r="D115" i="4"/>
  <c r="E115" i="4"/>
  <c r="F115" i="4"/>
  <c r="G115" i="4"/>
  <c r="H115" i="4"/>
  <c r="I115" i="4"/>
  <c r="J115" i="4"/>
  <c r="K115" i="4"/>
  <c r="L115" i="4"/>
  <c r="M115" i="4"/>
  <c r="N115" i="4"/>
  <c r="O115" i="4"/>
  <c r="P115" i="4"/>
  <c r="Q115" i="4"/>
  <c r="R115" i="4"/>
  <c r="S115" i="4"/>
  <c r="T115" i="4"/>
  <c r="B116" i="4"/>
  <c r="C116" i="4"/>
  <c r="D116" i="4"/>
  <c r="E116" i="4"/>
  <c r="F116" i="4"/>
  <c r="G116" i="4"/>
  <c r="H116" i="4"/>
  <c r="I116" i="4"/>
  <c r="J116" i="4"/>
  <c r="K116" i="4"/>
  <c r="L116" i="4"/>
  <c r="M116" i="4"/>
  <c r="N116" i="4"/>
  <c r="O116" i="4"/>
  <c r="P116" i="4"/>
  <c r="Q116" i="4"/>
  <c r="R116" i="4"/>
  <c r="S116" i="4"/>
  <c r="T116" i="4"/>
  <c r="B117" i="4"/>
  <c r="C117" i="4"/>
  <c r="D117" i="4"/>
  <c r="E117" i="4"/>
  <c r="F117" i="4"/>
  <c r="G117" i="4"/>
  <c r="H117" i="4"/>
  <c r="I117" i="4"/>
  <c r="J117" i="4"/>
  <c r="K117" i="4"/>
  <c r="L117" i="4"/>
  <c r="M117" i="4"/>
  <c r="N117" i="4"/>
  <c r="O117" i="4"/>
  <c r="P117" i="4"/>
  <c r="Q117" i="4"/>
  <c r="R117" i="4"/>
  <c r="S117" i="4"/>
  <c r="T117" i="4"/>
  <c r="B118" i="4"/>
  <c r="C118" i="4"/>
  <c r="D118" i="4"/>
  <c r="E118" i="4"/>
  <c r="F118" i="4"/>
  <c r="G118" i="4"/>
  <c r="H118" i="4"/>
  <c r="I118" i="4"/>
  <c r="J118" i="4"/>
  <c r="K118" i="4"/>
  <c r="L118" i="4"/>
  <c r="M118" i="4"/>
  <c r="N118" i="4"/>
  <c r="O118" i="4"/>
  <c r="P118" i="4"/>
  <c r="Q118" i="4"/>
  <c r="R118" i="4"/>
  <c r="S118" i="4"/>
  <c r="T118" i="4"/>
  <c r="B119" i="4"/>
  <c r="C119" i="4"/>
  <c r="D119" i="4"/>
  <c r="E119" i="4"/>
  <c r="F119" i="4"/>
  <c r="G119" i="4"/>
  <c r="H119" i="4"/>
  <c r="I119" i="4"/>
  <c r="J119" i="4"/>
  <c r="K119" i="4"/>
  <c r="L119" i="4"/>
  <c r="M119" i="4"/>
  <c r="N119" i="4"/>
  <c r="O119" i="4"/>
  <c r="P119" i="4"/>
  <c r="Q119" i="4"/>
  <c r="R119" i="4"/>
  <c r="S119" i="4"/>
  <c r="T119" i="4"/>
  <c r="B120" i="4"/>
  <c r="C120" i="4"/>
  <c r="D120" i="4"/>
  <c r="E120" i="4"/>
  <c r="F120" i="4"/>
  <c r="G120" i="4"/>
  <c r="H120" i="4"/>
  <c r="I120" i="4"/>
  <c r="J120" i="4"/>
  <c r="K120" i="4"/>
  <c r="L120" i="4"/>
  <c r="M120" i="4"/>
  <c r="N120" i="4"/>
  <c r="O120" i="4"/>
  <c r="P120" i="4"/>
  <c r="Q120" i="4"/>
  <c r="R120" i="4"/>
  <c r="S120" i="4"/>
  <c r="T120" i="4"/>
  <c r="B121" i="4"/>
  <c r="C121" i="4"/>
  <c r="D121" i="4"/>
  <c r="E121" i="4"/>
  <c r="F121" i="4"/>
  <c r="G121" i="4"/>
  <c r="H121" i="4"/>
  <c r="I121" i="4"/>
  <c r="J121" i="4"/>
  <c r="K121" i="4"/>
  <c r="L121" i="4"/>
  <c r="M121" i="4"/>
  <c r="N121" i="4"/>
  <c r="O121" i="4"/>
  <c r="P121" i="4"/>
  <c r="Q121" i="4"/>
  <c r="R121" i="4"/>
  <c r="S121" i="4"/>
  <c r="T121" i="4"/>
  <c r="B122" i="4"/>
  <c r="C122" i="4"/>
  <c r="D122" i="4"/>
  <c r="E122" i="4"/>
  <c r="F122" i="4"/>
  <c r="G122" i="4"/>
  <c r="H122" i="4"/>
  <c r="I122" i="4"/>
  <c r="J122" i="4"/>
  <c r="K122" i="4"/>
  <c r="L122" i="4"/>
  <c r="M122" i="4"/>
  <c r="N122" i="4"/>
  <c r="O122" i="4"/>
  <c r="P122" i="4"/>
  <c r="Q122" i="4"/>
  <c r="R122" i="4"/>
  <c r="S122" i="4"/>
  <c r="T122" i="4"/>
  <c r="B123" i="4"/>
  <c r="C123" i="4"/>
  <c r="D123" i="4"/>
  <c r="E123" i="4"/>
  <c r="F123" i="4"/>
  <c r="G123" i="4"/>
  <c r="H123" i="4"/>
  <c r="I123" i="4"/>
  <c r="J123" i="4"/>
  <c r="K123" i="4"/>
  <c r="L123" i="4"/>
  <c r="M123" i="4"/>
  <c r="N123" i="4"/>
  <c r="O123" i="4"/>
  <c r="P123" i="4"/>
  <c r="Q123" i="4"/>
  <c r="R123" i="4"/>
  <c r="S123" i="4"/>
  <c r="T123" i="4"/>
  <c r="B124" i="4"/>
  <c r="C124" i="4"/>
  <c r="D124" i="4"/>
  <c r="E124" i="4"/>
  <c r="F124" i="4"/>
  <c r="G124" i="4"/>
  <c r="H124" i="4"/>
  <c r="I124" i="4"/>
  <c r="J124" i="4"/>
  <c r="K124" i="4"/>
  <c r="L124" i="4"/>
  <c r="M124" i="4"/>
  <c r="N124" i="4"/>
  <c r="O124" i="4"/>
  <c r="P124" i="4"/>
  <c r="Q124" i="4"/>
  <c r="R124" i="4"/>
  <c r="S124" i="4"/>
  <c r="T124" i="4"/>
  <c r="B125" i="4"/>
  <c r="C125" i="4"/>
  <c r="D125" i="4"/>
  <c r="E125" i="4"/>
  <c r="F125" i="4"/>
  <c r="G125" i="4"/>
  <c r="H125" i="4"/>
  <c r="I125" i="4"/>
  <c r="J125" i="4"/>
  <c r="K125" i="4"/>
  <c r="L125" i="4"/>
  <c r="M125" i="4"/>
  <c r="N125" i="4"/>
  <c r="O125" i="4"/>
  <c r="P125" i="4"/>
  <c r="Q125" i="4"/>
  <c r="R125" i="4"/>
  <c r="S125" i="4"/>
  <c r="T125" i="4"/>
  <c r="B126" i="4"/>
  <c r="C126" i="4"/>
  <c r="D126" i="4"/>
  <c r="E126" i="4"/>
  <c r="F126" i="4"/>
  <c r="G126" i="4"/>
  <c r="H126" i="4"/>
  <c r="I126" i="4"/>
  <c r="J126" i="4"/>
  <c r="K126" i="4"/>
  <c r="L126" i="4"/>
  <c r="M126" i="4"/>
  <c r="N126" i="4"/>
  <c r="O126" i="4"/>
  <c r="P126" i="4"/>
  <c r="Q126" i="4"/>
  <c r="R126" i="4"/>
  <c r="S126" i="4"/>
  <c r="T126" i="4"/>
  <c r="B127" i="4"/>
  <c r="C127" i="4"/>
  <c r="D127" i="4"/>
  <c r="E127" i="4"/>
  <c r="F127" i="4"/>
  <c r="G127" i="4"/>
  <c r="H127" i="4"/>
  <c r="I127" i="4"/>
  <c r="J127" i="4"/>
  <c r="K127" i="4"/>
  <c r="L127" i="4"/>
  <c r="M127" i="4"/>
  <c r="N127" i="4"/>
  <c r="O127" i="4"/>
  <c r="P127" i="4"/>
  <c r="Q127" i="4"/>
  <c r="R127" i="4"/>
  <c r="S127" i="4"/>
  <c r="T127" i="4"/>
  <c r="B128" i="4"/>
  <c r="C128" i="4"/>
  <c r="D128" i="4"/>
  <c r="E128" i="4"/>
  <c r="F128" i="4"/>
  <c r="G128" i="4"/>
  <c r="H128" i="4"/>
  <c r="I128" i="4"/>
  <c r="J128" i="4"/>
  <c r="K128" i="4"/>
  <c r="L128" i="4"/>
  <c r="M128" i="4"/>
  <c r="N128" i="4"/>
  <c r="O128" i="4"/>
  <c r="P128" i="4"/>
  <c r="Q128" i="4"/>
  <c r="R128" i="4"/>
  <c r="S128" i="4"/>
  <c r="T128" i="4"/>
  <c r="B129" i="4"/>
  <c r="C129" i="4"/>
  <c r="D129" i="4"/>
  <c r="E129" i="4"/>
  <c r="F129" i="4"/>
  <c r="G129" i="4"/>
  <c r="H129" i="4"/>
  <c r="I129" i="4"/>
  <c r="J129" i="4"/>
  <c r="K129" i="4"/>
  <c r="L129" i="4"/>
  <c r="M129" i="4"/>
  <c r="N129" i="4"/>
  <c r="O129" i="4"/>
  <c r="P129" i="4"/>
  <c r="Q129" i="4"/>
  <c r="R129" i="4"/>
  <c r="S129" i="4"/>
  <c r="T129" i="4"/>
  <c r="B130" i="4"/>
  <c r="C130" i="4"/>
  <c r="D130" i="4"/>
  <c r="E130" i="4"/>
  <c r="F130" i="4"/>
  <c r="G130" i="4"/>
  <c r="H130" i="4"/>
  <c r="I130" i="4"/>
  <c r="J130" i="4"/>
  <c r="K130" i="4"/>
  <c r="L130" i="4"/>
  <c r="M130" i="4"/>
  <c r="N130" i="4"/>
  <c r="O130" i="4"/>
  <c r="P130" i="4"/>
  <c r="Q130" i="4"/>
  <c r="R130" i="4"/>
  <c r="S130" i="4"/>
  <c r="T130" i="4"/>
  <c r="B131" i="4"/>
  <c r="C131" i="4"/>
  <c r="D131" i="4"/>
  <c r="E131" i="4"/>
  <c r="F131" i="4"/>
  <c r="G131" i="4"/>
  <c r="H131" i="4"/>
  <c r="I131" i="4"/>
  <c r="J131" i="4"/>
  <c r="K131" i="4"/>
  <c r="L131" i="4"/>
  <c r="M131" i="4"/>
  <c r="N131" i="4"/>
  <c r="O131" i="4"/>
  <c r="P131" i="4"/>
  <c r="Q131" i="4"/>
  <c r="R131" i="4"/>
  <c r="S131" i="4"/>
  <c r="T131" i="4"/>
  <c r="B132" i="4"/>
  <c r="C132" i="4"/>
  <c r="D132" i="4"/>
  <c r="E132" i="4"/>
  <c r="F132" i="4"/>
  <c r="G132" i="4"/>
  <c r="H132" i="4"/>
  <c r="I132" i="4"/>
  <c r="J132" i="4"/>
  <c r="K132" i="4"/>
  <c r="L132" i="4"/>
  <c r="M132" i="4"/>
  <c r="N132" i="4"/>
  <c r="O132" i="4"/>
  <c r="P132" i="4"/>
  <c r="Q132" i="4"/>
  <c r="R132" i="4"/>
  <c r="S132" i="4"/>
  <c r="T132" i="4"/>
  <c r="B133" i="4"/>
  <c r="C133" i="4"/>
  <c r="D133" i="4"/>
  <c r="E133" i="4"/>
  <c r="F133" i="4"/>
  <c r="G133" i="4"/>
  <c r="H133" i="4"/>
  <c r="I133" i="4"/>
  <c r="J133" i="4"/>
  <c r="K133" i="4"/>
  <c r="L133" i="4"/>
  <c r="M133" i="4"/>
  <c r="N133" i="4"/>
  <c r="O133" i="4"/>
  <c r="P133" i="4"/>
  <c r="Q133" i="4"/>
  <c r="R133" i="4"/>
  <c r="S133" i="4"/>
  <c r="T133" i="4"/>
  <c r="B134" i="4"/>
  <c r="C134" i="4"/>
  <c r="D134" i="4"/>
  <c r="E134" i="4"/>
  <c r="F134" i="4"/>
  <c r="G134" i="4"/>
  <c r="H134" i="4"/>
  <c r="I134" i="4"/>
  <c r="J134" i="4"/>
  <c r="K134" i="4"/>
  <c r="L134" i="4"/>
  <c r="M134" i="4"/>
  <c r="N134" i="4"/>
  <c r="O134" i="4"/>
  <c r="P134" i="4"/>
  <c r="Q134" i="4"/>
  <c r="R134" i="4"/>
  <c r="S134" i="4"/>
  <c r="T134" i="4"/>
  <c r="B135" i="4"/>
  <c r="C135" i="4"/>
  <c r="D135" i="4"/>
  <c r="E135" i="4"/>
  <c r="F135" i="4"/>
  <c r="G135" i="4"/>
  <c r="H135" i="4"/>
  <c r="I135" i="4"/>
  <c r="J135" i="4"/>
  <c r="K135" i="4"/>
  <c r="L135" i="4"/>
  <c r="M135" i="4"/>
  <c r="N135" i="4"/>
  <c r="O135" i="4"/>
  <c r="P135" i="4"/>
  <c r="Q135" i="4"/>
  <c r="R135" i="4"/>
  <c r="S135" i="4"/>
  <c r="T135" i="4"/>
  <c r="B136" i="4"/>
  <c r="C136" i="4"/>
  <c r="D136" i="4"/>
  <c r="E136" i="4"/>
  <c r="F136" i="4"/>
  <c r="G136" i="4"/>
  <c r="H136" i="4"/>
  <c r="I136" i="4"/>
  <c r="J136" i="4"/>
  <c r="K136" i="4"/>
  <c r="L136" i="4"/>
  <c r="M136" i="4"/>
  <c r="N136" i="4"/>
  <c r="O136" i="4"/>
  <c r="P136" i="4"/>
  <c r="Q136" i="4"/>
  <c r="R136" i="4"/>
  <c r="S136" i="4"/>
  <c r="T136" i="4"/>
  <c r="C13" i="4" l="1"/>
  <c r="C14" i="4" s="1"/>
  <c r="U263" i="4"/>
  <c r="X263" i="4" s="1"/>
  <c r="AA322" i="4"/>
  <c r="B322" i="4"/>
  <c r="AA321" i="4"/>
  <c r="B321" i="4"/>
  <c r="AA320" i="4"/>
  <c r="B320" i="4"/>
  <c r="AA319" i="4"/>
  <c r="B319" i="4"/>
  <c r="AA318" i="4"/>
  <c r="B318" i="4"/>
  <c r="AA317" i="4"/>
  <c r="B317" i="4"/>
  <c r="AA316" i="4"/>
  <c r="B316" i="4"/>
  <c r="AA315" i="4"/>
  <c r="B315" i="4"/>
  <c r="AA314" i="4"/>
  <c r="B314" i="4"/>
  <c r="AA313" i="4"/>
  <c r="B313" i="4"/>
  <c r="AA312" i="4"/>
  <c r="B312" i="4"/>
  <c r="AA311" i="4"/>
  <c r="B311" i="4"/>
  <c r="AA310" i="4"/>
  <c r="B310" i="4"/>
  <c r="AA309" i="4"/>
  <c r="B309" i="4"/>
  <c r="AA308" i="4"/>
  <c r="B308" i="4"/>
  <c r="AA307" i="4"/>
  <c r="B307" i="4"/>
  <c r="AA306" i="4"/>
  <c r="B306" i="4"/>
  <c r="AA305" i="4"/>
  <c r="B305" i="4"/>
  <c r="AA304" i="4"/>
  <c r="B304" i="4"/>
  <c r="AA303" i="4"/>
  <c r="B303" i="4"/>
  <c r="AA302" i="4"/>
  <c r="B302" i="4"/>
  <c r="AA301" i="4"/>
  <c r="B301" i="4"/>
  <c r="AA300" i="4"/>
  <c r="B300" i="4"/>
  <c r="AA299" i="4"/>
  <c r="B299" i="4"/>
  <c r="AA298" i="4"/>
  <c r="B298" i="4"/>
  <c r="AA297" i="4"/>
  <c r="B297" i="4"/>
  <c r="AA296" i="4"/>
  <c r="B296" i="4"/>
  <c r="AA295" i="4"/>
  <c r="B295" i="4"/>
  <c r="AA294" i="4"/>
  <c r="B294" i="4"/>
  <c r="AA293" i="4"/>
  <c r="B293" i="4"/>
  <c r="AA292" i="4"/>
  <c r="B292" i="4"/>
  <c r="AA291" i="4"/>
  <c r="B291" i="4"/>
  <c r="AA290" i="4"/>
  <c r="B290" i="4"/>
  <c r="AA289" i="4"/>
  <c r="B289" i="4"/>
  <c r="AA288" i="4"/>
  <c r="B288" i="4"/>
  <c r="AA287" i="4"/>
  <c r="B287" i="4"/>
  <c r="AA286" i="4"/>
  <c r="B286" i="4"/>
  <c r="AA285" i="4"/>
  <c r="B285" i="4"/>
  <c r="AA284" i="4"/>
  <c r="B284" i="4"/>
  <c r="AA283" i="4"/>
  <c r="B283" i="4"/>
  <c r="AA282" i="4"/>
  <c r="B282" i="4"/>
  <c r="AA281" i="4"/>
  <c r="B281" i="4"/>
  <c r="AA280" i="4"/>
  <c r="B280" i="4"/>
  <c r="AA279" i="4"/>
  <c r="B279" i="4"/>
  <c r="AA278" i="4"/>
  <c r="B278" i="4"/>
  <c r="AA277" i="4"/>
  <c r="B277" i="4"/>
  <c r="AA276" i="4"/>
  <c r="B276" i="4"/>
  <c r="AA275" i="4"/>
  <c r="B275" i="4"/>
  <c r="AA274" i="4"/>
  <c r="B274" i="4"/>
  <c r="AA273" i="4"/>
  <c r="B273" i="4"/>
  <c r="AA272" i="4"/>
  <c r="B272" i="4"/>
  <c r="AA271" i="4"/>
  <c r="B271" i="4"/>
  <c r="AA270" i="4"/>
  <c r="B270" i="4"/>
  <c r="AA269" i="4"/>
  <c r="B269" i="4"/>
  <c r="AA268" i="4"/>
  <c r="B268" i="4"/>
  <c r="AA267" i="4"/>
  <c r="B267" i="4"/>
  <c r="AA266" i="4"/>
  <c r="B266" i="4"/>
  <c r="AA265" i="4"/>
  <c r="B265" i="4"/>
  <c r="AA264" i="4"/>
  <c r="Z264" i="4"/>
  <c r="Z265" i="4"/>
  <c r="Z266" i="4" s="1"/>
  <c r="Z267" i="4"/>
  <c r="Z268" i="4" s="1"/>
  <c r="Z269" i="4" s="1"/>
  <c r="Z270" i="4"/>
  <c r="Z271" i="4"/>
  <c r="Z272" i="4" s="1"/>
  <c r="Z273" i="4"/>
  <c r="Z274" i="4" s="1"/>
  <c r="Z275" i="4" s="1"/>
  <c r="Z276" i="4"/>
  <c r="Z277" i="4" s="1"/>
  <c r="Z278" i="4"/>
  <c r="Z279" i="4"/>
  <c r="Z280" i="4" s="1"/>
  <c r="Z281" i="4" s="1"/>
  <c r="Z282" i="4"/>
  <c r="Z283" i="4"/>
  <c r="Z284" i="4"/>
  <c r="Z285" i="4" s="1"/>
  <c r="Z286" i="4" s="1"/>
  <c r="Z287" i="4" s="1"/>
  <c r="Z288" i="4" s="1"/>
  <c r="Z289" i="4" s="1"/>
  <c r="Z290" i="4"/>
  <c r="Z291" i="4"/>
  <c r="Z292" i="4"/>
  <c r="Z293" i="4" s="1"/>
  <c r="Z294" i="4" s="1"/>
  <c r="Z295" i="4" s="1"/>
  <c r="Z296" i="4" s="1"/>
  <c r="Z297" i="4"/>
  <c r="Z298" i="4" s="1"/>
  <c r="Z299" i="4" s="1"/>
  <c r="Z300" i="4" s="1"/>
  <c r="Z301" i="4" s="1"/>
  <c r="Z302" i="4" s="1"/>
  <c r="Z303" i="4" s="1"/>
  <c r="Z304" i="4" s="1"/>
  <c r="Z305" i="4" s="1"/>
  <c r="Z306" i="4" s="1"/>
  <c r="Z307" i="4" s="1"/>
  <c r="Z308" i="4"/>
  <c r="Z309" i="4"/>
  <c r="Z310" i="4" s="1"/>
  <c r="Z311" i="4" s="1"/>
  <c r="Z312" i="4" s="1"/>
  <c r="Z313" i="4" s="1"/>
  <c r="Z314" i="4" s="1"/>
  <c r="Z315" i="4" s="1"/>
  <c r="Z316" i="4"/>
  <c r="Z317" i="4" s="1"/>
  <c r="Z318" i="4"/>
  <c r="Z319" i="4" s="1"/>
  <c r="Z320" i="4" s="1"/>
  <c r="Z321" i="4" s="1"/>
  <c r="Z322" i="4" s="1"/>
  <c r="B264" i="4"/>
  <c r="AB263" i="4"/>
  <c r="B263" i="4"/>
  <c r="B198" i="4"/>
  <c r="B197" i="4"/>
  <c r="B196" i="4"/>
  <c r="B195" i="4"/>
  <c r="B194" i="4"/>
  <c r="B193" i="4"/>
  <c r="B192" i="4"/>
  <c r="B191" i="4"/>
  <c r="B190" i="4"/>
  <c r="B189" i="4"/>
  <c r="B188" i="4"/>
  <c r="B187" i="4"/>
  <c r="B186" i="4"/>
  <c r="B185" i="4"/>
  <c r="B184" i="4"/>
  <c r="B183" i="4"/>
  <c r="B182" i="4"/>
  <c r="B181" i="4"/>
  <c r="B180" i="4"/>
  <c r="B179" i="4"/>
  <c r="B178" i="4"/>
  <c r="B177" i="4"/>
  <c r="B176" i="4"/>
  <c r="B175" i="4"/>
  <c r="B174" i="4"/>
  <c r="B173" i="4"/>
  <c r="B172" i="4"/>
  <c r="B171" i="4"/>
  <c r="B170" i="4"/>
  <c r="B169" i="4"/>
  <c r="B168" i="4"/>
  <c r="B167" i="4"/>
  <c r="B166" i="4"/>
  <c r="B165" i="4"/>
  <c r="B164" i="4"/>
  <c r="B163" i="4"/>
  <c r="B162" i="4"/>
  <c r="B161" i="4"/>
  <c r="B160" i="4"/>
  <c r="B159" i="4"/>
  <c r="B158" i="4"/>
  <c r="B157" i="4"/>
  <c r="B156" i="4"/>
  <c r="B155" i="4"/>
  <c r="B154" i="4"/>
  <c r="B153" i="4"/>
  <c r="B152" i="4"/>
  <c r="B151" i="4"/>
  <c r="B150" i="4"/>
  <c r="B149" i="4"/>
  <c r="B148" i="4"/>
  <c r="B147" i="4"/>
  <c r="B146" i="4"/>
  <c r="B145" i="4"/>
  <c r="B144" i="4"/>
  <c r="B143" i="4"/>
  <c r="B142" i="4"/>
  <c r="B141" i="4"/>
  <c r="B140" i="4"/>
  <c r="T137" i="4"/>
  <c r="T7" i="4" s="1"/>
  <c r="S137" i="4"/>
  <c r="S7" i="4" s="1"/>
  <c r="R137" i="4"/>
  <c r="R7" i="4" s="1"/>
  <c r="Q137" i="4"/>
  <c r="Q7" i="4" s="1"/>
  <c r="P137" i="4"/>
  <c r="P7" i="4" s="1"/>
  <c r="O137" i="4"/>
  <c r="O7" i="4" s="1"/>
  <c r="N137" i="4"/>
  <c r="N7" i="4" s="1"/>
  <c r="M137" i="4"/>
  <c r="M7" i="4" s="1"/>
  <c r="L137" i="4"/>
  <c r="L7" i="4" s="1"/>
  <c r="K137" i="4"/>
  <c r="K7" i="4" s="1"/>
  <c r="J137" i="4"/>
  <c r="J7" i="4" s="1"/>
  <c r="I137" i="4"/>
  <c r="I7" i="4" s="1"/>
  <c r="H137" i="4"/>
  <c r="H7" i="4" s="1"/>
  <c r="G137" i="4"/>
  <c r="G7" i="4" s="1"/>
  <c r="F137" i="4"/>
  <c r="F7" i="4" s="1"/>
  <c r="E137" i="4"/>
  <c r="E7" i="4" s="1"/>
  <c r="D137" i="4"/>
  <c r="D7" i="4" s="1"/>
  <c r="C137" i="4"/>
  <c r="C7" i="4" s="1"/>
  <c r="B137" i="4"/>
  <c r="B259" i="4" s="1"/>
  <c r="B258" i="4"/>
  <c r="B257" i="4"/>
  <c r="B256" i="4"/>
  <c r="B255" i="4"/>
  <c r="B254" i="4"/>
  <c r="B253" i="4"/>
  <c r="B252" i="4"/>
  <c r="B251" i="4"/>
  <c r="B250" i="4"/>
  <c r="B249" i="4"/>
  <c r="B248" i="4"/>
  <c r="B247" i="4"/>
  <c r="B246" i="4"/>
  <c r="B245" i="4"/>
  <c r="B244" i="4"/>
  <c r="B243" i="4"/>
  <c r="B242" i="4"/>
  <c r="B241" i="4"/>
  <c r="B240" i="4"/>
  <c r="B239" i="4"/>
  <c r="B238" i="4"/>
  <c r="B237" i="4"/>
  <c r="B236" i="4"/>
  <c r="B235" i="4"/>
  <c r="B234" i="4"/>
  <c r="B233" i="4"/>
  <c r="B232" i="4"/>
  <c r="B231" i="4"/>
  <c r="B230" i="4"/>
  <c r="B229" i="4"/>
  <c r="B228" i="4"/>
  <c r="B227" i="4"/>
  <c r="B226" i="4"/>
  <c r="B225" i="4"/>
  <c r="B224" i="4"/>
  <c r="B223" i="4"/>
  <c r="B222" i="4"/>
  <c r="B221" i="4"/>
  <c r="B220" i="4"/>
  <c r="B219" i="4"/>
  <c r="B218" i="4"/>
  <c r="B217" i="4"/>
  <c r="B216" i="4"/>
  <c r="B215" i="4"/>
  <c r="B214" i="4"/>
  <c r="B213" i="4"/>
  <c r="B212" i="4"/>
  <c r="B211" i="4"/>
  <c r="B210" i="4"/>
  <c r="B209" i="4"/>
  <c r="B208" i="4"/>
  <c r="B207" i="4"/>
  <c r="B206" i="4"/>
  <c r="B205" i="4"/>
  <c r="B204" i="4"/>
  <c r="B203" i="4"/>
  <c r="B202" i="4"/>
  <c r="B201" i="4"/>
  <c r="P13" i="4"/>
  <c r="P14" i="4" s="1"/>
  <c r="P283" i="4" s="1"/>
  <c r="T13" i="4"/>
  <c r="T14" i="4" s="1"/>
  <c r="T296" i="4" s="1"/>
  <c r="S13" i="4"/>
  <c r="S14" i="4" s="1"/>
  <c r="S285" i="4" s="1"/>
  <c r="R13" i="4"/>
  <c r="R14" i="4" s="1"/>
  <c r="Q13" i="4"/>
  <c r="Q14" i="4" s="1"/>
  <c r="O13" i="4"/>
  <c r="O14" i="4" s="1"/>
  <c r="O303" i="4" s="1"/>
  <c r="N13" i="4"/>
  <c r="N14" i="4" s="1"/>
  <c r="N293" i="4" s="1"/>
  <c r="M13" i="4"/>
  <c r="M14" i="4" s="1"/>
  <c r="M311" i="4" s="1"/>
  <c r="L13" i="4"/>
  <c r="L14" i="4" s="1"/>
  <c r="L265" i="4" s="1"/>
  <c r="K13" i="4"/>
  <c r="K14" i="4" s="1"/>
  <c r="J13" i="4"/>
  <c r="J14" i="4" s="1"/>
  <c r="J273" i="4" s="1"/>
  <c r="I13" i="4"/>
  <c r="I14" i="4" s="1"/>
  <c r="I282" i="4" s="1"/>
  <c r="H13" i="4"/>
  <c r="H14" i="4" s="1"/>
  <c r="G13" i="4"/>
  <c r="G14" i="4" s="1"/>
  <c r="G293" i="4" s="1"/>
  <c r="F13" i="4"/>
  <c r="F14" i="4" s="1"/>
  <c r="F298" i="4" s="1"/>
  <c r="E13" i="4"/>
  <c r="E14" i="4" s="1"/>
  <c r="D13" i="4"/>
  <c r="D14" i="4" s="1"/>
  <c r="D269" i="4" s="1"/>
  <c r="W18" i="4" l="1"/>
  <c r="P276" i="4"/>
  <c r="J285" i="4"/>
  <c r="D302" i="4"/>
  <c r="D304" i="4"/>
  <c r="M266" i="4"/>
  <c r="O322" i="4"/>
  <c r="I312" i="4"/>
  <c r="I284" i="4"/>
  <c r="M315" i="4"/>
  <c r="O273" i="4"/>
  <c r="I289" i="4"/>
  <c r="J283" i="4"/>
  <c r="T298" i="4"/>
  <c r="T311" i="4"/>
  <c r="D267" i="4"/>
  <c r="T286" i="4"/>
  <c r="P297" i="4"/>
  <c r="M269" i="4"/>
  <c r="T309" i="4"/>
  <c r="D297" i="4"/>
  <c r="D282" i="4"/>
  <c r="P318" i="4"/>
  <c r="D291" i="4"/>
  <c r="T316" i="4"/>
  <c r="P292" i="4"/>
  <c r="T272" i="4"/>
  <c r="T288" i="4"/>
  <c r="D277" i="4"/>
  <c r="M319" i="4"/>
  <c r="D313" i="4"/>
  <c r="D300" i="4"/>
  <c r="P299" i="4"/>
  <c r="D272" i="4"/>
  <c r="N265" i="4"/>
  <c r="O316" i="4"/>
  <c r="O280" i="4"/>
  <c r="I321" i="4"/>
  <c r="J266" i="4"/>
  <c r="O291" i="4"/>
  <c r="O276" i="4"/>
  <c r="N280" i="4"/>
  <c r="O308" i="4"/>
  <c r="I265" i="4"/>
  <c r="O266" i="4"/>
  <c r="N306" i="4"/>
  <c r="O312" i="4"/>
  <c r="O271" i="4"/>
  <c r="N290" i="4"/>
  <c r="I300" i="4"/>
  <c r="O293" i="4"/>
  <c r="O265" i="4"/>
  <c r="O309" i="4"/>
  <c r="O269" i="4"/>
  <c r="F296" i="4"/>
  <c r="D320" i="4"/>
  <c r="I322" i="4"/>
  <c r="N315" i="4"/>
  <c r="I285" i="4"/>
  <c r="N270" i="4"/>
  <c r="N303" i="4"/>
  <c r="O321" i="4"/>
  <c r="O297" i="4"/>
  <c r="O304" i="4"/>
  <c r="O282" i="4"/>
  <c r="O277" i="4"/>
  <c r="F283" i="4"/>
  <c r="O320" i="4"/>
  <c r="O299" i="4"/>
  <c r="O290" i="4"/>
  <c r="N266" i="4"/>
  <c r="O270" i="4"/>
  <c r="O287" i="4"/>
  <c r="F312" i="4"/>
  <c r="I308" i="4"/>
  <c r="N316" i="4"/>
  <c r="O313" i="4"/>
  <c r="O306" i="4"/>
  <c r="O272" i="4"/>
  <c r="O296" i="4"/>
  <c r="G264" i="4"/>
  <c r="N319" i="4"/>
  <c r="O264" i="4"/>
  <c r="O317" i="4"/>
  <c r="O286" i="4"/>
  <c r="O278" i="4"/>
  <c r="O279" i="4"/>
  <c r="O283" i="4"/>
  <c r="N272" i="4"/>
  <c r="Q309" i="4"/>
  <c r="Q268" i="4"/>
  <c r="Q271" i="4"/>
  <c r="Q280" i="4"/>
  <c r="Q278" i="4"/>
  <c r="Q275" i="4"/>
  <c r="R279" i="4"/>
  <c r="R312" i="4"/>
  <c r="R293" i="4"/>
  <c r="R304" i="4"/>
  <c r="R271" i="4"/>
  <c r="I296" i="4"/>
  <c r="J321" i="4"/>
  <c r="J280" i="4"/>
  <c r="J274" i="4"/>
  <c r="J303" i="4"/>
  <c r="J290" i="4"/>
  <c r="J306" i="4"/>
  <c r="J300" i="4"/>
  <c r="J317" i="4"/>
  <c r="R288" i="4"/>
  <c r="T283" i="4"/>
  <c r="T264" i="4"/>
  <c r="T267" i="4"/>
  <c r="T275" i="4"/>
  <c r="T277" i="4"/>
  <c r="T300" i="4"/>
  <c r="T284" i="4"/>
  <c r="T310" i="4"/>
  <c r="T314" i="4"/>
  <c r="T289" i="4"/>
  <c r="T318" i="4"/>
  <c r="T299" i="4"/>
  <c r="T266" i="4"/>
  <c r="T293" i="4"/>
  <c r="T308" i="4"/>
  <c r="T306" i="4"/>
  <c r="T292" i="4"/>
  <c r="T290" i="4"/>
  <c r="T305" i="4"/>
  <c r="T312" i="4"/>
  <c r="T281" i="4"/>
  <c r="T276" i="4"/>
  <c r="T307" i="4"/>
  <c r="T291" i="4"/>
  <c r="T295" i="4"/>
  <c r="T279" i="4"/>
  <c r="T280" i="4"/>
  <c r="T315" i="4"/>
  <c r="T294" i="4"/>
  <c r="I295" i="4"/>
  <c r="I307" i="4"/>
  <c r="J269" i="4"/>
  <c r="I270" i="4"/>
  <c r="R291" i="4"/>
  <c r="I268" i="4"/>
  <c r="T285" i="4"/>
  <c r="T268" i="4"/>
  <c r="J311" i="4"/>
  <c r="Q287" i="4"/>
  <c r="G303" i="4"/>
  <c r="T320" i="4"/>
  <c r="T287" i="4"/>
  <c r="J322" i="4"/>
  <c r="K305" i="4"/>
  <c r="K301" i="4"/>
  <c r="K311" i="4"/>
  <c r="I281" i="4"/>
  <c r="I273" i="4"/>
  <c r="I290" i="4"/>
  <c r="I291" i="4"/>
  <c r="I310" i="4"/>
  <c r="I279" i="4"/>
  <c r="I280" i="4"/>
  <c r="I276" i="4"/>
  <c r="I294" i="4"/>
  <c r="I315" i="4"/>
  <c r="I293" i="4"/>
  <c r="I299" i="4"/>
  <c r="I314" i="4"/>
  <c r="I274" i="4"/>
  <c r="I266" i="4"/>
  <c r="I298" i="4"/>
  <c r="I311" i="4"/>
  <c r="I292" i="4"/>
  <c r="I318" i="4"/>
  <c r="I278" i="4"/>
  <c r="I287" i="4"/>
  <c r="Q307" i="4"/>
  <c r="R319" i="4"/>
  <c r="Q312" i="4"/>
  <c r="T273" i="4"/>
  <c r="T265" i="4"/>
  <c r="L310" i="4"/>
  <c r="L306" i="4"/>
  <c r="L270" i="4"/>
  <c r="L296" i="4"/>
  <c r="L314" i="4"/>
  <c r="L311" i="4"/>
  <c r="L281" i="4"/>
  <c r="L274" i="4"/>
  <c r="L267" i="4"/>
  <c r="L273" i="4"/>
  <c r="L266" i="4"/>
  <c r="L269" i="4"/>
  <c r="L280" i="4"/>
  <c r="I288" i="4"/>
  <c r="T319" i="4"/>
  <c r="I283" i="4"/>
  <c r="J293" i="4"/>
  <c r="Q283" i="4"/>
  <c r="G289" i="4"/>
  <c r="T317" i="4"/>
  <c r="L308" i="4"/>
  <c r="F316" i="4"/>
  <c r="F277" i="4"/>
  <c r="F317" i="4"/>
  <c r="F267" i="4"/>
  <c r="F320" i="4"/>
  <c r="F300" i="4"/>
  <c r="T301" i="4"/>
  <c r="Q284" i="4"/>
  <c r="I269" i="4"/>
  <c r="T274" i="4"/>
  <c r="T304" i="4"/>
  <c r="J279" i="4"/>
  <c r="Q267" i="4"/>
  <c r="M10" i="4"/>
  <c r="M9" i="4" s="1"/>
  <c r="D284" i="4"/>
  <c r="K10" i="4"/>
  <c r="K9" i="4" s="1"/>
  <c r="D285" i="4"/>
  <c r="D303" i="4"/>
  <c r="D288" i="4"/>
  <c r="D295" i="4"/>
  <c r="D265" i="4"/>
  <c r="D318" i="4"/>
  <c r="O302" i="4"/>
  <c r="D279" i="4"/>
  <c r="D306" i="4"/>
  <c r="D311" i="4"/>
  <c r="D270" i="4"/>
  <c r="D281" i="4"/>
  <c r="P295" i="4"/>
  <c r="P10" i="4"/>
  <c r="P9" i="4" s="1"/>
  <c r="C313" i="4"/>
  <c r="C308" i="4"/>
  <c r="C286" i="4"/>
  <c r="C288" i="4"/>
  <c r="C284" i="4"/>
  <c r="C269" i="4"/>
  <c r="C305" i="4"/>
  <c r="C321" i="4"/>
  <c r="C273" i="4"/>
  <c r="C267" i="4"/>
  <c r="C280" i="4"/>
  <c r="C272" i="4"/>
  <c r="C279" i="4"/>
  <c r="C318" i="4"/>
  <c r="C315" i="4"/>
  <c r="C292" i="4"/>
  <c r="C311" i="4"/>
  <c r="C314" i="4"/>
  <c r="C291" i="4"/>
  <c r="C298" i="4"/>
  <c r="C283" i="4"/>
  <c r="C307" i="4"/>
  <c r="C310" i="4"/>
  <c r="C281" i="4"/>
  <c r="C285" i="4"/>
  <c r="C278" i="4"/>
  <c r="C303" i="4"/>
  <c r="C304" i="4"/>
  <c r="C290" i="4"/>
  <c r="C297" i="4"/>
  <c r="C282" i="4"/>
  <c r="C277" i="4"/>
  <c r="C266" i="4"/>
  <c r="C270" i="4"/>
  <c r="C293" i="4"/>
  <c r="C316" i="4"/>
  <c r="C299" i="4"/>
  <c r="C301" i="4"/>
  <c r="C265" i="4"/>
  <c r="C306" i="4"/>
  <c r="C264" i="4"/>
  <c r="C287" i="4"/>
  <c r="C271" i="4"/>
  <c r="C294" i="4"/>
  <c r="C309" i="4"/>
  <c r="C289" i="4"/>
  <c r="C274" i="4"/>
  <c r="C296" i="4"/>
  <c r="C300" i="4"/>
  <c r="C276" i="4"/>
  <c r="C295" i="4"/>
  <c r="C312" i="4"/>
  <c r="C302" i="4"/>
  <c r="C317" i="4"/>
  <c r="Q198" i="4"/>
  <c r="Q259" i="4" s="1"/>
  <c r="Q10" i="4"/>
  <c r="Q9" i="4" s="1"/>
  <c r="S291" i="4"/>
  <c r="S269" i="4"/>
  <c r="S303" i="4"/>
  <c r="S287" i="4"/>
  <c r="S294" i="4"/>
  <c r="S267" i="4"/>
  <c r="S317" i="4"/>
  <c r="S314" i="4"/>
  <c r="S264" i="4"/>
  <c r="S304" i="4"/>
  <c r="S299" i="4"/>
  <c r="S282" i="4"/>
  <c r="S313" i="4"/>
  <c r="S320" i="4"/>
  <c r="S289" i="4"/>
  <c r="S271" i="4"/>
  <c r="S281" i="4"/>
  <c r="S316" i="4"/>
  <c r="S265" i="4"/>
  <c r="S268" i="4"/>
  <c r="S270" i="4"/>
  <c r="S283" i="4"/>
  <c r="S296" i="4"/>
  <c r="S272" i="4"/>
  <c r="S290" i="4"/>
  <c r="S305" i="4"/>
  <c r="S280" i="4"/>
  <c r="S302" i="4"/>
  <c r="S286" i="4"/>
  <c r="S306" i="4"/>
  <c r="S298" i="4"/>
  <c r="S279" i="4"/>
  <c r="S274" i="4"/>
  <c r="S288" i="4"/>
  <c r="S266" i="4"/>
  <c r="S312" i="4"/>
  <c r="S278" i="4"/>
  <c r="S309" i="4"/>
  <c r="S315" i="4"/>
  <c r="S318" i="4"/>
  <c r="S277" i="4"/>
  <c r="S321" i="4"/>
  <c r="S310" i="4"/>
  <c r="S301" i="4"/>
  <c r="S276" i="4"/>
  <c r="H264" i="4"/>
  <c r="H286" i="4"/>
  <c r="H290" i="4"/>
  <c r="H274" i="4"/>
  <c r="H269" i="4"/>
  <c r="N276" i="4"/>
  <c r="P306" i="4"/>
  <c r="P310" i="4"/>
  <c r="P266" i="4"/>
  <c r="G268" i="4"/>
  <c r="G297" i="4"/>
  <c r="G272" i="4"/>
  <c r="G292" i="4"/>
  <c r="G320" i="4"/>
  <c r="G275" i="4"/>
  <c r="G265" i="4"/>
  <c r="G282" i="4"/>
  <c r="G313" i="4"/>
  <c r="G281" i="4"/>
  <c r="G307" i="4"/>
  <c r="G315" i="4"/>
  <c r="G312" i="4"/>
  <c r="G270" i="4"/>
  <c r="G317" i="4"/>
  <c r="G316" i="4"/>
  <c r="S295" i="4"/>
  <c r="S307" i="4"/>
  <c r="S297" i="4"/>
  <c r="M303" i="4"/>
  <c r="M276" i="4"/>
  <c r="M312" i="4"/>
  <c r="M268" i="4"/>
  <c r="M281" i="4"/>
  <c r="M267" i="4"/>
  <c r="M274" i="4"/>
  <c r="M305" i="4"/>
  <c r="M272" i="4"/>
  <c r="M294" i="4"/>
  <c r="M296" i="4"/>
  <c r="M285" i="4"/>
  <c r="M309" i="4"/>
  <c r="M290" i="4"/>
  <c r="M292" i="4"/>
  <c r="M271" i="4"/>
  <c r="M295" i="4"/>
  <c r="M306" i="4"/>
  <c r="M289" i="4"/>
  <c r="M287" i="4"/>
  <c r="M282" i="4"/>
  <c r="M301" i="4"/>
  <c r="M322" i="4"/>
  <c r="M278" i="4"/>
  <c r="M308" i="4"/>
  <c r="M298" i="4"/>
  <c r="M273" i="4"/>
  <c r="P275" i="4"/>
  <c r="M314" i="4"/>
  <c r="S293" i="4"/>
  <c r="S311" i="4"/>
  <c r="N286" i="4"/>
  <c r="N284" i="4"/>
  <c r="N297" i="4"/>
  <c r="N283" i="4"/>
  <c r="N305" i="4"/>
  <c r="N271" i="4"/>
  <c r="N292" i="4"/>
  <c r="N277" i="4"/>
  <c r="N287" i="4"/>
  <c r="N275" i="4"/>
  <c r="N281" i="4"/>
  <c r="N301" i="4"/>
  <c r="N309" i="4"/>
  <c r="N318" i="4"/>
  <c r="N312" i="4"/>
  <c r="N279" i="4"/>
  <c r="N278" i="4"/>
  <c r="N295" i="4"/>
  <c r="N269" i="4"/>
  <c r="N322" i="4"/>
  <c r="N282" i="4"/>
  <c r="N274" i="4"/>
  <c r="N294" i="4"/>
  <c r="N285" i="4"/>
  <c r="N304" i="4"/>
  <c r="N307" i="4"/>
  <c r="N302" i="4"/>
  <c r="N320" i="4"/>
  <c r="N264" i="4"/>
  <c r="N311" i="4"/>
  <c r="N296" i="4"/>
  <c r="N289" i="4"/>
  <c r="N317" i="4"/>
  <c r="N273" i="4"/>
  <c r="Q285" i="4"/>
  <c r="Q276" i="4"/>
  <c r="Q291" i="4"/>
  <c r="Q301" i="4"/>
  <c r="Q316" i="4"/>
  <c r="Q265" i="4"/>
  <c r="Q292" i="4"/>
  <c r="Q289" i="4"/>
  <c r="Q277" i="4"/>
  <c r="Q306" i="4"/>
  <c r="Q286" i="4"/>
  <c r="Q295" i="4"/>
  <c r="Q297" i="4"/>
  <c r="Q313" i="4"/>
  <c r="Q303" i="4"/>
  <c r="Q311" i="4"/>
  <c r="Q317" i="4"/>
  <c r="Q305" i="4"/>
  <c r="Q314" i="4"/>
  <c r="Q308" i="4"/>
  <c r="Q269" i="4"/>
  <c r="Q310" i="4"/>
  <c r="Q290" i="4"/>
  <c r="Q300" i="4"/>
  <c r="Q315" i="4"/>
  <c r="Q299" i="4"/>
  <c r="Q304" i="4"/>
  <c r="Q298" i="4"/>
  <c r="Q294" i="4"/>
  <c r="Q281" i="4"/>
  <c r="Q296" i="4"/>
  <c r="Q321" i="4"/>
  <c r="Q266" i="4"/>
  <c r="Q293" i="4"/>
  <c r="Q279" i="4"/>
  <c r="Q288" i="4"/>
  <c r="Q302" i="4"/>
  <c r="N313" i="4"/>
  <c r="P298" i="4"/>
  <c r="Q318" i="4"/>
  <c r="Q264" i="4"/>
  <c r="S275" i="4"/>
  <c r="N267" i="4"/>
  <c r="N288" i="4"/>
  <c r="N298" i="4"/>
  <c r="L286" i="4"/>
  <c r="L277" i="4"/>
  <c r="L297" i="4"/>
  <c r="L307" i="4"/>
  <c r="L294" i="4"/>
  <c r="L304" i="4"/>
  <c r="L295" i="4"/>
  <c r="L293" i="4"/>
  <c r="L287" i="4"/>
  <c r="L268" i="4"/>
  <c r="L284" i="4"/>
  <c r="L313" i="4"/>
  <c r="L278" i="4"/>
  <c r="L298" i="4"/>
  <c r="L275" i="4"/>
  <c r="L315" i="4"/>
  <c r="L303" i="4"/>
  <c r="L285" i="4"/>
  <c r="L321" i="4"/>
  <c r="L264" i="4"/>
  <c r="L290" i="4"/>
  <c r="L316" i="4"/>
  <c r="L288" i="4"/>
  <c r="L272" i="4"/>
  <c r="L319" i="4"/>
  <c r="L301" i="4"/>
  <c r="L305" i="4"/>
  <c r="L271" i="4"/>
  <c r="L322" i="4"/>
  <c r="L292" i="4"/>
  <c r="L291" i="4"/>
  <c r="L300" i="4"/>
  <c r="L317" i="4"/>
  <c r="L299" i="4"/>
  <c r="L302" i="4"/>
  <c r="L312" i="4"/>
  <c r="L279" i="4"/>
  <c r="L318" i="4"/>
  <c r="W5" i="4"/>
  <c r="W4" i="4" s="1"/>
  <c r="S292" i="4"/>
  <c r="P286" i="4"/>
  <c r="P281" i="4"/>
  <c r="P305" i="4"/>
  <c r="P265" i="4"/>
  <c r="P301" i="4"/>
  <c r="P311" i="4"/>
  <c r="P278" i="4"/>
  <c r="P313" i="4"/>
  <c r="P272" i="4"/>
  <c r="P280" i="4"/>
  <c r="P267" i="4"/>
  <c r="P293" i="4"/>
  <c r="P264" i="4"/>
  <c r="P288" i="4"/>
  <c r="P274" i="4"/>
  <c r="P289" i="4"/>
  <c r="P308" i="4"/>
  <c r="P279" i="4"/>
  <c r="P320" i="4"/>
  <c r="S308" i="4"/>
  <c r="S300" i="4"/>
  <c r="E267" i="4"/>
  <c r="E315" i="4"/>
  <c r="E284" i="4"/>
  <c r="E305" i="4"/>
  <c r="E278" i="4"/>
  <c r="M313" i="4"/>
  <c r="N291" i="4"/>
  <c r="P287" i="4"/>
  <c r="P294" i="4"/>
  <c r="M318" i="4"/>
  <c r="S319" i="4"/>
  <c r="H291" i="4"/>
  <c r="R317" i="4"/>
  <c r="R310" i="4"/>
  <c r="R266" i="4"/>
  <c r="R314" i="4"/>
  <c r="R267" i="4"/>
  <c r="R321" i="4"/>
  <c r="R303" i="4"/>
  <c r="R308" i="4"/>
  <c r="R295" i="4"/>
  <c r="R285" i="4"/>
  <c r="R281" i="4"/>
  <c r="R315" i="4"/>
  <c r="R268" i="4"/>
  <c r="R316" i="4"/>
  <c r="R287" i="4"/>
  <c r="R297" i="4"/>
  <c r="R299" i="4"/>
  <c r="R318" i="4"/>
  <c r="R270" i="4"/>
  <c r="R276" i="4"/>
  <c r="R301" i="4"/>
  <c r="R300" i="4"/>
  <c r="R305" i="4"/>
  <c r="R302" i="4"/>
  <c r="R306" i="4"/>
  <c r="R311" i="4"/>
  <c r="R294" i="4"/>
  <c r="R265" i="4"/>
  <c r="R309" i="4"/>
  <c r="R313" i="4"/>
  <c r="R282" i="4"/>
  <c r="R298" i="4"/>
  <c r="R280" i="4"/>
  <c r="R290" i="4"/>
  <c r="R269" i="4"/>
  <c r="R264" i="4"/>
  <c r="R286" i="4"/>
  <c r="R284" i="4"/>
  <c r="R292" i="4"/>
  <c r="F295" i="4"/>
  <c r="F278" i="4"/>
  <c r="F284" i="4"/>
  <c r="F265" i="4"/>
  <c r="F297" i="4"/>
  <c r="F276" i="4"/>
  <c r="F321" i="4"/>
  <c r="F311" i="4"/>
  <c r="F307" i="4"/>
  <c r="F315" i="4"/>
  <c r="F299" i="4"/>
  <c r="F294" i="4"/>
  <c r="F286" i="4"/>
  <c r="F280" i="4"/>
  <c r="F268" i="4"/>
  <c r="F304" i="4"/>
  <c r="F288" i="4"/>
  <c r="D321" i="4"/>
  <c r="D319" i="4"/>
  <c r="D307" i="4"/>
  <c r="F281" i="4"/>
  <c r="F264" i="4"/>
  <c r="D315" i="4"/>
  <c r="D314" i="4"/>
  <c r="F318" i="4"/>
  <c r="J299" i="4"/>
  <c r="J314" i="4"/>
  <c r="J289" i="4"/>
  <c r="D283" i="4"/>
  <c r="J292" i="4"/>
  <c r="J316" i="4"/>
  <c r="D287" i="4"/>
  <c r="D322" i="4"/>
  <c r="D294" i="4"/>
  <c r="D305" i="4"/>
  <c r="D276" i="4"/>
  <c r="D312" i="4"/>
  <c r="R322" i="4"/>
  <c r="D293" i="4"/>
  <c r="D264" i="4"/>
  <c r="D271" i="4"/>
  <c r="D296" i="4"/>
  <c r="D301" i="4"/>
  <c r="J281" i="4"/>
  <c r="F290" i="4"/>
  <c r="O295" i="4"/>
  <c r="O305" i="4"/>
  <c r="O268" i="4"/>
  <c r="O314" i="4"/>
  <c r="O289" i="4"/>
  <c r="D309" i="4"/>
  <c r="D308" i="4"/>
  <c r="I267" i="4"/>
  <c r="I286" i="4"/>
  <c r="D298" i="4"/>
  <c r="I264" i="4"/>
  <c r="I271" i="4"/>
  <c r="I320" i="4"/>
  <c r="I306" i="4"/>
  <c r="I297" i="4"/>
  <c r="J297" i="4"/>
  <c r="O319" i="4"/>
  <c r="J265" i="4"/>
  <c r="J318" i="4"/>
  <c r="F291" i="4"/>
  <c r="F282" i="4"/>
  <c r="O294" i="4"/>
  <c r="O275" i="4"/>
  <c r="O292" i="4"/>
  <c r="O285" i="4"/>
  <c r="F271" i="4"/>
  <c r="F292" i="4"/>
  <c r="F279" i="4"/>
  <c r="F266" i="4"/>
  <c r="I313" i="4"/>
  <c r="I275" i="4"/>
  <c r="F322" i="4"/>
  <c r="D278" i="4"/>
  <c r="F269" i="4"/>
  <c r="S322" i="4"/>
  <c r="D299" i="4"/>
  <c r="D286" i="4"/>
  <c r="K322" i="4"/>
  <c r="F270" i="4"/>
  <c r="F305" i="4"/>
  <c r="F275" i="4"/>
  <c r="F302" i="4"/>
  <c r="F272" i="4"/>
  <c r="D268" i="4"/>
  <c r="J277" i="4"/>
  <c r="J308" i="4"/>
  <c r="F308" i="4"/>
  <c r="F306" i="4"/>
  <c r="D310" i="4"/>
  <c r="D280" i="4"/>
  <c r="D266" i="4"/>
  <c r="D289" i="4"/>
  <c r="J267" i="4"/>
  <c r="O288" i="4"/>
  <c r="J282" i="4"/>
  <c r="J264" i="4"/>
  <c r="J268" i="4"/>
  <c r="O307" i="4"/>
  <c r="O284" i="4"/>
  <c r="O310" i="4"/>
  <c r="O300" i="4"/>
  <c r="F287" i="4"/>
  <c r="F319" i="4"/>
  <c r="F301" i="4"/>
  <c r="F293" i="4"/>
  <c r="D292" i="4"/>
  <c r="D316" i="4"/>
  <c r="I301" i="4"/>
  <c r="I272" i="4"/>
  <c r="I317" i="4"/>
  <c r="I309" i="4"/>
  <c r="I302" i="4"/>
  <c r="O301" i="4"/>
  <c r="I305" i="4"/>
  <c r="O315" i="4"/>
  <c r="D317" i="4"/>
  <c r="T321" i="4"/>
  <c r="T282" i="4"/>
  <c r="T278" i="4"/>
  <c r="T322" i="4"/>
  <c r="T271" i="4"/>
  <c r="O165" i="4"/>
  <c r="O226" i="4" s="1"/>
  <c r="O189" i="4"/>
  <c r="O250" i="4" s="1"/>
  <c r="O185" i="4"/>
  <c r="O246" i="4" s="1"/>
  <c r="O164" i="4"/>
  <c r="O225" i="4" s="1"/>
  <c r="O175" i="4"/>
  <c r="O236" i="4" s="1"/>
  <c r="O196" i="4"/>
  <c r="O257" i="4" s="1"/>
  <c r="O145" i="4"/>
  <c r="O206" i="4" s="1"/>
  <c r="O160" i="4"/>
  <c r="O221" i="4" s="1"/>
  <c r="O168" i="4"/>
  <c r="O229" i="4" s="1"/>
  <c r="O146" i="4"/>
  <c r="O207" i="4" s="1"/>
  <c r="O142" i="4"/>
  <c r="O203" i="4" s="1"/>
  <c r="O183" i="4"/>
  <c r="O244" i="4" s="1"/>
  <c r="O184" i="4"/>
  <c r="O245" i="4" s="1"/>
  <c r="O186" i="4"/>
  <c r="O247" i="4" s="1"/>
  <c r="O198" i="4"/>
  <c r="O259" i="4" s="1"/>
  <c r="O161" i="4"/>
  <c r="O222" i="4" s="1"/>
  <c r="O147" i="4"/>
  <c r="O208" i="4" s="1"/>
  <c r="O172" i="4"/>
  <c r="O233" i="4" s="1"/>
  <c r="O195" i="4"/>
  <c r="O256" i="4" s="1"/>
  <c r="O188" i="4"/>
  <c r="O249" i="4" s="1"/>
  <c r="O148" i="4"/>
  <c r="O209" i="4" s="1"/>
  <c r="O155" i="4"/>
  <c r="O216" i="4" s="1"/>
  <c r="O144" i="4"/>
  <c r="O205" i="4" s="1"/>
  <c r="O140" i="4"/>
  <c r="O201" i="4" s="1"/>
  <c r="O180" i="4"/>
  <c r="O241" i="4" s="1"/>
  <c r="O179" i="4"/>
  <c r="O240" i="4" s="1"/>
  <c r="O191" i="4"/>
  <c r="O252" i="4" s="1"/>
  <c r="O170" i="4"/>
  <c r="O231" i="4" s="1"/>
  <c r="S185" i="4"/>
  <c r="S246" i="4" s="1"/>
  <c r="P149" i="4"/>
  <c r="P210" i="4" s="1"/>
  <c r="G10" i="4"/>
  <c r="G9" i="4" s="1"/>
  <c r="N314" i="4"/>
  <c r="L196" i="4"/>
  <c r="L257" i="4" s="1"/>
  <c r="G308" i="4"/>
  <c r="R273" i="4"/>
  <c r="L289" i="4"/>
  <c r="R296" i="4"/>
  <c r="F303" i="4"/>
  <c r="T303" i="4"/>
  <c r="P304" i="4"/>
  <c r="R275" i="4"/>
  <c r="L276" i="4"/>
  <c r="O157" i="4"/>
  <c r="O218" i="4" s="1"/>
  <c r="O281" i="4"/>
  <c r="S284" i="4"/>
  <c r="J284" i="4"/>
  <c r="C275" i="4"/>
  <c r="L282" i="4"/>
  <c r="D273" i="4"/>
  <c r="Q273" i="4"/>
  <c r="Q274" i="4"/>
  <c r="I319" i="4"/>
  <c r="C320" i="4"/>
  <c r="F310" i="4"/>
  <c r="T270" i="4"/>
  <c r="R278" i="4"/>
  <c r="R283" i="4"/>
  <c r="H188" i="4"/>
  <c r="H249" i="4" s="1"/>
  <c r="N308" i="4"/>
  <c r="O267" i="4"/>
  <c r="D290" i="4"/>
  <c r="K273" i="4"/>
  <c r="Q322" i="4"/>
  <c r="Q319" i="4"/>
  <c r="E283" i="4"/>
  <c r="G186" i="4"/>
  <c r="G247" i="4" s="1"/>
  <c r="G288" i="4"/>
  <c r="F289" i="4"/>
  <c r="M300" i="4"/>
  <c r="T302" i="4"/>
  <c r="I304" i="4"/>
  <c r="J10" i="4"/>
  <c r="J9" i="4" s="1"/>
  <c r="J186" i="4"/>
  <c r="J247" i="4" s="1"/>
  <c r="N10" i="4"/>
  <c r="N9" i="4" s="1"/>
  <c r="P277" i="4"/>
  <c r="Q282" i="4"/>
  <c r="D144" i="4"/>
  <c r="D205" i="4" s="1"/>
  <c r="Y3" i="4"/>
  <c r="C185" i="4"/>
  <c r="C246" i="4" s="1"/>
  <c r="C10" i="4"/>
  <c r="C9" i="4" s="1"/>
  <c r="C268" i="4"/>
  <c r="D274" i="4"/>
  <c r="D275" i="4"/>
  <c r="I277" i="4"/>
  <c r="I172" i="4"/>
  <c r="I233" i="4" s="1"/>
  <c r="L309" i="4"/>
  <c r="N310" i="4"/>
  <c r="O187" i="4"/>
  <c r="O248" i="4" s="1"/>
  <c r="O311" i="4"/>
  <c r="Q320" i="4"/>
  <c r="F309" i="4"/>
  <c r="N321" i="4"/>
  <c r="R173" i="4"/>
  <c r="R234" i="4" s="1"/>
  <c r="R307" i="4"/>
  <c r="Q272" i="4"/>
  <c r="N268" i="4"/>
  <c r="I316" i="4"/>
  <c r="M307" i="4"/>
  <c r="L283" i="4"/>
  <c r="K158" i="4"/>
  <c r="K219" i="4" s="1"/>
  <c r="E285" i="4"/>
  <c r="T297" i="4"/>
  <c r="G299" i="4"/>
  <c r="M299" i="4"/>
  <c r="N300" i="4"/>
  <c r="P303" i="4"/>
  <c r="J320" i="4"/>
  <c r="O10" i="4"/>
  <c r="O9" i="4" s="1"/>
  <c r="E10" i="4"/>
  <c r="E9" i="4" s="1"/>
  <c r="R274" i="4"/>
  <c r="S10" i="4"/>
  <c r="S9" i="4" s="1"/>
  <c r="F314" i="4"/>
  <c r="R320" i="4"/>
  <c r="R289" i="4"/>
  <c r="F285" i="4"/>
  <c r="O176" i="4"/>
  <c r="O237" i="4" s="1"/>
  <c r="O318" i="4"/>
  <c r="L320" i="4"/>
  <c r="C322" i="4"/>
  <c r="F313" i="4"/>
  <c r="T153" i="4"/>
  <c r="T214" i="4" s="1"/>
  <c r="I10" i="4"/>
  <c r="I9" i="4" s="1"/>
  <c r="O194" i="4"/>
  <c r="O255" i="4" s="1"/>
  <c r="I303" i="4"/>
  <c r="M275" i="4"/>
  <c r="S273" i="4"/>
  <c r="R272" i="4"/>
  <c r="N299" i="4"/>
  <c r="T313" i="4"/>
  <c r="F150" i="4"/>
  <c r="F211" i="4" s="1"/>
  <c r="M140" i="4"/>
  <c r="M201" i="4" s="1"/>
  <c r="T10" i="4"/>
  <c r="T9" i="4" s="1"/>
  <c r="E148" i="4"/>
  <c r="E209" i="4" s="1"/>
  <c r="T269" i="4"/>
  <c r="O298" i="4"/>
  <c r="C319" i="4"/>
  <c r="F273" i="4"/>
  <c r="F274" i="4"/>
  <c r="R277" i="4"/>
  <c r="N155" i="4"/>
  <c r="N216" i="4" s="1"/>
  <c r="Q270" i="4"/>
  <c r="D10" i="4"/>
  <c r="D9" i="4" s="1"/>
  <c r="H10" i="4"/>
  <c r="H9" i="4" s="1"/>
  <c r="G296" i="4"/>
  <c r="R10" i="4"/>
  <c r="R9" i="4" s="1"/>
  <c r="F10" i="4"/>
  <c r="F9" i="4" s="1"/>
  <c r="L10" i="4"/>
  <c r="L9" i="4" s="1"/>
  <c r="O274" i="4"/>
  <c r="K318" i="4"/>
  <c r="K317" i="4"/>
  <c r="K289" i="4"/>
  <c r="K302" i="4"/>
  <c r="K283" i="4"/>
  <c r="K292" i="4"/>
  <c r="K288" i="4"/>
  <c r="K269" i="4"/>
  <c r="K295" i="4"/>
  <c r="K310" i="4"/>
  <c r="K280" i="4"/>
  <c r="K298" i="4"/>
  <c r="K270" i="4"/>
  <c r="K306" i="4"/>
  <c r="K308" i="4"/>
  <c r="K307" i="4"/>
  <c r="K290" i="4"/>
  <c r="K315" i="4"/>
  <c r="K275" i="4"/>
  <c r="K303" i="4"/>
  <c r="K265" i="4"/>
  <c r="K321" i="4"/>
  <c r="K291" i="4"/>
  <c r="K279" i="4"/>
  <c r="K282" i="4"/>
  <c r="K320" i="4"/>
  <c r="K296" i="4"/>
  <c r="K267" i="4"/>
  <c r="K274" i="4"/>
  <c r="K271" i="4"/>
  <c r="K299" i="4"/>
  <c r="K297" i="4"/>
  <c r="K268" i="4"/>
  <c r="K300" i="4"/>
  <c r="H278" i="4"/>
  <c r="H318" i="4"/>
  <c r="H299" i="4"/>
  <c r="H293" i="4"/>
  <c r="H316" i="4"/>
  <c r="H292" i="4"/>
  <c r="H289" i="4"/>
  <c r="H276" i="4"/>
  <c r="H321" i="4"/>
  <c r="H314" i="4"/>
  <c r="H312" i="4"/>
  <c r="H288" i="4"/>
  <c r="H310" i="4"/>
  <c r="H268" i="4"/>
  <c r="H308" i="4"/>
  <c r="H294" i="4"/>
  <c r="H307" i="4"/>
  <c r="H313" i="4"/>
  <c r="H275" i="4"/>
  <c r="H266" i="4"/>
  <c r="H315" i="4"/>
  <c r="H284" i="4"/>
  <c r="H282" i="4"/>
  <c r="H279" i="4"/>
  <c r="H309" i="4"/>
  <c r="H272" i="4"/>
  <c r="H302" i="4"/>
  <c r="H265" i="4"/>
  <c r="H298" i="4"/>
  <c r="H283" i="4"/>
  <c r="H320" i="4"/>
  <c r="H297" i="4"/>
  <c r="H295" i="4"/>
  <c r="H296" i="4"/>
  <c r="H280" i="4"/>
  <c r="H317" i="4"/>
  <c r="H271" i="4"/>
  <c r="K286" i="4"/>
  <c r="K276" i="4"/>
  <c r="H304" i="4"/>
  <c r="H285" i="4"/>
  <c r="H267" i="4"/>
  <c r="E318" i="4"/>
  <c r="E303" i="4"/>
  <c r="E298" i="4"/>
  <c r="E271" i="4"/>
  <c r="E287" i="4"/>
  <c r="E314" i="4"/>
  <c r="E295" i="4"/>
  <c r="E264" i="4"/>
  <c r="E268" i="4"/>
  <c r="E317" i="4"/>
  <c r="E316" i="4"/>
  <c r="E310" i="4"/>
  <c r="E300" i="4"/>
  <c r="E275" i="4"/>
  <c r="E265" i="4"/>
  <c r="E266" i="4"/>
  <c r="E279" i="4"/>
  <c r="E313" i="4"/>
  <c r="E289" i="4"/>
  <c r="E281" i="4"/>
  <c r="E297" i="4"/>
  <c r="E306" i="4"/>
  <c r="E293" i="4"/>
  <c r="E309" i="4"/>
  <c r="E291" i="4"/>
  <c r="E320" i="4"/>
  <c r="E270" i="4"/>
  <c r="E276" i="4"/>
  <c r="E288" i="4"/>
  <c r="E286" i="4"/>
  <c r="E308" i="4"/>
  <c r="E319" i="4"/>
  <c r="E307" i="4"/>
  <c r="E304" i="4"/>
  <c r="E272" i="4"/>
  <c r="E321" i="4"/>
  <c r="E302" i="4"/>
  <c r="E299" i="4"/>
  <c r="K294" i="4"/>
  <c r="K304" i="4"/>
  <c r="K313" i="4"/>
  <c r="K272" i="4"/>
  <c r="K278" i="4"/>
  <c r="K264" i="4"/>
  <c r="E277" i="4"/>
  <c r="K319" i="4"/>
  <c r="H270" i="4"/>
  <c r="H287" i="4"/>
  <c r="H300" i="4"/>
  <c r="K277" i="4"/>
  <c r="K281" i="4"/>
  <c r="E292" i="4"/>
  <c r="H301" i="4"/>
  <c r="H322" i="4"/>
  <c r="H281" i="4"/>
  <c r="K312" i="4"/>
  <c r="K309" i="4"/>
  <c r="K316" i="4"/>
  <c r="K287" i="4"/>
  <c r="E290" i="4"/>
  <c r="E273" i="4"/>
  <c r="E282" i="4"/>
  <c r="E269" i="4"/>
  <c r="H306" i="4"/>
  <c r="H303" i="4"/>
  <c r="H311" i="4"/>
  <c r="K314" i="4"/>
  <c r="E296" i="4"/>
  <c r="E280" i="4"/>
  <c r="E301" i="4"/>
  <c r="E322" i="4"/>
  <c r="H305" i="4"/>
  <c r="H277" i="4"/>
  <c r="K293" i="4"/>
  <c r="K285" i="4"/>
  <c r="K266" i="4"/>
  <c r="K284" i="4"/>
  <c r="E294" i="4"/>
  <c r="E311" i="4"/>
  <c r="E312" i="4"/>
  <c r="E274" i="4"/>
  <c r="H273" i="4"/>
  <c r="H319" i="4"/>
  <c r="P312" i="4"/>
  <c r="P282" i="4"/>
  <c r="M284" i="4"/>
  <c r="M288" i="4"/>
  <c r="J275" i="4"/>
  <c r="J278" i="4"/>
  <c r="J309" i="4"/>
  <c r="J315" i="4"/>
  <c r="J313" i="4"/>
  <c r="J302" i="4"/>
  <c r="J319" i="4"/>
  <c r="J294" i="4"/>
  <c r="J270" i="4"/>
  <c r="M283" i="4"/>
  <c r="M277" i="4"/>
  <c r="P273" i="4"/>
  <c r="M286" i="4"/>
  <c r="M321" i="4"/>
  <c r="P307" i="4"/>
  <c r="M279" i="4"/>
  <c r="M304" i="4"/>
  <c r="P319" i="4"/>
  <c r="P271" i="4"/>
  <c r="J276" i="4"/>
  <c r="M265" i="4"/>
  <c r="J288" i="4"/>
  <c r="P309" i="4"/>
  <c r="P268" i="4"/>
  <c r="G273" i="4"/>
  <c r="G290" i="4"/>
  <c r="G277" i="4"/>
  <c r="G322" i="4"/>
  <c r="G269" i="4"/>
  <c r="P270" i="4"/>
  <c r="G285" i="4"/>
  <c r="G274" i="4"/>
  <c r="G304" i="4"/>
  <c r="G286" i="4"/>
  <c r="G276" i="4"/>
  <c r="G294" i="4"/>
  <c r="G283" i="4"/>
  <c r="G287" i="4"/>
  <c r="G266" i="4"/>
  <c r="G302" i="4"/>
  <c r="G300" i="4"/>
  <c r="G319" i="4"/>
  <c r="G311" i="4"/>
  <c r="G305" i="4"/>
  <c r="G306" i="4"/>
  <c r="G280" i="4"/>
  <c r="G284" i="4"/>
  <c r="G271" i="4"/>
  <c r="J310" i="4"/>
  <c r="J286" i="4"/>
  <c r="M297" i="4"/>
  <c r="M320" i="4"/>
  <c r="P269" i="4"/>
  <c r="P296" i="4"/>
  <c r="P284" i="4"/>
  <c r="M270" i="4"/>
  <c r="M317" i="4"/>
  <c r="P290" i="4"/>
  <c r="P291" i="4"/>
  <c r="J298" i="4"/>
  <c r="P285" i="4"/>
  <c r="J307" i="4"/>
  <c r="M293" i="4"/>
  <c r="G310" i="4"/>
  <c r="G318" i="4"/>
  <c r="G291" i="4"/>
  <c r="G298" i="4"/>
  <c r="G314" i="4"/>
  <c r="G309" i="4"/>
  <c r="J287" i="4"/>
  <c r="J305" i="4"/>
  <c r="J272" i="4"/>
  <c r="J312" i="4"/>
  <c r="P317" i="4"/>
  <c r="P322" i="4"/>
  <c r="M302" i="4"/>
  <c r="J304" i="4"/>
  <c r="J291" i="4"/>
  <c r="J296" i="4"/>
  <c r="J271" i="4"/>
  <c r="M316" i="4"/>
  <c r="P315" i="4"/>
  <c r="P300" i="4"/>
  <c r="M280" i="4"/>
  <c r="M264" i="4"/>
  <c r="P302" i="4"/>
  <c r="P316" i="4"/>
  <c r="M291" i="4"/>
  <c r="M310" i="4"/>
  <c r="P321" i="4"/>
  <c r="J295" i="4"/>
  <c r="P314" i="4"/>
  <c r="J301" i="4"/>
  <c r="G295" i="4"/>
  <c r="G278" i="4"/>
  <c r="G301" i="4"/>
  <c r="G279" i="4"/>
  <c r="G267" i="4"/>
  <c r="G321" i="4"/>
  <c r="Q192" i="4"/>
  <c r="Q253" i="4" s="1"/>
  <c r="O190" i="4"/>
  <c r="O251" i="4" s="1"/>
  <c r="O193" i="4"/>
  <c r="O254" i="4" s="1"/>
  <c r="O197" i="4"/>
  <c r="O258" i="4" s="1"/>
  <c r="O153" i="4"/>
  <c r="O214" i="4" s="1"/>
  <c r="O178" i="4"/>
  <c r="O239" i="4" s="1"/>
  <c r="O169" i="4"/>
  <c r="O230" i="4" s="1"/>
  <c r="O152" i="4"/>
  <c r="O213" i="4" s="1"/>
  <c r="O192" i="4"/>
  <c r="O253" i="4" s="1"/>
  <c r="O150" i="4"/>
  <c r="O211" i="4" s="1"/>
  <c r="O162" i="4"/>
  <c r="O223" i="4" s="1"/>
  <c r="O163" i="4"/>
  <c r="O224" i="4" s="1"/>
  <c r="O171" i="4"/>
  <c r="O232" i="4" s="1"/>
  <c r="O143" i="4"/>
  <c r="O204" i="4" s="1"/>
  <c r="O182" i="4"/>
  <c r="O243" i="4" s="1"/>
  <c r="O173" i="4"/>
  <c r="O234" i="4" s="1"/>
  <c r="O181" i="4"/>
  <c r="O242" i="4" s="1"/>
  <c r="O158" i="4"/>
  <c r="O219" i="4" s="1"/>
  <c r="O141" i="4"/>
  <c r="O202" i="4" s="1"/>
  <c r="O154" i="4"/>
  <c r="O215" i="4" s="1"/>
  <c r="O174" i="4"/>
  <c r="O235" i="4" s="1"/>
  <c r="O166" i="4"/>
  <c r="O227" i="4" s="1"/>
  <c r="O156" i="4"/>
  <c r="O217" i="4" s="1"/>
  <c r="O159" i="4"/>
  <c r="O220" i="4" s="1"/>
  <c r="O151" i="4"/>
  <c r="O212" i="4" s="1"/>
  <c r="O177" i="4"/>
  <c r="O238" i="4" s="1"/>
  <c r="O149" i="4"/>
  <c r="O210" i="4" s="1"/>
  <c r="O167" i="4"/>
  <c r="O228" i="4" s="1"/>
  <c r="E178" i="4"/>
  <c r="E239" i="4" s="1"/>
  <c r="O8" i="4" l="1"/>
  <c r="Q141" i="4"/>
  <c r="Q202" i="4" s="1"/>
  <c r="Q170" i="4"/>
  <c r="Q231" i="4" s="1"/>
  <c r="D154" i="4"/>
  <c r="D215" i="4" s="1"/>
  <c r="Q183" i="4"/>
  <c r="Q244" i="4" s="1"/>
  <c r="E141" i="4"/>
  <c r="E202" i="4" s="1"/>
  <c r="E170" i="4"/>
  <c r="E231" i="4" s="1"/>
  <c r="S162" i="4"/>
  <c r="S223" i="4" s="1"/>
  <c r="D181" i="4"/>
  <c r="D242" i="4" s="1"/>
  <c r="C151" i="4"/>
  <c r="C212" i="4" s="1"/>
  <c r="D179" i="4"/>
  <c r="D240" i="4" s="1"/>
  <c r="D176" i="4"/>
  <c r="D237" i="4" s="1"/>
  <c r="D143" i="4"/>
  <c r="D204" i="4" s="1"/>
  <c r="S181" i="4"/>
  <c r="S242" i="4" s="1"/>
  <c r="D163" i="4"/>
  <c r="D224" i="4" s="1"/>
  <c r="D162" i="4"/>
  <c r="D223" i="4" s="1"/>
  <c r="D152" i="4"/>
  <c r="D213" i="4" s="1"/>
  <c r="Q189" i="4"/>
  <c r="Q250" i="4" s="1"/>
  <c r="E186" i="4"/>
  <c r="E247" i="4" s="1"/>
  <c r="L157" i="4"/>
  <c r="L218" i="4" s="1"/>
  <c r="E187" i="4"/>
  <c r="E248" i="4" s="1"/>
  <c r="G148" i="4"/>
  <c r="G209" i="4" s="1"/>
  <c r="E143" i="4"/>
  <c r="E204" i="4" s="1"/>
  <c r="E185" i="4"/>
  <c r="E246" i="4" s="1"/>
  <c r="G160" i="4"/>
  <c r="G221" i="4" s="1"/>
  <c r="H177" i="4"/>
  <c r="H238" i="4" s="1"/>
  <c r="H187" i="4"/>
  <c r="H248" i="4" s="1"/>
  <c r="D148" i="4"/>
  <c r="D209" i="4" s="1"/>
  <c r="C180" i="4"/>
  <c r="C241" i="4" s="1"/>
  <c r="I163" i="4"/>
  <c r="I224" i="4" s="1"/>
  <c r="D198" i="4"/>
  <c r="D259" i="4" s="1"/>
  <c r="D160" i="4"/>
  <c r="D221" i="4" s="1"/>
  <c r="H173" i="4"/>
  <c r="H234" i="4" s="1"/>
  <c r="R169" i="4"/>
  <c r="R230" i="4" s="1"/>
  <c r="H169" i="4"/>
  <c r="H230" i="4" s="1"/>
  <c r="H190" i="4"/>
  <c r="H251" i="4" s="1"/>
  <c r="D169" i="4"/>
  <c r="D230" i="4" s="1"/>
  <c r="D175" i="4"/>
  <c r="D236" i="4" s="1"/>
  <c r="R191" i="4"/>
  <c r="R252" i="4" s="1"/>
  <c r="J162" i="4"/>
  <c r="J223" i="4" s="1"/>
  <c r="D183" i="4"/>
  <c r="D244" i="4" s="1"/>
  <c r="D193" i="4"/>
  <c r="D254" i="4" s="1"/>
  <c r="L145" i="4"/>
  <c r="L206" i="4" s="1"/>
  <c r="Q163" i="4"/>
  <c r="Q224" i="4" s="1"/>
  <c r="G152" i="4"/>
  <c r="G213" i="4" s="1"/>
  <c r="G193" i="4"/>
  <c r="G254" i="4" s="1"/>
  <c r="H141" i="4"/>
  <c r="H202" i="4" s="1"/>
  <c r="I169" i="4"/>
  <c r="I230" i="4" s="1"/>
  <c r="Q188" i="4"/>
  <c r="Q249" i="4" s="1"/>
  <c r="K142" i="4"/>
  <c r="K203" i="4" s="1"/>
  <c r="R190" i="4"/>
  <c r="R251" i="4" s="1"/>
  <c r="S195" i="4"/>
  <c r="S256" i="4" s="1"/>
  <c r="H181" i="4"/>
  <c r="H242" i="4" s="1"/>
  <c r="I162" i="4"/>
  <c r="I223" i="4" s="1"/>
  <c r="Q174" i="4"/>
  <c r="Q235" i="4" s="1"/>
  <c r="E145" i="4"/>
  <c r="E206" i="4" s="1"/>
  <c r="R160" i="4"/>
  <c r="R221" i="4" s="1"/>
  <c r="Q157" i="4"/>
  <c r="Q218" i="4" s="1"/>
  <c r="G194" i="4"/>
  <c r="G255" i="4" s="1"/>
  <c r="H189" i="4"/>
  <c r="H250" i="4" s="1"/>
  <c r="R192" i="4"/>
  <c r="R253" i="4" s="1"/>
  <c r="S146" i="4"/>
  <c r="S207" i="4" s="1"/>
  <c r="H174" i="4"/>
  <c r="H235" i="4" s="1"/>
  <c r="Q152" i="4"/>
  <c r="Q213" i="4" s="1"/>
  <c r="H142" i="4"/>
  <c r="H203" i="4" s="1"/>
  <c r="C196" i="4"/>
  <c r="C257" i="4" s="1"/>
  <c r="Q143" i="4"/>
  <c r="Q204" i="4" s="1"/>
  <c r="R152" i="4"/>
  <c r="R213" i="4" s="1"/>
  <c r="Q147" i="4"/>
  <c r="Q208" i="4" s="1"/>
  <c r="I174" i="4"/>
  <c r="I235" i="4" s="1"/>
  <c r="E157" i="4"/>
  <c r="E218" i="4" s="1"/>
  <c r="L190" i="4"/>
  <c r="L251" i="4" s="1"/>
  <c r="Q184" i="4"/>
  <c r="Q245" i="4" s="1"/>
  <c r="I196" i="4"/>
  <c r="I257" i="4" s="1"/>
  <c r="G165" i="4"/>
  <c r="G226" i="4" s="1"/>
  <c r="G153" i="4"/>
  <c r="G214" i="4" s="1"/>
  <c r="L158" i="4"/>
  <c r="L219" i="4" s="1"/>
  <c r="H183" i="4"/>
  <c r="H244" i="4" s="1"/>
  <c r="Q193" i="4"/>
  <c r="Q254" i="4" s="1"/>
  <c r="P167" i="4"/>
  <c r="P228" i="4" s="1"/>
  <c r="E194" i="4"/>
  <c r="E255" i="4" s="1"/>
  <c r="G155" i="4"/>
  <c r="G216" i="4" s="1"/>
  <c r="G185" i="4"/>
  <c r="G246" i="4" s="1"/>
  <c r="G164" i="4"/>
  <c r="G225" i="4" s="1"/>
  <c r="G196" i="4"/>
  <c r="G257" i="4" s="1"/>
  <c r="S173" i="4"/>
  <c r="S234" i="4" s="1"/>
  <c r="Q197" i="4"/>
  <c r="Q258" i="4" s="1"/>
  <c r="Q168" i="4"/>
  <c r="Q229" i="4" s="1"/>
  <c r="J177" i="4"/>
  <c r="J238" i="4" s="1"/>
  <c r="H145" i="4"/>
  <c r="H206" i="4" s="1"/>
  <c r="Q148" i="4"/>
  <c r="Q209" i="4" s="1"/>
  <c r="Q145" i="4"/>
  <c r="Q206" i="4" s="1"/>
  <c r="Q161" i="4"/>
  <c r="Q222" i="4" s="1"/>
  <c r="E191" i="4"/>
  <c r="E252" i="4" s="1"/>
  <c r="Q180" i="4"/>
  <c r="Q241" i="4" s="1"/>
  <c r="Q156" i="4"/>
  <c r="Q217" i="4" s="1"/>
  <c r="Q181" i="4"/>
  <c r="Q242" i="4" s="1"/>
  <c r="C140" i="4"/>
  <c r="C201" i="4" s="1"/>
  <c r="Q149" i="4"/>
  <c r="Q210" i="4" s="1"/>
  <c r="Q176" i="4"/>
  <c r="Q237" i="4" s="1"/>
  <c r="E190" i="4"/>
  <c r="E251" i="4" s="1"/>
  <c r="G177" i="4"/>
  <c r="G238" i="4" s="1"/>
  <c r="G147" i="4"/>
  <c r="G208" i="4" s="1"/>
  <c r="Q194" i="4"/>
  <c r="Q255" i="4" s="1"/>
  <c r="E183" i="4"/>
  <c r="E244" i="4" s="1"/>
  <c r="H162" i="4"/>
  <c r="H223" i="4" s="1"/>
  <c r="L195" i="4"/>
  <c r="L256" i="4" s="1"/>
  <c r="Q187" i="4"/>
  <c r="Q248" i="4" s="1"/>
  <c r="C150" i="4"/>
  <c r="C211" i="4" s="1"/>
  <c r="Q160" i="4"/>
  <c r="Q221" i="4" s="1"/>
  <c r="Q150" i="4"/>
  <c r="Q211" i="4" s="1"/>
  <c r="T195" i="4"/>
  <c r="T256" i="4" s="1"/>
  <c r="E176" i="4"/>
  <c r="E237" i="4" s="1"/>
  <c r="G198" i="4"/>
  <c r="G259" i="4" s="1"/>
  <c r="G179" i="4"/>
  <c r="G240" i="4" s="1"/>
  <c r="E173" i="4"/>
  <c r="E234" i="4" s="1"/>
  <c r="H182" i="4"/>
  <c r="H243" i="4" s="1"/>
  <c r="H191" i="4"/>
  <c r="H252" i="4" s="1"/>
  <c r="C189" i="4"/>
  <c r="C250" i="4" s="1"/>
  <c r="Q191" i="4"/>
  <c r="Q252" i="4" s="1"/>
  <c r="Q140" i="4"/>
  <c r="Q201" i="4" s="1"/>
  <c r="H168" i="4"/>
  <c r="H229" i="4" s="1"/>
  <c r="P143" i="4"/>
  <c r="P204" i="4" s="1"/>
  <c r="E166" i="4"/>
  <c r="E227" i="4" s="1"/>
  <c r="G145" i="4"/>
  <c r="G206" i="4" s="1"/>
  <c r="G195" i="4"/>
  <c r="G256" i="4" s="1"/>
  <c r="G173" i="4"/>
  <c r="G234" i="4" s="1"/>
  <c r="G191" i="4"/>
  <c r="G252" i="4" s="1"/>
  <c r="D196" i="4"/>
  <c r="D257" i="4" s="1"/>
  <c r="S154" i="4"/>
  <c r="S215" i="4" s="1"/>
  <c r="Q158" i="4"/>
  <c r="Q219" i="4" s="1"/>
  <c r="Q175" i="4"/>
  <c r="Q236" i="4" s="1"/>
  <c r="Q164" i="4"/>
  <c r="Q225" i="4" s="1"/>
  <c r="Q155" i="4"/>
  <c r="Q216" i="4" s="1"/>
  <c r="G190" i="4"/>
  <c r="G251" i="4" s="1"/>
  <c r="G180" i="4"/>
  <c r="G241" i="4" s="1"/>
  <c r="G192" i="4"/>
  <c r="G253" i="4" s="1"/>
  <c r="G167" i="4"/>
  <c r="G228" i="4" s="1"/>
  <c r="E158" i="4"/>
  <c r="E219" i="4" s="1"/>
  <c r="E160" i="4"/>
  <c r="E221" i="4" s="1"/>
  <c r="I158" i="4"/>
  <c r="I219" i="4" s="1"/>
  <c r="Q151" i="4"/>
  <c r="Q212" i="4" s="1"/>
  <c r="Q195" i="4"/>
  <c r="Q256" i="4" s="1"/>
  <c r="I159" i="4"/>
  <c r="I220" i="4" s="1"/>
  <c r="E198" i="4"/>
  <c r="E259" i="4" s="1"/>
  <c r="E180" i="4"/>
  <c r="E241" i="4" s="1"/>
  <c r="G183" i="4"/>
  <c r="G244" i="4" s="1"/>
  <c r="G171" i="4"/>
  <c r="G232" i="4" s="1"/>
  <c r="G169" i="4"/>
  <c r="G230" i="4" s="1"/>
  <c r="Q196" i="4"/>
  <c r="Q257" i="4" s="1"/>
  <c r="L159" i="4"/>
  <c r="L220" i="4" s="1"/>
  <c r="E151" i="4"/>
  <c r="E212" i="4" s="1"/>
  <c r="L182" i="4"/>
  <c r="L243" i="4" s="1"/>
  <c r="Q165" i="4"/>
  <c r="Q226" i="4" s="1"/>
  <c r="E147" i="4"/>
  <c r="E208" i="4" s="1"/>
  <c r="C158" i="4"/>
  <c r="C219" i="4" s="1"/>
  <c r="Q142" i="4"/>
  <c r="Q203" i="4" s="1"/>
  <c r="E193" i="4"/>
  <c r="E254" i="4" s="1"/>
  <c r="E192" i="4"/>
  <c r="E253" i="4" s="1"/>
  <c r="H163" i="4"/>
  <c r="H224" i="4" s="1"/>
  <c r="Q172" i="4"/>
  <c r="Q233" i="4" s="1"/>
  <c r="P145" i="4"/>
  <c r="P206" i="4" s="1"/>
  <c r="G170" i="4"/>
  <c r="G231" i="4" s="1"/>
  <c r="S159" i="4"/>
  <c r="S220" i="4" s="1"/>
  <c r="E165" i="4"/>
  <c r="E226" i="4" s="1"/>
  <c r="E164" i="4"/>
  <c r="E225" i="4" s="1"/>
  <c r="E168" i="4"/>
  <c r="E229" i="4" s="1"/>
  <c r="H165" i="4"/>
  <c r="H226" i="4" s="1"/>
  <c r="H186" i="4"/>
  <c r="H247" i="4" s="1"/>
  <c r="I198" i="4"/>
  <c r="I259" i="4" s="1"/>
  <c r="C146" i="4"/>
  <c r="C207" i="4" s="1"/>
  <c r="Q169" i="4"/>
  <c r="Q230" i="4" s="1"/>
  <c r="Q178" i="4"/>
  <c r="Q239" i="4" s="1"/>
  <c r="H148" i="4"/>
  <c r="H209" i="4" s="1"/>
  <c r="E171" i="4"/>
  <c r="E232" i="4" s="1"/>
  <c r="E169" i="4"/>
  <c r="E230" i="4" s="1"/>
  <c r="G166" i="4"/>
  <c r="G227" i="4" s="1"/>
  <c r="G172" i="4"/>
  <c r="G233" i="4" s="1"/>
  <c r="G150" i="4"/>
  <c r="G211" i="4" s="1"/>
  <c r="G156" i="4"/>
  <c r="G217" i="4" s="1"/>
  <c r="L164" i="4"/>
  <c r="L225" i="4" s="1"/>
  <c r="Q190" i="4"/>
  <c r="Q251" i="4" s="1"/>
  <c r="Q171" i="4"/>
  <c r="Q232" i="4" s="1"/>
  <c r="Q167" i="4"/>
  <c r="Q228" i="4" s="1"/>
  <c r="N190" i="4"/>
  <c r="N251" i="4" s="1"/>
  <c r="T156" i="4"/>
  <c r="T217" i="4" s="1"/>
  <c r="R146" i="4"/>
  <c r="R207" i="4" s="1"/>
  <c r="N195" i="4"/>
  <c r="N256" i="4" s="1"/>
  <c r="T167" i="4"/>
  <c r="T228" i="4" s="1"/>
  <c r="K188" i="4"/>
  <c r="K249" i="4" s="1"/>
  <c r="E154" i="4"/>
  <c r="E215" i="4" s="1"/>
  <c r="E172" i="4"/>
  <c r="E233" i="4" s="1"/>
  <c r="I192" i="4"/>
  <c r="I253" i="4" s="1"/>
  <c r="C147" i="4"/>
  <c r="C208" i="4" s="1"/>
  <c r="N146" i="4"/>
  <c r="N207" i="4" s="1"/>
  <c r="F196" i="4"/>
  <c r="F257" i="4" s="1"/>
  <c r="E195" i="4"/>
  <c r="E256" i="4" s="1"/>
  <c r="K175" i="4"/>
  <c r="K236" i="4" s="1"/>
  <c r="E161" i="4"/>
  <c r="E222" i="4" s="1"/>
  <c r="E162" i="4"/>
  <c r="E223" i="4" s="1"/>
  <c r="R142" i="4"/>
  <c r="R203" i="4" s="1"/>
  <c r="R150" i="4"/>
  <c r="R211" i="4" s="1"/>
  <c r="R164" i="4"/>
  <c r="R225" i="4" s="1"/>
  <c r="R161" i="4"/>
  <c r="R222" i="4" s="1"/>
  <c r="G174" i="4"/>
  <c r="G235" i="4" s="1"/>
  <c r="G161" i="4"/>
  <c r="G222" i="4" s="1"/>
  <c r="G187" i="4"/>
  <c r="G248" i="4" s="1"/>
  <c r="G181" i="4"/>
  <c r="G242" i="4" s="1"/>
  <c r="G146" i="4"/>
  <c r="G207" i="4" s="1"/>
  <c r="G141" i="4"/>
  <c r="G202" i="4" s="1"/>
  <c r="D170" i="4"/>
  <c r="D231" i="4" s="1"/>
  <c r="D174" i="4"/>
  <c r="D235" i="4" s="1"/>
  <c r="D177" i="4"/>
  <c r="D238" i="4" s="1"/>
  <c r="S174" i="4"/>
  <c r="S235" i="4" s="1"/>
  <c r="Q146" i="4"/>
  <c r="Q207" i="4" s="1"/>
  <c r="C144" i="4"/>
  <c r="C205" i="4" s="1"/>
  <c r="Q162" i="4"/>
  <c r="Q223" i="4" s="1"/>
  <c r="Q177" i="4"/>
  <c r="Q238" i="4" s="1"/>
  <c r="Q166" i="4"/>
  <c r="Q227" i="4" s="1"/>
  <c r="Q185" i="4"/>
  <c r="Q246" i="4" s="1"/>
  <c r="K155" i="4"/>
  <c r="K216" i="4" s="1"/>
  <c r="F194" i="4"/>
  <c r="F255" i="4" s="1"/>
  <c r="K177" i="4"/>
  <c r="K238" i="4" s="1"/>
  <c r="R147" i="4"/>
  <c r="R208" i="4" s="1"/>
  <c r="I141" i="4"/>
  <c r="I202" i="4" s="1"/>
  <c r="N161" i="4"/>
  <c r="N222" i="4" s="1"/>
  <c r="F181" i="4"/>
  <c r="F242" i="4" s="1"/>
  <c r="T189" i="4"/>
  <c r="T250" i="4" s="1"/>
  <c r="R174" i="4"/>
  <c r="R235" i="4" s="1"/>
  <c r="R182" i="4"/>
  <c r="R243" i="4" s="1"/>
  <c r="R197" i="4"/>
  <c r="R258" i="4" s="1"/>
  <c r="R166" i="4"/>
  <c r="R227" i="4" s="1"/>
  <c r="G182" i="4"/>
  <c r="G243" i="4" s="1"/>
  <c r="G149" i="4"/>
  <c r="G210" i="4" s="1"/>
  <c r="G163" i="4"/>
  <c r="G224" i="4" s="1"/>
  <c r="G142" i="4"/>
  <c r="G203" i="4" s="1"/>
  <c r="G162" i="4"/>
  <c r="G223" i="4" s="1"/>
  <c r="G154" i="4"/>
  <c r="G215" i="4" s="1"/>
  <c r="S182" i="4"/>
  <c r="S243" i="4" s="1"/>
  <c r="C197" i="4"/>
  <c r="C258" i="4" s="1"/>
  <c r="N166" i="4"/>
  <c r="N227" i="4" s="1"/>
  <c r="K141" i="4"/>
  <c r="K202" i="4" s="1"/>
  <c r="T140" i="4"/>
  <c r="T201" i="4" s="1"/>
  <c r="E189" i="4"/>
  <c r="E250" i="4" s="1"/>
  <c r="E184" i="4"/>
  <c r="E245" i="4" s="1"/>
  <c r="G197" i="4"/>
  <c r="G258" i="4" s="1"/>
  <c r="R188" i="4"/>
  <c r="R249" i="4" s="1"/>
  <c r="R177" i="4"/>
  <c r="R238" i="4" s="1"/>
  <c r="G176" i="4"/>
  <c r="G237" i="4" s="1"/>
  <c r="G178" i="4"/>
  <c r="G239" i="4" s="1"/>
  <c r="G184" i="4"/>
  <c r="G245" i="4" s="1"/>
  <c r="G158" i="4"/>
  <c r="G219" i="4" s="1"/>
  <c r="G151" i="4"/>
  <c r="G212" i="4" s="1"/>
  <c r="G189" i="4"/>
  <c r="G250" i="4" s="1"/>
  <c r="G188" i="4"/>
  <c r="G249" i="4" s="1"/>
  <c r="D190" i="4"/>
  <c r="D251" i="4" s="1"/>
  <c r="D149" i="4"/>
  <c r="D210" i="4" s="1"/>
  <c r="D165" i="4"/>
  <c r="D226" i="4" s="1"/>
  <c r="S151" i="4"/>
  <c r="S212" i="4" s="1"/>
  <c r="N156" i="4"/>
  <c r="N217" i="4" s="1"/>
  <c r="C198" i="4"/>
  <c r="C259" i="4" s="1"/>
  <c r="N184" i="4"/>
  <c r="N245" i="4" s="1"/>
  <c r="Q159" i="4"/>
  <c r="Q220" i="4" s="1"/>
  <c r="Q186" i="4"/>
  <c r="Q247" i="4" s="1"/>
  <c r="Q179" i="4"/>
  <c r="Q240" i="4" s="1"/>
  <c r="Q144" i="4"/>
  <c r="Q205" i="4" s="1"/>
  <c r="K153" i="4"/>
  <c r="K214" i="4" s="1"/>
  <c r="R170" i="4"/>
  <c r="R231" i="4" s="1"/>
  <c r="R184" i="4"/>
  <c r="R245" i="4" s="1"/>
  <c r="T142" i="4"/>
  <c r="T203" i="4" s="1"/>
  <c r="M178" i="4"/>
  <c r="M239" i="4" s="1"/>
  <c r="K174" i="4"/>
  <c r="K235" i="4" s="1"/>
  <c r="R172" i="4"/>
  <c r="R233" i="4" s="1"/>
  <c r="R183" i="4"/>
  <c r="R244" i="4" s="1"/>
  <c r="R179" i="4"/>
  <c r="R240" i="4" s="1"/>
  <c r="G175" i="4"/>
  <c r="G236" i="4" s="1"/>
  <c r="G159" i="4"/>
  <c r="G220" i="4" s="1"/>
  <c r="G157" i="4"/>
  <c r="G218" i="4" s="1"/>
  <c r="G143" i="4"/>
  <c r="G204" i="4" s="1"/>
  <c r="G144" i="4"/>
  <c r="G205" i="4" s="1"/>
  <c r="G140" i="4"/>
  <c r="G201" i="4" s="1"/>
  <c r="G168" i="4"/>
  <c r="G229" i="4" s="1"/>
  <c r="S163" i="4"/>
  <c r="S224" i="4" s="1"/>
  <c r="Q182" i="4"/>
  <c r="Q243" i="4" s="1"/>
  <c r="Q153" i="4"/>
  <c r="Q214" i="4" s="1"/>
  <c r="Q154" i="4"/>
  <c r="Q215" i="4" s="1"/>
  <c r="Q173" i="4"/>
  <c r="Q234" i="4" s="1"/>
  <c r="H167" i="4"/>
  <c r="H228" i="4" s="1"/>
  <c r="H176" i="4"/>
  <c r="H237" i="4" s="1"/>
  <c r="M144" i="4"/>
  <c r="M205" i="4" s="1"/>
  <c r="K173" i="4"/>
  <c r="K234" i="4" s="1"/>
  <c r="N177" i="4"/>
  <c r="N238" i="4" s="1"/>
  <c r="E188" i="4"/>
  <c r="E249" i="4" s="1"/>
  <c r="C162" i="4"/>
  <c r="C223" i="4" s="1"/>
  <c r="T157" i="4"/>
  <c r="T218" i="4" s="1"/>
  <c r="F159" i="4"/>
  <c r="F220" i="4" s="1"/>
  <c r="H155" i="4"/>
  <c r="H216" i="4" s="1"/>
  <c r="P148" i="4"/>
  <c r="P209" i="4" s="1"/>
  <c r="E167" i="4"/>
  <c r="E228" i="4" s="1"/>
  <c r="K198" i="4"/>
  <c r="K259" i="4" s="1"/>
  <c r="K150" i="4"/>
  <c r="K211" i="4" s="1"/>
  <c r="K148" i="4"/>
  <c r="K209" i="4" s="1"/>
  <c r="K156" i="4"/>
  <c r="K217" i="4" s="1"/>
  <c r="E156" i="4"/>
  <c r="E217" i="4" s="1"/>
  <c r="E181" i="4"/>
  <c r="E242" i="4" s="1"/>
  <c r="R198" i="4"/>
  <c r="R259" i="4" s="1"/>
  <c r="D180" i="4"/>
  <c r="D241" i="4" s="1"/>
  <c r="R193" i="4"/>
  <c r="R254" i="4" s="1"/>
  <c r="R194" i="4"/>
  <c r="R255" i="4" s="1"/>
  <c r="R178" i="4"/>
  <c r="R239" i="4" s="1"/>
  <c r="R189" i="4"/>
  <c r="R250" i="4" s="1"/>
  <c r="R181" i="4"/>
  <c r="R242" i="4" s="1"/>
  <c r="R157" i="4"/>
  <c r="R218" i="4" s="1"/>
  <c r="D145" i="4"/>
  <c r="D206" i="4" s="1"/>
  <c r="D185" i="4"/>
  <c r="D246" i="4" s="1"/>
  <c r="D194" i="4"/>
  <c r="D255" i="4" s="1"/>
  <c r="D172" i="4"/>
  <c r="D233" i="4" s="1"/>
  <c r="D182" i="4"/>
  <c r="D243" i="4" s="1"/>
  <c r="D140" i="4"/>
  <c r="D201" i="4" s="1"/>
  <c r="S152" i="4"/>
  <c r="S213" i="4" s="1"/>
  <c r="K194" i="4"/>
  <c r="K255" i="4" s="1"/>
  <c r="S164" i="4"/>
  <c r="S225" i="4" s="1"/>
  <c r="N157" i="4"/>
  <c r="N218" i="4" s="1"/>
  <c r="N173" i="4"/>
  <c r="N234" i="4" s="1"/>
  <c r="K193" i="4"/>
  <c r="K254" i="4" s="1"/>
  <c r="K145" i="4"/>
  <c r="K206" i="4" s="1"/>
  <c r="K191" i="4"/>
  <c r="K252" i="4" s="1"/>
  <c r="K152" i="4"/>
  <c r="K213" i="4" s="1"/>
  <c r="H146" i="4"/>
  <c r="H207" i="4" s="1"/>
  <c r="H150" i="4"/>
  <c r="H211" i="4" s="1"/>
  <c r="H152" i="4"/>
  <c r="H213" i="4" s="1"/>
  <c r="K197" i="4"/>
  <c r="K258" i="4" s="1"/>
  <c r="K192" i="4"/>
  <c r="K253" i="4" s="1"/>
  <c r="R148" i="4"/>
  <c r="R209" i="4" s="1"/>
  <c r="R187" i="4"/>
  <c r="R248" i="4" s="1"/>
  <c r="R149" i="4"/>
  <c r="R210" i="4" s="1"/>
  <c r="D168" i="4"/>
  <c r="D229" i="4" s="1"/>
  <c r="D173" i="4"/>
  <c r="D234" i="4" s="1"/>
  <c r="D195" i="4"/>
  <c r="D256" i="4" s="1"/>
  <c r="F183" i="4"/>
  <c r="F244" i="4" s="1"/>
  <c r="F179" i="4"/>
  <c r="F240" i="4" s="1"/>
  <c r="E163" i="4"/>
  <c r="E224" i="4" s="1"/>
  <c r="H153" i="4"/>
  <c r="H214" i="4" s="1"/>
  <c r="H157" i="4"/>
  <c r="H218" i="4" s="1"/>
  <c r="E159" i="4"/>
  <c r="E220" i="4" s="1"/>
  <c r="M184" i="4"/>
  <c r="M245" i="4" s="1"/>
  <c r="C163" i="4"/>
  <c r="C224" i="4" s="1"/>
  <c r="C181" i="4"/>
  <c r="C242" i="4" s="1"/>
  <c r="N149" i="4"/>
  <c r="N210" i="4" s="1"/>
  <c r="N152" i="4"/>
  <c r="N213" i="4" s="1"/>
  <c r="T148" i="4"/>
  <c r="T209" i="4" s="1"/>
  <c r="F197" i="4"/>
  <c r="F258" i="4" s="1"/>
  <c r="H179" i="4"/>
  <c r="H240" i="4" s="1"/>
  <c r="P198" i="4"/>
  <c r="P259" i="4" s="1"/>
  <c r="E153" i="4"/>
  <c r="E214" i="4" s="1"/>
  <c r="K147" i="4"/>
  <c r="K208" i="4" s="1"/>
  <c r="P161" i="4"/>
  <c r="P222" i="4" s="1"/>
  <c r="K167" i="4"/>
  <c r="K228" i="4" s="1"/>
  <c r="K196" i="4"/>
  <c r="K257" i="4" s="1"/>
  <c r="E149" i="4"/>
  <c r="E210" i="4" s="1"/>
  <c r="E150" i="4"/>
  <c r="E211" i="4" s="1"/>
  <c r="R196" i="4"/>
  <c r="R257" i="4" s="1"/>
  <c r="R141" i="4"/>
  <c r="R202" i="4" s="1"/>
  <c r="R186" i="4"/>
  <c r="R247" i="4" s="1"/>
  <c r="R167" i="4"/>
  <c r="R228" i="4" s="1"/>
  <c r="R144" i="4"/>
  <c r="R205" i="4" s="1"/>
  <c r="R156" i="4"/>
  <c r="R217" i="4" s="1"/>
  <c r="R159" i="4"/>
  <c r="R220" i="4" s="1"/>
  <c r="R195" i="4"/>
  <c r="R256" i="4" s="1"/>
  <c r="D187" i="4"/>
  <c r="D248" i="4" s="1"/>
  <c r="D141" i="4"/>
  <c r="D202" i="4" s="1"/>
  <c r="D164" i="4"/>
  <c r="D225" i="4" s="1"/>
  <c r="D197" i="4"/>
  <c r="D258" i="4" s="1"/>
  <c r="D192" i="4"/>
  <c r="D253" i="4" s="1"/>
  <c r="D184" i="4"/>
  <c r="D245" i="4" s="1"/>
  <c r="D157" i="4"/>
  <c r="D218" i="4" s="1"/>
  <c r="S157" i="4"/>
  <c r="S218" i="4" s="1"/>
  <c r="K164" i="4"/>
  <c r="K225" i="4" s="1"/>
  <c r="S150" i="4"/>
  <c r="S211" i="4" s="1"/>
  <c r="N189" i="4"/>
  <c r="N250" i="4" s="1"/>
  <c r="N175" i="4"/>
  <c r="N236" i="4" s="1"/>
  <c r="C157" i="4"/>
  <c r="C218" i="4" s="1"/>
  <c r="N197" i="4"/>
  <c r="N258" i="4" s="1"/>
  <c r="K161" i="4"/>
  <c r="K222" i="4" s="1"/>
  <c r="M155" i="4"/>
  <c r="M216" i="4" s="1"/>
  <c r="F158" i="4"/>
  <c r="F219" i="4" s="1"/>
  <c r="P194" i="4"/>
  <c r="P255" i="4" s="1"/>
  <c r="R155" i="4"/>
  <c r="R216" i="4" s="1"/>
  <c r="R176" i="4"/>
  <c r="R237" i="4" s="1"/>
  <c r="R175" i="4"/>
  <c r="R236" i="4" s="1"/>
  <c r="R162" i="4"/>
  <c r="R223" i="4" s="1"/>
  <c r="D147" i="4"/>
  <c r="D208" i="4" s="1"/>
  <c r="D166" i="4"/>
  <c r="D227" i="4" s="1"/>
  <c r="D146" i="4"/>
  <c r="D207" i="4" s="1"/>
  <c r="E179" i="4"/>
  <c r="E240" i="4" s="1"/>
  <c r="M189" i="4"/>
  <c r="M250" i="4" s="1"/>
  <c r="H156" i="4"/>
  <c r="H217" i="4" s="1"/>
  <c r="H180" i="4"/>
  <c r="H241" i="4" s="1"/>
  <c r="C161" i="4"/>
  <c r="C222" i="4" s="1"/>
  <c r="N187" i="4"/>
  <c r="N248" i="4" s="1"/>
  <c r="N192" i="4"/>
  <c r="N253" i="4" s="1"/>
  <c r="E142" i="4"/>
  <c r="E203" i="4" s="1"/>
  <c r="E144" i="4"/>
  <c r="E205" i="4" s="1"/>
  <c r="H175" i="4"/>
  <c r="H236" i="4" s="1"/>
  <c r="H143" i="4"/>
  <c r="H204" i="4" s="1"/>
  <c r="H151" i="4"/>
  <c r="H212" i="4" s="1"/>
  <c r="H193" i="4"/>
  <c r="H254" i="4" s="1"/>
  <c r="E140" i="4"/>
  <c r="E201" i="4" s="1"/>
  <c r="E146" i="4"/>
  <c r="E207" i="4" s="1"/>
  <c r="E155" i="4"/>
  <c r="E216" i="4" s="1"/>
  <c r="M195" i="4"/>
  <c r="M256" i="4" s="1"/>
  <c r="H198" i="4"/>
  <c r="H259" i="4" s="1"/>
  <c r="H147" i="4"/>
  <c r="H208" i="4" s="1"/>
  <c r="H154" i="4"/>
  <c r="H215" i="4" s="1"/>
  <c r="H161" i="4"/>
  <c r="H222" i="4" s="1"/>
  <c r="C148" i="4"/>
  <c r="C209" i="4" s="1"/>
  <c r="N178" i="4"/>
  <c r="N239" i="4" s="1"/>
  <c r="N169" i="4"/>
  <c r="N230" i="4" s="1"/>
  <c r="T178" i="4"/>
  <c r="T239" i="4" s="1"/>
  <c r="F185" i="4"/>
  <c r="F246" i="4" s="1"/>
  <c r="F186" i="4"/>
  <c r="F247" i="4" s="1"/>
  <c r="E152" i="4"/>
  <c r="E213" i="4" s="1"/>
  <c r="J149" i="4"/>
  <c r="J210" i="4" s="1"/>
  <c r="J166" i="4"/>
  <c r="J227" i="4" s="1"/>
  <c r="K163" i="4"/>
  <c r="K224" i="4" s="1"/>
  <c r="K183" i="4"/>
  <c r="K244" i="4" s="1"/>
  <c r="E177" i="4"/>
  <c r="E238" i="4" s="1"/>
  <c r="R171" i="4"/>
  <c r="R232" i="4" s="1"/>
  <c r="D191" i="4"/>
  <c r="D252" i="4" s="1"/>
  <c r="R143" i="4"/>
  <c r="R204" i="4" s="1"/>
  <c r="R185" i="4"/>
  <c r="R246" i="4" s="1"/>
  <c r="R140" i="4"/>
  <c r="R201" i="4" s="1"/>
  <c r="R145" i="4"/>
  <c r="R206" i="4" s="1"/>
  <c r="R168" i="4"/>
  <c r="R229" i="4" s="1"/>
  <c r="R180" i="4"/>
  <c r="R241" i="4" s="1"/>
  <c r="R158" i="4"/>
  <c r="R219" i="4" s="1"/>
  <c r="D186" i="4"/>
  <c r="D247" i="4" s="1"/>
  <c r="D153" i="4"/>
  <c r="D214" i="4" s="1"/>
  <c r="D159" i="4"/>
  <c r="D220" i="4" s="1"/>
  <c r="D189" i="4"/>
  <c r="D250" i="4" s="1"/>
  <c r="D155" i="4"/>
  <c r="D216" i="4" s="1"/>
  <c r="D150" i="4"/>
  <c r="D211" i="4" s="1"/>
  <c r="D178" i="4"/>
  <c r="D239" i="4" s="1"/>
  <c r="S175" i="4"/>
  <c r="S236" i="4" s="1"/>
  <c r="S155" i="4"/>
  <c r="S216" i="4" s="1"/>
  <c r="S165" i="4"/>
  <c r="S226" i="4" s="1"/>
  <c r="F149" i="4"/>
  <c r="F210" i="4" s="1"/>
  <c r="M152" i="4"/>
  <c r="M213" i="4" s="1"/>
  <c r="F172" i="4"/>
  <c r="F233" i="4" s="1"/>
  <c r="F192" i="4"/>
  <c r="F253" i="4" s="1"/>
  <c r="J195" i="4"/>
  <c r="J256" i="4" s="1"/>
  <c r="J142" i="4"/>
  <c r="J203" i="4" s="1"/>
  <c r="K190" i="4"/>
  <c r="K251" i="4" s="1"/>
  <c r="D158" i="4"/>
  <c r="D219" i="4" s="1"/>
  <c r="R163" i="4"/>
  <c r="R224" i="4" s="1"/>
  <c r="R165" i="4"/>
  <c r="R226" i="4" s="1"/>
  <c r="R153" i="4"/>
  <c r="R214" i="4" s="1"/>
  <c r="R151" i="4"/>
  <c r="R212" i="4" s="1"/>
  <c r="R154" i="4"/>
  <c r="R215" i="4" s="1"/>
  <c r="D151" i="4"/>
  <c r="D212" i="4" s="1"/>
  <c r="D167" i="4"/>
  <c r="D228" i="4" s="1"/>
  <c r="D156" i="4"/>
  <c r="D217" i="4" s="1"/>
  <c r="D171" i="4"/>
  <c r="D232" i="4" s="1"/>
  <c r="D161" i="4"/>
  <c r="D222" i="4" s="1"/>
  <c r="D142" i="4"/>
  <c r="D203" i="4" s="1"/>
  <c r="D188" i="4"/>
  <c r="D249" i="4" s="1"/>
  <c r="M157" i="4"/>
  <c r="M218" i="4" s="1"/>
  <c r="J157" i="4"/>
  <c r="J218" i="4" s="1"/>
  <c r="P144" i="4"/>
  <c r="P205" i="4" s="1"/>
  <c r="P181" i="4"/>
  <c r="P242" i="4" s="1"/>
  <c r="P179" i="4"/>
  <c r="P240" i="4" s="1"/>
  <c r="P183" i="4"/>
  <c r="P244" i="4" s="1"/>
  <c r="P197" i="4"/>
  <c r="P258" i="4" s="1"/>
  <c r="P186" i="4"/>
  <c r="P247" i="4" s="1"/>
  <c r="P160" i="4"/>
  <c r="P221" i="4" s="1"/>
  <c r="P169" i="4"/>
  <c r="P230" i="4" s="1"/>
  <c r="P141" i="4"/>
  <c r="P202" i="4" s="1"/>
  <c r="P180" i="4"/>
  <c r="P241" i="4" s="1"/>
  <c r="P150" i="4"/>
  <c r="P211" i="4" s="1"/>
  <c r="P175" i="4"/>
  <c r="P236" i="4" s="1"/>
  <c r="P191" i="4"/>
  <c r="P252" i="4" s="1"/>
  <c r="P196" i="4"/>
  <c r="P257" i="4" s="1"/>
  <c r="P184" i="4"/>
  <c r="P245" i="4" s="1"/>
  <c r="P154" i="4"/>
  <c r="P215" i="4" s="1"/>
  <c r="P147" i="4"/>
  <c r="P208" i="4" s="1"/>
  <c r="P171" i="4"/>
  <c r="P232" i="4" s="1"/>
  <c r="P142" i="4"/>
  <c r="P203" i="4" s="1"/>
  <c r="P151" i="4"/>
  <c r="P212" i="4" s="1"/>
  <c r="P170" i="4"/>
  <c r="P231" i="4" s="1"/>
  <c r="P163" i="4"/>
  <c r="P224" i="4" s="1"/>
  <c r="P140" i="4"/>
  <c r="P201" i="4" s="1"/>
  <c r="P193" i="4"/>
  <c r="P254" i="4" s="1"/>
  <c r="P165" i="4"/>
  <c r="P226" i="4" s="1"/>
  <c r="P156" i="4"/>
  <c r="P217" i="4" s="1"/>
  <c r="P146" i="4"/>
  <c r="P207" i="4" s="1"/>
  <c r="P159" i="4"/>
  <c r="P220" i="4" s="1"/>
  <c r="P195" i="4"/>
  <c r="P256" i="4" s="1"/>
  <c r="P190" i="4"/>
  <c r="P251" i="4" s="1"/>
  <c r="P185" i="4"/>
  <c r="P246" i="4" s="1"/>
  <c r="P192" i="4"/>
  <c r="P253" i="4" s="1"/>
  <c r="P174" i="4"/>
  <c r="P235" i="4" s="1"/>
  <c r="P178" i="4"/>
  <c r="P239" i="4" s="1"/>
  <c r="P164" i="4"/>
  <c r="P225" i="4" s="1"/>
  <c r="P166" i="4"/>
  <c r="P227" i="4" s="1"/>
  <c r="P168" i="4"/>
  <c r="P229" i="4" s="1"/>
  <c r="P177" i="4"/>
  <c r="P238" i="4" s="1"/>
  <c r="P153" i="4"/>
  <c r="P214" i="4" s="1"/>
  <c r="P176" i="4"/>
  <c r="P237" i="4" s="1"/>
  <c r="T190" i="4"/>
  <c r="T251" i="4" s="1"/>
  <c r="T172" i="4"/>
  <c r="T233" i="4" s="1"/>
  <c r="T141" i="4"/>
  <c r="T202" i="4" s="1"/>
  <c r="T165" i="4"/>
  <c r="T226" i="4" s="1"/>
  <c r="T197" i="4"/>
  <c r="T258" i="4" s="1"/>
  <c r="T186" i="4"/>
  <c r="T247" i="4" s="1"/>
  <c r="T181" i="4"/>
  <c r="T242" i="4" s="1"/>
  <c r="T152" i="4"/>
  <c r="T213" i="4" s="1"/>
  <c r="T168" i="4"/>
  <c r="T229" i="4" s="1"/>
  <c r="T146" i="4"/>
  <c r="T207" i="4" s="1"/>
  <c r="T188" i="4"/>
  <c r="T249" i="4" s="1"/>
  <c r="T182" i="4"/>
  <c r="T243" i="4" s="1"/>
  <c r="T169" i="4"/>
  <c r="T230" i="4" s="1"/>
  <c r="T145" i="4"/>
  <c r="T206" i="4" s="1"/>
  <c r="T154" i="4"/>
  <c r="T215" i="4" s="1"/>
  <c r="T176" i="4"/>
  <c r="T237" i="4" s="1"/>
  <c r="T144" i="4"/>
  <c r="T205" i="4" s="1"/>
  <c r="T158" i="4"/>
  <c r="T219" i="4" s="1"/>
  <c r="T198" i="4"/>
  <c r="T259" i="4" s="1"/>
  <c r="T192" i="4"/>
  <c r="T253" i="4" s="1"/>
  <c r="T159" i="4"/>
  <c r="T220" i="4" s="1"/>
  <c r="T149" i="4"/>
  <c r="T210" i="4" s="1"/>
  <c r="T174" i="4"/>
  <c r="T235" i="4" s="1"/>
  <c r="T180" i="4"/>
  <c r="T241" i="4" s="1"/>
  <c r="T177" i="4"/>
  <c r="T238" i="4" s="1"/>
  <c r="T143" i="4"/>
  <c r="T204" i="4" s="1"/>
  <c r="T179" i="4"/>
  <c r="T240" i="4" s="1"/>
  <c r="T184" i="4"/>
  <c r="T245" i="4" s="1"/>
  <c r="T196" i="4"/>
  <c r="T257" i="4" s="1"/>
  <c r="T183" i="4"/>
  <c r="T244" i="4" s="1"/>
  <c r="T191" i="4"/>
  <c r="T252" i="4" s="1"/>
  <c r="T147" i="4"/>
  <c r="T208" i="4" s="1"/>
  <c r="T155" i="4"/>
  <c r="T216" i="4" s="1"/>
  <c r="T171" i="4"/>
  <c r="T232" i="4" s="1"/>
  <c r="T161" i="4"/>
  <c r="T222" i="4" s="1"/>
  <c r="T166" i="4"/>
  <c r="T227" i="4" s="1"/>
  <c r="T162" i="4"/>
  <c r="T223" i="4" s="1"/>
  <c r="T175" i="4"/>
  <c r="T236" i="4" s="1"/>
  <c r="M141" i="4"/>
  <c r="M202" i="4" s="1"/>
  <c r="J165" i="4"/>
  <c r="J226" i="4" s="1"/>
  <c r="T151" i="4"/>
  <c r="T212" i="4" s="1"/>
  <c r="T173" i="4"/>
  <c r="T234" i="4" s="1"/>
  <c r="J190" i="4"/>
  <c r="J251" i="4" s="1"/>
  <c r="M143" i="4"/>
  <c r="M204" i="4" s="1"/>
  <c r="P152" i="4"/>
  <c r="P213" i="4" s="1"/>
  <c r="P155" i="4"/>
  <c r="P216" i="4" s="1"/>
  <c r="P158" i="4"/>
  <c r="P219" i="4" s="1"/>
  <c r="T170" i="4"/>
  <c r="T231" i="4" s="1"/>
  <c r="J151" i="4"/>
  <c r="J212" i="4" s="1"/>
  <c r="J174" i="4"/>
  <c r="J235" i="4" s="1"/>
  <c r="J185" i="4"/>
  <c r="J246" i="4" s="1"/>
  <c r="J155" i="4"/>
  <c r="J216" i="4" s="1"/>
  <c r="J173" i="4"/>
  <c r="J234" i="4" s="1"/>
  <c r="J141" i="4"/>
  <c r="J202" i="4" s="1"/>
  <c r="J175" i="4"/>
  <c r="J236" i="4" s="1"/>
  <c r="J192" i="4"/>
  <c r="J253" i="4" s="1"/>
  <c r="J168" i="4"/>
  <c r="J229" i="4" s="1"/>
  <c r="J144" i="4"/>
  <c r="J205" i="4" s="1"/>
  <c r="J170" i="4"/>
  <c r="J231" i="4" s="1"/>
  <c r="J198" i="4"/>
  <c r="J259" i="4" s="1"/>
  <c r="J179" i="4"/>
  <c r="J240" i="4" s="1"/>
  <c r="J143" i="4"/>
  <c r="J204" i="4" s="1"/>
  <c r="J159" i="4"/>
  <c r="J220" i="4" s="1"/>
  <c r="J152" i="4"/>
  <c r="J213" i="4" s="1"/>
  <c r="J154" i="4"/>
  <c r="J215" i="4" s="1"/>
  <c r="J196" i="4"/>
  <c r="J257" i="4" s="1"/>
  <c r="J145" i="4"/>
  <c r="J206" i="4" s="1"/>
  <c r="J188" i="4"/>
  <c r="J249" i="4" s="1"/>
  <c r="J161" i="4"/>
  <c r="J222" i="4" s="1"/>
  <c r="J187" i="4"/>
  <c r="J248" i="4" s="1"/>
  <c r="J160" i="4"/>
  <c r="J221" i="4" s="1"/>
  <c r="J171" i="4"/>
  <c r="J232" i="4" s="1"/>
  <c r="J140" i="4"/>
  <c r="J201" i="4" s="1"/>
  <c r="J181" i="4"/>
  <c r="J242" i="4" s="1"/>
  <c r="J164" i="4"/>
  <c r="J225" i="4" s="1"/>
  <c r="J184" i="4"/>
  <c r="J245" i="4" s="1"/>
  <c r="J180" i="4"/>
  <c r="J241" i="4" s="1"/>
  <c r="J178" i="4"/>
  <c r="J239" i="4" s="1"/>
  <c r="J146" i="4"/>
  <c r="J207" i="4" s="1"/>
  <c r="J150" i="4"/>
  <c r="J211" i="4" s="1"/>
  <c r="J172" i="4"/>
  <c r="J233" i="4" s="1"/>
  <c r="J182" i="4"/>
  <c r="J243" i="4" s="1"/>
  <c r="J197" i="4"/>
  <c r="J258" i="4" s="1"/>
  <c r="J183" i="4"/>
  <c r="J244" i="4" s="1"/>
  <c r="J193" i="4"/>
  <c r="J254" i="4" s="1"/>
  <c r="J156" i="4"/>
  <c r="J217" i="4" s="1"/>
  <c r="J167" i="4"/>
  <c r="J228" i="4" s="1"/>
  <c r="J153" i="4"/>
  <c r="J214" i="4" s="1"/>
  <c r="J176" i="4"/>
  <c r="J237" i="4" s="1"/>
  <c r="M182" i="4"/>
  <c r="M243" i="4" s="1"/>
  <c r="M169" i="4"/>
  <c r="M230" i="4" s="1"/>
  <c r="J194" i="4"/>
  <c r="J255" i="4" s="1"/>
  <c r="P187" i="4"/>
  <c r="P248" i="4" s="1"/>
  <c r="P172" i="4"/>
  <c r="P233" i="4" s="1"/>
  <c r="M145" i="4"/>
  <c r="M206" i="4" s="1"/>
  <c r="J163" i="4"/>
  <c r="J224" i="4" s="1"/>
  <c r="T160" i="4"/>
  <c r="T221" i="4" s="1"/>
  <c r="T193" i="4"/>
  <c r="T254" i="4" s="1"/>
  <c r="T194" i="4"/>
  <c r="T255" i="4" s="1"/>
  <c r="P188" i="4"/>
  <c r="P249" i="4" s="1"/>
  <c r="P173" i="4"/>
  <c r="P234" i="4" s="1"/>
  <c r="P189" i="4"/>
  <c r="P250" i="4" s="1"/>
  <c r="T164" i="4"/>
  <c r="T225" i="4" s="1"/>
  <c r="M171" i="4"/>
  <c r="M232" i="4" s="1"/>
  <c r="M174" i="4"/>
  <c r="M235" i="4" s="1"/>
  <c r="M181" i="4"/>
  <c r="M242" i="4" s="1"/>
  <c r="M146" i="4"/>
  <c r="M207" i="4" s="1"/>
  <c r="M175" i="4"/>
  <c r="M236" i="4" s="1"/>
  <c r="M191" i="4"/>
  <c r="M252" i="4" s="1"/>
  <c r="M153" i="4"/>
  <c r="M214" i="4" s="1"/>
  <c r="M166" i="4"/>
  <c r="M227" i="4" s="1"/>
  <c r="M193" i="4"/>
  <c r="M254" i="4" s="1"/>
  <c r="M188" i="4"/>
  <c r="M249" i="4" s="1"/>
  <c r="M150" i="4"/>
  <c r="M211" i="4" s="1"/>
  <c r="M196" i="4"/>
  <c r="M257" i="4" s="1"/>
  <c r="M168" i="4"/>
  <c r="M229" i="4" s="1"/>
  <c r="M185" i="4"/>
  <c r="M246" i="4" s="1"/>
  <c r="M161" i="4"/>
  <c r="M222" i="4" s="1"/>
  <c r="M197" i="4"/>
  <c r="M258" i="4" s="1"/>
  <c r="M170" i="4"/>
  <c r="M231" i="4" s="1"/>
  <c r="M173" i="4"/>
  <c r="M234" i="4" s="1"/>
  <c r="M172" i="4"/>
  <c r="M233" i="4" s="1"/>
  <c r="M179" i="4"/>
  <c r="M240" i="4" s="1"/>
  <c r="M159" i="4"/>
  <c r="M220" i="4" s="1"/>
  <c r="M194" i="4"/>
  <c r="M255" i="4" s="1"/>
  <c r="M147" i="4"/>
  <c r="M208" i="4" s="1"/>
  <c r="M167" i="4"/>
  <c r="M228" i="4" s="1"/>
  <c r="M142" i="4"/>
  <c r="M203" i="4" s="1"/>
  <c r="M183" i="4"/>
  <c r="M244" i="4" s="1"/>
  <c r="M163" i="4"/>
  <c r="M224" i="4" s="1"/>
  <c r="M156" i="4"/>
  <c r="M217" i="4" s="1"/>
  <c r="M154" i="4"/>
  <c r="M215" i="4" s="1"/>
  <c r="M176" i="4"/>
  <c r="M237" i="4" s="1"/>
  <c r="M192" i="4"/>
  <c r="M253" i="4" s="1"/>
  <c r="M190" i="4"/>
  <c r="M251" i="4" s="1"/>
  <c r="M149" i="4"/>
  <c r="M210" i="4" s="1"/>
  <c r="M186" i="4"/>
  <c r="M247" i="4" s="1"/>
  <c r="M148" i="4"/>
  <c r="M209" i="4" s="1"/>
  <c r="M162" i="4"/>
  <c r="M223" i="4" s="1"/>
  <c r="J189" i="4"/>
  <c r="J250" i="4" s="1"/>
  <c r="M151" i="4"/>
  <c r="M212" i="4" s="1"/>
  <c r="M177" i="4"/>
  <c r="M238" i="4" s="1"/>
  <c r="J191" i="4"/>
  <c r="J252" i="4" s="1"/>
  <c r="T150" i="4"/>
  <c r="T211" i="4" s="1"/>
  <c r="T187" i="4"/>
  <c r="T248" i="4" s="1"/>
  <c r="M165" i="4"/>
  <c r="M226" i="4" s="1"/>
  <c r="M158" i="4"/>
  <c r="M219" i="4" s="1"/>
  <c r="M164" i="4"/>
  <c r="M225" i="4" s="1"/>
  <c r="J147" i="4"/>
  <c r="J208" i="4" s="1"/>
  <c r="P157" i="4"/>
  <c r="P218" i="4" s="1"/>
  <c r="M180" i="4"/>
  <c r="M241" i="4" s="1"/>
  <c r="J158" i="4"/>
  <c r="J219" i="4" s="1"/>
  <c r="M160" i="4"/>
  <c r="M221" i="4" s="1"/>
  <c r="J169" i="4"/>
  <c r="J230" i="4" s="1"/>
  <c r="T163" i="4"/>
  <c r="T224" i="4" s="1"/>
  <c r="T185" i="4"/>
  <c r="T246" i="4" s="1"/>
  <c r="M187" i="4"/>
  <c r="M248" i="4" s="1"/>
  <c r="M198" i="4"/>
  <c r="M259" i="4" s="1"/>
  <c r="J148" i="4"/>
  <c r="J209" i="4" s="1"/>
  <c r="P182" i="4"/>
  <c r="P243" i="4" s="1"/>
  <c r="P162" i="4"/>
  <c r="P223" i="4" s="1"/>
  <c r="F175" i="4"/>
  <c r="F236" i="4" s="1"/>
  <c r="F180" i="4"/>
  <c r="F241" i="4" s="1"/>
  <c r="I193" i="4"/>
  <c r="I254" i="4" s="1"/>
  <c r="S166" i="4"/>
  <c r="S227" i="4" s="1"/>
  <c r="F161" i="4"/>
  <c r="F222" i="4" s="1"/>
  <c r="K144" i="4"/>
  <c r="K205" i="4" s="1"/>
  <c r="K140" i="4"/>
  <c r="K201" i="4" s="1"/>
  <c r="K178" i="4"/>
  <c r="K239" i="4" s="1"/>
  <c r="K189" i="4"/>
  <c r="K250" i="4" s="1"/>
  <c r="K162" i="4"/>
  <c r="K223" i="4" s="1"/>
  <c r="L151" i="4"/>
  <c r="L212" i="4" s="1"/>
  <c r="I152" i="4"/>
  <c r="I213" i="4" s="1"/>
  <c r="I184" i="4"/>
  <c r="I245" i="4" s="1"/>
  <c r="L183" i="4"/>
  <c r="L244" i="4" s="1"/>
  <c r="F152" i="4"/>
  <c r="F213" i="4" s="1"/>
  <c r="F174" i="4"/>
  <c r="F235" i="4" s="1"/>
  <c r="I171" i="4"/>
  <c r="I232" i="4" s="1"/>
  <c r="K171" i="4"/>
  <c r="K232" i="4" s="1"/>
  <c r="K170" i="4"/>
  <c r="K231" i="4" s="1"/>
  <c r="K159" i="4"/>
  <c r="K220" i="4" s="1"/>
  <c r="K157" i="4"/>
  <c r="K218" i="4" s="1"/>
  <c r="K146" i="4"/>
  <c r="K207" i="4" s="1"/>
  <c r="K143" i="4"/>
  <c r="K204" i="4" s="1"/>
  <c r="K182" i="4"/>
  <c r="K243" i="4" s="1"/>
  <c r="W9" i="4" a="1"/>
  <c r="W9" i="4" s="1"/>
  <c r="S193" i="4"/>
  <c r="S254" i="4" s="1"/>
  <c r="S145" i="4"/>
  <c r="S206" i="4" s="1"/>
  <c r="S177" i="4"/>
  <c r="S238" i="4" s="1"/>
  <c r="S170" i="4"/>
  <c r="S231" i="4" s="1"/>
  <c r="N198" i="4"/>
  <c r="N259" i="4" s="1"/>
  <c r="N196" i="4"/>
  <c r="N257" i="4" s="1"/>
  <c r="N158" i="4"/>
  <c r="N219" i="4" s="1"/>
  <c r="N159" i="4"/>
  <c r="N220" i="4" s="1"/>
  <c r="N171" i="4"/>
  <c r="N232" i="4" s="1"/>
  <c r="N188" i="4"/>
  <c r="N249" i="4" s="1"/>
  <c r="N167" i="4"/>
  <c r="N228" i="4" s="1"/>
  <c r="N145" i="4"/>
  <c r="N206" i="4" s="1"/>
  <c r="N141" i="4"/>
  <c r="N202" i="4" s="1"/>
  <c r="N140" i="4"/>
  <c r="N201" i="4" s="1"/>
  <c r="N170" i="4"/>
  <c r="N231" i="4" s="1"/>
  <c r="N193" i="4"/>
  <c r="N254" i="4" s="1"/>
  <c r="N153" i="4"/>
  <c r="N214" i="4" s="1"/>
  <c r="N172" i="4"/>
  <c r="N233" i="4" s="1"/>
  <c r="N180" i="4"/>
  <c r="N241" i="4" s="1"/>
  <c r="N165" i="4"/>
  <c r="N226" i="4" s="1"/>
  <c r="N182" i="4"/>
  <c r="N243" i="4" s="1"/>
  <c r="N164" i="4"/>
  <c r="N225" i="4" s="1"/>
  <c r="N174" i="4"/>
  <c r="N235" i="4" s="1"/>
  <c r="N151" i="4"/>
  <c r="N212" i="4" s="1"/>
  <c r="N194" i="4"/>
  <c r="N255" i="4" s="1"/>
  <c r="N150" i="4"/>
  <c r="N211" i="4" s="1"/>
  <c r="N179" i="4"/>
  <c r="N240" i="4" s="1"/>
  <c r="N163" i="4"/>
  <c r="N224" i="4" s="1"/>
  <c r="N162" i="4"/>
  <c r="N223" i="4" s="1"/>
  <c r="N183" i="4"/>
  <c r="N244" i="4" s="1"/>
  <c r="N148" i="4"/>
  <c r="N209" i="4" s="1"/>
  <c r="N147" i="4"/>
  <c r="N208" i="4" s="1"/>
  <c r="N143" i="4"/>
  <c r="N204" i="4" s="1"/>
  <c r="N168" i="4"/>
  <c r="N229" i="4" s="1"/>
  <c r="N142" i="4"/>
  <c r="N203" i="4" s="1"/>
  <c r="N191" i="4"/>
  <c r="N252" i="4" s="1"/>
  <c r="N154" i="4"/>
  <c r="N215" i="4" s="1"/>
  <c r="N185" i="4"/>
  <c r="N246" i="4" s="1"/>
  <c r="N181" i="4"/>
  <c r="N242" i="4" s="1"/>
  <c r="K169" i="4"/>
  <c r="K230" i="4" s="1"/>
  <c r="C171" i="4"/>
  <c r="C232" i="4" s="1"/>
  <c r="C143" i="4"/>
  <c r="C204" i="4" s="1"/>
  <c r="C192" i="4"/>
  <c r="C253" i="4" s="1"/>
  <c r="C166" i="4"/>
  <c r="C227" i="4" s="1"/>
  <c r="C155" i="4"/>
  <c r="C216" i="4" s="1"/>
  <c r="C190" i="4"/>
  <c r="C251" i="4" s="1"/>
  <c r="C174" i="4"/>
  <c r="C235" i="4" s="1"/>
  <c r="C145" i="4"/>
  <c r="C206" i="4" s="1"/>
  <c r="C187" i="4"/>
  <c r="C248" i="4" s="1"/>
  <c r="C182" i="4"/>
  <c r="C243" i="4" s="1"/>
  <c r="C141" i="4"/>
  <c r="C202" i="4" s="1"/>
  <c r="C175" i="4"/>
  <c r="C236" i="4" s="1"/>
  <c r="C193" i="4"/>
  <c r="C254" i="4" s="1"/>
  <c r="C194" i="4"/>
  <c r="C255" i="4" s="1"/>
  <c r="C170" i="4"/>
  <c r="C231" i="4" s="1"/>
  <c r="C184" i="4"/>
  <c r="C245" i="4" s="1"/>
  <c r="C164" i="4"/>
  <c r="C225" i="4" s="1"/>
  <c r="C186" i="4"/>
  <c r="C247" i="4" s="1"/>
  <c r="C159" i="4"/>
  <c r="C220" i="4" s="1"/>
  <c r="C173" i="4"/>
  <c r="C234" i="4" s="1"/>
  <c r="C160" i="4"/>
  <c r="C221" i="4" s="1"/>
  <c r="C152" i="4"/>
  <c r="C213" i="4" s="1"/>
  <c r="C167" i="4"/>
  <c r="C228" i="4" s="1"/>
  <c r="C156" i="4"/>
  <c r="C217" i="4" s="1"/>
  <c r="C183" i="4"/>
  <c r="C244" i="4" s="1"/>
  <c r="C142" i="4"/>
  <c r="C203" i="4" s="1"/>
  <c r="C153" i="4"/>
  <c r="C214" i="4" s="1"/>
  <c r="C154" i="4"/>
  <c r="C215" i="4" s="1"/>
  <c r="C172" i="4"/>
  <c r="C233" i="4" s="1"/>
  <c r="C168" i="4"/>
  <c r="C229" i="4" s="1"/>
  <c r="C178" i="4"/>
  <c r="C239" i="4" s="1"/>
  <c r="C165" i="4"/>
  <c r="C226" i="4" s="1"/>
  <c r="C188" i="4"/>
  <c r="C249" i="4" s="1"/>
  <c r="C191" i="4"/>
  <c r="C252" i="4" s="1"/>
  <c r="C177" i="4"/>
  <c r="C238" i="4" s="1"/>
  <c r="C195" i="4"/>
  <c r="C256" i="4" s="1"/>
  <c r="C179" i="4"/>
  <c r="C240" i="4" s="1"/>
  <c r="C149" i="4"/>
  <c r="C210" i="4" s="1"/>
  <c r="C169" i="4"/>
  <c r="C230" i="4" s="1"/>
  <c r="C176" i="4"/>
  <c r="C237" i="4" s="1"/>
  <c r="N144" i="4"/>
  <c r="N205" i="4" s="1"/>
  <c r="I180" i="4"/>
  <c r="I241" i="4" s="1"/>
  <c r="F171" i="4"/>
  <c r="F232" i="4" s="1"/>
  <c r="F184" i="4"/>
  <c r="F245" i="4" s="1"/>
  <c r="F164" i="4"/>
  <c r="F225" i="4" s="1"/>
  <c r="F167" i="4"/>
  <c r="F228" i="4" s="1"/>
  <c r="F198" i="4"/>
  <c r="F259" i="4" s="1"/>
  <c r="F147" i="4"/>
  <c r="F208" i="4" s="1"/>
  <c r="F173" i="4"/>
  <c r="F234" i="4" s="1"/>
  <c r="F154" i="4"/>
  <c r="F215" i="4" s="1"/>
  <c r="F160" i="4"/>
  <c r="F221" i="4" s="1"/>
  <c r="F156" i="4"/>
  <c r="F217" i="4" s="1"/>
  <c r="F151" i="4"/>
  <c r="F212" i="4" s="1"/>
  <c r="F188" i="4"/>
  <c r="F249" i="4" s="1"/>
  <c r="F157" i="4"/>
  <c r="F218" i="4" s="1"/>
  <c r="F142" i="4"/>
  <c r="F203" i="4" s="1"/>
  <c r="F140" i="4"/>
  <c r="F201" i="4" s="1"/>
  <c r="F168" i="4"/>
  <c r="F229" i="4" s="1"/>
  <c r="F146" i="4"/>
  <c r="F207" i="4" s="1"/>
  <c r="F187" i="4"/>
  <c r="F248" i="4" s="1"/>
  <c r="F163" i="4"/>
  <c r="F224" i="4" s="1"/>
  <c r="F166" i="4"/>
  <c r="F227" i="4" s="1"/>
  <c r="F155" i="4"/>
  <c r="F216" i="4" s="1"/>
  <c r="F178" i="4"/>
  <c r="F239" i="4" s="1"/>
  <c r="F193" i="4"/>
  <c r="F254" i="4" s="1"/>
  <c r="F148" i="4"/>
  <c r="F209" i="4" s="1"/>
  <c r="F177" i="4"/>
  <c r="F238" i="4" s="1"/>
  <c r="F145" i="4"/>
  <c r="F206" i="4" s="1"/>
  <c r="F176" i="4"/>
  <c r="F237" i="4" s="1"/>
  <c r="F153" i="4"/>
  <c r="F214" i="4" s="1"/>
  <c r="F195" i="4"/>
  <c r="F256" i="4" s="1"/>
  <c r="F191" i="4"/>
  <c r="F252" i="4" s="1"/>
  <c r="F141" i="4"/>
  <c r="F202" i="4" s="1"/>
  <c r="F162" i="4"/>
  <c r="F223" i="4" s="1"/>
  <c r="F144" i="4"/>
  <c r="F205" i="4" s="1"/>
  <c r="L192" i="4"/>
  <c r="L253" i="4" s="1"/>
  <c r="L168" i="4"/>
  <c r="L229" i="4" s="1"/>
  <c r="L162" i="4"/>
  <c r="L223" i="4" s="1"/>
  <c r="L156" i="4"/>
  <c r="L217" i="4" s="1"/>
  <c r="L171" i="4"/>
  <c r="L232" i="4" s="1"/>
  <c r="L160" i="4"/>
  <c r="L221" i="4" s="1"/>
  <c r="L155" i="4"/>
  <c r="L216" i="4" s="1"/>
  <c r="L188" i="4"/>
  <c r="L249" i="4" s="1"/>
  <c r="L172" i="4"/>
  <c r="L233" i="4" s="1"/>
  <c r="L141" i="4"/>
  <c r="L202" i="4" s="1"/>
  <c r="L163" i="4"/>
  <c r="L224" i="4" s="1"/>
  <c r="L173" i="4"/>
  <c r="L234" i="4" s="1"/>
  <c r="L167" i="4"/>
  <c r="L228" i="4" s="1"/>
  <c r="L197" i="4"/>
  <c r="L258" i="4" s="1"/>
  <c r="L170" i="4"/>
  <c r="L231" i="4" s="1"/>
  <c r="L179" i="4"/>
  <c r="L240" i="4" s="1"/>
  <c r="L194" i="4"/>
  <c r="L255" i="4" s="1"/>
  <c r="L191" i="4"/>
  <c r="L252" i="4" s="1"/>
  <c r="L184" i="4"/>
  <c r="L245" i="4" s="1"/>
  <c r="L148" i="4"/>
  <c r="L209" i="4" s="1"/>
  <c r="L177" i="4"/>
  <c r="L238" i="4" s="1"/>
  <c r="L147" i="4"/>
  <c r="L208" i="4" s="1"/>
  <c r="L169" i="4"/>
  <c r="L230" i="4" s="1"/>
  <c r="L186" i="4"/>
  <c r="L247" i="4" s="1"/>
  <c r="L187" i="4"/>
  <c r="L248" i="4" s="1"/>
  <c r="L154" i="4"/>
  <c r="L215" i="4" s="1"/>
  <c r="L198" i="4"/>
  <c r="L259" i="4" s="1"/>
  <c r="L144" i="4"/>
  <c r="L205" i="4" s="1"/>
  <c r="L149" i="4"/>
  <c r="L210" i="4" s="1"/>
  <c r="L166" i="4"/>
  <c r="L227" i="4" s="1"/>
  <c r="L142" i="4"/>
  <c r="L203" i="4" s="1"/>
  <c r="L181" i="4"/>
  <c r="L242" i="4" s="1"/>
  <c r="L176" i="4"/>
  <c r="L237" i="4" s="1"/>
  <c r="L174" i="4"/>
  <c r="L235" i="4" s="1"/>
  <c r="L175" i="4"/>
  <c r="L236" i="4" s="1"/>
  <c r="L146" i="4"/>
  <c r="L207" i="4" s="1"/>
  <c r="L152" i="4"/>
  <c r="L213" i="4" s="1"/>
  <c r="L161" i="4"/>
  <c r="L222" i="4" s="1"/>
  <c r="L143" i="4"/>
  <c r="L204" i="4" s="1"/>
  <c r="L153" i="4"/>
  <c r="L214" i="4" s="1"/>
  <c r="L193" i="4"/>
  <c r="L254" i="4" s="1"/>
  <c r="L180" i="4"/>
  <c r="L241" i="4" s="1"/>
  <c r="S149" i="4"/>
  <c r="S210" i="4" s="1"/>
  <c r="S156" i="4"/>
  <c r="S217" i="4" s="1"/>
  <c r="S197" i="4"/>
  <c r="S258" i="4" s="1"/>
  <c r="S172" i="4"/>
  <c r="S233" i="4" s="1"/>
  <c r="S192" i="4"/>
  <c r="S253" i="4" s="1"/>
  <c r="S168" i="4"/>
  <c r="S229" i="4" s="1"/>
  <c r="S187" i="4"/>
  <c r="S248" i="4" s="1"/>
  <c r="S180" i="4"/>
  <c r="S241" i="4" s="1"/>
  <c r="S142" i="4"/>
  <c r="S203" i="4" s="1"/>
  <c r="S158" i="4"/>
  <c r="S219" i="4" s="1"/>
  <c r="S140" i="4"/>
  <c r="S201" i="4" s="1"/>
  <c r="S169" i="4"/>
  <c r="S230" i="4" s="1"/>
  <c r="S148" i="4"/>
  <c r="S209" i="4" s="1"/>
  <c r="S198" i="4"/>
  <c r="S259" i="4" s="1"/>
  <c r="S184" i="4"/>
  <c r="S245" i="4" s="1"/>
  <c r="I142" i="4"/>
  <c r="I203" i="4" s="1"/>
  <c r="L140" i="4"/>
  <c r="L201" i="4" s="1"/>
  <c r="S194" i="4"/>
  <c r="S255" i="4" s="1"/>
  <c r="S167" i="4"/>
  <c r="S228" i="4" s="1"/>
  <c r="S171" i="4"/>
  <c r="S232" i="4" s="1"/>
  <c r="I156" i="4"/>
  <c r="I217" i="4" s="1"/>
  <c r="I185" i="4"/>
  <c r="I246" i="4" s="1"/>
  <c r="L178" i="4"/>
  <c r="L239" i="4" s="1"/>
  <c r="F189" i="4"/>
  <c r="F250" i="4" s="1"/>
  <c r="F170" i="4"/>
  <c r="F231" i="4" s="1"/>
  <c r="K166" i="4"/>
  <c r="K227" i="4" s="1"/>
  <c r="K186" i="4"/>
  <c r="K247" i="4" s="1"/>
  <c r="K168" i="4"/>
  <c r="K229" i="4" s="1"/>
  <c r="K179" i="4"/>
  <c r="K240" i="4" s="1"/>
  <c r="K185" i="4"/>
  <c r="K246" i="4" s="1"/>
  <c r="K172" i="4"/>
  <c r="K233" i="4" s="1"/>
  <c r="K151" i="4"/>
  <c r="K212" i="4" s="1"/>
  <c r="S147" i="4"/>
  <c r="S208" i="4" s="1"/>
  <c r="S196" i="4"/>
  <c r="S257" i="4" s="1"/>
  <c r="S176" i="4"/>
  <c r="S237" i="4" s="1"/>
  <c r="S141" i="4"/>
  <c r="S202" i="4" s="1"/>
  <c r="K180" i="4"/>
  <c r="K241" i="4" s="1"/>
  <c r="S183" i="4"/>
  <c r="S244" i="4" s="1"/>
  <c r="K187" i="4"/>
  <c r="K248" i="4" s="1"/>
  <c r="S153" i="4"/>
  <c r="S214" i="4" s="1"/>
  <c r="E174" i="4"/>
  <c r="E235" i="4" s="1"/>
  <c r="E175" i="4"/>
  <c r="E236" i="4" s="1"/>
  <c r="E182" i="4"/>
  <c r="E243" i="4" s="1"/>
  <c r="E197" i="4"/>
  <c r="E258" i="4" s="1"/>
  <c r="N160" i="4"/>
  <c r="N221" i="4" s="1"/>
  <c r="N176" i="4"/>
  <c r="N237" i="4" s="1"/>
  <c r="N186" i="4"/>
  <c r="N247" i="4" s="1"/>
  <c r="H192" i="4"/>
  <c r="H253" i="4" s="1"/>
  <c r="H159" i="4"/>
  <c r="H220" i="4" s="1"/>
  <c r="H149" i="4"/>
  <c r="H210" i="4" s="1"/>
  <c r="H171" i="4"/>
  <c r="H232" i="4" s="1"/>
  <c r="H184" i="4"/>
  <c r="H245" i="4" s="1"/>
  <c r="H194" i="4"/>
  <c r="H255" i="4" s="1"/>
  <c r="H160" i="4"/>
  <c r="H221" i="4" s="1"/>
  <c r="H196" i="4"/>
  <c r="H257" i="4" s="1"/>
  <c r="H178" i="4"/>
  <c r="H239" i="4" s="1"/>
  <c r="H166" i="4"/>
  <c r="H227" i="4" s="1"/>
  <c r="H185" i="4"/>
  <c r="H246" i="4" s="1"/>
  <c r="H195" i="4"/>
  <c r="H256" i="4" s="1"/>
  <c r="H140" i="4"/>
  <c r="H201" i="4" s="1"/>
  <c r="H170" i="4"/>
  <c r="H231" i="4" s="1"/>
  <c r="H197" i="4"/>
  <c r="H258" i="4" s="1"/>
  <c r="H172" i="4"/>
  <c r="H233" i="4" s="1"/>
  <c r="H164" i="4"/>
  <c r="H225" i="4" s="1"/>
  <c r="H158" i="4"/>
  <c r="H219" i="4" s="1"/>
  <c r="H144" i="4"/>
  <c r="H205" i="4" s="1"/>
  <c r="I176" i="4"/>
  <c r="I237" i="4" s="1"/>
  <c r="I178" i="4"/>
  <c r="I239" i="4" s="1"/>
  <c r="I160" i="4"/>
  <c r="I221" i="4" s="1"/>
  <c r="I140" i="4"/>
  <c r="I201" i="4" s="1"/>
  <c r="I155" i="4"/>
  <c r="I216" i="4" s="1"/>
  <c r="I188" i="4"/>
  <c r="I249" i="4" s="1"/>
  <c r="I146" i="4"/>
  <c r="I207" i="4" s="1"/>
  <c r="I150" i="4"/>
  <c r="I211" i="4" s="1"/>
  <c r="I149" i="4"/>
  <c r="I210" i="4" s="1"/>
  <c r="I154" i="4"/>
  <c r="I215" i="4" s="1"/>
  <c r="I183" i="4"/>
  <c r="I244" i="4" s="1"/>
  <c r="I165" i="4"/>
  <c r="I226" i="4" s="1"/>
  <c r="I167" i="4"/>
  <c r="I228" i="4" s="1"/>
  <c r="I145" i="4"/>
  <c r="I206" i="4" s="1"/>
  <c r="I175" i="4"/>
  <c r="I236" i="4" s="1"/>
  <c r="I143" i="4"/>
  <c r="I204" i="4" s="1"/>
  <c r="I166" i="4"/>
  <c r="I227" i="4" s="1"/>
  <c r="I164" i="4"/>
  <c r="I225" i="4" s="1"/>
  <c r="I148" i="4"/>
  <c r="I209" i="4" s="1"/>
  <c r="I189" i="4"/>
  <c r="I250" i="4" s="1"/>
  <c r="I144" i="4"/>
  <c r="I205" i="4" s="1"/>
  <c r="I181" i="4"/>
  <c r="I242" i="4" s="1"/>
  <c r="I190" i="4"/>
  <c r="I251" i="4" s="1"/>
  <c r="I161" i="4"/>
  <c r="I222" i="4" s="1"/>
  <c r="I168" i="4"/>
  <c r="I229" i="4" s="1"/>
  <c r="I191" i="4"/>
  <c r="I252" i="4" s="1"/>
  <c r="I197" i="4"/>
  <c r="I258" i="4" s="1"/>
  <c r="I170" i="4"/>
  <c r="I231" i="4" s="1"/>
  <c r="I157" i="4"/>
  <c r="I218" i="4" s="1"/>
  <c r="I182" i="4"/>
  <c r="I243" i="4" s="1"/>
  <c r="I179" i="4"/>
  <c r="I240" i="4" s="1"/>
  <c r="I151" i="4"/>
  <c r="I212" i="4" s="1"/>
  <c r="I173" i="4"/>
  <c r="I234" i="4" s="1"/>
  <c r="I177" i="4"/>
  <c r="I238" i="4" s="1"/>
  <c r="I195" i="4"/>
  <c r="I256" i="4" s="1"/>
  <c r="I186" i="4"/>
  <c r="I247" i="4" s="1"/>
  <c r="I187" i="4"/>
  <c r="I248" i="4" s="1"/>
  <c r="I194" i="4"/>
  <c r="I255" i="4" s="1"/>
  <c r="L165" i="4"/>
  <c r="L226" i="4" s="1"/>
  <c r="F182" i="4"/>
  <c r="F243" i="4" s="1"/>
  <c r="F165" i="4"/>
  <c r="F226" i="4" s="1"/>
  <c r="I147" i="4"/>
  <c r="I208" i="4" s="1"/>
  <c r="K195" i="4"/>
  <c r="K256" i="4" s="1"/>
  <c r="K149" i="4"/>
  <c r="K210" i="4" s="1"/>
  <c r="K154" i="4"/>
  <c r="K215" i="4" s="1"/>
  <c r="K181" i="4"/>
  <c r="K242" i="4" s="1"/>
  <c r="K160" i="4"/>
  <c r="K221" i="4" s="1"/>
  <c r="K184" i="4"/>
  <c r="K245" i="4" s="1"/>
  <c r="K165" i="4"/>
  <c r="K226" i="4" s="1"/>
  <c r="S191" i="4"/>
  <c r="S252" i="4" s="1"/>
  <c r="S161" i="4"/>
  <c r="S222" i="4" s="1"/>
  <c r="S143" i="4"/>
  <c r="S204" i="4" s="1"/>
  <c r="S144" i="4"/>
  <c r="S205" i="4" s="1"/>
  <c r="K176" i="4"/>
  <c r="K237" i="4" s="1"/>
  <c r="S179" i="4"/>
  <c r="S240" i="4" s="1"/>
  <c r="F169" i="4"/>
  <c r="F230" i="4" s="1"/>
  <c r="F143" i="4"/>
  <c r="F204" i="4" s="1"/>
  <c r="L150" i="4"/>
  <c r="L211" i="4" s="1"/>
  <c r="F190" i="4"/>
  <c r="F251" i="4" s="1"/>
  <c r="S188" i="4"/>
  <c r="S249" i="4" s="1"/>
  <c r="S178" i="4"/>
  <c r="S239" i="4" s="1"/>
  <c r="S189" i="4"/>
  <c r="S250" i="4" s="1"/>
  <c r="S190" i="4"/>
  <c r="S251" i="4" s="1"/>
  <c r="S186" i="4"/>
  <c r="S247" i="4" s="1"/>
  <c r="I153" i="4"/>
  <c r="I214" i="4" s="1"/>
  <c r="L189" i="4"/>
  <c r="L250" i="4" s="1"/>
  <c r="S160" i="4"/>
  <c r="S221" i="4" s="1"/>
  <c r="E196" i="4"/>
  <c r="E257" i="4" s="1"/>
  <c r="L185" i="4"/>
  <c r="L246" i="4" s="1"/>
  <c r="U264" i="4"/>
  <c r="L8" i="4" l="1"/>
  <c r="N8" i="4"/>
  <c r="R8" i="4"/>
  <c r="H8" i="4"/>
  <c r="F8" i="4"/>
  <c r="M8" i="4"/>
  <c r="P8" i="4"/>
  <c r="D8" i="4"/>
  <c r="T8" i="4"/>
  <c r="S8" i="4"/>
  <c r="K8" i="4"/>
  <c r="E8" i="4"/>
  <c r="I8" i="4"/>
  <c r="J8" i="4"/>
  <c r="G8" i="4"/>
  <c r="Q8" i="4"/>
  <c r="C8" i="4"/>
  <c r="Z4" i="4" a="1"/>
  <c r="AM18" i="4" s="1"/>
  <c r="U265" i="4"/>
  <c r="W264" i="4"/>
  <c r="V264" i="4"/>
  <c r="X264" i="4"/>
  <c r="AM60" i="4" l="1"/>
  <c r="AO8" i="4"/>
  <c r="AO50" i="4" s="1"/>
  <c r="AF13" i="4"/>
  <c r="AF55" i="4" s="1"/>
  <c r="AJ15" i="4"/>
  <c r="AJ57" i="4" s="1"/>
  <c r="AM16" i="4"/>
  <c r="AM58" i="4" s="1"/>
  <c r="AF5" i="4"/>
  <c r="AF47" i="4" s="1"/>
  <c r="AJ17" i="4"/>
  <c r="AJ59" i="4" s="1"/>
  <c r="AP19" i="4"/>
  <c r="AP61" i="4" s="1"/>
  <c r="AA4" i="4"/>
  <c r="AA46" i="4" s="1"/>
  <c r="AA8" i="4"/>
  <c r="AA50" i="4" s="1"/>
  <c r="AF15" i="4"/>
  <c r="AF57" i="4" s="1"/>
  <c r="AF10" i="4"/>
  <c r="AF52" i="4" s="1"/>
  <c r="AI15" i="4"/>
  <c r="AI57" i="4" s="1"/>
  <c r="AF14" i="4"/>
  <c r="AF56" i="4" s="1"/>
  <c r="Z6" i="4"/>
  <c r="Z48" i="4" s="1"/>
  <c r="AJ14" i="4"/>
  <c r="AJ56" i="4" s="1"/>
  <c r="AH18" i="4"/>
  <c r="AH60" i="4" s="1"/>
  <c r="AH11" i="4"/>
  <c r="AH53" i="4" s="1"/>
  <c r="AG16" i="4"/>
  <c r="AG58" i="4" s="1"/>
  <c r="AI13" i="4"/>
  <c r="AI55" i="4" s="1"/>
  <c r="AE19" i="4"/>
  <c r="AE61" i="4" s="1"/>
  <c r="AM10" i="4"/>
  <c r="AM52" i="4" s="1"/>
  <c r="AF9" i="4"/>
  <c r="AF51" i="4" s="1"/>
  <c r="AC19" i="4"/>
  <c r="AC61" i="4" s="1"/>
  <c r="AE8" i="4"/>
  <c r="AE50" i="4" s="1"/>
  <c r="AA11" i="4"/>
  <c r="AA53" i="4" s="1"/>
  <c r="AI12" i="4"/>
  <c r="AI54" i="4" s="1"/>
  <c r="AC15" i="4"/>
  <c r="AC57" i="4" s="1"/>
  <c r="AI8" i="4"/>
  <c r="AI50" i="4" s="1"/>
  <c r="AG18" i="4"/>
  <c r="AG60" i="4" s="1"/>
  <c r="AC8" i="4"/>
  <c r="AC50" i="4" s="1"/>
  <c r="AE4" i="4"/>
  <c r="AE46" i="4" s="1"/>
  <c r="AK5" i="4"/>
  <c r="AK47" i="4" s="1"/>
  <c r="AQ4" i="4"/>
  <c r="AQ46" i="4" s="1"/>
  <c r="AL20" i="4"/>
  <c r="AL62" i="4" s="1"/>
  <c r="Z19" i="4"/>
  <c r="Z61" i="4" s="1"/>
  <c r="AJ8" i="4"/>
  <c r="AJ50" i="4" s="1"/>
  <c r="AE20" i="4"/>
  <c r="AE62" i="4" s="1"/>
  <c r="AG10" i="4"/>
  <c r="AG52" i="4" s="1"/>
  <c r="AB8" i="4"/>
  <c r="AB50" i="4" s="1"/>
  <c r="AH21" i="4"/>
  <c r="AH63" i="4" s="1"/>
  <c r="AN9" i="4"/>
  <c r="AN51" i="4" s="1"/>
  <c r="AD20" i="4"/>
  <c r="AD62" i="4" s="1"/>
  <c r="AL15" i="4"/>
  <c r="AL57" i="4" s="1"/>
  <c r="AA5" i="4"/>
  <c r="AA47" i="4" s="1"/>
  <c r="AH15" i="4"/>
  <c r="AH57" i="4" s="1"/>
  <c r="AG5" i="4"/>
  <c r="AG47" i="4" s="1"/>
  <c r="AF8" i="4"/>
  <c r="AF50" i="4" s="1"/>
  <c r="AD21" i="4"/>
  <c r="AD63" i="4" s="1"/>
  <c r="AG7" i="4"/>
  <c r="AG49" i="4" s="1"/>
  <c r="AB14" i="4"/>
  <c r="AB56" i="4" s="1"/>
  <c r="AD4" i="4"/>
  <c r="AD46" i="4" s="1"/>
  <c r="AF19" i="4"/>
  <c r="AF61" i="4" s="1"/>
  <c r="AK15" i="4"/>
  <c r="AK57" i="4" s="1"/>
  <c r="AN16" i="4"/>
  <c r="AN58" i="4" s="1"/>
  <c r="AL6" i="4"/>
  <c r="AL48" i="4" s="1"/>
  <c r="AF21" i="4"/>
  <c r="AF63" i="4" s="1"/>
  <c r="AL13" i="4"/>
  <c r="AL55" i="4" s="1"/>
  <c r="AE21" i="4"/>
  <c r="AE63" i="4" s="1"/>
  <c r="AC13" i="4"/>
  <c r="AC55" i="4" s="1"/>
  <c r="AN5" i="4"/>
  <c r="AN47" i="4" s="1"/>
  <c r="AJ13" i="4"/>
  <c r="AJ55" i="4" s="1"/>
  <c r="AI19" i="4"/>
  <c r="AI61" i="4" s="1"/>
  <c r="AG21" i="4"/>
  <c r="AG63" i="4" s="1"/>
  <c r="AN8" i="4"/>
  <c r="AN50" i="4" s="1"/>
  <c r="Z14" i="4"/>
  <c r="Z56" i="4" s="1"/>
  <c r="AC5" i="4"/>
  <c r="AC47" i="4" s="1"/>
  <c r="AE11" i="4"/>
  <c r="AE53" i="4" s="1"/>
  <c r="AQ11" i="4"/>
  <c r="AQ53" i="4" s="1"/>
  <c r="AC12" i="4"/>
  <c r="AC54" i="4" s="1"/>
  <c r="AD12" i="4"/>
  <c r="AD54" i="4" s="1"/>
  <c r="AF17" i="4"/>
  <c r="AF59" i="4" s="1"/>
  <c r="AJ9" i="4"/>
  <c r="AJ51" i="4" s="1"/>
  <c r="AL9" i="4"/>
  <c r="AL51" i="4" s="1"/>
  <c r="AA12" i="4"/>
  <c r="AA54" i="4" s="1"/>
  <c r="Z11" i="4"/>
  <c r="Z53" i="4" s="1"/>
  <c r="AK10" i="4"/>
  <c r="AK52" i="4" s="1"/>
  <c r="AG19" i="4"/>
  <c r="AG61" i="4" s="1"/>
  <c r="AM21" i="4"/>
  <c r="AM63" i="4" s="1"/>
  <c r="AO17" i="4"/>
  <c r="AO59" i="4" s="1"/>
  <c r="AP12" i="4"/>
  <c r="AP54" i="4" s="1"/>
  <c r="AB20" i="4"/>
  <c r="AB62" i="4" s="1"/>
  <c r="AB13" i="4"/>
  <c r="AB55" i="4" s="1"/>
  <c r="AN6" i="4"/>
  <c r="AN48" i="4" s="1"/>
  <c r="AB10" i="4"/>
  <c r="AB52" i="4" s="1"/>
  <c r="AO11" i="4"/>
  <c r="AO53" i="4" s="1"/>
  <c r="AA13" i="4"/>
  <c r="AA55" i="4" s="1"/>
  <c r="AL11" i="4"/>
  <c r="AL53" i="4" s="1"/>
  <c r="AJ7" i="4"/>
  <c r="AJ49" i="4" s="1"/>
  <c r="AM8" i="4"/>
  <c r="AM50" i="4" s="1"/>
  <c r="AJ4" i="4"/>
  <c r="AJ46" i="4" s="1"/>
  <c r="AH8" i="4"/>
  <c r="AH50" i="4" s="1"/>
  <c r="AC20" i="4"/>
  <c r="AC62" i="4" s="1"/>
  <c r="AE14" i="4"/>
  <c r="AE56" i="4" s="1"/>
  <c r="AD15" i="4"/>
  <c r="AD57" i="4" s="1"/>
  <c r="AE13" i="4"/>
  <c r="AE55" i="4" s="1"/>
  <c r="AH16" i="4"/>
  <c r="AH58" i="4" s="1"/>
  <c r="AD14" i="4"/>
  <c r="AD56" i="4" s="1"/>
  <c r="AN20" i="4"/>
  <c r="AN62" i="4" s="1"/>
  <c r="AG17" i="4"/>
  <c r="AG59" i="4" s="1"/>
  <c r="Z18" i="4"/>
  <c r="Z60" i="4" s="1"/>
  <c r="AJ12" i="4"/>
  <c r="AJ54" i="4" s="1"/>
  <c r="AO19" i="4"/>
  <c r="AO61" i="4" s="1"/>
  <c r="Z5" i="4"/>
  <c r="Z47" i="4" s="1"/>
  <c r="AP21" i="4"/>
  <c r="AP63" i="4" s="1"/>
  <c r="AM9" i="4"/>
  <c r="AM51" i="4" s="1"/>
  <c r="AA19" i="4"/>
  <c r="AA61" i="4" s="1"/>
  <c r="AL14" i="4"/>
  <c r="AL56" i="4" s="1"/>
  <c r="AE10" i="4"/>
  <c r="AE52" i="4" s="1"/>
  <c r="AB21" i="4"/>
  <c r="AB63" i="4" s="1"/>
  <c r="Z8" i="4"/>
  <c r="Z50" i="4" s="1"/>
  <c r="AB4" i="4"/>
  <c r="AB46" i="4" s="1"/>
  <c r="AH10" i="4"/>
  <c r="AH52" i="4" s="1"/>
  <c r="AK14" i="4"/>
  <c r="AK56" i="4" s="1"/>
  <c r="AH5" i="4"/>
  <c r="AH47" i="4" s="1"/>
  <c r="Z9" i="4"/>
  <c r="Z51" i="4" s="1"/>
  <c r="AM4" i="4"/>
  <c r="AM46" i="4" s="1"/>
  <c r="AO10" i="4"/>
  <c r="AO52" i="4" s="1"/>
  <c r="AK12" i="4"/>
  <c r="AK54" i="4" s="1"/>
  <c r="AP16" i="4"/>
  <c r="AP58" i="4" s="1"/>
  <c r="AJ20" i="4"/>
  <c r="AJ62" i="4" s="1"/>
  <c r="AI20" i="4"/>
  <c r="AI62" i="4" s="1"/>
  <c r="AH12" i="4"/>
  <c r="AH54" i="4" s="1"/>
  <c r="AM14" i="4"/>
  <c r="AM56" i="4" s="1"/>
  <c r="AG4" i="4"/>
  <c r="AG46" i="4" s="1"/>
  <c r="AQ12" i="4"/>
  <c r="AQ54" i="4" s="1"/>
  <c r="AI5" i="4"/>
  <c r="AI47" i="4" s="1"/>
  <c r="AA20" i="4"/>
  <c r="AA62" i="4" s="1"/>
  <c r="AF16" i="4"/>
  <c r="AF58" i="4" s="1"/>
  <c r="AL12" i="4"/>
  <c r="AL54" i="4" s="1"/>
  <c r="AP5" i="4"/>
  <c r="AP47" i="4" s="1"/>
  <c r="AO14" i="4"/>
  <c r="AO56" i="4" s="1"/>
  <c r="AN10" i="4"/>
  <c r="AN52" i="4" s="1"/>
  <c r="AG6" i="4"/>
  <c r="AG48" i="4" s="1"/>
  <c r="AA7" i="4"/>
  <c r="AA49" i="4" s="1"/>
  <c r="AD6" i="4"/>
  <c r="AD48" i="4" s="1"/>
  <c r="AB7" i="4"/>
  <c r="AB49" i="4" s="1"/>
  <c r="AN18" i="4"/>
  <c r="AN60" i="4" s="1"/>
  <c r="AJ10" i="4"/>
  <c r="AJ52" i="4" s="1"/>
  <c r="AC14" i="4"/>
  <c r="AC56" i="4" s="1"/>
  <c r="AK19" i="4"/>
  <c r="AK61" i="4" s="1"/>
  <c r="AM15" i="4"/>
  <c r="AM57" i="4" s="1"/>
  <c r="AO4" i="4"/>
  <c r="AO46" i="4" s="1"/>
  <c r="AF12" i="4"/>
  <c r="AF54" i="4" s="1"/>
  <c r="AB6" i="4"/>
  <c r="AB48" i="4" s="1"/>
  <c r="AK18" i="4"/>
  <c r="AK60" i="4" s="1"/>
  <c r="AC18" i="4"/>
  <c r="AC60" i="4" s="1"/>
  <c r="AF20" i="4"/>
  <c r="AF62" i="4" s="1"/>
  <c r="AH7" i="4"/>
  <c r="AH49" i="4" s="1"/>
  <c r="AP9" i="4"/>
  <c r="AP51" i="4" s="1"/>
  <c r="AL19" i="4"/>
  <c r="AL61" i="4" s="1"/>
  <c r="AO15" i="4"/>
  <c r="AO57" i="4" s="1"/>
  <c r="AN17" i="4"/>
  <c r="AN59" i="4" s="1"/>
  <c r="AQ8" i="4"/>
  <c r="AQ50" i="4" s="1"/>
  <c r="AA10" i="4"/>
  <c r="AA52" i="4" s="1"/>
  <c r="AD16" i="4"/>
  <c r="AD58" i="4" s="1"/>
  <c r="AC17" i="4"/>
  <c r="AC59" i="4" s="1"/>
  <c r="AM11" i="4"/>
  <c r="AM53" i="4" s="1"/>
  <c r="AE9" i="4"/>
  <c r="AE51" i="4" s="1"/>
  <c r="AL5" i="4"/>
  <c r="AL47" i="4" s="1"/>
  <c r="AK6" i="4"/>
  <c r="AK48" i="4" s="1"/>
  <c r="AN21" i="4"/>
  <c r="AN63" i="4" s="1"/>
  <c r="AA17" i="4"/>
  <c r="AA59" i="4" s="1"/>
  <c r="Z7" i="4"/>
  <c r="Z49" i="4" s="1"/>
  <c r="AJ6" i="4"/>
  <c r="AJ48" i="4" s="1"/>
  <c r="AP15" i="4"/>
  <c r="AP57" i="4" s="1"/>
  <c r="AI11" i="4"/>
  <c r="AI53" i="4" s="1"/>
  <c r="AQ13" i="4"/>
  <c r="AQ55" i="4" s="1"/>
  <c r="AO9" i="4"/>
  <c r="AO51" i="4" s="1"/>
  <c r="AP18" i="4"/>
  <c r="AP60" i="4" s="1"/>
  <c r="AO20" i="4"/>
  <c r="AO62" i="4" s="1"/>
  <c r="AH17" i="4"/>
  <c r="AH59" i="4" s="1"/>
  <c r="AE12" i="4"/>
  <c r="AE54" i="4" s="1"/>
  <c r="AE16" i="4"/>
  <c r="AE58" i="4" s="1"/>
  <c r="AG9" i="4"/>
  <c r="AG51" i="4" s="1"/>
  <c r="AK4" i="4"/>
  <c r="AK46" i="4" s="1"/>
  <c r="AN7" i="4"/>
  <c r="AN49" i="4" s="1"/>
  <c r="AO13" i="4"/>
  <c r="AO55" i="4" s="1"/>
  <c r="AA15" i="4"/>
  <c r="AA57" i="4" s="1"/>
  <c r="AQ7" i="4"/>
  <c r="AQ49" i="4" s="1"/>
  <c r="AP7" i="4"/>
  <c r="AP49" i="4" s="1"/>
  <c r="AC9" i="4"/>
  <c r="AC51" i="4" s="1"/>
  <c r="AK21" i="4"/>
  <c r="AK63" i="4" s="1"/>
  <c r="AC10" i="4"/>
  <c r="AC52" i="4" s="1"/>
  <c r="AB16" i="4"/>
  <c r="AB58" i="4" s="1"/>
  <c r="AA14" i="4"/>
  <c r="AA56" i="4" s="1"/>
  <c r="AB18" i="4"/>
  <c r="AB60" i="4" s="1"/>
  <c r="AK16" i="4"/>
  <c r="AK58" i="4" s="1"/>
  <c r="AI17" i="4"/>
  <c r="AI59" i="4" s="1"/>
  <c r="AP8" i="4"/>
  <c r="AP50" i="4" s="1"/>
  <c r="AJ19" i="4"/>
  <c r="AJ61" i="4" s="1"/>
  <c r="AH6" i="4"/>
  <c r="AH48" i="4" s="1"/>
  <c r="AO21" i="4"/>
  <c r="AO63" i="4" s="1"/>
  <c r="AM20" i="4"/>
  <c r="AM62" i="4" s="1"/>
  <c r="AA18" i="4"/>
  <c r="AA60" i="4" s="1"/>
  <c r="AM12" i="4"/>
  <c r="AM54" i="4" s="1"/>
  <c r="AJ18" i="4"/>
  <c r="AJ60" i="4" s="1"/>
  <c r="AG14" i="4"/>
  <c r="AG56" i="4" s="1"/>
  <c r="AG13" i="4"/>
  <c r="AG55" i="4" s="1"/>
  <c r="AP13" i="4"/>
  <c r="AP55" i="4" s="1"/>
  <c r="AD5" i="4"/>
  <c r="AD47" i="4" s="1"/>
  <c r="AD9" i="4"/>
  <c r="AD51" i="4" s="1"/>
  <c r="AI18" i="4"/>
  <c r="AI60" i="4" s="1"/>
  <c r="AQ21" i="4"/>
  <c r="AQ63" i="4" s="1"/>
  <c r="AG20" i="4"/>
  <c r="AG62" i="4" s="1"/>
  <c r="AG8" i="4"/>
  <c r="AG50" i="4" s="1"/>
  <c r="AE6" i="4"/>
  <c r="AE48" i="4" s="1"/>
  <c r="Z10" i="4"/>
  <c r="Z52" i="4" s="1"/>
  <c r="AN15" i="4"/>
  <c r="AN57" i="4" s="1"/>
  <c r="AM7" i="4"/>
  <c r="AM49" i="4" s="1"/>
  <c r="AF6" i="4"/>
  <c r="AF48" i="4" s="1"/>
  <c r="AP6" i="4"/>
  <c r="AP48" i="4" s="1"/>
  <c r="AE5" i="4"/>
  <c r="AE47" i="4" s="1"/>
  <c r="Z12" i="4"/>
  <c r="Z54" i="4" s="1"/>
  <c r="AQ18" i="4"/>
  <c r="AQ60" i="4" s="1"/>
  <c r="AA16" i="4"/>
  <c r="AA58" i="4" s="1"/>
  <c r="AJ5" i="4"/>
  <c r="AJ47" i="4" s="1"/>
  <c r="AO5" i="4"/>
  <c r="AO47" i="4" s="1"/>
  <c r="Z20" i="4"/>
  <c r="Z62" i="4" s="1"/>
  <c r="AD17" i="4"/>
  <c r="AD59" i="4" s="1"/>
  <c r="AQ17" i="4"/>
  <c r="AQ59" i="4" s="1"/>
  <c r="AD8" i="4"/>
  <c r="AD50" i="4" s="1"/>
  <c r="AK20" i="4"/>
  <c r="AK62" i="4" s="1"/>
  <c r="AP10" i="4"/>
  <c r="AP52" i="4" s="1"/>
  <c r="AO16" i="4"/>
  <c r="AO58" i="4" s="1"/>
  <c r="AQ5" i="4"/>
  <c r="AQ47" i="4" s="1"/>
  <c r="AI6" i="4"/>
  <c r="AI48" i="4" s="1"/>
  <c r="AP4" i="4"/>
  <c r="AP46" i="4" s="1"/>
  <c r="AL17" i="4"/>
  <c r="AL59" i="4" s="1"/>
  <c r="AB15" i="4"/>
  <c r="AB57" i="4" s="1"/>
  <c r="AQ10" i="4"/>
  <c r="AQ52" i="4" s="1"/>
  <c r="Z4" i="4"/>
  <c r="Z46" i="4" s="1"/>
  <c r="AC4" i="4"/>
  <c r="AC46" i="4" s="1"/>
  <c r="AD11" i="4"/>
  <c r="AD53" i="4" s="1"/>
  <c r="AI16" i="4"/>
  <c r="AI58" i="4" s="1"/>
  <c r="AH9" i="4"/>
  <c r="AH51" i="4" s="1"/>
  <c r="AK13" i="4"/>
  <c r="AK55" i="4" s="1"/>
  <c r="AO12" i="4"/>
  <c r="AO54" i="4" s="1"/>
  <c r="AO6" i="4"/>
  <c r="AO48" i="4" s="1"/>
  <c r="AL16" i="4"/>
  <c r="AL58" i="4" s="1"/>
  <c r="AB19" i="4"/>
  <c r="AB61" i="4" s="1"/>
  <c r="AJ16" i="4"/>
  <c r="AJ58" i="4" s="1"/>
  <c r="AO18" i="4"/>
  <c r="AO60" i="4" s="1"/>
  <c r="AM19" i="4"/>
  <c r="AM61" i="4" s="1"/>
  <c r="AH20" i="4"/>
  <c r="AH62" i="4" s="1"/>
  <c r="AL10" i="4"/>
  <c r="AL52" i="4" s="1"/>
  <c r="AC21" i="4"/>
  <c r="AC63" i="4" s="1"/>
  <c r="AI7" i="4"/>
  <c r="AI49" i="4" s="1"/>
  <c r="AJ11" i="4"/>
  <c r="AJ53" i="4" s="1"/>
  <c r="AF11" i="4"/>
  <c r="AF53" i="4" s="1"/>
  <c r="AA21" i="4"/>
  <c r="AA63" i="4" s="1"/>
  <c r="AK17" i="4"/>
  <c r="AK59" i="4" s="1"/>
  <c r="AP14" i="4"/>
  <c r="AP56" i="4" s="1"/>
  <c r="AB9" i="4"/>
  <c r="AB51" i="4" s="1"/>
  <c r="AC16" i="4"/>
  <c r="AC58" i="4" s="1"/>
  <c r="AK11" i="4"/>
  <c r="AK53" i="4" s="1"/>
  <c r="AI9" i="4"/>
  <c r="AI51" i="4" s="1"/>
  <c r="Z16" i="4"/>
  <c r="Z58" i="4" s="1"/>
  <c r="Z13" i="4"/>
  <c r="Z55" i="4" s="1"/>
  <c r="AG15" i="4"/>
  <c r="AG57" i="4" s="1"/>
  <c r="AH13" i="4"/>
  <c r="AH55" i="4" s="1"/>
  <c r="AN12" i="4"/>
  <c r="AN54" i="4" s="1"/>
  <c r="AL21" i="4"/>
  <c r="AL63" i="4" s="1"/>
  <c r="AL18" i="4"/>
  <c r="AL60" i="4" s="1"/>
  <c r="AI10" i="4"/>
  <c r="AI52" i="4" s="1"/>
  <c r="AL8" i="4"/>
  <c r="AL50" i="4" s="1"/>
  <c r="AN13" i="4"/>
  <c r="AN55" i="4" s="1"/>
  <c r="AQ14" i="4"/>
  <c r="AQ56" i="4" s="1"/>
  <c r="AA9" i="4"/>
  <c r="AA51" i="4" s="1"/>
  <c r="AE15" i="4"/>
  <c r="AE57" i="4" s="1"/>
  <c r="AQ15" i="4"/>
  <c r="AQ57" i="4" s="1"/>
  <c r="AB17" i="4"/>
  <c r="AB59" i="4" s="1"/>
  <c r="AB11" i="4"/>
  <c r="AB53" i="4" s="1"/>
  <c r="AN11" i="4"/>
  <c r="AN53" i="4" s="1"/>
  <c r="AG12" i="4"/>
  <c r="AG54" i="4" s="1"/>
  <c r="AI4" i="4"/>
  <c r="AI46" i="4" s="1"/>
  <c r="AM6" i="4"/>
  <c r="AM48" i="4" s="1"/>
  <c r="AM13" i="4"/>
  <c r="AM55" i="4" s="1"/>
  <c r="AN4" i="4"/>
  <c r="AN46" i="4" s="1"/>
  <c r="AQ19" i="4"/>
  <c r="AQ61" i="4" s="1"/>
  <c r="AF18" i="4"/>
  <c r="AF60" i="4" s="1"/>
  <c r="AP11" i="4"/>
  <c r="AP53" i="4" s="1"/>
  <c r="AD7" i="4"/>
  <c r="AD49" i="4" s="1"/>
  <c r="AQ9" i="4"/>
  <c r="AQ51" i="4" s="1"/>
  <c r="AO7" i="4"/>
  <c r="AO49" i="4" s="1"/>
  <c r="Z17" i="4"/>
  <c r="Z59" i="4" s="1"/>
  <c r="AL4" i="4"/>
  <c r="AL46" i="4" s="1"/>
  <c r="AD13" i="4"/>
  <c r="AD55" i="4" s="1"/>
  <c r="AP20" i="4"/>
  <c r="AP62" i="4" s="1"/>
  <c r="AC6" i="4"/>
  <c r="AC48" i="4" s="1"/>
  <c r="AB5" i="4"/>
  <c r="AB47" i="4" s="1"/>
  <c r="AC7" i="4"/>
  <c r="AC49" i="4" s="1"/>
  <c r="AI14" i="4"/>
  <c r="AI56" i="4" s="1"/>
  <c r="AM5" i="4"/>
  <c r="AM47" i="4" s="1"/>
  <c r="AG11" i="4"/>
  <c r="AG53" i="4" s="1"/>
  <c r="AD19" i="4"/>
  <c r="AD61" i="4" s="1"/>
  <c r="AB12" i="4"/>
  <c r="AB54" i="4" s="1"/>
  <c r="AP17" i="4"/>
  <c r="AP59" i="4" s="1"/>
  <c r="AC11" i="4"/>
  <c r="AC53" i="4" s="1"/>
  <c r="AH4" i="4"/>
  <c r="AH46" i="4" s="1"/>
  <c r="AM17" i="4"/>
  <c r="AM59" i="4" s="1"/>
  <c r="AN14" i="4"/>
  <c r="AN56" i="4" s="1"/>
  <c r="AI21" i="4"/>
  <c r="AI63" i="4" s="1"/>
  <c r="AA6" i="4"/>
  <c r="AA48" i="4" s="1"/>
  <c r="AE7" i="4"/>
  <c r="AE49" i="4" s="1"/>
  <c r="AL7" i="4"/>
  <c r="AL49" i="4" s="1"/>
  <c r="AH14" i="4"/>
  <c r="AH56" i="4" s="1"/>
  <c r="AH19" i="4"/>
  <c r="AH61" i="4" s="1"/>
  <c r="AF7" i="4"/>
  <c r="AF49" i="4" s="1"/>
  <c r="AE18" i="4"/>
  <c r="AE60" i="4" s="1"/>
  <c r="AN19" i="4"/>
  <c r="AN61" i="4" s="1"/>
  <c r="AQ20" i="4"/>
  <c r="AQ62" i="4" s="1"/>
  <c r="AJ21" i="4"/>
  <c r="AJ63" i="4" s="1"/>
  <c r="AK9" i="4"/>
  <c r="AK51" i="4" s="1"/>
  <c r="AK8" i="4"/>
  <c r="AK50" i="4" s="1"/>
  <c r="AF4" i="4"/>
  <c r="AF46" i="4" s="1"/>
  <c r="AQ16" i="4"/>
  <c r="AQ58" i="4" s="1"/>
  <c r="Z15" i="4"/>
  <c r="Z57" i="4" s="1"/>
  <c r="AD10" i="4"/>
  <c r="AD52" i="4" s="1"/>
  <c r="Z21" i="4"/>
  <c r="Z63" i="4" s="1"/>
  <c r="AK7" i="4"/>
  <c r="AK49" i="4" s="1"/>
  <c r="AQ6" i="4"/>
  <c r="AQ48" i="4" s="1"/>
  <c r="AD18" i="4"/>
  <c r="AD60" i="4" s="1"/>
  <c r="AE17" i="4"/>
  <c r="AE59" i="4" s="1"/>
  <c r="W265" i="4"/>
  <c r="V265" i="4"/>
  <c r="U266" i="4"/>
  <c r="X265" i="4"/>
  <c r="W10" i="4" l="1" a="1"/>
  <c r="W10" i="4" s="1"/>
  <c r="W15" i="4" s="1"/>
  <c r="Z25" i="4" a="1"/>
  <c r="Z34" i="4" s="1"/>
  <c r="U267" i="4"/>
  <c r="W266" i="4"/>
  <c r="V266" i="4"/>
  <c r="X266" i="4"/>
  <c r="AB29" i="4" l="1"/>
  <c r="Z38" i="4"/>
  <c r="AM41" i="4"/>
  <c r="AB40" i="4"/>
  <c r="AN31" i="4"/>
  <c r="Z35" i="4"/>
  <c r="AO42" i="4"/>
  <c r="AO38" i="4"/>
  <c r="AO32" i="4"/>
  <c r="AI37" i="4"/>
  <c r="AM36" i="4"/>
  <c r="AL34" i="4"/>
  <c r="AC34" i="4"/>
  <c r="AL41" i="4"/>
  <c r="AA28" i="4"/>
  <c r="AK37" i="4"/>
  <c r="AN30" i="4"/>
  <c r="AG40" i="4"/>
  <c r="AQ42" i="4"/>
  <c r="AQ30" i="4"/>
  <c r="Z32" i="4"/>
  <c r="AD26" i="4"/>
  <c r="Z37" i="4"/>
  <c r="AC41" i="4"/>
  <c r="AA39" i="4"/>
  <c r="AN33" i="4"/>
  <c r="AA40" i="4"/>
  <c r="AN37" i="4"/>
  <c r="AA38" i="4"/>
  <c r="AM31" i="4"/>
  <c r="AQ29" i="4"/>
  <c r="AP38" i="4"/>
  <c r="AB26" i="4"/>
  <c r="AO26" i="4"/>
  <c r="AP40" i="4"/>
  <c r="AP36" i="4"/>
  <c r="AK25" i="4"/>
  <c r="AG26" i="4"/>
  <c r="AL25" i="4"/>
  <c r="AJ39" i="4"/>
  <c r="AH33" i="4"/>
  <c r="AP31" i="4"/>
  <c r="AJ38" i="4"/>
  <c r="AG38" i="4"/>
  <c r="AI30" i="4"/>
  <c r="AL35" i="4"/>
  <c r="AC25" i="4"/>
  <c r="AO31" i="4"/>
  <c r="Z29" i="4"/>
  <c r="AO33" i="4"/>
  <c r="AH31" i="4"/>
  <c r="AA31" i="4"/>
  <c r="AO40" i="4"/>
  <c r="AP32" i="4"/>
  <c r="Z41" i="4"/>
  <c r="AH37" i="4"/>
  <c r="AP25" i="4"/>
  <c r="AB38" i="4"/>
  <c r="Z31" i="4"/>
  <c r="AB30" i="4"/>
  <c r="AA36" i="4"/>
  <c r="Z28" i="4"/>
  <c r="AE33" i="4"/>
  <c r="AJ42" i="4"/>
  <c r="AN40" i="4"/>
  <c r="AA33" i="4"/>
  <c r="AM38" i="4"/>
  <c r="AK26" i="4"/>
  <c r="AL28" i="4"/>
  <c r="AL40" i="4"/>
  <c r="AI39" i="4"/>
  <c r="AI36" i="4"/>
  <c r="AC29" i="4"/>
  <c r="AJ40" i="4"/>
  <c r="AO25" i="4"/>
  <c r="AL32" i="4"/>
  <c r="AB31" i="4"/>
  <c r="AF28" i="4"/>
  <c r="AK35" i="4"/>
  <c r="AQ40" i="4"/>
  <c r="AF30" i="4"/>
  <c r="AC28" i="4"/>
  <c r="AC37" i="4"/>
  <c r="AJ37" i="4"/>
  <c r="AD32" i="4"/>
  <c r="AN34" i="4"/>
  <c r="AQ34" i="4"/>
  <c r="AA30" i="4"/>
  <c r="AK39" i="4"/>
  <c r="AA37" i="4"/>
  <c r="AJ41" i="4"/>
  <c r="AL29" i="4"/>
  <c r="AD27" i="4"/>
  <c r="AA26" i="4"/>
  <c r="AQ26" i="4"/>
  <c r="AO30" i="4"/>
  <c r="AO37" i="4"/>
  <c r="AH28" i="4"/>
  <c r="AG33" i="4"/>
  <c r="AL38" i="4"/>
  <c r="W11" i="4"/>
  <c r="AJ34" i="4"/>
  <c r="AA34" i="4"/>
  <c r="AG29" i="4"/>
  <c r="AG36" i="4"/>
  <c r="AE25" i="4"/>
  <c r="Z33" i="4"/>
  <c r="AC38" i="4"/>
  <c r="AG37" i="4"/>
  <c r="AN27" i="4"/>
  <c r="AE41" i="4"/>
  <c r="AB35" i="4"/>
  <c r="AF27" i="4"/>
  <c r="AC31" i="4"/>
  <c r="AO36" i="4"/>
  <c r="AG39" i="4"/>
  <c r="AF39" i="4"/>
  <c r="AF29" i="4"/>
  <c r="AI35" i="4"/>
  <c r="AQ38" i="4"/>
  <c r="AO34" i="4"/>
  <c r="AN28" i="4"/>
  <c r="AI28" i="4"/>
  <c r="AF34" i="4"/>
  <c r="AH41" i="4"/>
  <c r="AE31" i="4"/>
  <c r="AM34" i="4"/>
  <c r="AF25" i="4"/>
  <c r="AO39" i="4"/>
  <c r="AP41" i="4"/>
  <c r="AM37" i="4"/>
  <c r="AD36" i="4"/>
  <c r="AF26" i="4"/>
  <c r="AN38" i="4"/>
  <c r="AJ25" i="4"/>
  <c r="AM39" i="4"/>
  <c r="AG41" i="4"/>
  <c r="AD41" i="4"/>
  <c r="AF36" i="4"/>
  <c r="AB36" i="4"/>
  <c r="AN41" i="4"/>
  <c r="AN25" i="4"/>
  <c r="AF41" i="4"/>
  <c r="AP39" i="4"/>
  <c r="AN35" i="4"/>
  <c r="AE37" i="4"/>
  <c r="AB34" i="4"/>
  <c r="AE35" i="4"/>
  <c r="AC39" i="4"/>
  <c r="AA35" i="4"/>
  <c r="AI29" i="4"/>
  <c r="AJ32" i="4"/>
  <c r="AO27" i="4"/>
  <c r="AH27" i="4"/>
  <c r="AH39" i="4"/>
  <c r="AF32" i="4"/>
  <c r="AQ36" i="4"/>
  <c r="AD34" i="4"/>
  <c r="AB33" i="4"/>
  <c r="AJ26" i="4"/>
  <c r="AP28" i="4"/>
  <c r="AJ31" i="4"/>
  <c r="AE38" i="4"/>
  <c r="Z36" i="4"/>
  <c r="AF38" i="4"/>
  <c r="AM35" i="4"/>
  <c r="AM30" i="4"/>
  <c r="AQ33" i="4"/>
  <c r="AD31" i="4"/>
  <c r="AG31" i="4"/>
  <c r="AK41" i="4"/>
  <c r="AE27" i="4"/>
  <c r="AA27" i="4"/>
  <c r="AJ27" i="4"/>
  <c r="AQ32" i="4"/>
  <c r="AL39" i="4"/>
  <c r="AH30" i="4"/>
  <c r="AL30" i="4"/>
  <c r="AK30" i="4"/>
  <c r="AA32" i="4"/>
  <c r="AI26" i="4"/>
  <c r="AF31" i="4"/>
  <c r="AG30" i="4"/>
  <c r="AJ35" i="4"/>
  <c r="AB41" i="4"/>
  <c r="AN29" i="4"/>
  <c r="AH38" i="4"/>
  <c r="AJ28" i="4"/>
  <c r="AP34" i="4"/>
  <c r="AD37" i="4"/>
  <c r="AM25" i="4"/>
  <c r="AE28" i="4"/>
  <c r="AF35" i="4"/>
  <c r="AM32" i="4"/>
  <c r="AE32" i="4"/>
  <c r="AK32" i="4"/>
  <c r="AD29" i="4"/>
  <c r="AQ25" i="4"/>
  <c r="AF42" i="4"/>
  <c r="AG28" i="4"/>
  <c r="AE42" i="4"/>
  <c r="AF37" i="4"/>
  <c r="AP35" i="4"/>
  <c r="AA25" i="4"/>
  <c r="AK33" i="4"/>
  <c r="AC35" i="4"/>
  <c r="AL36" i="4"/>
  <c r="AL26" i="4"/>
  <c r="AC32" i="4"/>
  <c r="Z40" i="4"/>
  <c r="AD30" i="4"/>
  <c r="AL37" i="4"/>
  <c r="AO41" i="4"/>
  <c r="AD38" i="4"/>
  <c r="AN32" i="4"/>
  <c r="AA29" i="4"/>
  <c r="AI34" i="4"/>
  <c r="AC27" i="4"/>
  <c r="AI32" i="4"/>
  <c r="AP37" i="4"/>
  <c r="AI42" i="4"/>
  <c r="AH35" i="4"/>
  <c r="AI33" i="4"/>
  <c r="AM33" i="4"/>
  <c r="AC30" i="4"/>
  <c r="AG32" i="4"/>
  <c r="AQ27" i="4"/>
  <c r="AJ36" i="4"/>
  <c r="AH42" i="4"/>
  <c r="AQ37" i="4"/>
  <c r="AI27" i="4"/>
  <c r="AI25" i="4"/>
  <c r="AI38" i="4"/>
  <c r="AH32" i="4"/>
  <c r="AK40" i="4"/>
  <c r="AM27" i="4"/>
  <c r="AN36" i="4"/>
  <c r="AL31" i="4"/>
  <c r="AE40" i="4"/>
  <c r="AB32" i="4"/>
  <c r="AP42" i="4"/>
  <c r="AB27" i="4"/>
  <c r="AM26" i="4"/>
  <c r="AQ41" i="4"/>
  <c r="AL27" i="4"/>
  <c r="AE30" i="4"/>
  <c r="Z39" i="4"/>
  <c r="AK38" i="4"/>
  <c r="AN39" i="4"/>
  <c r="AC26" i="4"/>
  <c r="AC33" i="4"/>
  <c r="AD28" i="4"/>
  <c r="AQ31" i="4"/>
  <c r="AH40" i="4"/>
  <c r="AK29" i="4"/>
  <c r="AP26" i="4"/>
  <c r="AP27" i="4"/>
  <c r="AK27" i="4"/>
  <c r="AD35" i="4"/>
  <c r="AA41" i="4"/>
  <c r="AD33" i="4"/>
  <c r="AQ28" i="4"/>
  <c r="AK34" i="4"/>
  <c r="AK36" i="4"/>
  <c r="AK31" i="4"/>
  <c r="AP30" i="4"/>
  <c r="AI40" i="4"/>
  <c r="AG42" i="4"/>
  <c r="AH29" i="4"/>
  <c r="AK28" i="4"/>
  <c r="AP29" i="4"/>
  <c r="AH26" i="4"/>
  <c r="AH36" i="4"/>
  <c r="AE39" i="4"/>
  <c r="Z26" i="4"/>
  <c r="AE34" i="4"/>
  <c r="Z27" i="4"/>
  <c r="AM40" i="4"/>
  <c r="AJ33" i="4"/>
  <c r="Z42" i="4"/>
  <c r="AL33" i="4"/>
  <c r="AJ30" i="4"/>
  <c r="AB25" i="4"/>
  <c r="AN26" i="4"/>
  <c r="AF40" i="4"/>
  <c r="AQ35" i="4"/>
  <c r="AQ39" i="4"/>
  <c r="AE26" i="4"/>
  <c r="AK42" i="4"/>
  <c r="AM29" i="4"/>
  <c r="AO35" i="4"/>
  <c r="AA42" i="4"/>
  <c r="AO28" i="4"/>
  <c r="AG34" i="4"/>
  <c r="AF33" i="4"/>
  <c r="AC40" i="4"/>
  <c r="AB42" i="4"/>
  <c r="AG27" i="4"/>
  <c r="AE29" i="4"/>
  <c r="Z30" i="4"/>
  <c r="AJ29" i="4"/>
  <c r="AD40" i="4"/>
  <c r="AM28" i="4"/>
  <c r="AD42" i="4"/>
  <c r="AI41" i="4"/>
  <c r="AL42" i="4"/>
  <c r="Z25" i="4"/>
  <c r="AO29" i="4"/>
  <c r="AB28" i="4"/>
  <c r="AD25" i="4"/>
  <c r="AE36" i="4"/>
  <c r="AI31" i="4"/>
  <c r="AC36" i="4"/>
  <c r="AP33" i="4"/>
  <c r="AN42" i="4"/>
  <c r="AC42" i="4"/>
  <c r="AG35" i="4"/>
  <c r="AB39" i="4"/>
  <c r="AM42" i="4"/>
  <c r="AB37" i="4"/>
  <c r="AG25" i="4"/>
  <c r="AD39" i="4"/>
  <c r="AH34" i="4"/>
  <c r="AH25" i="4"/>
  <c r="X267" i="4"/>
  <c r="W267" i="4"/>
  <c r="U268" i="4"/>
  <c r="V267" i="4"/>
  <c r="U269" i="4" l="1"/>
  <c r="W268" i="4"/>
  <c r="V268" i="4"/>
  <c r="X268" i="4"/>
  <c r="U270" i="4" l="1"/>
  <c r="V269" i="4"/>
  <c r="X269" i="4"/>
  <c r="W269" i="4"/>
  <c r="U271" i="4" l="1"/>
  <c r="W270" i="4"/>
  <c r="X270" i="4"/>
  <c r="V270" i="4"/>
  <c r="U272" i="4" l="1"/>
  <c r="X271" i="4"/>
  <c r="V271" i="4"/>
  <c r="W271" i="4"/>
  <c r="W272" i="4" l="1"/>
  <c r="X272" i="4"/>
  <c r="V272" i="4"/>
  <c r="U273" i="4"/>
  <c r="U274" i="4" l="1"/>
  <c r="W273" i="4"/>
  <c r="V273" i="4"/>
  <c r="X273" i="4"/>
  <c r="W274" i="4" l="1"/>
  <c r="X274" i="4"/>
  <c r="V274" i="4"/>
  <c r="U275" i="4"/>
  <c r="U276" i="4" l="1"/>
  <c r="X275" i="4"/>
  <c r="V275" i="4"/>
  <c r="W275" i="4"/>
  <c r="W276" i="4" l="1"/>
  <c r="X276" i="4"/>
  <c r="V276" i="4"/>
  <c r="U277" i="4"/>
  <c r="U278" i="4" l="1"/>
  <c r="W277" i="4"/>
  <c r="V277" i="4"/>
  <c r="X277" i="4"/>
  <c r="W278" i="4" l="1"/>
  <c r="X278" i="4"/>
  <c r="V278" i="4"/>
  <c r="U279" i="4"/>
  <c r="U280" i="4" l="1"/>
  <c r="X279" i="4"/>
  <c r="W279" i="4"/>
  <c r="V279" i="4"/>
  <c r="W280" i="4" l="1"/>
  <c r="X280" i="4"/>
  <c r="V280" i="4"/>
  <c r="U281" i="4"/>
  <c r="U282" i="4" l="1"/>
  <c r="V281" i="4"/>
  <c r="W281" i="4"/>
  <c r="X281" i="4"/>
  <c r="V282" i="4" l="1"/>
  <c r="W282" i="4"/>
  <c r="X282" i="4"/>
  <c r="U283" i="4"/>
  <c r="U284" i="4" l="1"/>
  <c r="W283" i="4"/>
  <c r="X283" i="4"/>
  <c r="V283" i="4"/>
  <c r="U285" i="4" l="1"/>
  <c r="V284" i="4"/>
  <c r="W284" i="4"/>
  <c r="X284" i="4"/>
  <c r="W285" i="4" l="1"/>
  <c r="X285" i="4"/>
  <c r="V285" i="4"/>
  <c r="U286" i="4"/>
  <c r="V286" i="4" l="1"/>
  <c r="U287" i="4"/>
  <c r="X286" i="4"/>
  <c r="W286" i="4"/>
  <c r="U288" i="4" l="1"/>
  <c r="W287" i="4"/>
  <c r="X287" i="4"/>
  <c r="V287" i="4"/>
  <c r="X288" i="4" l="1"/>
  <c r="V288" i="4"/>
  <c r="U289" i="4"/>
  <c r="W288" i="4"/>
  <c r="U290" i="4" l="1"/>
  <c r="W289" i="4"/>
  <c r="X289" i="4"/>
  <c r="V289" i="4"/>
  <c r="X290" i="4" l="1"/>
  <c r="U291" i="4"/>
  <c r="V290" i="4"/>
  <c r="W290" i="4"/>
  <c r="U292" i="4" l="1"/>
  <c r="W291" i="4"/>
  <c r="V291" i="4"/>
  <c r="X291" i="4"/>
  <c r="V292" i="4" l="1"/>
  <c r="W292" i="4"/>
  <c r="X292" i="4"/>
  <c r="U293" i="4"/>
  <c r="U294" i="4" l="1"/>
  <c r="W293" i="4"/>
  <c r="V293" i="4"/>
  <c r="X293" i="4"/>
  <c r="V294" i="4" l="1"/>
  <c r="W294" i="4"/>
  <c r="X294" i="4"/>
  <c r="U295" i="4"/>
  <c r="U296" i="4" l="1"/>
  <c r="W295" i="4"/>
  <c r="X295" i="4"/>
  <c r="V295" i="4"/>
  <c r="U297" i="4" l="1"/>
  <c r="W296" i="4"/>
  <c r="V296" i="4"/>
  <c r="X296" i="4"/>
  <c r="U298" i="4" l="1"/>
  <c r="W297" i="4"/>
  <c r="V297" i="4"/>
  <c r="X297" i="4"/>
  <c r="W298" i="4" l="1"/>
  <c r="V298" i="4"/>
  <c r="U299" i="4"/>
  <c r="X298" i="4"/>
  <c r="V299" i="4" l="1"/>
  <c r="U300" i="4"/>
  <c r="W299" i="4"/>
  <c r="X299" i="4"/>
  <c r="U301" i="4" l="1"/>
  <c r="W300" i="4"/>
  <c r="V300" i="4"/>
  <c r="X300" i="4"/>
  <c r="U302" i="4" l="1"/>
  <c r="W301" i="4"/>
  <c r="X301" i="4"/>
  <c r="V301" i="4"/>
  <c r="U303" i="4" l="1"/>
  <c r="V302" i="4"/>
  <c r="W302" i="4"/>
  <c r="X302" i="4"/>
  <c r="W303" i="4" l="1"/>
  <c r="X303" i="4"/>
  <c r="V303" i="4"/>
  <c r="U304" i="4"/>
  <c r="U305" i="4" l="1"/>
  <c r="V304" i="4"/>
  <c r="X304" i="4"/>
  <c r="W304" i="4"/>
  <c r="U306" i="4" l="1"/>
  <c r="W305" i="4"/>
  <c r="X305" i="4"/>
  <c r="V305" i="4"/>
  <c r="U307" i="4" l="1"/>
  <c r="V306" i="4"/>
  <c r="X306" i="4"/>
  <c r="W306" i="4"/>
  <c r="W307" i="4" l="1"/>
  <c r="X307" i="4"/>
  <c r="U308" i="4"/>
  <c r="V307" i="4"/>
  <c r="W308" i="4" l="1"/>
  <c r="V308" i="4"/>
  <c r="X308" i="4"/>
  <c r="U309" i="4"/>
  <c r="W309" i="4" l="1"/>
  <c r="V309" i="4"/>
  <c r="X309" i="4"/>
  <c r="U310" i="4"/>
  <c r="W310" i="4" l="1"/>
  <c r="V310" i="4"/>
  <c r="X310" i="4"/>
  <c r="U311" i="4"/>
  <c r="X311" i="4" l="1"/>
  <c r="U312" i="4"/>
  <c r="W311" i="4"/>
  <c r="V311" i="4"/>
  <c r="W312" i="4" l="1"/>
  <c r="V312" i="4"/>
  <c r="X312" i="4"/>
  <c r="U313" i="4"/>
  <c r="X313" i="4" l="1"/>
  <c r="U314" i="4"/>
  <c r="W313" i="4"/>
  <c r="V313" i="4"/>
  <c r="W314" i="4" l="1"/>
  <c r="V314" i="4"/>
  <c r="X314" i="4"/>
  <c r="U315" i="4"/>
  <c r="V315" i="4" l="1"/>
  <c r="X315" i="4"/>
  <c r="U316" i="4"/>
  <c r="W315" i="4"/>
  <c r="W316" i="4" l="1"/>
  <c r="V316" i="4"/>
  <c r="X316" i="4"/>
  <c r="U317" i="4"/>
  <c r="X317" i="4" l="1"/>
  <c r="U318" i="4"/>
  <c r="W317" i="4"/>
  <c r="V317" i="4"/>
  <c r="W318" i="4" l="1"/>
  <c r="V318" i="4"/>
  <c r="X318" i="4"/>
  <c r="U319" i="4"/>
  <c r="U320" i="4" l="1"/>
  <c r="W319" i="4"/>
  <c r="V319" i="4"/>
  <c r="X319" i="4"/>
  <c r="W320" i="4" l="1"/>
  <c r="V320" i="4"/>
  <c r="X320" i="4"/>
  <c r="U321" i="4"/>
  <c r="X321" i="4" l="1"/>
  <c r="U322" i="4"/>
  <c r="W321" i="4"/>
  <c r="V321" i="4"/>
  <c r="V322" i="4" l="1"/>
  <c r="W12" i="4" s="1"/>
  <c r="X322" i="4"/>
  <c r="W322" i="4"/>
  <c r="W13" i="4" l="1"/>
  <c r="W14" i="4"/>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8">
    <bk>
      <extLst>
        <ext uri="{3e2802c4-a4d2-4d8b-9148-e3be6c30e623}">
          <xlrd:rvb i="2"/>
        </ext>
      </extLst>
    </bk>
    <bk>
      <extLst>
        <ext uri="{3e2802c4-a4d2-4d8b-9148-e3be6c30e623}">
          <xlrd:rvb i="5"/>
        </ext>
      </extLst>
    </bk>
    <bk>
      <extLst>
        <ext uri="{3e2802c4-a4d2-4d8b-9148-e3be6c30e623}">
          <xlrd:rvb i="7"/>
        </ext>
      </extLst>
    </bk>
    <bk>
      <extLst>
        <ext uri="{3e2802c4-a4d2-4d8b-9148-e3be6c30e623}">
          <xlrd:rvb i="10"/>
        </ext>
      </extLst>
    </bk>
    <bk>
      <extLst>
        <ext uri="{3e2802c4-a4d2-4d8b-9148-e3be6c30e623}">
          <xlrd:rvb i="12"/>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2"/>
        </ext>
      </extLst>
    </bk>
    <bk>
      <extLst>
        <ext uri="{3e2802c4-a4d2-4d8b-9148-e3be6c30e623}">
          <xlrd:rvb i="25"/>
        </ext>
      </extLst>
    </bk>
    <bk>
      <extLst>
        <ext uri="{3e2802c4-a4d2-4d8b-9148-e3be6c30e623}">
          <xlrd:rvb i="27"/>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5"/>
        </ext>
      </extLst>
    </bk>
  </future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<sst xmlns="http://schemas.openxmlformats.org/spreadsheetml/2006/main" count="114" uniqueCount="32">
  <si>
    <t>Ticker</t>
  </si>
  <si>
    <t>Price</t>
  </si>
  <si>
    <t>Shares</t>
  </si>
  <si>
    <t>Weight</t>
  </si>
  <si>
    <t>Cash</t>
  </si>
  <si>
    <t>Value</t>
  </si>
  <si>
    <t>Date</t>
  </si>
  <si>
    <t>%</t>
  </si>
  <si>
    <t>Excess</t>
  </si>
  <si>
    <t>St.dev</t>
  </si>
  <si>
    <t>Sharpe</t>
  </si>
  <si>
    <t>Rf</t>
  </si>
  <si>
    <t>E[r]</t>
  </si>
  <si>
    <t>Portfolio</t>
  </si>
  <si>
    <t>DD</t>
  </si>
  <si>
    <t>MDD</t>
  </si>
  <si>
    <t>Beta</t>
  </si>
  <si>
    <t>Var-Cov Matrix = (1/n)XtX</t>
  </si>
  <si>
    <t>Correlation = (1/n)XtX/DtD</t>
  </si>
  <si>
    <t>Excess^2</t>
  </si>
  <si>
    <t>Tracking Error (ex-ante)</t>
  </si>
  <si>
    <t>Sharpe Ratio</t>
  </si>
  <si>
    <t>VaR</t>
  </si>
  <si>
    <t>% idosync risk</t>
  </si>
  <si>
    <t>Starting Cash</t>
  </si>
  <si>
    <t>Invested</t>
  </si>
  <si>
    <t>S&amp;P 500</t>
  </si>
  <si>
    <t>Account</t>
  </si>
  <si>
    <t>#</t>
  </si>
  <si>
    <t>Company Name</t>
  </si>
  <si>
    <t>Industry</t>
  </si>
  <si>
    <t>Market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</si>
</sst>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font>
    <font>
      <sz val="11"/>
      <color theme="1"/>
      <name val="Calibri"/>
      <family val="2"/>
      <scheme val="minor"/>
    </font>
    <font>
      <sz val="11"/>
      <color theme="1"/>
      <name val="Calibri"/>
      <family val="2"/>
    </font>
    <font>
      <sz val="11"/>
      <color rgb="FF3F3F76"/>
      <name val="Calibri"/>
      <family val="2"/>
    </font>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theme="4"/>
      </patternFill>
    </fill>
    <fill>
      <patternFill patternType="solid">
        <fgColor theme="4" tint="0.79998168889431442"/>
        <bgColor indexed="65"/>
      </patternFill>
    </fill>
    <fill>
      <patternFill patternType="solid">
        <fgColor theme="4"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43" fontId="2" fillId="0" borderId="0" applyFont="0" applyFill="0" applyBorder="0" applyAlignment="0" applyProtection="0"/>
    <xf numFmtId="10" fontId="2" fillId="0" borderId="0" applyFont="0" applyFill="0" applyBorder="0" applyAlignment="0" applyProtection="0"/>
    <xf numFmtId="0" fontId="4" fillId="0" borderId="0"/>
    <xf numFmtId="0" fontId="3" fillId="2" borderId="1" applyNumberFormat="0" applyAlignment="0" applyProtection="0"/>
    <xf numFmtId="0" fontId="5"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24">
    <xf numFmtId="0" fontId="0" fillId="0" borderId="0" xfId="0"/>
    <xf numFmtId="43" fontId="0" fillId="0" borderId="0" xfId="1" applyFont="1"/>
    <xf numFmtId="10" fontId="0" fillId="0" borderId="0" xfId="2" applyFont="1"/>
    <xf numFmtId="10" fontId="3" fillId="2" borderId="1" xfId="2" applyFont="1" applyFill="1" applyBorder="1"/>
    <xf numFmtId="14" fontId="0" fillId="0" borderId="0" xfId="0" applyNumberFormat="1"/>
    <xf numFmtId="43" fontId="3" fillId="2" borderId="1" xfId="1" applyFont="1" applyFill="1" applyBorder="1"/>
    <xf numFmtId="10" fontId="0" fillId="0" borderId="0" xfId="0" applyNumberFormat="1"/>
    <xf numFmtId="43" fontId="0" fillId="0" borderId="0" xfId="0" applyNumberFormat="1"/>
    <xf numFmtId="0" fontId="3" fillId="2" borderId="1" xfId="4"/>
    <xf numFmtId="14" fontId="3" fillId="2" borderId="1" xfId="4" applyNumberFormat="1"/>
    <xf numFmtId="43" fontId="3" fillId="2" borderId="1" xfId="4" applyNumberFormat="1"/>
    <xf numFmtId="10" fontId="5" fillId="3" borderId="0" xfId="5" applyNumberFormat="1"/>
    <xf numFmtId="0" fontId="5" fillId="3" borderId="0" xfId="5"/>
    <xf numFmtId="0" fontId="1" fillId="4" borderId="0" xfId="6"/>
    <xf numFmtId="43" fontId="1" fillId="4" borderId="0" xfId="6" applyNumberFormat="1"/>
    <xf numFmtId="10" fontId="1" fillId="4" borderId="0" xfId="6" applyNumberFormat="1"/>
    <xf numFmtId="14" fontId="1" fillId="4" borderId="0" xfId="6" applyNumberFormat="1"/>
    <xf numFmtId="0" fontId="1" fillId="5" borderId="0" xfId="7"/>
    <xf numFmtId="0" fontId="5" fillId="3" borderId="0" xfId="5" applyAlignment="1"/>
    <xf numFmtId="0" fontId="5" fillId="3" borderId="0" xfId="5" applyAlignment="1">
      <alignment horizontal="center"/>
    </xf>
    <xf numFmtId="43" fontId="1" fillId="5" borderId="0" xfId="7" applyNumberFormat="1"/>
    <xf numFmtId="2" fontId="1" fillId="4" borderId="0" xfId="6" applyNumberFormat="1"/>
    <xf numFmtId="10" fontId="1" fillId="4" borderId="0" xfId="2" applyFont="1" applyFill="1"/>
    <xf numFmtId="43" fontId="1" fillId="4" borderId="0" xfId="1" applyFont="1" applyFill="1"/>
  </cellXfs>
  <cellStyles count="8">
    <cellStyle name="20% - Accent1" xfId="6" builtinId="30"/>
    <cellStyle name="60% - Accent1" xfId="7" builtinId="32"/>
    <cellStyle name="Accent1" xfId="5" builtinId="29"/>
    <cellStyle name="Comma" xfId="1" builtinId="3"/>
    <cellStyle name="Input" xfId="4" builtinId="20"/>
    <cellStyle name="Normal" xfId="0" builtinId="0"/>
    <cellStyle name="Normal 2" xfId="3" xr:uid="{16AE65DC-C983-42C6-8942-BAA8EFB02C10}"/>
    <cellStyle name="Percent" xfId="2" builtinId="5" customBuiltin="1"/>
  </cellStyles>
  <dxfs count="3">
    <dxf>
      <font>
        <color rgb="FF006100"/>
      </font>
      <fill>
        <patternFill>
          <bgColor rgb="FFC6EFCE"/>
        </patternFill>
      </fill>
    </dxf>
    <dxf>
      <font>
        <color rgb="FF9C0006"/>
      </font>
      <fill>
        <patternFill>
          <bgColor rgb="FFFFC7CE"/>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yr. Return (Monthly)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PORT!$Y$262</c:f>
              <c:strCache>
                <c:ptCount val="1"/>
                <c:pt idx="0">
                  <c:v>S&amp;P 500</c:v>
                </c:pt>
              </c:strCache>
            </c:strRef>
          </c:tx>
          <c:spPr>
            <a:ln w="28575" cap="rnd">
              <a:solidFill>
                <a:schemeClr val="accent2"/>
              </a:solidFill>
              <a:round/>
            </a:ln>
            <a:effectLst/>
          </c:spPr>
          <c:marker>
            <c:symbol val="none"/>
          </c:marker>
          <c:dLbls>
            <c:dLbl>
              <c:idx val="59"/>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C54-44EF-A21E-600ADA8564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PORT!$B$263:$B$322</c:f>
              <c:numCache>
                <c:formatCode>m/d/yyyy</c:formatCode>
                <c:ptCount val="60"/>
                <c:pt idx="0">
                  <c:v>41760</c:v>
                </c:pt>
                <c:pt idx="1">
                  <c:v>41791</c:v>
                </c:pt>
                <c:pt idx="2">
                  <c:v>41821</c:v>
                </c:pt>
                <c:pt idx="3">
                  <c:v>41852</c:v>
                </c:pt>
                <c:pt idx="4">
                  <c:v>41883</c:v>
                </c:pt>
                <c:pt idx="5">
                  <c:v>41913</c:v>
                </c:pt>
                <c:pt idx="6">
                  <c:v>41944</c:v>
                </c:pt>
                <c:pt idx="7">
                  <c:v>41974</c:v>
                </c:pt>
                <c:pt idx="8">
                  <c:v>42005</c:v>
                </c:pt>
                <c:pt idx="9">
                  <c:v>42036</c:v>
                </c:pt>
                <c:pt idx="10">
                  <c:v>42064</c:v>
                </c:pt>
                <c:pt idx="11">
                  <c:v>42095</c:v>
                </c:pt>
                <c:pt idx="12">
                  <c:v>42125</c:v>
                </c:pt>
                <c:pt idx="13">
                  <c:v>42156</c:v>
                </c:pt>
                <c:pt idx="14">
                  <c:v>42186</c:v>
                </c:pt>
                <c:pt idx="15">
                  <c:v>42217</c:v>
                </c:pt>
                <c:pt idx="16">
                  <c:v>42248</c:v>
                </c:pt>
                <c:pt idx="17">
                  <c:v>42278</c:v>
                </c:pt>
                <c:pt idx="18">
                  <c:v>42309</c:v>
                </c:pt>
                <c:pt idx="19">
                  <c:v>42339</c:v>
                </c:pt>
                <c:pt idx="20">
                  <c:v>42370</c:v>
                </c:pt>
                <c:pt idx="21">
                  <c:v>42401</c:v>
                </c:pt>
                <c:pt idx="22">
                  <c:v>42430</c:v>
                </c:pt>
                <c:pt idx="23">
                  <c:v>42461</c:v>
                </c:pt>
                <c:pt idx="24">
                  <c:v>42491</c:v>
                </c:pt>
                <c:pt idx="25">
                  <c:v>42522</c:v>
                </c:pt>
                <c:pt idx="26">
                  <c:v>42552</c:v>
                </c:pt>
                <c:pt idx="27">
                  <c:v>42583</c:v>
                </c:pt>
                <c:pt idx="28">
                  <c:v>42614</c:v>
                </c:pt>
                <c:pt idx="29">
                  <c:v>42644</c:v>
                </c:pt>
                <c:pt idx="30">
                  <c:v>42675</c:v>
                </c:pt>
                <c:pt idx="31">
                  <c:v>42705</c:v>
                </c:pt>
                <c:pt idx="32">
                  <c:v>42736</c:v>
                </c:pt>
                <c:pt idx="33">
                  <c:v>42767</c:v>
                </c:pt>
                <c:pt idx="34">
                  <c:v>42795</c:v>
                </c:pt>
                <c:pt idx="35">
                  <c:v>42826</c:v>
                </c:pt>
                <c:pt idx="36">
                  <c:v>42856</c:v>
                </c:pt>
                <c:pt idx="37">
                  <c:v>42887</c:v>
                </c:pt>
                <c:pt idx="38">
                  <c:v>42917</c:v>
                </c:pt>
                <c:pt idx="39">
                  <c:v>42948</c:v>
                </c:pt>
                <c:pt idx="40">
                  <c:v>42979</c:v>
                </c:pt>
                <c:pt idx="41">
                  <c:v>43009</c:v>
                </c:pt>
                <c:pt idx="42">
                  <c:v>43040</c:v>
                </c:pt>
                <c:pt idx="43">
                  <c:v>43070</c:v>
                </c:pt>
                <c:pt idx="44">
                  <c:v>43101</c:v>
                </c:pt>
                <c:pt idx="45">
                  <c:v>43132</c:v>
                </c:pt>
                <c:pt idx="46">
                  <c:v>43160</c:v>
                </c:pt>
                <c:pt idx="47">
                  <c:v>43191</c:v>
                </c:pt>
                <c:pt idx="48">
                  <c:v>43221</c:v>
                </c:pt>
                <c:pt idx="49">
                  <c:v>43252</c:v>
                </c:pt>
                <c:pt idx="50">
                  <c:v>43282</c:v>
                </c:pt>
                <c:pt idx="51">
                  <c:v>43313</c:v>
                </c:pt>
                <c:pt idx="52">
                  <c:v>43344</c:v>
                </c:pt>
                <c:pt idx="53">
                  <c:v>43374</c:v>
                </c:pt>
                <c:pt idx="54">
                  <c:v>43405</c:v>
                </c:pt>
                <c:pt idx="55">
                  <c:v>43435</c:v>
                </c:pt>
                <c:pt idx="56">
                  <c:v>43466</c:v>
                </c:pt>
                <c:pt idx="57">
                  <c:v>43497</c:v>
                </c:pt>
                <c:pt idx="58">
                  <c:v>43525</c:v>
                </c:pt>
                <c:pt idx="59">
                  <c:v>43556</c:v>
                </c:pt>
              </c:numCache>
            </c:numRef>
          </c:cat>
          <c:val>
            <c:numRef>
              <c:f>PORT!$AB$263:$AB$322</c:f>
              <c:numCache>
                <c:formatCode>0.00%</c:formatCode>
                <c:ptCount val="60"/>
                <c:pt idx="0">
                  <c:v>0</c:v>
                </c:pt>
                <c:pt idx="1">
                  <c:v>1.9058331658920569E-2</c:v>
                </c:pt>
                <c:pt idx="2">
                  <c:v>3.6911046644101386E-3</c:v>
                </c:pt>
                <c:pt idx="3">
                  <c:v>4.1485389790967275E-2</c:v>
                </c:pt>
                <c:pt idx="4">
                  <c:v>2.5327954983551226E-2</c:v>
                </c:pt>
                <c:pt idx="5">
                  <c:v>4.9117061324683409E-2</c:v>
                </c:pt>
                <c:pt idx="6">
                  <c:v>7.4855667868705567E-2</c:v>
                </c:pt>
                <c:pt idx="7">
                  <c:v>7.0353540447756657E-2</c:v>
                </c:pt>
                <c:pt idx="8">
                  <c:v>3.7128904071575652E-2</c:v>
                </c:pt>
                <c:pt idx="9">
                  <c:v>9.4059513861836974E-2</c:v>
                </c:pt>
                <c:pt idx="10">
                  <c:v>7.5027137588684178E-2</c:v>
                </c:pt>
                <c:pt idx="11">
                  <c:v>8.4187250033069372E-2</c:v>
                </c:pt>
                <c:pt idx="12">
                  <c:v>9.5561873059125002E-2</c:v>
                </c:pt>
                <c:pt idx="13">
                  <c:v>7.2542285914878768E-2</c:v>
                </c:pt>
                <c:pt idx="14">
                  <c:v>9.3716447574399675E-2</c:v>
                </c:pt>
                <c:pt idx="15">
                  <c:v>2.5270777442267134E-2</c:v>
                </c:pt>
                <c:pt idx="16">
                  <c:v>-1.8402850425902617E-3</c:v>
                </c:pt>
                <c:pt idx="17">
                  <c:v>8.0990120127401921E-2</c:v>
                </c:pt>
                <c:pt idx="18">
                  <c:v>8.1535878810200524E-2</c:v>
                </c:pt>
                <c:pt idx="19">
                  <c:v>6.2576354579829685E-2</c:v>
                </c:pt>
                <c:pt idx="20">
                  <c:v>8.6662011093825431E-3</c:v>
                </c:pt>
                <c:pt idx="21">
                  <c:v>4.5020634773422774E-3</c:v>
                </c:pt>
                <c:pt idx="22">
                  <c:v>7.0790274241475437E-2</c:v>
                </c:pt>
                <c:pt idx="23">
                  <c:v>7.3680763881096567E-2</c:v>
                </c:pt>
                <c:pt idx="24">
                  <c:v>9.0134494646549213E-2</c:v>
                </c:pt>
                <c:pt idx="25">
                  <c:v>9.1127521182429616E-2</c:v>
                </c:pt>
                <c:pt idx="26">
                  <c:v>0.12998235521402757</c:v>
                </c:pt>
                <c:pt idx="27">
                  <c:v>0.12860463198357741</c:v>
                </c:pt>
                <c:pt idx="28">
                  <c:v>0.12721142504271588</c:v>
                </c:pt>
                <c:pt idx="29">
                  <c:v>0.10531457741958294</c:v>
                </c:pt>
                <c:pt idx="30">
                  <c:v>0.1430881749698536</c:v>
                </c:pt>
                <c:pt idx="31">
                  <c:v>0.1638932510125628</c:v>
                </c:pt>
                <c:pt idx="32">
                  <c:v>0.18470873478702177</c:v>
                </c:pt>
                <c:pt idx="33">
                  <c:v>0.22877772025660459</c:v>
                </c:pt>
                <c:pt idx="34">
                  <c:v>0.2282994834230998</c:v>
                </c:pt>
                <c:pt idx="35">
                  <c:v>0.23946621018791903</c:v>
                </c:pt>
                <c:pt idx="36">
                  <c:v>0.25381458262812751</c:v>
                </c:pt>
                <c:pt idx="37">
                  <c:v>0.25985016403453409</c:v>
                </c:pt>
                <c:pt idx="38">
                  <c:v>0.28422678579321059</c:v>
                </c:pt>
                <c:pt idx="39">
                  <c:v>0.28492852944584324</c:v>
                </c:pt>
                <c:pt idx="40">
                  <c:v>0.30973147726648875</c:v>
                </c:pt>
                <c:pt idx="41">
                  <c:v>0.33879197653049631</c:v>
                </c:pt>
                <c:pt idx="42">
                  <c:v>0.34377234026508319</c:v>
                </c:pt>
                <c:pt idx="43">
                  <c:v>0.38992091894536185</c:v>
                </c:pt>
                <c:pt idx="44">
                  <c:v>0.46800487545151093</c:v>
                </c:pt>
                <c:pt idx="45">
                  <c:v>0.41082994337862244</c:v>
                </c:pt>
                <c:pt idx="46">
                  <c:v>0.37290048770599782</c:v>
                </c:pt>
                <c:pt idx="47">
                  <c:v>0.37663309541019396</c:v>
                </c:pt>
                <c:pt idx="48">
                  <c:v>0.40637985409655575</c:v>
                </c:pt>
                <c:pt idx="49">
                  <c:v>0.41319015856572339</c:v>
                </c:pt>
                <c:pt idx="50">
                  <c:v>0.46409546731398144</c:v>
                </c:pt>
                <c:pt idx="51">
                  <c:v>0.50840369804779639</c:v>
                </c:pt>
                <c:pt idx="52">
                  <c:v>0.51488121659392982</c:v>
                </c:pt>
                <c:pt idx="53">
                  <c:v>0.40974337618394041</c:v>
                </c:pt>
                <c:pt idx="54">
                  <c:v>0.43492048611992606</c:v>
                </c:pt>
                <c:pt idx="55">
                  <c:v>0.30322793991084729</c:v>
                </c:pt>
                <c:pt idx="56">
                  <c:v>0.40577165058285836</c:v>
                </c:pt>
                <c:pt idx="57">
                  <c:v>0.44756368012000536</c:v>
                </c:pt>
                <c:pt idx="58">
                  <c:v>0.47351018240539711</c:v>
                </c:pt>
                <c:pt idx="59">
                  <c:v>0.49628037024862093</c:v>
                </c:pt>
              </c:numCache>
            </c:numRef>
          </c:val>
          <c:smooth val="0"/>
          <c:extLst>
            <c:ext xmlns:c16="http://schemas.microsoft.com/office/drawing/2014/chart" uri="{C3380CC4-5D6E-409C-BE32-E72D297353CC}">
              <c16:uniqueId val="{00000001-7D8B-4699-BA86-F9073DD0952D}"/>
            </c:ext>
          </c:extLst>
        </c:ser>
        <c:ser>
          <c:idx val="2"/>
          <c:order val="1"/>
          <c:tx>
            <c:strRef>
              <c:f>PORT!$U$262</c:f>
              <c:strCache>
                <c:ptCount val="1"/>
                <c:pt idx="0">
                  <c:v>Portfolio</c:v>
                </c:pt>
              </c:strCache>
            </c:strRef>
          </c:tx>
          <c:spPr>
            <a:ln w="28575" cap="rnd">
              <a:solidFill>
                <a:schemeClr val="accent3"/>
              </a:solidFill>
              <a:round/>
            </a:ln>
            <a:effectLst/>
          </c:spPr>
          <c:marker>
            <c:symbol val="none"/>
          </c:marker>
          <c:dLbls>
            <c:dLbl>
              <c:idx val="59"/>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C54-44EF-A21E-600ADA8564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PORT!$B$263:$B$322</c:f>
              <c:numCache>
                <c:formatCode>m/d/yyyy</c:formatCode>
                <c:ptCount val="60"/>
                <c:pt idx="0">
                  <c:v>41760</c:v>
                </c:pt>
                <c:pt idx="1">
                  <c:v>41791</c:v>
                </c:pt>
                <c:pt idx="2">
                  <c:v>41821</c:v>
                </c:pt>
                <c:pt idx="3">
                  <c:v>41852</c:v>
                </c:pt>
                <c:pt idx="4">
                  <c:v>41883</c:v>
                </c:pt>
                <c:pt idx="5">
                  <c:v>41913</c:v>
                </c:pt>
                <c:pt idx="6">
                  <c:v>41944</c:v>
                </c:pt>
                <c:pt idx="7">
                  <c:v>41974</c:v>
                </c:pt>
                <c:pt idx="8">
                  <c:v>42005</c:v>
                </c:pt>
                <c:pt idx="9">
                  <c:v>42036</c:v>
                </c:pt>
                <c:pt idx="10">
                  <c:v>42064</c:v>
                </c:pt>
                <c:pt idx="11">
                  <c:v>42095</c:v>
                </c:pt>
                <c:pt idx="12">
                  <c:v>42125</c:v>
                </c:pt>
                <c:pt idx="13">
                  <c:v>42156</c:v>
                </c:pt>
                <c:pt idx="14">
                  <c:v>42186</c:v>
                </c:pt>
                <c:pt idx="15">
                  <c:v>42217</c:v>
                </c:pt>
                <c:pt idx="16">
                  <c:v>42248</c:v>
                </c:pt>
                <c:pt idx="17">
                  <c:v>42278</c:v>
                </c:pt>
                <c:pt idx="18">
                  <c:v>42309</c:v>
                </c:pt>
                <c:pt idx="19">
                  <c:v>42339</c:v>
                </c:pt>
                <c:pt idx="20">
                  <c:v>42370</c:v>
                </c:pt>
                <c:pt idx="21">
                  <c:v>42401</c:v>
                </c:pt>
                <c:pt idx="22">
                  <c:v>42430</c:v>
                </c:pt>
                <c:pt idx="23">
                  <c:v>42461</c:v>
                </c:pt>
                <c:pt idx="24">
                  <c:v>42491</c:v>
                </c:pt>
                <c:pt idx="25">
                  <c:v>42522</c:v>
                </c:pt>
                <c:pt idx="26">
                  <c:v>42552</c:v>
                </c:pt>
                <c:pt idx="27">
                  <c:v>42583</c:v>
                </c:pt>
                <c:pt idx="28">
                  <c:v>42614</c:v>
                </c:pt>
                <c:pt idx="29">
                  <c:v>42644</c:v>
                </c:pt>
                <c:pt idx="30">
                  <c:v>42675</c:v>
                </c:pt>
                <c:pt idx="31">
                  <c:v>42705</c:v>
                </c:pt>
                <c:pt idx="32">
                  <c:v>42736</c:v>
                </c:pt>
                <c:pt idx="33">
                  <c:v>42767</c:v>
                </c:pt>
                <c:pt idx="34">
                  <c:v>42795</c:v>
                </c:pt>
                <c:pt idx="35">
                  <c:v>42826</c:v>
                </c:pt>
                <c:pt idx="36">
                  <c:v>42856</c:v>
                </c:pt>
                <c:pt idx="37">
                  <c:v>42887</c:v>
                </c:pt>
                <c:pt idx="38">
                  <c:v>42917</c:v>
                </c:pt>
                <c:pt idx="39">
                  <c:v>42948</c:v>
                </c:pt>
                <c:pt idx="40">
                  <c:v>42979</c:v>
                </c:pt>
                <c:pt idx="41">
                  <c:v>43009</c:v>
                </c:pt>
                <c:pt idx="42">
                  <c:v>43040</c:v>
                </c:pt>
                <c:pt idx="43">
                  <c:v>43070</c:v>
                </c:pt>
                <c:pt idx="44">
                  <c:v>43101</c:v>
                </c:pt>
                <c:pt idx="45">
                  <c:v>43132</c:v>
                </c:pt>
                <c:pt idx="46">
                  <c:v>43160</c:v>
                </c:pt>
                <c:pt idx="47">
                  <c:v>43191</c:v>
                </c:pt>
                <c:pt idx="48">
                  <c:v>43221</c:v>
                </c:pt>
                <c:pt idx="49">
                  <c:v>43252</c:v>
                </c:pt>
                <c:pt idx="50">
                  <c:v>43282</c:v>
                </c:pt>
                <c:pt idx="51">
                  <c:v>43313</c:v>
                </c:pt>
                <c:pt idx="52">
                  <c:v>43344</c:v>
                </c:pt>
                <c:pt idx="53">
                  <c:v>43374</c:v>
                </c:pt>
                <c:pt idx="54">
                  <c:v>43405</c:v>
                </c:pt>
                <c:pt idx="55">
                  <c:v>43435</c:v>
                </c:pt>
                <c:pt idx="56">
                  <c:v>43466</c:v>
                </c:pt>
                <c:pt idx="57">
                  <c:v>43497</c:v>
                </c:pt>
                <c:pt idx="58">
                  <c:v>43525</c:v>
                </c:pt>
                <c:pt idx="59">
                  <c:v>43556</c:v>
                </c:pt>
              </c:numCache>
            </c:numRef>
          </c:cat>
          <c:val>
            <c:numRef>
              <c:f>PORT!$X$263:$X$322</c:f>
              <c:numCache>
                <c:formatCode>0.00%</c:formatCode>
                <c:ptCount val="60"/>
                <c:pt idx="0">
                  <c:v>0</c:v>
                </c:pt>
                <c:pt idx="1">
                  <c:v>2.120299976561224E-2</c:v>
                </c:pt>
                <c:pt idx="2">
                  <c:v>-2.5144386530374652E-2</c:v>
                </c:pt>
                <c:pt idx="3">
                  <c:v>7.8928970448168823E-3</c:v>
                </c:pt>
                <c:pt idx="4">
                  <c:v>-1.7862881455196211E-3</c:v>
                </c:pt>
                <c:pt idx="5">
                  <c:v>5.9262760540546466E-2</c:v>
                </c:pt>
                <c:pt idx="6">
                  <c:v>0.10253075693578317</c:v>
                </c:pt>
                <c:pt idx="7">
                  <c:v>9.9439200591239452E-2</c:v>
                </c:pt>
                <c:pt idx="8">
                  <c:v>0.11473096270699346</c:v>
                </c:pt>
                <c:pt idx="9">
                  <c:v>0.13776145666295303</c:v>
                </c:pt>
                <c:pt idx="10">
                  <c:v>0.12329563227108009</c:v>
                </c:pt>
                <c:pt idx="11">
                  <c:v>0.10450679395553952</c:v>
                </c:pt>
                <c:pt idx="12">
                  <c:v>0.11412448225904481</c:v>
                </c:pt>
                <c:pt idx="13">
                  <c:v>6.1769436150134416E-2</c:v>
                </c:pt>
                <c:pt idx="14">
                  <c:v>0.11977067686505638</c:v>
                </c:pt>
                <c:pt idx="15">
                  <c:v>9.8781079398425176E-2</c:v>
                </c:pt>
                <c:pt idx="16">
                  <c:v>0.11147923620434308</c:v>
                </c:pt>
                <c:pt idx="17">
                  <c:v>0.1538669482704984</c:v>
                </c:pt>
                <c:pt idx="18">
                  <c:v>0.14762912749241797</c:v>
                </c:pt>
                <c:pt idx="19">
                  <c:v>0.16417400442968932</c:v>
                </c:pt>
                <c:pt idx="20">
                  <c:v>0.15780478508204987</c:v>
                </c:pt>
                <c:pt idx="21">
                  <c:v>0.20292342685797315</c:v>
                </c:pt>
                <c:pt idx="22">
                  <c:v>0.27430037689341424</c:v>
                </c:pt>
                <c:pt idx="23">
                  <c:v>0.29756540292674183</c:v>
                </c:pt>
                <c:pt idx="24">
                  <c:v>0.33472596539368649</c:v>
                </c:pt>
                <c:pt idx="25">
                  <c:v>0.41326275654026268</c:v>
                </c:pt>
                <c:pt idx="26">
                  <c:v>0.4183979601845933</c:v>
                </c:pt>
                <c:pt idx="27">
                  <c:v>0.41112358514793335</c:v>
                </c:pt>
                <c:pt idx="28">
                  <c:v>0.40219841172926651</c:v>
                </c:pt>
                <c:pt idx="29">
                  <c:v>0.38309415791841239</c:v>
                </c:pt>
                <c:pt idx="30">
                  <c:v>0.36600872506675719</c:v>
                </c:pt>
                <c:pt idx="31">
                  <c:v>0.39050009449299616</c:v>
                </c:pt>
                <c:pt idx="32">
                  <c:v>0.40800353342720341</c:v>
                </c:pt>
                <c:pt idx="33">
                  <c:v>0.51006004880240763</c:v>
                </c:pt>
                <c:pt idx="34">
                  <c:v>0.52749000752386421</c:v>
                </c:pt>
                <c:pt idx="35">
                  <c:v>0.56949241679825802</c:v>
                </c:pt>
                <c:pt idx="36">
                  <c:v>0.58997121904313898</c:v>
                </c:pt>
                <c:pt idx="37">
                  <c:v>0.56965466637016848</c:v>
                </c:pt>
                <c:pt idx="38">
                  <c:v>0.61807084476653662</c:v>
                </c:pt>
                <c:pt idx="39">
                  <c:v>0.60091045856039238</c:v>
                </c:pt>
                <c:pt idx="40">
                  <c:v>0.59479751639244793</c:v>
                </c:pt>
                <c:pt idx="41">
                  <c:v>0.62327451713804982</c:v>
                </c:pt>
                <c:pt idx="42">
                  <c:v>0.68293341837947064</c:v>
                </c:pt>
                <c:pt idx="43">
                  <c:v>0.72244251495975198</c:v>
                </c:pt>
                <c:pt idx="44">
                  <c:v>0.7461405677035049</c:v>
                </c:pt>
                <c:pt idx="45">
                  <c:v>0.6994246560430748</c:v>
                </c:pt>
                <c:pt idx="46">
                  <c:v>0.70969650480699498</c:v>
                </c:pt>
                <c:pt idx="47">
                  <c:v>0.70610489168455604</c:v>
                </c:pt>
                <c:pt idx="48">
                  <c:v>0.71673138381364221</c:v>
                </c:pt>
                <c:pt idx="49">
                  <c:v>0.79965103429684659</c:v>
                </c:pt>
                <c:pt idx="50">
                  <c:v>0.86728294736388989</c:v>
                </c:pt>
                <c:pt idx="51">
                  <c:v>0.94182345268916556</c:v>
                </c:pt>
                <c:pt idx="52">
                  <c:v>0.95902644436106388</c:v>
                </c:pt>
                <c:pt idx="53">
                  <c:v>0.88566278842872359</c:v>
                </c:pt>
                <c:pt idx="54">
                  <c:v>0.96435483254755594</c:v>
                </c:pt>
                <c:pt idx="55">
                  <c:v>0.83805024243792503</c:v>
                </c:pt>
                <c:pt idx="56">
                  <c:v>0.93010208406174399</c:v>
                </c:pt>
                <c:pt idx="57">
                  <c:v>1.0324490322299305</c:v>
                </c:pt>
                <c:pt idx="58">
                  <c:v>1.1085976972711231</c:v>
                </c:pt>
                <c:pt idx="59">
                  <c:v>1.1329579403140797</c:v>
                </c:pt>
              </c:numCache>
            </c:numRef>
          </c:val>
          <c:smooth val="0"/>
          <c:extLst>
            <c:ext xmlns:c16="http://schemas.microsoft.com/office/drawing/2014/chart" uri="{C3380CC4-5D6E-409C-BE32-E72D297353CC}">
              <c16:uniqueId val="{00000000-2B95-42AE-AA46-EAA89D90A854}"/>
            </c:ext>
          </c:extLst>
        </c:ser>
        <c:dLbls>
          <c:showLegendKey val="0"/>
          <c:showVal val="0"/>
          <c:showCatName val="0"/>
          <c:showSerName val="0"/>
          <c:showPercent val="0"/>
          <c:showBubbleSize val="0"/>
        </c:dLbls>
        <c:smooth val="0"/>
        <c:axId val="1317389424"/>
        <c:axId val="1156955552"/>
      </c:lineChart>
      <c:dateAx>
        <c:axId val="1317389424"/>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55552"/>
        <c:crosses val="autoZero"/>
        <c:auto val="1"/>
        <c:lblOffset val="100"/>
        <c:baseTimeUnit val="months"/>
      </c:dateAx>
      <c:valAx>
        <c:axId val="1156955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38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F32F89B-3975-4035-9D8D-7B60A8EF6818}">
  <sheetPr/>
  <sheetViews>
    <sheetView zoomScale="89" workbookViewId="0" zoomToFit="1"/>
  </sheetViews>
  <pageMargins left="0.7" right="0.7" top="0.75" bottom="0.75" header="0.3" footer="0.3"/>
  <pageSetup orientation="landscape" horizontalDpi="0" verticalDpi="0"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3353" cy="6297706"/>
    <xdr:graphicFrame macro="">
      <xdr:nvGraphicFramePr>
        <xdr:cNvPr id="2" name="Chart 1">
          <a:extLst>
            <a:ext uri="{FF2B5EF4-FFF2-40B4-BE49-F238E27FC236}">
              <a16:creationId xmlns:a16="http://schemas.microsoft.com/office/drawing/2014/main" id="{23E2AFB9-2770-401C-A0AB-C60FF553C3A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46">
  <rv s="0">
    <v>https://www.bing.com/th?id=AMMS_92793023fa03cbafcaccde7c8f1a9fdb&amp;qlt=95</v>
    <v>https://www.bing.com/images/search?form=xlimg&amp;q=irobot</v>
    <v>Image of iRobot Corp</v>
  </rv>
  <rv s="1">
    <v>en-US</v>
    <v>a1vqqh</v>
    <v>268435456</v>
    <v>268435457</v>
    <v>1</v>
    <v>0</v>
    <v>iRobot Corp</v>
    <v>3</v>
    <v>4</v>
    <v>Finance</v>
    <v>5</v>
    <v>132.88</v>
    <v>56.61</v>
    <v>1.7362</v>
    <v>-0.34</v>
    <v>-2.6319999999999998E-3</v>
    <v>-2.4840000000000001E-3</v>
    <v>-0.32</v>
    <v>USD</v>
    <v>iRobot Corporation is a consumer robot company, which is engaged in designing and building robots. The Company's portfolio of solutions features various technologies for the connected home and various concepts in mapping, navigation, mobility and artificial intelligence. The Company sells various products that are designed for use at home. Its consumer products focus on both indoor and outdoor cleaning applications. The Company offers multiple Roomba floor vacuuming robots. Roomba's design allows it to clean under kick boards, beds and other furniture. It offers the Braava family of automatic floor mopping robots designed for hard surface floors. The Roomba 600 series robots offer a three-stage cleaning system. The iRobot HOME Application helps users to choose cleaning options for their home. Its Mirra Pool Cleaning Robot is used to clean residential pools. The Company's trademarks include Scooba, ViPR, NorthStar, Create, iAdapt, Aware, Home Base, Looj, Braava, vSLAM and Virtual Wall.</v>
    <v>1032</v>
    <v>Nasdaq Stock Market</v>
    <v>XNAS</v>
    <v>XNAS</v>
    <v>130.63999999999999</v>
    <v>0</v>
    <v>Electronic Equipment &amp; Parts</v>
    <v>Stock</v>
    <v>43573.936679501559</v>
    <v>127.74</v>
    <v>3621335000</v>
    <v>iRobot Corp</v>
    <v>iRobot Corp</v>
    <v>129.47</v>
    <v>41.033099999999997</v>
    <v>129.16</v>
    <v>128.82</v>
    <v>128.5</v>
    <v>28037590</v>
    <v>IRBT</v>
    <v>iRobot (XNAS)</v>
    <v>448539</v>
    <v>597933</v>
    <v>2000</v>
  </rv>
  <rv s="2">
    <v>1</v>
  </rv>
  <rv s="0">
    <v>https://www.bing.com/th?id=AMMS_dfaeac42ecdfcc0598c8cc7d3293fb26&amp;qlt=95</v>
    <v>https://www.bing.com/images/search?form=xlimg&amp;q=philip+morris+international</v>
    <v>Image of Philip Morris International Inc</v>
  </rv>
  <rv s="1">
    <v>en-US</v>
    <v>a1zzmw</v>
    <v>268435456</v>
    <v>268435457</v>
    <v>1</v>
    <v>0</v>
    <v>Philip Morris International Inc</v>
    <v>3</v>
    <v>4</v>
    <v>Finance</v>
    <v>5</v>
    <v>103.105</v>
    <v>64.67</v>
    <v>0.99119999999999997</v>
    <v>-0.99</v>
    <v>-1.1581999999999999E-2</v>
    <v>0</v>
    <v>0</v>
    <v>USD</v>
    <v>Philip Morris International Inc. is a holding company. The Company is engaged in the manufacture and sale of cigarettes, other tobacco products and other nicotine-containing products in markets outside of the United States. Its segments include European Union (EU); Eastern Europe, Middle East &amp; Africa (EEMA); Asia, and Latin America &amp; Canada. The Company's portfolio of international and local brands is led by Marlboro. Its mid-price brands are L&amp;M, Lark, Merit, Muratti and Philip Morris. Its other international brands include Bond Street, Chesterfield, Next and Red &amp; White. The Company also owns various local cigarette brands, such as Dji Sam Soe, Sampoerna and U Mild in Indonesia; Champion, Fortune and Jackpot in the Philippines; Apollo-Soyuz and Optima in Russia; Morven Gold in Pakistan; Boston in Colombia; Belmont, Canadian Classics and Number 7 in Canada; f6 in Germany; Delicados in Mexico; Assos in Greece, and Petra in the Czech Republic and Slovakia.</v>
    <v>77400</v>
    <v>New York Stock Exchange</v>
    <v>XNYS</v>
    <v>XNYS</v>
    <v>87.45</v>
    <v>3</v>
    <v>Food &amp; Tobacco</v>
    <v>Stock</v>
    <v>43573.943991782035</v>
    <v>82.630200000000002</v>
    <v>132989300000</v>
    <v>Philip Morris International Inc</v>
    <v>Philip Morris International Inc</v>
    <v>85.64</v>
    <v>16.7682</v>
    <v>85.48</v>
    <v>84.49</v>
    <v>84.49</v>
    <v>1555795000</v>
    <v>PM</v>
    <v>Philip Morris (XNYS)</v>
    <v>7765417</v>
    <v>5412377</v>
    <v>2007</v>
  </rv>
  <rv s="2">
    <v>4</v>
  </rv>
  <rv s="3">
    <v>en-US</v>
    <v>a1pl8m</v>
    <v>268435456</v>
    <v>268435457</v>
    <v>1</v>
    <v>6</v>
    <v>Church &amp; Dwight Co Inc</v>
    <v>7</v>
    <v>8</v>
    <v>Finance</v>
    <v>5</v>
    <v>74.489999999999995</v>
    <v>44.87</v>
    <v>0.219</v>
    <v>0.18</v>
    <v>2.444E-3</v>
    <v>-8.3979999999999992E-3</v>
    <v>-0.62</v>
    <v>USD</v>
    <v>Church &amp; Dwight Co., Inc. develops, manufactures and markets a range of household, personal care and specialty products. The Company's segments include Consumer Domestic, Consumer International and Specialty Products Division (SPD). The Company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The Company's SPD segment is a producer of sodium bicarbonate, which it sells together with other specialty inorganic chemicals for various industrial, institutional, medical and food applications.</v>
    <v>4700</v>
    <v>New York Stock Exchange</v>
    <v>XNYS</v>
    <v>XNYS</v>
    <v>73.97</v>
    <v>Personal &amp; Household Products &amp; Services</v>
    <v>Stock</v>
    <v>43573.90516256875</v>
    <v>73.39</v>
    <v>18112960000</v>
    <v>Church &amp; Dwight Co Inc</v>
    <v>Church &amp; Dwight Co Inc</v>
    <v>73.599999999999994</v>
    <v>32.471499999999999</v>
    <v>73.650000000000006</v>
    <v>73.83</v>
    <v>73.209999999999994</v>
    <v>245932900</v>
    <v>CHD</v>
    <v>Church &amp; Dwight (XNYS)</v>
    <v>1356020</v>
    <v>1433413</v>
    <v>1925</v>
  </rv>
  <rv s="2">
    <v>6</v>
  </rv>
  <rv s="0">
    <v>https://www.bing.com/th?id=AMMS_883f0b8ce1936d44773796acec8a6906&amp;qlt=95</v>
    <v>https://www.bing.com/images/search?form=xlimg&amp;q=sysco</v>
    <v>Image of Sysco Corp</v>
  </rv>
  <rv s="1">
    <v>en-US</v>
    <v>a23wlh</v>
    <v>268435456</v>
    <v>268435457</v>
    <v>1</v>
    <v>0</v>
    <v>Sysco Corp</v>
    <v>3</v>
    <v>4</v>
    <v>Finance</v>
    <v>5</v>
    <v>75.98</v>
    <v>59.44</v>
    <v>0.54969999999999997</v>
    <v>0.35</v>
    <v>4.9550000000000002E-3</v>
    <v>-4.7889999999999999E-3</v>
    <v>-0.34</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67000</v>
    <v>New York Stock Exchange</v>
    <v>XNYS</v>
    <v>XNYS</v>
    <v>72</v>
    <v>8</v>
    <v>Food &amp; Drug Retailing</v>
    <v>Stock</v>
    <v>43573.913634664059</v>
    <v>70.599999999999994</v>
    <v>36271000000</v>
    <v>Sysco Corp</v>
    <v>Sysco Corp</v>
    <v>70.7</v>
    <v>25.002700000000001</v>
    <v>70.64</v>
    <v>70.989999999999995</v>
    <v>70.650000000000006</v>
    <v>513462700</v>
    <v>SYY</v>
    <v>Sysco (XNYS)</v>
    <v>2410455</v>
    <v>2483889</v>
    <v>1969</v>
  </rv>
  <rv s="2">
    <v>9</v>
  </rv>
  <rv s="3">
    <v>en-US</v>
    <v>a1yvxm</v>
    <v>268435456</v>
    <v>268435457</v>
    <v>1</v>
    <v>6</v>
    <v>Novo Nordisk A/S</v>
    <v>7</v>
    <v>8</v>
    <v>Finance</v>
    <v>5</v>
    <v>52.83</v>
    <v>41.228999999999999</v>
    <v>0.58109999999999995</v>
    <v>-0.12</v>
    <v>-2.4740000000000001E-3</v>
    <v>0</v>
    <v>0</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42672</v>
    <v>New York Stock Exchange</v>
    <v>XNYS</v>
    <v>XNYS</v>
    <v>48.59</v>
    <v>Pharmaceuticals</v>
    <v>Stock</v>
    <v>43573.874262106248</v>
    <v>47.77</v>
    <v>93330720000</v>
    <v>Novo Nordisk A/S</v>
    <v>Novo Nordisk A/S</v>
    <v>48.59</v>
    <v>19.837399999999999</v>
    <v>48.51</v>
    <v>48.39</v>
    <v>48.39</v>
    <v>2394000000</v>
    <v>NVO</v>
    <v>Novo Nordisk (XNYS)</v>
    <v>1127664</v>
    <v>1339568</v>
    <v>1931</v>
  </rv>
  <rv s="2">
    <v>11</v>
  </rv>
  <rv s="3">
    <v>en-US</v>
    <v>a1vb5r</v>
    <v>268435456</v>
    <v>268435457</v>
    <v>1</v>
    <v>6</v>
    <v>IDEXX Laboratories Inc</v>
    <v>7</v>
    <v>8</v>
    <v>Finance</v>
    <v>5</v>
    <v>256.22000000000003</v>
    <v>176.11</v>
    <v>0.95730000000000004</v>
    <v>2.96</v>
    <v>1.3734E-2</v>
    <v>0</v>
    <v>0</v>
    <v>USD</v>
    <v>IDEXX Laboratories, Inc. develops, manufactures and distributes products and provides services for the companion animal veterinary, livestock and poultry, dairy and water testing markets. The Company also sells a line of portable electrolytes and blood gas analyzers for the human point-of-care medical diagnostics market. Its segments include diagnostic and information technology-based products and services for the veterinary market, which the Company refers to as the Companion Animal Group; water quality products; diagnostic products and services for livestock and poultry health, which the Company refers to as Livestock, Poultry and Dairy, and Other operating segment, which combines and presents products for the human point-of-care medical diagnostics market with its pharmaceutical product line and its out-licensing arrangements. Its products and services include point-of-care veterinary diagnostic products, comprising instruments, consumables and rapid assay test kits, among others.</v>
    <v>8377</v>
    <v>Nasdaq Stock Market</v>
    <v>XNAS</v>
    <v>XNAS</v>
    <v>219.08</v>
    <v>Healthcare Equipment &amp; Supplies</v>
    <v>Stock</v>
    <v>43573.879644524997</v>
    <v>214.25</v>
    <v>18545270000</v>
    <v>IDEXX Laboratories Inc</v>
    <v>IDEXX Laboratories Inc</v>
    <v>216.89</v>
    <v>50.288899999999998</v>
    <v>215.53</v>
    <v>218.49</v>
    <v>218.49</v>
    <v>86044940</v>
    <v>IDXX</v>
    <v>IDEXX Labs (XNAS)</v>
    <v>514955</v>
    <v>461716</v>
    <v>1983</v>
  </rv>
  <rv s="2">
    <v>13</v>
  </rv>
  <rv s="0">
    <v>https://www.bing.com/th?id=AMMS_6df82b737cffcdedd4864f6970bd0c24&amp;qlt=95</v>
    <v>https://www.bing.com/images/search?form=xlimg&amp;q=johnson+%26+johnson</v>
    <v>Image of Johnson &amp; Johnson</v>
  </rv>
  <rv s="1">
    <v>en-US</v>
    <v>a1w8ec</v>
    <v>268435456</v>
    <v>268435457</v>
    <v>1</v>
    <v>0</v>
    <v>Johnson &amp; Johnson</v>
    <v>3</v>
    <v>4</v>
    <v>Finance</v>
    <v>5</v>
    <v>148.99</v>
    <v>118.621</v>
    <v>0.6623</v>
    <v>-1</v>
    <v>-7.2189999999999997E-3</v>
    <v>0</v>
    <v>0</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135100</v>
    <v>New York Stock Exchange</v>
    <v>XNYS</v>
    <v>XNYS</v>
    <v>140.24</v>
    <v>15</v>
    <v>Pharmaceuticals</v>
    <v>Stock</v>
    <v>43573.943991909378</v>
    <v>135.75</v>
    <v>368847200000</v>
    <v>Johnson &amp; Johnson</v>
    <v>Johnson &amp; Johnson</v>
    <v>139.35</v>
    <v>25.6464</v>
    <v>138.52000000000001</v>
    <v>137.52000000000001</v>
    <v>137.52000000000001</v>
    <v>2662772000</v>
    <v>JNJ</v>
    <v>Johnson&amp;Johnson (XNYS)</v>
    <v>10485289</v>
    <v>6273383</v>
    <v>1887</v>
  </rv>
  <rv s="2">
    <v>16</v>
  </rv>
  <rv s="0">
    <v>https://www.bing.com/th?id=AMMS_e0bb5526b332b750fa09a0dd438ce3c0&amp;qlt=95</v>
    <v>https://www.bing.com/images/search?form=xlimg&amp;q=cerner</v>
    <v>Image of Cerner Corp</v>
  </rv>
  <rv s="1">
    <v>en-US</v>
    <v>a1phh7</v>
    <v>268435456</v>
    <v>268435457</v>
    <v>1</v>
    <v>0</v>
    <v>Cerner Corp</v>
    <v>3</v>
    <v>4</v>
    <v>Finance</v>
    <v>5</v>
    <v>67.569999999999993</v>
    <v>48.78</v>
    <v>0.9929</v>
    <v>0.31</v>
    <v>4.9680000000000002E-3</v>
    <v>0</v>
    <v>0</v>
    <v>USD</v>
    <v>Cerner Corporation (Cerner) is a supplier of healthcare information technology (HCIT). The Company offers a range of intelligent solutions and services that support the clinical, financial and operational needs of organizations of all sizes. The Company's segments include Domestic and Global. The Domestic segment includes revenue contributions and expenditures associated with business activity in the United States. The Global segment includes revenue contributions and expenditures linked to business activity in Aruba, Australia, Austria, the Bahamas, Belgium, Bermuda, Brazil, Canada, Cayman Islands, Chile, Denmark, Egypt, England, Finland, France, Germany, Guam, India, Ireland, Kuwait, Luxembourg, Malaysia, Mexico, the Netherlands, Norway, Portugal, Qatar, Romania, Saudi Arabia, Singapore, Slovakia, Spain, Sweden, Switzerland and the United Arab Emirates. The Company's solutions are offered on the unified Cerner Millennium architecture and on the HealtheIntent cloud-based platform.</v>
    <v>29200</v>
    <v>Nasdaq Stock Market</v>
    <v>XNAS</v>
    <v>XNAS</v>
    <v>63.005000000000003</v>
    <v>18</v>
    <v>Healthcare Equipment &amp; Supplies</v>
    <v>Stock</v>
    <v>43573.874245740626</v>
    <v>61.86</v>
    <v>20240120000</v>
    <v>Cerner Corp</v>
    <v>Cerner Corp</v>
    <v>62.8</v>
    <v>33.035400000000003</v>
    <v>62.4</v>
    <v>62.71</v>
    <v>62.71</v>
    <v>324360900</v>
    <v>CERN</v>
    <v>Cerner (XNAS)</v>
    <v>2577452</v>
    <v>2501838</v>
    <v>1986</v>
  </rv>
  <rv s="2">
    <v>19</v>
  </rv>
  <rv s="3">
    <v>en-US</v>
    <v>a1o1jc</v>
    <v>268435456</v>
    <v>268435457</v>
    <v>1</v>
    <v>6</v>
    <v>American Water Works Company Inc</v>
    <v>7</v>
    <v>8</v>
    <v>Finance</v>
    <v>5</v>
    <v>107.71</v>
    <v>77.73</v>
    <v>0.23150000000000001</v>
    <v>2.42</v>
    <v>2.3660999999999998E-2</v>
    <v>0</v>
    <v>0</v>
    <v>USD</v>
    <v>American Water Works Company, Inc. is a holding company for regulated and market-based subsidiaries throughout the United States and Ontario, Canada. The Company's Regulated Businesses segment provides water and wastewater services as public utilities in 16 states in the United States as of December 31, 2016. The Market-Based Businesses consists of four segments, including Military Services Group, which conducts operation and maintenance (O&amp;M) of water and wastewater systems for military bases; Contract Operations Group, which conducts O&amp;M of water and wastewater facilities for municipalities and the food and beverage industry; Homeowner Services Group, which primarily provides water and sewer line protection plans for homeowners, and Keystone, which provides water services for natural gas exploration and production companies. The Company, through its subsidiary, American Water Works Service Company, Inc. provides support and operational services for its operating subsidiaries.</v>
    <v>7100</v>
    <v>New York Stock Exchange</v>
    <v>XNYS</v>
    <v>XNYS</v>
    <v>104.99</v>
    <v>Water Utilities</v>
    <v>Stock</v>
    <v>43573.874302812503</v>
    <v>102.74</v>
    <v>18462670000</v>
    <v>American Water Works Company Inc</v>
    <v>American Water Works Company Inc</v>
    <v>102.79</v>
    <v>31.770800000000001</v>
    <v>102.28</v>
    <v>104.7</v>
    <v>104.7</v>
    <v>180511100</v>
    <v>AWK</v>
    <v>American Water (XNYS)</v>
    <v>1882145</v>
    <v>1185001</v>
    <v>1936</v>
  </rv>
  <rv s="2">
    <v>21</v>
  </rv>
  <rv s="0">
    <v>https://www.bing.com/th?id=AMMS_6cfae523897a1d34e1def918eab80155&amp;qlt=95</v>
    <v>https://www.bing.com/images/search?form=xlimg&amp;q=aqua+america</v>
    <v>Image of Aqua America Inc</v>
  </rv>
  <rv s="1">
    <v>en-US</v>
    <v>a263cw</v>
    <v>268435456</v>
    <v>268435457</v>
    <v>1</v>
    <v>0</v>
    <v>Aqua America Inc</v>
    <v>3</v>
    <v>4</v>
    <v>Finance</v>
    <v>5</v>
    <v>38.24</v>
    <v>32.090000000000003</v>
    <v>0.43209999999999998</v>
    <v>2.33</v>
    <v>6.6916000000000003E-2</v>
    <v>-4.0379999999999999E-3</v>
    <v>-0.15</v>
    <v>USD</v>
    <v>Aqua America, Inc. is a holding company. The Company is engaged in providing water or wastewater services concentrated in Pennsylvania, Ohio, Texas, Illinois, North Carolina, New Jersey, Indiana and Virginia. The Company is the holding company for its primary subsidiary, Aqua Pennsylvania, Inc. Its market-based activities are conducted through Aqua Resources, Inc. (Aqua Resources) and Aqua Infrastructure, LLC (Aqua Infrastructure). Aqua Resources, Inc. provides water and wastewater service through operating and maintenance contracts with municipal authorities and other parties close to its utility companies' service territories, and offers, through a third party, water and sewer line repair service and protection solutions to households. Aqua Infrastructure provides non-utility raw water supply services for firms in the natural gas drilling industry. The Company owns several wastewater collection systems that convey the wastewater to a municipally-owned facility for treatment.</v>
    <v>1570</v>
    <v>New York Stock Exchange</v>
    <v>XNYS</v>
    <v>XNYS</v>
    <v>37.200000000000003</v>
    <v>23</v>
    <v>Water Utilities</v>
    <v>Stock</v>
    <v>43573.890935659372</v>
    <v>36.119999999999997</v>
    <v>6210591000</v>
    <v>Aqua America Inc</v>
    <v>Aqua America Inc</v>
    <v>36.18</v>
    <v>32.390700000000002</v>
    <v>34.82</v>
    <v>37.15</v>
    <v>37</v>
    <v>178362800</v>
    <v>WTR</v>
    <v>Aqua America (XNYS)</v>
    <v>26202850</v>
    <v>1035924</v>
    <v>1968</v>
  </rv>
  <rv s="2">
    <v>24</v>
  </rv>
  <rv s="3">
    <v>en-US</v>
    <v>a1ye2w</v>
    <v>268435456</v>
    <v>268435457</v>
    <v>1</v>
    <v>6</v>
    <v>Nextera Energy Inc</v>
    <v>7</v>
    <v>8</v>
    <v>Finance</v>
    <v>5</v>
    <v>195.55</v>
    <v>155.05779999999999</v>
    <v>0.27689999999999998</v>
    <v>-0.28999999999999998</v>
    <v>-1.529E-3</v>
    <v>5.5449999999999996E-3</v>
    <v>1.05</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9100</v>
    <v>New York Stock Exchange</v>
    <v>XNYS</v>
    <v>XNYS</v>
    <v>190.67840000000001</v>
    <v>Electrical Utilities &amp; IPPs</v>
    <v>Stock</v>
    <v>43573.901572974217</v>
    <v>189.24</v>
    <v>90821960000</v>
    <v>Nextera Energy Inc</v>
    <v>Nextera Energy Inc</v>
    <v>189.42</v>
    <v>14.533899999999999</v>
    <v>189.65</v>
    <v>189.36</v>
    <v>190.41</v>
    <v>478892500</v>
    <v>NEE</v>
    <v>Nextera Energy (XNYS)</v>
    <v>1667675</v>
    <v>1920297</v>
    <v>1984</v>
  </rv>
  <rv s="2">
    <v>26</v>
  </rv>
  <rv s="3">
    <v>en-US</v>
    <v>a1tgf2</v>
    <v>268435456</v>
    <v>268435457</v>
    <v>1</v>
    <v>6</v>
    <v>Fortis Inc</v>
    <v>7</v>
    <v>8</v>
    <v>Finance</v>
    <v>5</v>
    <v>37.754899999999999</v>
    <v>30.88</v>
    <v>7.7299999999999994E-2</v>
    <v>-0.12</v>
    <v>-3.2079999999999999E-3</v>
    <v>0</v>
    <v>0</v>
    <v>USD</v>
    <v>Fortis Inc. is a Canada-based electric and gas utility holding company. The Company's segments include Regulated Utilities and Non-Regulated Utilities. The Regulated Utilities segment includes Regulated Electric &amp; Gas Utilities-the United States, which consists of ITC Holdings Corp. (ITC Holdings), UNS Energy Corporation and Central Hudson Gas &amp; Electric Corporation (Central Hudson); Gas &amp; Electric Utilities-Canadian, which consists of FortisAlberta Inc. (FortisAlberta), FortisBC Energy Inc. (FortisBC Energy), FortisBC Inc. (FortisBC Electric) and Newfoundland Power Inc. (Newfoundland Power); Electric Utilities-Caribbean, which includes its ownership interest in Caribbean Utilities Company, Ltd., Fortis Turks and Caicos, and its investment in Belize Electricity Limited. The Non-Regulated Utilities segment consists of Non-Regulated-Energy Infrastructure, which comprises long-term generation assets in British Columbia and Belize, and the Aitken Creek natural gas storage facility.</v>
    <v>8800</v>
    <v>New York Stock Exchange</v>
    <v>XNYS</v>
    <v>XNYS</v>
    <v>37.54</v>
    <v>Electrical Utilities &amp; IPPs</v>
    <v>Stock</v>
    <v>43573.903505775001</v>
    <v>37.229999999999997</v>
    <v>21511310000</v>
    <v>Fortis Inc</v>
    <v>Fortis Inc</v>
    <v>37.39</v>
    <v>19.694400000000002</v>
    <v>37.409999999999997</v>
    <v>37.29</v>
    <v>37.29</v>
    <v>430915800</v>
    <v>FTS</v>
    <v>Fortis (XNYS)</v>
    <v>283341</v>
    <v>351210</v>
    <v>1987</v>
  </rv>
  <rv s="2">
    <v>28</v>
  </rv>
  <rv s="0">
    <v>https://www.bing.com/th?id=AMMS_0ad5d5fe4357eb2ac7de4f7ed88926c0&amp;qlt=95</v>
    <v>https://www.bing.com/images/search?form=xlimg&amp;q=exelon</v>
    <v>Image of Exelon Corp</v>
  </rv>
  <rv s="1">
    <v>en-US</v>
    <v>a1shjc</v>
    <v>268435456</v>
    <v>268435457</v>
    <v>1</v>
    <v>0</v>
    <v>Exelon Corp</v>
    <v>3</v>
    <v>4</v>
    <v>Finance</v>
    <v>5</v>
    <v>50.844999999999999</v>
    <v>38.4</v>
    <v>0.34689999999999999</v>
    <v>0.51</v>
    <v>1.0431999999999999E-2</v>
    <v>0</v>
    <v>0</v>
    <v>USD</v>
    <v>Exelon Corporation is a utility services holding company. The Company, through its subsidiary, Exelon Generation Company, LLC (Generation), is engaged in the energy generation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delivery businesses. It operates through 12 segments: Generation's six segments: Mid-Atlantic, Midwest, New England, New York, ERCOT and Other Power Regions; ComEd; PECO; BGE, and PHI's three utility segments: Pepco, DPL and ACE. Generation's integrated business consists of the generation, physical delivery and marketing of power across geographical regions through its customer-facing business, Constellation, which sells electricity and natural gas to both wholesale and retail customers.</v>
    <v>33383</v>
    <v>New York Stock Exchange</v>
    <v>XNYS</v>
    <v>XNYS</v>
    <v>49.62</v>
    <v>30</v>
    <v>Electrical Utilities &amp; IPPs</v>
    <v>Stock</v>
    <v>43573.943991897657</v>
    <v>48.82</v>
    <v>47420960000</v>
    <v>Exelon Corp</v>
    <v>Exelon Corp</v>
    <v>49</v>
    <v>23.582899999999999</v>
    <v>48.89</v>
    <v>49.4</v>
    <v>49.4</v>
    <v>969952200</v>
    <v>EXC</v>
    <v>Exelon (XNYS)</v>
    <v>8692654</v>
    <v>5569302</v>
    <v>1999</v>
  </rv>
  <rv s="2">
    <v>31</v>
  </rv>
  <rv s="0">
    <v>https://www.bing.com/th?id=AMMS_b92ce71c8fa17f0efd028f289d63d08d&amp;qlt=95</v>
    <v>https://www.bing.com/images/search?form=xlimg&amp;q=juniper+networks</v>
    <v>Image of Juniper Networks Inc</v>
  </rv>
  <rv s="1">
    <v>en-US</v>
    <v>a1w8mw</v>
    <v>268435456</v>
    <v>268435457</v>
    <v>1</v>
    <v>0</v>
    <v>Juniper Networks Inc</v>
    <v>3</v>
    <v>4</v>
    <v>Finance</v>
    <v>5</v>
    <v>30.8</v>
    <v>23.61</v>
    <v>0.84489999999999998</v>
    <v>0.12</v>
    <v>4.3030000000000004E-3</v>
    <v>0</v>
    <v>0</v>
    <v>USD</v>
    <v>Juniper Networks, Inc. designs, develops and sells products and services for high-performance networks to enable customers to build networks for their businesses. The Company sells its products in over 100 countries in three geographic regions: Americas; Europe, the Middle East and Africa, and Asia Pacific. The Company sells its high-performance network products and service offerings across routing, switching and security. Its products address network requirements for global service providers, cloud providers, national governments, research and public sector organizations, and other enterprises. The Company offers its customers various services, including technical support, professional services, education and training programs. The Company's Junos Platform enables its customers to expand network software into the application space, and deploy software clients to control delivery. The Junos Platform includes a range of products, such as Junos Operating System (OS) and Junos Space.</v>
    <v>9283</v>
    <v>New York Stock Exchange</v>
    <v>XNYS</v>
    <v>XNYS</v>
    <v>28.1</v>
    <v>33</v>
    <v>Communications &amp; Networking</v>
    <v>Stock</v>
    <v>43573.943992928122</v>
    <v>27.82</v>
    <v>9726300000</v>
    <v>Juniper Networks Inc</v>
    <v>Juniper Networks Inc</v>
    <v>27.85</v>
    <v>17.221</v>
    <v>27.89</v>
    <v>28.01</v>
    <v>28.01</v>
    <v>348737900</v>
    <v>JNPR</v>
    <v>Juniper Networks (XNYS)</v>
    <v>3035519</v>
    <v>3103179</v>
    <v>1997</v>
  </rv>
  <rv s="2">
    <v>34</v>
  </rv>
  <rv s="4">
    <v>en-US</v>
    <v>a25kec</v>
    <v>268435456</v>
    <v>268435457</v>
    <v>1</v>
    <v>9</v>
    <v>ViaSat Inc</v>
    <v>7</v>
    <v>10</v>
    <v>Finance</v>
    <v>5</v>
    <v>89.28</v>
    <v>55.93</v>
    <v>0.92979999999999996</v>
    <v>-0.08</v>
    <v>-9.0620000000000002E-4</v>
    <v>0</v>
    <v>0</v>
    <v>USD</v>
    <v>ViaSat, Inc. is engaged in broadband technologies and services. The Company operates through three segments: satellite services, commercial networks and government systems. The satellite services segment provides satellite-based broadband services to consumers, enterprises, commercial airlines and mobile broadband customers primarily in the United States. The commercial networks segment develops and produces a range of end-to-end satellite and wireless communication systems, ground networking equipment and space-to-earth connectivity systems. The government systems segment develops and produces network-centric Internet Protocol (IP)-based fixed and mobile secure government communications systems, products, services and solutions, which are designed to enable the collection and dissemination of real-time digital information between command centers, communications nodes and air defense systems.</v>
    <v>5200</v>
    <v>Nasdaq Stock Market</v>
    <v>XNAS</v>
    <v>XNAS</v>
    <v>88.55</v>
    <v>Communications &amp; Networking</v>
    <v>Stock</v>
    <v>43573.884152592189</v>
    <v>87.89</v>
    <v>5339286000</v>
    <v>ViaSat Inc</v>
    <v>ViaSat Inc</v>
    <v>88.13</v>
    <v>88.28</v>
    <v>88.2</v>
    <v>88.2</v>
    <v>60481260</v>
    <v>VSAT</v>
    <v>ViaSt (XNAS)</v>
    <v>644910</v>
    <v>434914</v>
    <v>1996</v>
  </rv>
  <rv s="2">
    <v>36</v>
  </rv>
  <rv s="0">
    <v>https://www.bing.com/th?id=A2821a45cf1f1ced3d8bb3f7cb4ad0a52&amp;qlt=95</v>
    <v>https://www.bing.com/images/search?form=xlimg&amp;q=cisco+systems</v>
    <v>Image of Cisco Systems Inc</v>
  </rv>
  <rv s="1">
    <v>en-US</v>
    <v>a1qe5r</v>
    <v>268435456</v>
    <v>268435457</v>
    <v>1</v>
    <v>0</v>
    <v>Cisco Systems Inc</v>
    <v>3</v>
    <v>4</v>
    <v>Finance</v>
    <v>5</v>
    <v>57.524999999999999</v>
    <v>40.25</v>
    <v>1.2129000000000001</v>
    <v>0.09</v>
    <v>1.598E-3</v>
    <v>0</v>
    <v>0</v>
    <v>USD</v>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74200</v>
    <v>Nasdaq Stock Market</v>
    <v>XNAS</v>
    <v>XNAS</v>
    <v>56.695</v>
    <v>38</v>
    <v>Communications &amp; Networking</v>
    <v>Stock</v>
    <v>43573.943993089844</v>
    <v>56.11</v>
    <v>247878200000</v>
    <v>Cisco Systems Inc</v>
    <v>Cisco Systems Inc</v>
    <v>56.63</v>
    <v>21.731300000000001</v>
    <v>56.31</v>
    <v>56.4</v>
    <v>56.4</v>
    <v>4402028000</v>
    <v>CSCO</v>
    <v>Cisco Systems (XNAS)</v>
    <v>18331534</v>
    <v>18961414</v>
    <v>1984</v>
  </rv>
  <rv s="2">
    <v>39</v>
  </rv>
  <rv s="0">
    <v>https://www.bing.com/th?id=AMMS_5b8d6c199f4ac5f1ee6a476b7a0e9686&amp;qlt=95</v>
    <v>https://www.bing.com/images/search?form=xlimg&amp;q=verizon+communications</v>
    <v>Image of Verizon Communications Inc</v>
  </rv>
  <rv s="1">
    <v>en-US</v>
    <v>a25obh</v>
    <v>268435456</v>
    <v>268435457</v>
    <v>1</v>
    <v>0</v>
    <v>Verizon Communications Inc</v>
    <v>3</v>
    <v>4</v>
    <v>Finance</v>
    <v>5</v>
    <v>61.58</v>
    <v>46.085000000000001</v>
    <v>0.48520000000000002</v>
    <v>0.26</v>
    <v>4.5000000000000005E-3</v>
    <v>0</v>
    <v>0</v>
    <v>USD</v>
    <v>Verizon Communications Inc. is a holding company. The Company, through its subsidiaries, provides communications, information and entertainment products and services to consumers, businesses and governmental agencies. Its segments include Wireless and Wireline. The Wireless segment offers communications products and services, including wireless voice and data services and equipment sales, to consumer, business and government customers across the United States. The Wireline segment offers voice, data and video communications products and services, such as broadband video, data center and cloud services, security and managed network services, and local and long distance voice services. The Company has combined Yahoo! Inc.’s operating assets with its existing AOL Inc. business to create a new subsidiary, Oath Inc., owns a diverse house of more than 50 media and technology brands. The Oath portfolio includes HuffPost, Yahoo Sports, AOL.com, MAKERS, Tumblr, Yahoo Finance and Yahoo Mail.</v>
    <v>144500</v>
    <v>New York Stock Exchange</v>
    <v>XNYS</v>
    <v>XNYS</v>
    <v>58.2</v>
    <v>41</v>
    <v>Telecommunications Services</v>
    <v>Stock</v>
    <v>43573.943991851564</v>
    <v>57.28</v>
    <v>238749600000</v>
    <v>Verizon Communications Inc</v>
    <v>Verizon Communications Inc</v>
    <v>57.51</v>
    <v>15.368399999999999</v>
    <v>57.78</v>
    <v>58.04</v>
    <v>58.04</v>
    <v>4132046000</v>
    <v>VZ</v>
    <v>Verizon (XNYS)</v>
    <v>13186075</v>
    <v>13450908</v>
    <v>1983</v>
  </rv>
  <rv s="2">
    <v>42</v>
  </rv>
  <rv s="3">
    <v>en-US</v>
    <v>a1pcf2</v>
    <v>268435456</v>
    <v>268435457</v>
    <v>1</v>
    <v>6</v>
    <v>Crown Castle International Corp</v>
    <v>7</v>
    <v>8</v>
    <v>Finance</v>
    <v>5</v>
    <v>130.6</v>
    <v>98.85</v>
    <v>0.44</v>
    <v>-1.55</v>
    <v>-1.2482999999999999E-2</v>
    <v>0</v>
    <v>0</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5000</v>
    <v>New York Stock Exchange</v>
    <v>XNYS</v>
    <v>XNYS</v>
    <v>123.94</v>
    <v>Residential &amp; Commercial REIT</v>
    <v>Stock</v>
    <v>43573.903506307812</v>
    <v>119.8056</v>
    <v>51622020000</v>
    <v>Crown Castle International Corp</v>
    <v>Crown Castle International Corp</v>
    <v>121.75</v>
    <v>79.089200000000005</v>
    <v>124.17</v>
    <v>122.62</v>
    <v>122.62</v>
    <v>415736700</v>
    <v>CCI</v>
    <v>Crown Castle (XNYS)</v>
    <v>2748539</v>
    <v>1977937</v>
    <v>2014</v>
  </rv>
  <rv s="2">
    <v>44</v>
  </rv>
</rvData>
</file>

<file path=xl/richData/rdrichvaluestructure.xml><?xml version="1.0" encoding="utf-8"?>
<rvStructures xmlns="http://schemas.microsoft.com/office/spreadsheetml/2017/richdata" count="5">
  <s t="_imageurl">
    <k n="Address" t="s"/>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hange (%, after hours)"/>
    <k n="Change (after hours)"/>
    <k n="Currency" t="s"/>
    <k n="Description" t="s"/>
    <k n="Employees"/>
    <k n="Exchange" t="s"/>
    <k n="Exchange abbreviation" t="s"/>
    <k n="ExchangeID" t="s"/>
    <k n="High"/>
    <k n="Image" t="r"/>
    <k n="Industry" t="s"/>
    <k n="Instrument type" t="s"/>
    <k n="Last trade time"/>
    <k n="Low"/>
    <k n="Market cap"/>
    <k n="Name" t="s"/>
    <k n="Official name" t="s"/>
    <k n="Open"/>
    <k n="P/E"/>
    <k n="Previous close"/>
    <k n="Price"/>
    <k n="Price (after hours)"/>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hange (%, after hours)"/>
    <k n="Change (after hours)"/>
    <k n="Currency" t="s"/>
    <k n="Description" t="s"/>
    <k n="Employees"/>
    <k n="Exchange" t="s"/>
    <k n="Exchange abbreviation" t="s"/>
    <k n="ExchangeID" t="s"/>
    <k n="High"/>
    <k n="Industry" t="s"/>
    <k n="Instrument type" t="s"/>
    <k n="Last trade time"/>
    <k n="Low"/>
    <k n="Market cap"/>
    <k n="Name" t="s"/>
    <k n="Official name" t="s"/>
    <k n="Open"/>
    <k n="P/E"/>
    <k n="Previous close"/>
    <k n="Price"/>
    <k n="Price (after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hange (%, after hours)"/>
    <k n="Change (after hours)"/>
    <k n="Currency" t="s"/>
    <k n="Description" t="s"/>
    <k n="Employees"/>
    <k n="Exchange" t="s"/>
    <k n="Exchange abbreviation" t="s"/>
    <k n="ExchangeID" t="s"/>
    <k n="High"/>
    <k n="Industry" t="s"/>
    <k n="Instrument type" t="s"/>
    <k n="Last trade time"/>
    <k n="Low"/>
    <k n="Market cap"/>
    <k n="Name" t="s"/>
    <k n="Official name" t="s"/>
    <k n="Open"/>
    <k n="Previous close"/>
    <k n="Price"/>
    <k n="Price (after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4">
      <v t="s">%EntityServiceId</v>
      <v t="s">_Format</v>
      <v t="s">%EntitySubDomainId</v>
      <v t="s">%EntityCulture</v>
      <v t="s">%IsRefreshable</v>
      <v t="s">%EntityId</v>
      <v t="s">_Icon</v>
      <v t="s">Name</v>
      <v t="s">_DisplayString</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Price (after hours)</v>
      <v t="s">Change (after hours)</v>
      <v t="s">Change (%, after hours)</v>
      <v t="s">Description</v>
      <v t="s">Employees</v>
      <v t="s">Industry</v>
      <v t="s">Instrument type</v>
      <v t="s">Year incorporated</v>
      <v t="s">_Flags</v>
      <v t="s">UniqueName</v>
      <v t="s">Image</v>
      <v t="s">ExchangeID</v>
      <v t="s">_Display</v>
    </a>
    <a count="43">
      <v t="s">%EntityServiceId</v>
      <v t="s">_Format</v>
      <v t="s">%EntitySubDomainId</v>
      <v t="s">%EntityCulture</v>
      <v t="s">%IsRefreshable</v>
      <v t="s">%EntityId</v>
      <v t="s">_Icon</v>
      <v t="s">Name</v>
      <v t="s">_DisplayString</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Price (after hours)</v>
      <v t="s">Change (after hours)</v>
      <v t="s">Change (%, after hours)</v>
      <v t="s">Description</v>
      <v t="s">Employees</v>
      <v t="s">Industry</v>
      <v t="s">Instrument type</v>
      <v t="s">Year incorporated</v>
      <v t="s">_Flags</v>
      <v t="s">UniqueName</v>
      <v t="s">ExchangeID</v>
      <v t="s">_Display</v>
    </a>
    <a count="42">
      <v t="s">%EntityServiceId</v>
      <v t="s">_Format</v>
      <v t="s">%EntitySubDomainId</v>
      <v t="s">%EntityCulture</v>
      <v t="s">%IsRefreshable</v>
      <v t="s">%EntityId</v>
      <v t="s">_Icon</v>
      <v t="s">Name</v>
      <v t="s">_DisplayString</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Price (after hours)</v>
      <v t="s">Change (after hours)</v>
      <v t="s">Change (%, after hours)</v>
      <v t="s">Description</v>
      <v t="s">Employees</v>
      <v t="s">Industry</v>
      <v t="s">Instrument type</v>
      <v t="s">Year incorporated</v>
      <v t="s">_Flags</v>
      <v t="s">UniqueName</v>
      <v t="s">ExchangeID</v>
      <v t="s">_Display</v>
    </a>
  </spbArrays>
  <spbData count="11">
    <spb s="0">
      <v>0</v>
    </spb>
    <spb s="1">
      <v>0</v>
      <v>0</v>
    </spb>
    <spb s="2">
      <v>0</v>
      <v>0</v>
      <v>0</v>
    </spb>
    <spb s="3">
      <v>1</v>
      <v>2</v>
      <v>2</v>
    </spb>
    <spb s="4">
      <v>1</v>
      <v>2</v>
      <v>2</v>
      <v>1</v>
      <v>3</v>
      <v>1</v>
      <v>4</v>
      <v>1</v>
      <v>1</v>
      <v>5</v>
      <v>5</v>
      <v>6</v>
      <v>7</v>
      <v>1</v>
      <v>1</v>
      <v>1</v>
      <v>5</v>
      <v>8</v>
      <v>9</v>
      <v>10</v>
      <v>11</v>
      <v>10</v>
      <v>5</v>
      <v>1</v>
      <v>1</v>
      <v>6</v>
    </spb>
    <spb s="5">
      <v>Delayed 15 minutes</v>
      <v>from previous close</v>
      <v>from previous close</v>
      <v>Source: Nasdaq</v>
      <v>GMT</v>
      <v>from close</v>
    </spb>
    <spb s="0">
      <v>1</v>
    </spb>
    <spb s="6">
      <v>2</v>
      <v>2</v>
    </spb>
    <spb s="7">
      <v>1</v>
      <v>2</v>
      <v>2</v>
      <v>1</v>
      <v>3</v>
      <v>1</v>
      <v>1</v>
      <v>1</v>
      <v>5</v>
      <v>5</v>
      <v>6</v>
      <v>7</v>
      <v>1</v>
      <v>1</v>
      <v>1</v>
      <v>5</v>
      <v>8</v>
      <v>9</v>
      <v>10</v>
      <v>11</v>
      <v>10</v>
      <v>5</v>
      <v>1</v>
      <v>1</v>
      <v>6</v>
    </spb>
    <spb s="0">
      <v>2</v>
    </spb>
    <spb s="8">
      <v>1</v>
      <v>2</v>
      <v>1</v>
      <v>3</v>
      <v>1</v>
      <v>1</v>
      <v>1</v>
      <v>5</v>
      <v>5</v>
      <v>6</v>
      <v>7</v>
      <v>1</v>
      <v>1</v>
      <v>1</v>
      <v>5</v>
      <v>8</v>
      <v>9</v>
      <v>10</v>
      <v>11</v>
      <v>10</v>
      <v>5</v>
      <v>1</v>
      <v>1</v>
      <v>6</v>
    </spb>
  </spbData>
</supportingPropertyBags>
</file>

<file path=xl/richData/rdsupportingpropertybagstructure.xml><?xml version="1.0" encoding="utf-8"?>
<spbStructures xmlns="http://schemas.microsoft.com/office/spreadsheetml/2017/richdata2" count="9">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after hours)" t="i"/>
    <k n="Change (after hours)" t="i"/>
    <k n="Change (%, after hours)" t="i"/>
  </s>
  <s>
    <k n="Price" t="s"/>
    <k n="Change" t="s"/>
    <k n="Change (%)" t="s"/>
    <k n="ExchangeID" t="s"/>
    <k n="Last trade time" t="s"/>
    <k n="Change (after hours)" t="s"/>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after hours)" t="i"/>
    <k n="Change (after hours)" t="i"/>
    <k n="Change (%, after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after hours)" t="i"/>
    <k n="Change (after hours)" t="i"/>
    <k n="Change (%, after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SU Orange">
      <a:dk1>
        <a:sysClr val="windowText" lastClr="000000"/>
      </a:dk1>
      <a:lt1>
        <a:srgbClr val="FFFFFF"/>
      </a:lt1>
      <a:dk2>
        <a:srgbClr val="DC4405"/>
      </a:dk2>
      <a:lt2>
        <a:srgbClr val="F8F8F8"/>
      </a:lt2>
      <a:accent1>
        <a:srgbClr val="DC4405"/>
      </a:accent1>
      <a:accent2>
        <a:srgbClr val="000000"/>
      </a:accent2>
      <a:accent3>
        <a:srgbClr val="4A773C"/>
      </a:accent3>
      <a:accent4>
        <a:srgbClr val="00859B"/>
      </a:accent4>
      <a:accent5>
        <a:srgbClr val="FFB500"/>
      </a:accent5>
      <a:accent6>
        <a:srgbClr val="006A8E"/>
      </a:accent6>
      <a:hlink>
        <a:srgbClr val="000000"/>
      </a:hlink>
      <a:folHlink>
        <a:srgbClr val="FCAF8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786A-0B10-45A9-BEF8-805E4E42B21B}">
  <dimension ref="B1:BA326"/>
  <sheetViews>
    <sheetView showGridLines="0" tabSelected="1" zoomScale="76" workbookViewId="0"/>
  </sheetViews>
  <sheetFormatPr defaultRowHeight="15" x14ac:dyDescent="0.25"/>
  <cols>
    <col min="1" max="1" width="1.5703125" customWidth="1"/>
    <col min="2" max="2" width="15.140625" bestFit="1" customWidth="1"/>
    <col min="3" max="3" width="16.7109375" bestFit="1" customWidth="1"/>
    <col min="4" max="4" width="19" bestFit="1" customWidth="1"/>
    <col min="5" max="8" width="17.85546875" bestFit="1" customWidth="1"/>
    <col min="9" max="9" width="19" bestFit="1" customWidth="1"/>
    <col min="10" max="11" width="17.85546875" bestFit="1" customWidth="1"/>
    <col min="12" max="12" width="16.7109375" bestFit="1" customWidth="1"/>
    <col min="13" max="15" width="17.85546875" bestFit="1" customWidth="1"/>
    <col min="16" max="17" width="16.7109375" bestFit="1" customWidth="1"/>
    <col min="18" max="19" width="19" bestFit="1" customWidth="1"/>
    <col min="20" max="20" width="16.28515625" customWidth="1"/>
    <col min="21" max="21" width="1.7109375" customWidth="1"/>
    <col min="22" max="22" width="22.140625" bestFit="1" customWidth="1"/>
    <col min="23" max="23" width="14.28515625" bestFit="1" customWidth="1"/>
    <col min="24" max="24" width="1.7109375" customWidth="1"/>
    <col min="25" max="25" width="10.28515625" bestFit="1" customWidth="1"/>
    <col min="26" max="26" width="25" bestFit="1" customWidth="1"/>
    <col min="27" max="43" width="9" bestFit="1" customWidth="1"/>
    <col min="44" max="50" width="6" bestFit="1" customWidth="1"/>
    <col min="51" max="51" width="7.28515625" bestFit="1" customWidth="1"/>
    <col min="52" max="52" width="8.5703125" bestFit="1" customWidth="1"/>
    <col min="53" max="53" width="7" bestFit="1" customWidth="1"/>
  </cols>
  <sheetData>
    <row r="1" spans="2:53" x14ac:dyDescent="0.25">
      <c r="G1" s="7"/>
    </row>
    <row r="2" spans="2:53" x14ac:dyDescent="0.25">
      <c r="B2" s="12" t="s">
        <v>28</v>
      </c>
      <c r="C2" s="12">
        <v>1</v>
      </c>
      <c r="D2" s="12">
        <v>2</v>
      </c>
      <c r="E2" s="12">
        <v>3</v>
      </c>
      <c r="F2" s="12">
        <v>4</v>
      </c>
      <c r="G2" s="12">
        <v>5</v>
      </c>
      <c r="H2" s="12">
        <v>6</v>
      </c>
      <c r="I2" s="12">
        <v>7</v>
      </c>
      <c r="J2" s="12">
        <v>8</v>
      </c>
      <c r="K2" s="12">
        <v>9</v>
      </c>
      <c r="L2" s="12">
        <v>10</v>
      </c>
      <c r="M2" s="12">
        <v>11</v>
      </c>
      <c r="N2" s="12">
        <v>12</v>
      </c>
      <c r="O2" s="12">
        <v>13</v>
      </c>
      <c r="P2" s="12">
        <v>14</v>
      </c>
      <c r="Q2" s="12">
        <v>15</v>
      </c>
      <c r="R2" s="12">
        <v>16</v>
      </c>
      <c r="S2" s="12">
        <v>17</v>
      </c>
      <c r="T2" s="12">
        <v>18</v>
      </c>
      <c r="V2" s="11" t="s">
        <v>27</v>
      </c>
      <c r="W2" s="12"/>
      <c r="X2" s="7"/>
      <c r="Y2" s="18"/>
      <c r="Z2" s="18" t="s">
        <v>17</v>
      </c>
      <c r="AA2" s="19"/>
      <c r="AB2" s="19"/>
      <c r="AC2" s="19"/>
      <c r="AD2" s="19"/>
      <c r="AE2" s="12"/>
      <c r="AF2" s="12"/>
      <c r="AG2" s="12"/>
      <c r="AH2" s="12"/>
      <c r="AI2" s="12"/>
      <c r="AJ2" s="12"/>
      <c r="AK2" s="12"/>
      <c r="AL2" s="12"/>
      <c r="AM2" s="12"/>
      <c r="AN2" s="12"/>
      <c r="AO2" s="12"/>
      <c r="AP2" s="12"/>
      <c r="AQ2" s="12"/>
    </row>
    <row r="3" spans="2:53" x14ac:dyDescent="0.25">
      <c r="B3" s="13" t="s">
        <v>29</v>
      </c>
      <c r="C3" s="8" t="e" vm="1">
        <v>#VALUE!</v>
      </c>
      <c r="D3" s="8" t="e" vm="2">
        <v>#VALUE!</v>
      </c>
      <c r="E3" s="8" t="e" vm="3">
        <v>#VALUE!</v>
      </c>
      <c r="F3" s="8" t="e" vm="4">
        <v>#VALUE!</v>
      </c>
      <c r="G3" s="8" t="e" vm="5">
        <v>#VALUE!</v>
      </c>
      <c r="H3" s="8" t="e" vm="6">
        <v>#VALUE!</v>
      </c>
      <c r="I3" s="8" t="e" vm="7">
        <v>#VALUE!</v>
      </c>
      <c r="J3" s="8" t="e" vm="8">
        <v>#VALUE!</v>
      </c>
      <c r="K3" s="8" t="e" vm="9">
        <v>#VALUE!</v>
      </c>
      <c r="L3" s="8" t="e" vm="10">
        <v>#VALUE!</v>
      </c>
      <c r="M3" s="8" t="e" vm="11">
        <v>#VALUE!</v>
      </c>
      <c r="N3" s="8" t="e" vm="12">
        <v>#VALUE!</v>
      </c>
      <c r="O3" s="8" t="e" vm="13">
        <v>#VALUE!</v>
      </c>
      <c r="P3" s="8" t="e" vm="14">
        <v>#VALUE!</v>
      </c>
      <c r="Q3" s="8" t="e" vm="15">
        <v>#VALUE!</v>
      </c>
      <c r="R3" s="8" t="e" vm="16">
        <v>#VALUE!</v>
      </c>
      <c r="S3" s="8" t="e" vm="17">
        <v>#VALUE!</v>
      </c>
      <c r="T3" s="8" t="e" vm="18">
        <v>#VALUE!</v>
      </c>
      <c r="V3" s="13" t="s">
        <v>24</v>
      </c>
      <c r="W3" s="10">
        <v>1010476.46</v>
      </c>
      <c r="Y3" s="20">
        <f>COUNT(C79:C137)-1</f>
        <v>58</v>
      </c>
      <c r="Z3" s="17">
        <v>1</v>
      </c>
      <c r="AA3" s="17">
        <v>2</v>
      </c>
      <c r="AB3" s="17">
        <v>3</v>
      </c>
      <c r="AC3" s="17">
        <v>4</v>
      </c>
      <c r="AD3" s="17">
        <v>5</v>
      </c>
      <c r="AE3" s="17">
        <v>6</v>
      </c>
      <c r="AF3" s="17">
        <v>7</v>
      </c>
      <c r="AG3" s="17">
        <v>8</v>
      </c>
      <c r="AH3" s="17">
        <v>9</v>
      </c>
      <c r="AI3" s="17">
        <v>10</v>
      </c>
      <c r="AJ3" s="17">
        <v>11</v>
      </c>
      <c r="AK3" s="17">
        <v>12</v>
      </c>
      <c r="AL3" s="17">
        <v>13</v>
      </c>
      <c r="AM3" s="17">
        <v>14</v>
      </c>
      <c r="AN3" s="17">
        <v>15</v>
      </c>
      <c r="AO3" s="17">
        <v>16</v>
      </c>
      <c r="AP3" s="17">
        <v>17</v>
      </c>
      <c r="AQ3" s="17">
        <v>18</v>
      </c>
    </row>
    <row r="4" spans="2:53" x14ac:dyDescent="0.25">
      <c r="B4" s="13" t="s">
        <v>30</v>
      </c>
      <c r="C4" s="13" t="str">
        <f>_FV(C3,"Industry")</f>
        <v>Electronic Equipment &amp; Parts</v>
      </c>
      <c r="D4" s="13" t="str">
        <f t="shared" ref="D4:T4" si="0">_FV(D3,"Industry")</f>
        <v>Food &amp; Tobacco</v>
      </c>
      <c r="E4" s="13" t="str">
        <f t="shared" si="0"/>
        <v>Personal &amp; Household Products &amp; Services</v>
      </c>
      <c r="F4" s="13" t="str">
        <f t="shared" si="0"/>
        <v>Food &amp; Drug Retailing</v>
      </c>
      <c r="G4" s="13" t="str">
        <f t="shared" si="0"/>
        <v>Pharmaceuticals</v>
      </c>
      <c r="H4" s="13" t="str">
        <f t="shared" si="0"/>
        <v>Healthcare Equipment &amp; Supplies</v>
      </c>
      <c r="I4" s="13" t="str">
        <f t="shared" si="0"/>
        <v>Pharmaceuticals</v>
      </c>
      <c r="J4" s="13" t="str">
        <f t="shared" si="0"/>
        <v>Healthcare Equipment &amp; Supplies</v>
      </c>
      <c r="K4" s="13" t="str">
        <f t="shared" si="0"/>
        <v>Water Utilities</v>
      </c>
      <c r="L4" s="13" t="str">
        <f t="shared" si="0"/>
        <v>Water Utilities</v>
      </c>
      <c r="M4" s="13" t="str">
        <f t="shared" si="0"/>
        <v>Electrical Utilities &amp; IPPs</v>
      </c>
      <c r="N4" s="13" t="str">
        <f t="shared" si="0"/>
        <v>Electrical Utilities &amp; IPPs</v>
      </c>
      <c r="O4" s="13" t="str">
        <f t="shared" si="0"/>
        <v>Electrical Utilities &amp; IPPs</v>
      </c>
      <c r="P4" s="13" t="str">
        <f t="shared" si="0"/>
        <v>Communications &amp; Networking</v>
      </c>
      <c r="Q4" s="13" t="str">
        <f t="shared" si="0"/>
        <v>Communications &amp; Networking</v>
      </c>
      <c r="R4" s="13" t="str">
        <f t="shared" si="0"/>
        <v>Communications &amp; Networking</v>
      </c>
      <c r="S4" s="13" t="str">
        <f t="shared" si="0"/>
        <v>Telecommunications Services</v>
      </c>
      <c r="T4" s="13" t="str">
        <f t="shared" si="0"/>
        <v>Residential &amp; Commercial REIT</v>
      </c>
      <c r="V4" s="13" t="s">
        <v>4</v>
      </c>
      <c r="W4" s="14">
        <f>W3-W5</f>
        <v>5000</v>
      </c>
      <c r="Y4" s="17">
        <v>1</v>
      </c>
      <c r="Z4" s="15">
        <f t="array" ref="Z4:AQ21">MMULT(TRANSPOSE(C140:T198),C140:T198)/Y3</f>
        <v>1.6023594174868074E-2</v>
      </c>
      <c r="AA4" s="15">
        <v>1.7946077512141219E-3</v>
      </c>
      <c r="AB4" s="15">
        <v>1.0297826916841808E-3</v>
      </c>
      <c r="AC4" s="15">
        <v>2.0314823187519569E-3</v>
      </c>
      <c r="AD4" s="15">
        <v>1.1919707686679311E-3</v>
      </c>
      <c r="AE4" s="15">
        <v>2.8515421079911554E-3</v>
      </c>
      <c r="AF4" s="15">
        <v>9.6256494241034253E-4</v>
      </c>
      <c r="AG4" s="15">
        <v>1.4388478866993973E-3</v>
      </c>
      <c r="AH4" s="15">
        <v>2.5704015523695338E-4</v>
      </c>
      <c r="AI4" s="15">
        <v>1.2870525410695571E-3</v>
      </c>
      <c r="AJ4" s="15">
        <v>1.0797974581152193E-3</v>
      </c>
      <c r="AK4" s="15">
        <v>5.0703536439158502E-4</v>
      </c>
      <c r="AL4" s="15">
        <v>1.081643386660139E-3</v>
      </c>
      <c r="AM4" s="15">
        <v>1.9025651495220095E-3</v>
      </c>
      <c r="AN4" s="15">
        <v>1.5000690151581756E-3</v>
      </c>
      <c r="AO4" s="15">
        <v>1.242791126868681E-3</v>
      </c>
      <c r="AP4" s="15">
        <v>1.0508357674733361E-3</v>
      </c>
      <c r="AQ4" s="15">
        <v>5.3096644035440562E-4</v>
      </c>
      <c r="AR4" s="2"/>
      <c r="AS4" s="2"/>
      <c r="AT4" s="2"/>
      <c r="AU4" s="2"/>
      <c r="AV4" s="2"/>
      <c r="AW4" s="2"/>
      <c r="AX4" s="2"/>
      <c r="BA4" s="2"/>
    </row>
    <row r="5" spans="2:53" x14ac:dyDescent="0.25">
      <c r="B5" s="13" t="s">
        <v>31</v>
      </c>
      <c r="C5" s="23">
        <f>_FV(C3,"Market cap",TRUE)/1000000000</f>
        <v>3.6213350000000002</v>
      </c>
      <c r="D5" s="23">
        <f t="shared" ref="D5:S5" si="1">_FV(D3,"Market cap",TRUE)/1000000000</f>
        <v>132.98929999999999</v>
      </c>
      <c r="E5" s="23">
        <f t="shared" si="1"/>
        <v>18.112960000000001</v>
      </c>
      <c r="F5" s="23">
        <f t="shared" si="1"/>
        <v>36.271000000000001</v>
      </c>
      <c r="G5" s="23">
        <f t="shared" si="1"/>
        <v>93.330719999999999</v>
      </c>
      <c r="H5" s="23">
        <f t="shared" si="1"/>
        <v>18.545269999999999</v>
      </c>
      <c r="I5" s="23">
        <f t="shared" si="1"/>
        <v>368.84719999999999</v>
      </c>
      <c r="J5" s="23">
        <f t="shared" si="1"/>
        <v>20.240120000000001</v>
      </c>
      <c r="K5" s="23">
        <f t="shared" si="1"/>
        <v>18.462669999999999</v>
      </c>
      <c r="L5" s="23">
        <f t="shared" si="1"/>
        <v>6.210591</v>
      </c>
      <c r="M5" s="23">
        <f t="shared" si="1"/>
        <v>90.821960000000004</v>
      </c>
      <c r="N5" s="23">
        <f t="shared" si="1"/>
        <v>21.511310000000002</v>
      </c>
      <c r="O5" s="23">
        <f t="shared" si="1"/>
        <v>47.420960000000001</v>
      </c>
      <c r="P5" s="23">
        <f t="shared" si="1"/>
        <v>9.7263000000000002</v>
      </c>
      <c r="Q5" s="23">
        <f t="shared" si="1"/>
        <v>5.3392860000000004</v>
      </c>
      <c r="R5" s="23">
        <f t="shared" si="1"/>
        <v>247.87819999999999</v>
      </c>
      <c r="S5" s="23">
        <f t="shared" si="1"/>
        <v>238.74959999999999</v>
      </c>
      <c r="T5" s="23">
        <f>_FV(T3,"Market cap",TRUE)/1000000000</f>
        <v>51.622019999999999</v>
      </c>
      <c r="U5" s="1"/>
      <c r="V5" s="13" t="s">
        <v>25</v>
      </c>
      <c r="W5" s="14">
        <f>SUM(C13:T13)</f>
        <v>1005476.46</v>
      </c>
      <c r="Y5" s="17">
        <v>2</v>
      </c>
      <c r="Z5" s="15">
        <v>1.7946077512141219E-3</v>
      </c>
      <c r="AA5" s="15">
        <v>4.9915404514659428E-3</v>
      </c>
      <c r="AB5" s="15">
        <v>1.0177497097653581E-3</v>
      </c>
      <c r="AC5" s="15">
        <v>2.7964940617841927E-4</v>
      </c>
      <c r="AD5" s="15">
        <v>5.5423424346293083E-4</v>
      </c>
      <c r="AE5" s="15">
        <v>7.8309239980779916E-4</v>
      </c>
      <c r="AF5" s="15">
        <v>1.6040156532877512E-3</v>
      </c>
      <c r="AG5" s="15">
        <v>1.4188402824110052E-3</v>
      </c>
      <c r="AH5" s="15">
        <v>9.4587084082141078E-4</v>
      </c>
      <c r="AI5" s="15">
        <v>4.9790759647830036E-4</v>
      </c>
      <c r="AJ5" s="15">
        <v>1.1043318641937936E-3</v>
      </c>
      <c r="AK5" s="15">
        <v>1.1882538624552713E-3</v>
      </c>
      <c r="AL5" s="15">
        <v>6.6544877240788788E-4</v>
      </c>
      <c r="AM5" s="15">
        <v>9.5982055020996332E-4</v>
      </c>
      <c r="AN5" s="15">
        <v>2.2926901438284357E-3</v>
      </c>
      <c r="AO5" s="15">
        <v>1.1497789755654225E-3</v>
      </c>
      <c r="AP5" s="15">
        <v>9.6258344673616394E-4</v>
      </c>
      <c r="AQ5" s="15">
        <v>1.5838763912107399E-3</v>
      </c>
      <c r="AR5" s="2"/>
      <c r="AS5" s="2"/>
      <c r="AT5" s="2"/>
      <c r="AU5" s="2"/>
      <c r="AV5" s="2"/>
      <c r="AW5" s="2"/>
      <c r="AX5" s="2"/>
    </row>
    <row r="6" spans="2:53" x14ac:dyDescent="0.25">
      <c r="B6" s="13" t="s">
        <v>0</v>
      </c>
      <c r="C6" s="13" t="str">
        <f>_FV(C3,"Ticker symbol",TRUE)</f>
        <v>IRBT</v>
      </c>
      <c r="D6" s="13" t="str">
        <f t="shared" ref="D6:T6" si="2">_FV(D3,"Ticker symbol",TRUE)</f>
        <v>PM</v>
      </c>
      <c r="E6" s="13" t="str">
        <f t="shared" si="2"/>
        <v>CHD</v>
      </c>
      <c r="F6" s="13" t="str">
        <f t="shared" si="2"/>
        <v>SYY</v>
      </c>
      <c r="G6" s="13" t="str">
        <f t="shared" si="2"/>
        <v>NVO</v>
      </c>
      <c r="H6" s="13" t="str">
        <f t="shared" si="2"/>
        <v>IDXX</v>
      </c>
      <c r="I6" s="13" t="str">
        <f t="shared" si="2"/>
        <v>JNJ</v>
      </c>
      <c r="J6" s="13" t="str">
        <f t="shared" si="2"/>
        <v>CERN</v>
      </c>
      <c r="K6" s="13" t="str">
        <f t="shared" si="2"/>
        <v>AWK</v>
      </c>
      <c r="L6" s="13" t="str">
        <f t="shared" si="2"/>
        <v>WTR</v>
      </c>
      <c r="M6" s="13" t="str">
        <f t="shared" si="2"/>
        <v>NEE</v>
      </c>
      <c r="N6" s="13" t="str">
        <f t="shared" si="2"/>
        <v>FTS</v>
      </c>
      <c r="O6" s="13" t="str">
        <f t="shared" si="2"/>
        <v>EXC</v>
      </c>
      <c r="P6" s="13" t="str">
        <f t="shared" si="2"/>
        <v>JNPR</v>
      </c>
      <c r="Q6" s="13" t="str">
        <f t="shared" si="2"/>
        <v>VSAT</v>
      </c>
      <c r="R6" s="13" t="str">
        <f t="shared" si="2"/>
        <v>CSCO</v>
      </c>
      <c r="S6" s="13" t="str">
        <f t="shared" si="2"/>
        <v>VZ</v>
      </c>
      <c r="T6" s="13" t="str">
        <f t="shared" si="2"/>
        <v>CCI</v>
      </c>
      <c r="W6" s="1"/>
      <c r="Y6" s="17">
        <v>3</v>
      </c>
      <c r="Z6" s="15">
        <v>1.0297826916841808E-3</v>
      </c>
      <c r="AA6" s="15">
        <v>1.0177497097653581E-3</v>
      </c>
      <c r="AB6" s="15">
        <v>2.1408524908587767E-3</v>
      </c>
      <c r="AC6" s="15">
        <v>1.8084882114539406E-4</v>
      </c>
      <c r="AD6" s="15">
        <v>1.1091038641860766E-4</v>
      </c>
      <c r="AE6" s="15">
        <v>6.6877416214873565E-4</v>
      </c>
      <c r="AF6" s="15">
        <v>6.295951243401901E-4</v>
      </c>
      <c r="AG6" s="15">
        <v>3.4894540296781442E-4</v>
      </c>
      <c r="AH6" s="15">
        <v>4.8343957767917593E-4</v>
      </c>
      <c r="AI6" s="15">
        <v>5.8796801965243519E-4</v>
      </c>
      <c r="AJ6" s="15">
        <v>7.7600009580324131E-4</v>
      </c>
      <c r="AK6" s="15">
        <v>3.5505487815627246E-4</v>
      </c>
      <c r="AL6" s="15">
        <v>7.3164721589503577E-4</v>
      </c>
      <c r="AM6" s="15">
        <v>5.371311517267781E-4</v>
      </c>
      <c r="AN6" s="15">
        <v>7.883078862044421E-4</v>
      </c>
      <c r="AO6" s="15">
        <v>5.1618756517127944E-4</v>
      </c>
      <c r="AP6" s="15">
        <v>4.4005615327382785E-4</v>
      </c>
      <c r="AQ6" s="15">
        <v>7.821980987602386E-4</v>
      </c>
      <c r="AR6" s="1"/>
      <c r="AS6" s="1"/>
      <c r="AT6" s="1"/>
      <c r="AU6" s="1"/>
      <c r="AV6" s="1"/>
      <c r="AW6" s="1"/>
      <c r="AX6" s="1"/>
    </row>
    <row r="7" spans="2:53" x14ac:dyDescent="0.25">
      <c r="B7" s="13" t="s">
        <v>12</v>
      </c>
      <c r="C7" s="15">
        <f t="shared" ref="C7:T7" si="3">AVERAGE(C79:C137)</f>
        <v>2.1013223605945743E-2</v>
      </c>
      <c r="D7" s="15">
        <f t="shared" si="3"/>
        <v>3.5459830209169313E-3</v>
      </c>
      <c r="E7" s="15">
        <f t="shared" si="3"/>
        <v>1.4699114005007455E-2</v>
      </c>
      <c r="F7" s="15">
        <f t="shared" si="3"/>
        <v>1.2070717637824458E-2</v>
      </c>
      <c r="G7" s="15">
        <f t="shared" si="3"/>
        <v>5.1551251651421066E-3</v>
      </c>
      <c r="H7" s="15">
        <f t="shared" si="3"/>
        <v>2.1228747510780865E-2</v>
      </c>
      <c r="I7" s="15">
        <f t="shared" si="3"/>
        <v>7.2220804603412639E-3</v>
      </c>
      <c r="J7" s="15">
        <f t="shared" si="3"/>
        <v>2.5889646236847475E-3</v>
      </c>
      <c r="K7" s="15">
        <f t="shared" si="3"/>
        <v>1.4938205590470609E-2</v>
      </c>
      <c r="L7" s="15">
        <f t="shared" si="3"/>
        <v>8.2532469581434037E-3</v>
      </c>
      <c r="M7" s="15">
        <f t="shared" si="3"/>
        <v>1.3988395597714373E-2</v>
      </c>
      <c r="N7" s="15">
        <f t="shared" si="3"/>
        <v>8.0896702479637105E-3</v>
      </c>
      <c r="O7" s="15">
        <f t="shared" si="3"/>
        <v>8.2481008869162379E-3</v>
      </c>
      <c r="P7" s="15">
        <f t="shared" si="3"/>
        <v>3.2716897598448697E-3</v>
      </c>
      <c r="Q7" s="15">
        <f t="shared" si="3"/>
        <v>7.0865829108196464E-3</v>
      </c>
      <c r="R7" s="15">
        <f t="shared" si="3"/>
        <v>1.6260501513525771E-2</v>
      </c>
      <c r="S7" s="15">
        <f t="shared" si="3"/>
        <v>6.3357322864535538E-3</v>
      </c>
      <c r="T7" s="15">
        <f t="shared" si="3"/>
        <v>1.2095688810264498E-2</v>
      </c>
      <c r="V7" s="13" t="s">
        <v>11</v>
      </c>
      <c r="W7" s="3"/>
      <c r="Y7" s="17">
        <v>4</v>
      </c>
      <c r="Z7" s="15">
        <v>2.0314823187519569E-3</v>
      </c>
      <c r="AA7" s="15">
        <v>2.7964940617841927E-4</v>
      </c>
      <c r="AB7" s="15">
        <v>1.8084882114539406E-4</v>
      </c>
      <c r="AC7" s="15">
        <v>1.9249424521935986E-3</v>
      </c>
      <c r="AD7" s="15">
        <v>-2.8160494872279736E-5</v>
      </c>
      <c r="AE7" s="15">
        <v>8.5718610295524656E-4</v>
      </c>
      <c r="AF7" s="15">
        <v>2.7815396443963997E-4</v>
      </c>
      <c r="AG7" s="15">
        <v>-3.0676864749024151E-4</v>
      </c>
      <c r="AH7" s="15">
        <v>2.32217027863396E-4</v>
      </c>
      <c r="AI7" s="15">
        <v>3.3375740650069504E-4</v>
      </c>
      <c r="AJ7" s="15">
        <v>1.4499544996140755E-4</v>
      </c>
      <c r="AK7" s="15">
        <v>-1.3660185387751042E-4</v>
      </c>
      <c r="AL7" s="15">
        <v>6.0252294690759083E-4</v>
      </c>
      <c r="AM7" s="15">
        <v>8.8646050225189615E-4</v>
      </c>
      <c r="AN7" s="15">
        <v>5.5277791015737195E-4</v>
      </c>
      <c r="AO7" s="15">
        <v>8.954136670968146E-4</v>
      </c>
      <c r="AP7" s="15">
        <v>1.0050590208856821E-3</v>
      </c>
      <c r="AQ7" s="15">
        <v>4.2564217962922908E-4</v>
      </c>
    </row>
    <row r="8" spans="2:53" x14ac:dyDescent="0.25">
      <c r="B8" s="13" t="s">
        <v>9</v>
      </c>
      <c r="C8" s="15">
        <f t="shared" ref="C8:T8" si="4">SQRT(SUM(C201:C259)/$Y$3)</f>
        <v>0.12658433621450987</v>
      </c>
      <c r="D8" s="15">
        <f t="shared" si="4"/>
        <v>7.0650834754204722E-2</v>
      </c>
      <c r="E8" s="15">
        <f t="shared" si="4"/>
        <v>4.6269347205885415E-2</v>
      </c>
      <c r="F8" s="15">
        <f t="shared" si="4"/>
        <v>4.3874166113939975E-2</v>
      </c>
      <c r="G8" s="15">
        <f t="shared" si="4"/>
        <v>6.473865897154038E-2</v>
      </c>
      <c r="H8" s="15">
        <f t="shared" si="4"/>
        <v>7.6055004523258224E-2</v>
      </c>
      <c r="I8" s="15">
        <f t="shared" si="4"/>
        <v>3.8892894239437786E-2</v>
      </c>
      <c r="J8" s="15">
        <f t="shared" si="4"/>
        <v>6.3964768068011504E-2</v>
      </c>
      <c r="K8" s="15">
        <f t="shared" si="4"/>
        <v>4.6084191303041713E-2</v>
      </c>
      <c r="L8" s="15">
        <f t="shared" si="4"/>
        <v>4.6532608993959217E-2</v>
      </c>
      <c r="M8" s="15">
        <f t="shared" si="4"/>
        <v>4.2772288170477457E-2</v>
      </c>
      <c r="N8" s="15">
        <f t="shared" si="4"/>
        <v>4.4557987404144531E-2</v>
      </c>
      <c r="O8" s="15">
        <f t="shared" si="4"/>
        <v>4.9809724183108528E-2</v>
      </c>
      <c r="P8" s="15">
        <f t="shared" si="4"/>
        <v>6.4545924686972123E-2</v>
      </c>
      <c r="Q8" s="15">
        <f t="shared" si="4"/>
        <v>6.9368574544501488E-2</v>
      </c>
      <c r="R8" s="15">
        <f t="shared" si="4"/>
        <v>5.8696456808081651E-2</v>
      </c>
      <c r="S8" s="15">
        <f t="shared" si="4"/>
        <v>4.8635801464419939E-2</v>
      </c>
      <c r="T8" s="15">
        <f t="shared" si="4"/>
        <v>4.5711814608145017E-2</v>
      </c>
      <c r="V8" s="12" t="s">
        <v>13</v>
      </c>
      <c r="W8" s="12"/>
      <c r="Y8" s="17">
        <v>5</v>
      </c>
      <c r="Z8" s="15">
        <v>1.1919707686679311E-3</v>
      </c>
      <c r="AA8" s="15">
        <v>5.5423424346293083E-4</v>
      </c>
      <c r="AB8" s="15">
        <v>1.1091038641860766E-4</v>
      </c>
      <c r="AC8" s="15">
        <v>-2.8160494872279736E-5</v>
      </c>
      <c r="AD8" s="15">
        <v>4.1910939654334059E-3</v>
      </c>
      <c r="AE8" s="15">
        <v>-2.1794860221703067E-4</v>
      </c>
      <c r="AF8" s="15">
        <v>7.8364005826763675E-4</v>
      </c>
      <c r="AG8" s="15">
        <v>1.4407709214658546E-3</v>
      </c>
      <c r="AH8" s="15">
        <v>5.4872472534260521E-4</v>
      </c>
      <c r="AI8" s="15">
        <v>8.7232098433337002E-4</v>
      </c>
      <c r="AJ8" s="15">
        <v>5.8287811234616796E-4</v>
      </c>
      <c r="AK8" s="15">
        <v>4.5430640095983301E-4</v>
      </c>
      <c r="AL8" s="15">
        <v>4.0557130186951069E-4</v>
      </c>
      <c r="AM8" s="15">
        <v>-8.6375510389951276E-5</v>
      </c>
      <c r="AN8" s="15">
        <v>3.4606634514686911E-4</v>
      </c>
      <c r="AO8" s="15">
        <v>3.8241390539093509E-4</v>
      </c>
      <c r="AP8" s="15">
        <v>5.8066235427386016E-4</v>
      </c>
      <c r="AQ8" s="15">
        <v>8.8488057980760113E-4</v>
      </c>
    </row>
    <row r="9" spans="2:53" x14ac:dyDescent="0.25">
      <c r="B9" s="13" t="s">
        <v>23</v>
      </c>
      <c r="C9" s="22">
        <f t="shared" ref="C9:T9" si="5">(_xlfn.VAR.S(C79:C137)-(C10^2)*_xlfn.VAR.S($AA$264:$AA$322))/_xlfn.VAR.S(C79:C137)</f>
        <v>0.80034176400119938</v>
      </c>
      <c r="D9" s="22">
        <f t="shared" si="5"/>
        <v>0.77018333204541667</v>
      </c>
      <c r="E9" s="22">
        <f t="shared" si="5"/>
        <v>0.9794821402288616</v>
      </c>
      <c r="F9" s="22">
        <f t="shared" si="5"/>
        <v>0.82822540086650009</v>
      </c>
      <c r="G9" s="22">
        <f t="shared" si="5"/>
        <v>0.89941009776433123</v>
      </c>
      <c r="H9" s="22">
        <f t="shared" si="5"/>
        <v>0.82314945624678271</v>
      </c>
      <c r="I9" s="22">
        <f t="shared" si="5"/>
        <v>0.69880794088347586</v>
      </c>
      <c r="J9" s="22">
        <f t="shared" si="5"/>
        <v>0.76288025096040413</v>
      </c>
      <c r="K9" s="22">
        <f t="shared" si="5"/>
        <v>0.98212233580138131</v>
      </c>
      <c r="L9" s="22">
        <f t="shared" si="5"/>
        <v>0.91800627277911517</v>
      </c>
      <c r="M9" s="22">
        <f t="shared" si="5"/>
        <v>0.96065523303985334</v>
      </c>
      <c r="N9" s="22">
        <f t="shared" si="5"/>
        <v>0.96508032248292397</v>
      </c>
      <c r="O9" s="22">
        <f t="shared" si="5"/>
        <v>0.97171043973781257</v>
      </c>
      <c r="P9" s="22">
        <f t="shared" si="5"/>
        <v>0.83746024263672492</v>
      </c>
      <c r="Q9" s="22">
        <f t="shared" si="5"/>
        <v>0.81882977643645127</v>
      </c>
      <c r="R9" s="22">
        <f t="shared" si="5"/>
        <v>0.57407542139350887</v>
      </c>
      <c r="S9" s="22">
        <f t="shared" si="5"/>
        <v>0.89497951874133386</v>
      </c>
      <c r="T9" s="22">
        <f t="shared" si="5"/>
        <v>0.91061121533321454</v>
      </c>
      <c r="V9" s="13" t="s">
        <v>12</v>
      </c>
      <c r="W9" s="15">
        <f t="array" ref="W9">(1+MMULT(C7:T7,TRANSPOSE(C14:T14)))^12-1</f>
        <v>0.17217827783021389</v>
      </c>
      <c r="Y9" s="17">
        <v>6</v>
      </c>
      <c r="Z9" s="15">
        <v>2.8515421079911554E-3</v>
      </c>
      <c r="AA9" s="15">
        <v>7.8309239980779916E-4</v>
      </c>
      <c r="AB9" s="15">
        <v>6.6877416214873565E-4</v>
      </c>
      <c r="AC9" s="15">
        <v>8.5718610295524656E-4</v>
      </c>
      <c r="AD9" s="15">
        <v>-2.1794860221703067E-4</v>
      </c>
      <c r="AE9" s="15">
        <v>5.7843637130328288E-3</v>
      </c>
      <c r="AF9" s="15">
        <v>5.0849034890555246E-4</v>
      </c>
      <c r="AG9" s="15">
        <v>8.6001904557334063E-4</v>
      </c>
      <c r="AH9" s="15">
        <v>3.8296977983085461E-4</v>
      </c>
      <c r="AI9" s="15">
        <v>4.4325316170778839E-4</v>
      </c>
      <c r="AJ9" s="15">
        <v>5.6995210507983327E-4</v>
      </c>
      <c r="AK9" s="15">
        <v>-3.4772954723724116E-4</v>
      </c>
      <c r="AL9" s="15">
        <v>3.7734472555319218E-4</v>
      </c>
      <c r="AM9" s="15">
        <v>-6.3262397389375364E-4</v>
      </c>
      <c r="AN9" s="15">
        <v>1.072357855179937E-3</v>
      </c>
      <c r="AO9" s="15">
        <v>8.4290764195822849E-4</v>
      </c>
      <c r="AP9" s="15">
        <v>-4.404247933483026E-4</v>
      </c>
      <c r="AQ9" s="15">
        <v>3.5280895084913269E-4</v>
      </c>
    </row>
    <row r="10" spans="2:53" x14ac:dyDescent="0.25">
      <c r="B10" s="13" t="s">
        <v>16</v>
      </c>
      <c r="C10" s="21">
        <f t="shared" ref="C10:T10" si="6">_xlfn.COVARIANCE.S(C79:C137,$AA$264:$AA$322)/_xlfn.VAR.S($AA$264:$AA$322)</f>
        <v>1.7364406794974454</v>
      </c>
      <c r="D10" s="21">
        <f t="shared" si="6"/>
        <v>1.039787105331774</v>
      </c>
      <c r="E10" s="21">
        <f t="shared" si="6"/>
        <v>0.20346783731671089</v>
      </c>
      <c r="F10" s="21">
        <f t="shared" si="6"/>
        <v>0.55824483694044447</v>
      </c>
      <c r="G10" s="21">
        <f t="shared" si="6"/>
        <v>0.63034347270345492</v>
      </c>
      <c r="H10" s="21">
        <f t="shared" si="6"/>
        <v>0.98190023562059436</v>
      </c>
      <c r="I10" s="21">
        <f t="shared" si="6"/>
        <v>0.65528222784177781</v>
      </c>
      <c r="J10" s="21">
        <f t="shared" si="6"/>
        <v>0.95622712899232232</v>
      </c>
      <c r="K10" s="21">
        <f t="shared" si="6"/>
        <v>0.18916628136974195</v>
      </c>
      <c r="L10" s="21">
        <f t="shared" si="6"/>
        <v>0.4090572418086304</v>
      </c>
      <c r="M10" s="21">
        <f t="shared" si="6"/>
        <v>0.26046078240651499</v>
      </c>
      <c r="N10" s="21">
        <f t="shared" si="6"/>
        <v>0.25562130435070091</v>
      </c>
      <c r="O10" s="21">
        <f t="shared" si="6"/>
        <v>0.2571956406787772</v>
      </c>
      <c r="P10" s="21">
        <f t="shared" si="6"/>
        <v>0.79888634581799045</v>
      </c>
      <c r="Q10" s="21">
        <f t="shared" si="6"/>
        <v>0.90644727645340439</v>
      </c>
      <c r="R10" s="21">
        <f t="shared" si="6"/>
        <v>1.1760197226470763</v>
      </c>
      <c r="S10" s="21">
        <f t="shared" si="6"/>
        <v>0.48387083606951548</v>
      </c>
      <c r="T10" s="21">
        <f t="shared" si="6"/>
        <v>0.41957185318406248</v>
      </c>
      <c r="V10" s="13" t="s">
        <v>9</v>
      </c>
      <c r="W10" s="15">
        <f t="array" ref="W10">SQRT(MMULT(MMULT(C14:T14,Z4:AQ21),TRANSPOSE(C14:T14)))*SQRT(12)</f>
        <v>9.9748740523239274E-2</v>
      </c>
      <c r="Y10" s="17">
        <v>7</v>
      </c>
      <c r="Z10" s="15">
        <v>9.6256494241034253E-4</v>
      </c>
      <c r="AA10" s="15">
        <v>1.6040156532877512E-3</v>
      </c>
      <c r="AB10" s="15">
        <v>6.295951243401901E-4</v>
      </c>
      <c r="AC10" s="15">
        <v>2.7815396443963997E-4</v>
      </c>
      <c r="AD10" s="15">
        <v>7.8364005826763675E-4</v>
      </c>
      <c r="AE10" s="15">
        <v>5.0849034890555246E-4</v>
      </c>
      <c r="AF10" s="15">
        <v>1.512657222320093E-3</v>
      </c>
      <c r="AG10" s="15">
        <v>7.3466240058074497E-4</v>
      </c>
      <c r="AH10" s="15">
        <v>9.5401977542281132E-4</v>
      </c>
      <c r="AI10" s="15">
        <v>8.4281556169282974E-4</v>
      </c>
      <c r="AJ10" s="15">
        <v>9.0580639291092146E-4</v>
      </c>
      <c r="AK10" s="15">
        <v>8.1358561951246078E-4</v>
      </c>
      <c r="AL10" s="15">
        <v>7.7476686407618514E-4</v>
      </c>
      <c r="AM10" s="15">
        <v>1.403766871972635E-4</v>
      </c>
      <c r="AN10" s="15">
        <v>1.1475951176767765E-3</v>
      </c>
      <c r="AO10" s="15">
        <v>6.4999281120583466E-4</v>
      </c>
      <c r="AP10" s="15">
        <v>8.331346284292209E-4</v>
      </c>
      <c r="AQ10" s="15">
        <v>8.0773256080852941E-4</v>
      </c>
      <c r="AR10" s="2"/>
      <c r="AS10" s="2"/>
      <c r="AT10" s="2"/>
      <c r="AU10" s="2"/>
      <c r="AV10" s="2"/>
      <c r="AW10" s="2"/>
      <c r="AX10" s="2"/>
    </row>
    <row r="11" spans="2:53" x14ac:dyDescent="0.25">
      <c r="B11" s="13" t="s">
        <v>1</v>
      </c>
      <c r="C11" s="21">
        <f>_FV(C3,"Price")</f>
        <v>128.82</v>
      </c>
      <c r="D11" s="21">
        <f t="shared" ref="D11:T11" si="7">_FV(D3,"Price")</f>
        <v>84.49</v>
      </c>
      <c r="E11" s="21">
        <f t="shared" si="7"/>
        <v>73.83</v>
      </c>
      <c r="F11" s="21">
        <f t="shared" si="7"/>
        <v>70.989999999999995</v>
      </c>
      <c r="G11" s="21">
        <f t="shared" si="7"/>
        <v>48.39</v>
      </c>
      <c r="H11" s="21">
        <f t="shared" si="7"/>
        <v>218.49</v>
      </c>
      <c r="I11" s="21">
        <f t="shared" si="7"/>
        <v>137.52000000000001</v>
      </c>
      <c r="J11" s="21">
        <f t="shared" si="7"/>
        <v>62.71</v>
      </c>
      <c r="K11" s="21">
        <f t="shared" si="7"/>
        <v>104.7</v>
      </c>
      <c r="L11" s="21">
        <f t="shared" si="7"/>
        <v>37.15</v>
      </c>
      <c r="M11" s="21">
        <f t="shared" si="7"/>
        <v>189.36</v>
      </c>
      <c r="N11" s="21">
        <f t="shared" si="7"/>
        <v>37.29</v>
      </c>
      <c r="O11" s="21">
        <f t="shared" si="7"/>
        <v>49.4</v>
      </c>
      <c r="P11" s="21">
        <f t="shared" si="7"/>
        <v>28.01</v>
      </c>
      <c r="Q11" s="21">
        <f t="shared" si="7"/>
        <v>88.2</v>
      </c>
      <c r="R11" s="21">
        <f t="shared" si="7"/>
        <v>56.4</v>
      </c>
      <c r="S11" s="21">
        <f t="shared" si="7"/>
        <v>58.04</v>
      </c>
      <c r="T11" s="21">
        <f t="shared" si="7"/>
        <v>122.62</v>
      </c>
      <c r="V11" s="13" t="s">
        <v>21</v>
      </c>
      <c r="W11" s="14">
        <f>(W9-W7)/W10</f>
        <v>1.7261198179249202</v>
      </c>
      <c r="Y11" s="17">
        <v>8</v>
      </c>
      <c r="Z11" s="15">
        <v>1.4388478866993973E-3</v>
      </c>
      <c r="AA11" s="15">
        <v>1.4188402824110052E-3</v>
      </c>
      <c r="AB11" s="15">
        <v>3.4894540296781442E-4</v>
      </c>
      <c r="AC11" s="15">
        <v>-3.0676864749024151E-4</v>
      </c>
      <c r="AD11" s="15">
        <v>1.4407709214658546E-3</v>
      </c>
      <c r="AE11" s="15">
        <v>8.6001904557334063E-4</v>
      </c>
      <c r="AF11" s="15">
        <v>7.3466240058074497E-4</v>
      </c>
      <c r="AG11" s="15">
        <v>4.091491553994504E-3</v>
      </c>
      <c r="AH11" s="15">
        <v>3.4277799051384873E-4</v>
      </c>
      <c r="AI11" s="15">
        <v>5.3869919137572431E-4</v>
      </c>
      <c r="AJ11" s="15">
        <v>4.895018879591006E-4</v>
      </c>
      <c r="AK11" s="15">
        <v>6.7334915077098343E-4</v>
      </c>
      <c r="AL11" s="15">
        <v>-2.3389429207082218E-4</v>
      </c>
      <c r="AM11" s="15">
        <v>6.5823337679846259E-4</v>
      </c>
      <c r="AN11" s="15">
        <v>8.8552236646606867E-4</v>
      </c>
      <c r="AO11" s="15">
        <v>1.2646149945869465E-3</v>
      </c>
      <c r="AP11" s="15">
        <v>8.2635514859014659E-5</v>
      </c>
      <c r="AQ11" s="15">
        <v>9.90454636925964E-4</v>
      </c>
      <c r="AR11" s="2"/>
      <c r="AS11" s="2"/>
      <c r="AT11" s="2"/>
      <c r="AU11" s="2"/>
      <c r="AV11" s="2"/>
      <c r="AW11" s="2"/>
      <c r="AX11" s="2"/>
    </row>
    <row r="12" spans="2:53" x14ac:dyDescent="0.25">
      <c r="B12" s="13" t="s">
        <v>2</v>
      </c>
      <c r="C12" s="5">
        <v>194.06924390622575</v>
      </c>
      <c r="D12" s="5">
        <v>295.89300508935969</v>
      </c>
      <c r="E12" s="5">
        <v>2126.2994255397293</v>
      </c>
      <c r="F12" s="5">
        <v>1324.5423818618701</v>
      </c>
      <c r="G12" s="5">
        <v>516.63566852655504</v>
      </c>
      <c r="H12" s="5">
        <v>572.82430084887767</v>
      </c>
      <c r="I12" s="5">
        <v>181.7917393833624</v>
      </c>
      <c r="J12" s="5">
        <v>398.66050071758889</v>
      </c>
      <c r="K12" s="5">
        <v>1832.485957349837</v>
      </c>
      <c r="L12" s="5">
        <v>672.9475100942127</v>
      </c>
      <c r="M12" s="5">
        <v>132.02365863962822</v>
      </c>
      <c r="N12" s="5">
        <v>670.4210244033253</v>
      </c>
      <c r="O12" s="5">
        <v>506.07287449392715</v>
      </c>
      <c r="P12" s="5">
        <v>892.5383791503034</v>
      </c>
      <c r="Q12" s="5">
        <v>283.4467120181406</v>
      </c>
      <c r="R12" s="5">
        <v>1993.7029875359647</v>
      </c>
      <c r="S12" s="5">
        <v>430.73742246726397</v>
      </c>
      <c r="T12" s="5">
        <v>203.88191159680312</v>
      </c>
      <c r="V12" s="13" t="s">
        <v>15</v>
      </c>
      <c r="W12" s="15">
        <f>MIN(V263:V322)</f>
        <v>-6.6790819875110485E-2</v>
      </c>
      <c r="Y12" s="17">
        <v>9</v>
      </c>
      <c r="Z12" s="15">
        <v>2.5704015523695338E-4</v>
      </c>
      <c r="AA12" s="15">
        <v>9.4587084082141078E-4</v>
      </c>
      <c r="AB12" s="15">
        <v>4.8343957767917593E-4</v>
      </c>
      <c r="AC12" s="15">
        <v>2.32217027863396E-4</v>
      </c>
      <c r="AD12" s="15">
        <v>5.4872472534260521E-4</v>
      </c>
      <c r="AE12" s="15">
        <v>3.8296977983085461E-4</v>
      </c>
      <c r="AF12" s="15">
        <v>9.5401977542281132E-4</v>
      </c>
      <c r="AG12" s="15">
        <v>3.4277799051384873E-4</v>
      </c>
      <c r="AH12" s="15">
        <v>2.1237526880553454E-3</v>
      </c>
      <c r="AI12" s="15">
        <v>1.7435796275540457E-3</v>
      </c>
      <c r="AJ12" s="15">
        <v>1.2809042749196262E-3</v>
      </c>
      <c r="AK12" s="15">
        <v>1.1423342875195187E-3</v>
      </c>
      <c r="AL12" s="15">
        <v>1.1960841031587678E-3</v>
      </c>
      <c r="AM12" s="15">
        <v>-1.6379528976291055E-4</v>
      </c>
      <c r="AN12" s="15">
        <v>8.9042562391185146E-4</v>
      </c>
      <c r="AO12" s="15">
        <v>-7.9886073013839861E-5</v>
      </c>
      <c r="AP12" s="15">
        <v>6.7182793544410136E-4</v>
      </c>
      <c r="AQ12" s="15">
        <v>7.1445867258373009E-4</v>
      </c>
      <c r="AR12" s="2"/>
      <c r="AS12" s="2"/>
      <c r="AT12" s="2"/>
      <c r="AU12" s="2"/>
      <c r="AV12" s="2"/>
      <c r="AW12" s="2"/>
      <c r="AX12" s="2"/>
    </row>
    <row r="13" spans="2:53" x14ac:dyDescent="0.25">
      <c r="B13" s="13" t="s">
        <v>5</v>
      </c>
      <c r="C13" s="14">
        <f>ABS(C12*C11)</f>
        <v>25000</v>
      </c>
      <c r="D13" s="14">
        <f t="shared" ref="D13:T13" si="8">ABS(D12*D11)</f>
        <v>25000</v>
      </c>
      <c r="E13" s="14">
        <f t="shared" si="8"/>
        <v>156984.6865875982</v>
      </c>
      <c r="F13" s="14">
        <f t="shared" si="8"/>
        <v>94029.263688374151</v>
      </c>
      <c r="G13" s="14">
        <f t="shared" si="8"/>
        <v>25000</v>
      </c>
      <c r="H13" s="14">
        <f t="shared" si="8"/>
        <v>125156.38149247129</v>
      </c>
      <c r="I13" s="14">
        <f t="shared" si="8"/>
        <v>25000</v>
      </c>
      <c r="J13" s="14">
        <f t="shared" si="8"/>
        <v>25000</v>
      </c>
      <c r="K13" s="14">
        <f t="shared" si="8"/>
        <v>191861.27973452795</v>
      </c>
      <c r="L13" s="14">
        <f t="shared" si="8"/>
        <v>25000</v>
      </c>
      <c r="M13" s="14">
        <f t="shared" si="8"/>
        <v>25000.000000000004</v>
      </c>
      <c r="N13" s="14">
        <f t="shared" si="8"/>
        <v>25000</v>
      </c>
      <c r="O13" s="14">
        <f t="shared" si="8"/>
        <v>25000</v>
      </c>
      <c r="P13" s="14">
        <f t="shared" si="8"/>
        <v>25000</v>
      </c>
      <c r="Q13" s="14">
        <f t="shared" si="8"/>
        <v>25000.000000000004</v>
      </c>
      <c r="R13" s="14">
        <f t="shared" si="8"/>
        <v>112444.8484970284</v>
      </c>
      <c r="S13" s="14">
        <f t="shared" si="8"/>
        <v>25000</v>
      </c>
      <c r="T13" s="14">
        <f t="shared" si="8"/>
        <v>25000</v>
      </c>
      <c r="V13" s="13" t="s">
        <v>16</v>
      </c>
      <c r="W13" s="14">
        <f>_xlfn.COVARIANCE.S(W264:W322,AA264:AA322)/_xlfn.VAR.S(AA264:AA322)</f>
        <v>0.58814458592052454</v>
      </c>
      <c r="Y13" s="17">
        <v>10</v>
      </c>
      <c r="Z13" s="15">
        <v>1.2870525410695571E-3</v>
      </c>
      <c r="AA13" s="15">
        <v>4.9790759647830036E-4</v>
      </c>
      <c r="AB13" s="15">
        <v>5.8796801965243519E-4</v>
      </c>
      <c r="AC13" s="15">
        <v>3.3375740650069504E-4</v>
      </c>
      <c r="AD13" s="15">
        <v>8.7232098433337002E-4</v>
      </c>
      <c r="AE13" s="15">
        <v>4.4325316170778839E-4</v>
      </c>
      <c r="AF13" s="15">
        <v>8.4281556169282974E-4</v>
      </c>
      <c r="AG13" s="15">
        <v>5.3869919137572431E-4</v>
      </c>
      <c r="AH13" s="15">
        <v>1.7435796275540457E-3</v>
      </c>
      <c r="AI13" s="15">
        <v>2.1652836997846942E-3</v>
      </c>
      <c r="AJ13" s="15">
        <v>1.1613177707220019E-3</v>
      </c>
      <c r="AK13" s="15">
        <v>9.7067437949451441E-4</v>
      </c>
      <c r="AL13" s="15">
        <v>1.1187712373868178E-3</v>
      </c>
      <c r="AM13" s="15">
        <v>3.0795157093233786E-4</v>
      </c>
      <c r="AN13" s="15">
        <v>6.1328572687755606E-4</v>
      </c>
      <c r="AO13" s="15">
        <v>1.0720293183510808E-4</v>
      </c>
      <c r="AP13" s="15">
        <v>4.6223732113467034E-4</v>
      </c>
      <c r="AQ13" s="15">
        <v>7.0060739870051846E-4</v>
      </c>
      <c r="AR13" s="2"/>
      <c r="AS13" s="2"/>
      <c r="AT13" s="2"/>
      <c r="AU13" s="2"/>
      <c r="AV13" s="2"/>
      <c r="AW13" s="2"/>
      <c r="AX13" s="2"/>
    </row>
    <row r="14" spans="2:53" x14ac:dyDescent="0.25">
      <c r="B14" s="13" t="s">
        <v>3</v>
      </c>
      <c r="C14" s="15">
        <f t="shared" ref="C14:T14" si="9">C13/$W$3</f>
        <v>2.4740803956976892E-2</v>
      </c>
      <c r="D14" s="15">
        <f t="shared" si="9"/>
        <v>2.4740803956976892E-2</v>
      </c>
      <c r="E14" s="15">
        <f t="shared" si="9"/>
        <v>0.15535709420444907</v>
      </c>
      <c r="F14" s="15">
        <f t="shared" si="9"/>
        <v>9.3054383165318028E-2</v>
      </c>
      <c r="G14" s="15">
        <f t="shared" si="9"/>
        <v>2.4740803956976892E-2</v>
      </c>
      <c r="H14" s="15">
        <f t="shared" si="9"/>
        <v>0.12385877993879373</v>
      </c>
      <c r="I14" s="15">
        <f t="shared" si="9"/>
        <v>2.4740803956976892E-2</v>
      </c>
      <c r="J14" s="15">
        <f t="shared" si="9"/>
        <v>2.4740803956976892E-2</v>
      </c>
      <c r="K14" s="15">
        <f t="shared" si="9"/>
        <v>0.18987209235386637</v>
      </c>
      <c r="L14" s="15">
        <f t="shared" si="9"/>
        <v>2.4740803956976892E-2</v>
      </c>
      <c r="M14" s="15">
        <f t="shared" si="9"/>
        <v>2.4740803956976896E-2</v>
      </c>
      <c r="N14" s="15">
        <f t="shared" si="9"/>
        <v>2.4740803956976892E-2</v>
      </c>
      <c r="O14" s="15">
        <f t="shared" si="9"/>
        <v>2.4740803956976892E-2</v>
      </c>
      <c r="P14" s="15">
        <f t="shared" si="9"/>
        <v>2.4740803956976892E-2</v>
      </c>
      <c r="Q14" s="15">
        <f t="shared" si="9"/>
        <v>2.4740803956976896E-2</v>
      </c>
      <c r="R14" s="15">
        <f t="shared" si="9"/>
        <v>0.11127903810547789</v>
      </c>
      <c r="S14" s="15">
        <f t="shared" si="9"/>
        <v>2.4740803956976892E-2</v>
      </c>
      <c r="T14" s="15">
        <f t="shared" si="9"/>
        <v>2.4740803956976892E-2</v>
      </c>
      <c r="V14" s="13" t="s">
        <v>20</v>
      </c>
      <c r="W14" s="15">
        <f>SQRT((W10^2)+(W19^2)*CORREL(W264:W322,AA264:AA322)*W10*W19)</f>
        <v>0.1002294684730502</v>
      </c>
      <c r="X14" s="2"/>
      <c r="Y14" s="17">
        <v>11</v>
      </c>
      <c r="Z14" s="15">
        <v>1.0797974581152193E-3</v>
      </c>
      <c r="AA14" s="15">
        <v>1.1043318641937936E-3</v>
      </c>
      <c r="AB14" s="15">
        <v>7.7600009580324131E-4</v>
      </c>
      <c r="AC14" s="15">
        <v>1.4499544996140755E-4</v>
      </c>
      <c r="AD14" s="15">
        <v>5.8287811234616796E-4</v>
      </c>
      <c r="AE14" s="15">
        <v>5.6995210507983327E-4</v>
      </c>
      <c r="AF14" s="15">
        <v>9.0580639291092146E-4</v>
      </c>
      <c r="AG14" s="15">
        <v>4.895018879591006E-4</v>
      </c>
      <c r="AH14" s="15">
        <v>1.2809042749196262E-3</v>
      </c>
      <c r="AI14" s="15">
        <v>1.1613177707220019E-3</v>
      </c>
      <c r="AJ14" s="15">
        <v>1.829468635338366E-3</v>
      </c>
      <c r="AK14" s="15">
        <v>1.0271250173056867E-3</v>
      </c>
      <c r="AL14" s="15">
        <v>1.4025901956971315E-3</v>
      </c>
      <c r="AM14" s="15">
        <v>6.4711619388021726E-7</v>
      </c>
      <c r="AN14" s="15">
        <v>3.7450860328088837E-4</v>
      </c>
      <c r="AO14" s="15">
        <v>1.0299900478972377E-4</v>
      </c>
      <c r="AP14" s="15">
        <v>4.26278643081244E-4</v>
      </c>
      <c r="AQ14" s="15">
        <v>9.1842233497268773E-4</v>
      </c>
      <c r="AR14" s="2"/>
      <c r="AS14" s="2"/>
      <c r="AT14" s="2"/>
      <c r="AU14" s="2"/>
      <c r="AV14" s="2"/>
      <c r="AW14" s="2"/>
      <c r="AX14" s="2"/>
    </row>
    <row r="15" spans="2:53" x14ac:dyDescent="0.25">
      <c r="C15" s="7"/>
      <c r="D15" s="7"/>
      <c r="E15" s="7"/>
      <c r="F15" s="7"/>
      <c r="G15" s="7"/>
      <c r="H15" s="7"/>
      <c r="I15" s="7"/>
      <c r="J15" s="7"/>
      <c r="K15" s="7"/>
      <c r="L15" s="7"/>
      <c r="M15" s="7"/>
      <c r="N15" s="7"/>
      <c r="O15" s="7"/>
      <c r="P15" s="7"/>
      <c r="Q15" s="7"/>
      <c r="R15" s="7"/>
      <c r="S15" s="7"/>
      <c r="T15" s="7"/>
      <c r="V15" s="13" t="s">
        <v>22</v>
      </c>
      <c r="W15" s="15">
        <f>_xlfn.NORM.INV(0.05,W9,W10)</f>
        <v>8.106200196722424E-3</v>
      </c>
      <c r="Y15" s="17">
        <v>12</v>
      </c>
      <c r="Z15" s="15">
        <v>5.0703536439158502E-4</v>
      </c>
      <c r="AA15" s="15">
        <v>1.1882538624552713E-3</v>
      </c>
      <c r="AB15" s="15">
        <v>3.5505487815627246E-4</v>
      </c>
      <c r="AC15" s="15">
        <v>-1.3660185387751042E-4</v>
      </c>
      <c r="AD15" s="15">
        <v>4.5430640095983301E-4</v>
      </c>
      <c r="AE15" s="15">
        <v>-3.4772954723724116E-4</v>
      </c>
      <c r="AF15" s="15">
        <v>8.1358561951246078E-4</v>
      </c>
      <c r="AG15" s="15">
        <v>6.7334915077098343E-4</v>
      </c>
      <c r="AH15" s="15">
        <v>1.1423342875195187E-3</v>
      </c>
      <c r="AI15" s="15">
        <v>9.7067437949451441E-4</v>
      </c>
      <c r="AJ15" s="15">
        <v>1.0271250173056867E-3</v>
      </c>
      <c r="AK15" s="15">
        <v>1.9854142415079027E-3</v>
      </c>
      <c r="AL15" s="15">
        <v>1.0883060968871826E-3</v>
      </c>
      <c r="AM15" s="15">
        <v>3.6459129833466133E-5</v>
      </c>
      <c r="AN15" s="15">
        <v>4.4675731784313472E-4</v>
      </c>
      <c r="AO15" s="15">
        <v>2.2223347092239514E-4</v>
      </c>
      <c r="AP15" s="15">
        <v>5.6631574763594758E-4</v>
      </c>
      <c r="AQ15" s="15">
        <v>7.2373488517956763E-4</v>
      </c>
      <c r="AR15" s="2"/>
      <c r="AS15" s="2"/>
      <c r="AT15" s="2"/>
      <c r="AU15" s="2"/>
      <c r="AV15" s="2"/>
      <c r="AW15" s="2"/>
      <c r="AX15" s="2"/>
    </row>
    <row r="16" spans="2:53" x14ac:dyDescent="0.25">
      <c r="B16" s="12" t="s">
        <v>6</v>
      </c>
      <c r="C16" s="12" t="str">
        <f t="shared" ref="C16:T16" si="10">C6</f>
        <v>IRBT</v>
      </c>
      <c r="D16" s="12" t="str">
        <f t="shared" si="10"/>
        <v>PM</v>
      </c>
      <c r="E16" s="12" t="str">
        <f t="shared" si="10"/>
        <v>CHD</v>
      </c>
      <c r="F16" s="12" t="str">
        <f t="shared" si="10"/>
        <v>SYY</v>
      </c>
      <c r="G16" s="12" t="str">
        <f t="shared" si="10"/>
        <v>NVO</v>
      </c>
      <c r="H16" s="12" t="str">
        <f t="shared" si="10"/>
        <v>IDXX</v>
      </c>
      <c r="I16" s="12" t="str">
        <f t="shared" si="10"/>
        <v>JNJ</v>
      </c>
      <c r="J16" s="12" t="str">
        <f t="shared" si="10"/>
        <v>CERN</v>
      </c>
      <c r="K16" s="12" t="str">
        <f t="shared" si="10"/>
        <v>AWK</v>
      </c>
      <c r="L16" s="12" t="str">
        <f t="shared" si="10"/>
        <v>WTR</v>
      </c>
      <c r="M16" s="12" t="str">
        <f t="shared" si="10"/>
        <v>NEE</v>
      </c>
      <c r="N16" s="12" t="str">
        <f t="shared" si="10"/>
        <v>FTS</v>
      </c>
      <c r="O16" s="12" t="str">
        <f t="shared" si="10"/>
        <v>EXC</v>
      </c>
      <c r="P16" s="12" t="str">
        <f t="shared" si="10"/>
        <v>JNPR</v>
      </c>
      <c r="Q16" s="12" t="str">
        <f t="shared" si="10"/>
        <v>VSAT</v>
      </c>
      <c r="R16" s="12" t="str">
        <f t="shared" si="10"/>
        <v>CSCO</v>
      </c>
      <c r="S16" s="12" t="str">
        <f t="shared" si="10"/>
        <v>VZ</v>
      </c>
      <c r="T16" s="12" t="str">
        <f t="shared" si="10"/>
        <v>CCI</v>
      </c>
      <c r="W16" s="1"/>
      <c r="Y16" s="17">
        <v>13</v>
      </c>
      <c r="Z16" s="15">
        <v>1.081643386660139E-3</v>
      </c>
      <c r="AA16" s="15">
        <v>6.6544877240788788E-4</v>
      </c>
      <c r="AB16" s="15">
        <v>7.3164721589503577E-4</v>
      </c>
      <c r="AC16" s="15">
        <v>6.0252294690759083E-4</v>
      </c>
      <c r="AD16" s="15">
        <v>4.0557130186951069E-4</v>
      </c>
      <c r="AE16" s="15">
        <v>3.7734472555319218E-4</v>
      </c>
      <c r="AF16" s="15">
        <v>7.7476686407618514E-4</v>
      </c>
      <c r="AG16" s="15">
        <v>-2.3389429207082218E-4</v>
      </c>
      <c r="AH16" s="15">
        <v>1.1960841031587678E-3</v>
      </c>
      <c r="AI16" s="15">
        <v>1.1187712373868178E-3</v>
      </c>
      <c r="AJ16" s="15">
        <v>1.4025901956971315E-3</v>
      </c>
      <c r="AK16" s="15">
        <v>1.0883060968871826E-3</v>
      </c>
      <c r="AL16" s="15">
        <v>2.4810086231973469E-3</v>
      </c>
      <c r="AM16" s="15">
        <v>-2.2838687966848477E-4</v>
      </c>
      <c r="AN16" s="15">
        <v>2.979320974905278E-4</v>
      </c>
      <c r="AO16" s="15">
        <v>2.2049795459524576E-5</v>
      </c>
      <c r="AP16" s="15">
        <v>6.8591822524869609E-4</v>
      </c>
      <c r="AQ16" s="15">
        <v>5.7056946623794977E-4</v>
      </c>
      <c r="AR16" s="2"/>
      <c r="AS16" s="2"/>
      <c r="AT16" s="2"/>
      <c r="AU16" s="2"/>
      <c r="AV16" s="2"/>
      <c r="AW16" s="2"/>
      <c r="AX16" s="2"/>
    </row>
    <row r="17" spans="2:50" x14ac:dyDescent="0.25">
      <c r="B17" s="9">
        <v>41760</v>
      </c>
      <c r="C17" s="10">
        <v>35.330002</v>
      </c>
      <c r="D17" s="10">
        <v>69.635329999999996</v>
      </c>
      <c r="E17" s="10">
        <v>30.671955000000001</v>
      </c>
      <c r="F17" s="10">
        <v>32.656322000000003</v>
      </c>
      <c r="G17" s="10">
        <v>37.743209999999998</v>
      </c>
      <c r="H17" s="10">
        <v>64.239998</v>
      </c>
      <c r="I17" s="10">
        <v>88.53389</v>
      </c>
      <c r="J17" s="10">
        <v>54.049999</v>
      </c>
      <c r="K17" s="10">
        <v>43.315154999999997</v>
      </c>
      <c r="L17" s="10">
        <v>22.435500999999999</v>
      </c>
      <c r="M17" s="10">
        <v>83.111350999999999</v>
      </c>
      <c r="N17" s="10">
        <v>23.087399000000001</v>
      </c>
      <c r="O17" s="10">
        <v>30.439426000000001</v>
      </c>
      <c r="P17" s="10">
        <v>22.417000000000002</v>
      </c>
      <c r="Q17" s="10">
        <v>54.23</v>
      </c>
      <c r="R17" s="10">
        <v>21.008341000000001</v>
      </c>
      <c r="S17" s="10">
        <v>39.775753000000002</v>
      </c>
      <c r="T17" s="10">
        <v>63.597889000000002</v>
      </c>
      <c r="V17" s="12" t="s">
        <v>26</v>
      </c>
      <c r="W17" s="12"/>
      <c r="Y17" s="17">
        <v>14</v>
      </c>
      <c r="Z17" s="15">
        <v>1.9025651495220095E-3</v>
      </c>
      <c r="AA17" s="15">
        <v>9.5982055020996332E-4</v>
      </c>
      <c r="AB17" s="15">
        <v>5.371311517267781E-4</v>
      </c>
      <c r="AC17" s="15">
        <v>8.8646050225189615E-4</v>
      </c>
      <c r="AD17" s="15">
        <v>-8.6375510389951276E-5</v>
      </c>
      <c r="AE17" s="15">
        <v>-6.3262397389375364E-4</v>
      </c>
      <c r="AF17" s="15">
        <v>1.403766871972635E-4</v>
      </c>
      <c r="AG17" s="15">
        <v>6.5823337679846259E-4</v>
      </c>
      <c r="AH17" s="15">
        <v>-1.6379528976291055E-4</v>
      </c>
      <c r="AI17" s="15">
        <v>3.0795157093233786E-4</v>
      </c>
      <c r="AJ17" s="15">
        <v>6.4711619388021726E-7</v>
      </c>
      <c r="AK17" s="15">
        <v>3.6459129833466133E-5</v>
      </c>
      <c r="AL17" s="15">
        <v>-2.2838687966848477E-4</v>
      </c>
      <c r="AM17" s="15">
        <v>4.1661763936962776E-3</v>
      </c>
      <c r="AN17" s="15">
        <v>8.801213647354468E-4</v>
      </c>
      <c r="AO17" s="15">
        <v>2.0238010924263322E-3</v>
      </c>
      <c r="AP17" s="15">
        <v>6.609904183998332E-4</v>
      </c>
      <c r="AQ17" s="15">
        <v>1.2975179694316079E-4</v>
      </c>
      <c r="AR17" s="2"/>
      <c r="AS17" s="2"/>
      <c r="AT17" s="2"/>
      <c r="AU17" s="2"/>
      <c r="AV17" s="2"/>
      <c r="AW17" s="2"/>
      <c r="AX17" s="2"/>
    </row>
    <row r="18" spans="2:50" x14ac:dyDescent="0.25">
      <c r="B18" s="9">
        <v>41791</v>
      </c>
      <c r="C18" s="10">
        <v>40.950001</v>
      </c>
      <c r="D18" s="10">
        <v>66.308494999999994</v>
      </c>
      <c r="E18" s="10">
        <v>31.275929999999999</v>
      </c>
      <c r="F18" s="10">
        <v>32.586716000000003</v>
      </c>
      <c r="G18" s="10">
        <v>41.233654000000001</v>
      </c>
      <c r="H18" s="10">
        <v>66.785004000000001</v>
      </c>
      <c r="I18" s="10">
        <v>91.927550999999994</v>
      </c>
      <c r="J18" s="10">
        <v>51.580002</v>
      </c>
      <c r="K18" s="10">
        <v>44.356731000000003</v>
      </c>
      <c r="L18" s="10">
        <v>23.320179</v>
      </c>
      <c r="M18" s="10">
        <v>88.138367000000002</v>
      </c>
      <c r="N18" s="10">
        <v>23.864761000000001</v>
      </c>
      <c r="O18" s="10">
        <v>30.414776</v>
      </c>
      <c r="P18" s="10">
        <v>22.490320000000001</v>
      </c>
      <c r="Q18" s="10">
        <v>57.959999000000003</v>
      </c>
      <c r="R18" s="10">
        <v>21.204605000000001</v>
      </c>
      <c r="S18" s="10">
        <v>38.955708000000001</v>
      </c>
      <c r="T18" s="10">
        <v>61.550609999999999</v>
      </c>
      <c r="V18" s="13" t="s">
        <v>12</v>
      </c>
      <c r="W18" s="15">
        <f>(1+AVERAGE(AA264:AA322))^12-1</f>
        <v>8.511270186145925E-2</v>
      </c>
      <c r="Y18" s="17">
        <v>15</v>
      </c>
      <c r="Z18" s="15">
        <v>1.5000690151581756E-3</v>
      </c>
      <c r="AA18" s="15">
        <v>2.2926901438284357E-3</v>
      </c>
      <c r="AB18" s="15">
        <v>7.883078862044421E-4</v>
      </c>
      <c r="AC18" s="15">
        <v>5.5277791015737195E-4</v>
      </c>
      <c r="AD18" s="15">
        <v>3.4606634514686911E-4</v>
      </c>
      <c r="AE18" s="15">
        <v>1.072357855179937E-3</v>
      </c>
      <c r="AF18" s="15">
        <v>1.1475951176767765E-3</v>
      </c>
      <c r="AG18" s="15">
        <v>8.8552236646606867E-4</v>
      </c>
      <c r="AH18" s="15">
        <v>8.9042562391185146E-4</v>
      </c>
      <c r="AI18" s="15">
        <v>6.1328572687755606E-4</v>
      </c>
      <c r="AJ18" s="15">
        <v>3.7450860328088837E-4</v>
      </c>
      <c r="AK18" s="15">
        <v>4.4675731784313472E-4</v>
      </c>
      <c r="AL18" s="15">
        <v>2.979320974905278E-4</v>
      </c>
      <c r="AM18" s="15">
        <v>8.801213647354468E-4</v>
      </c>
      <c r="AN18" s="15">
        <v>4.8119991343360596E-3</v>
      </c>
      <c r="AO18" s="15">
        <v>1.7076508177714996E-3</v>
      </c>
      <c r="AP18" s="15">
        <v>1.1831020474076636E-3</v>
      </c>
      <c r="AQ18" s="15">
        <v>1.8362472657106724E-4</v>
      </c>
      <c r="AR18" s="2"/>
      <c r="AS18" s="2"/>
      <c r="AT18" s="2"/>
      <c r="AU18" s="2"/>
      <c r="AV18" s="2"/>
      <c r="AW18" s="2"/>
      <c r="AX18" s="2"/>
    </row>
    <row r="19" spans="2:50" x14ac:dyDescent="0.25">
      <c r="B19" s="9">
        <v>41821</v>
      </c>
      <c r="C19" s="10">
        <v>32.369999</v>
      </c>
      <c r="D19" s="10">
        <v>65.177086000000003</v>
      </c>
      <c r="E19" s="10">
        <v>28.696062000000001</v>
      </c>
      <c r="F19" s="10">
        <v>31.055264999999999</v>
      </c>
      <c r="G19" s="10">
        <v>41.108680999999997</v>
      </c>
      <c r="H19" s="10">
        <v>62.240001999999997</v>
      </c>
      <c r="I19" s="10">
        <v>87.947136</v>
      </c>
      <c r="J19" s="10">
        <v>55.200001</v>
      </c>
      <c r="K19" s="10">
        <v>42.849758000000001</v>
      </c>
      <c r="L19" s="10">
        <v>21.150031999999999</v>
      </c>
      <c r="M19" s="10">
        <v>80.750495999999998</v>
      </c>
      <c r="N19" s="10">
        <v>24.187149000000002</v>
      </c>
      <c r="O19" s="10">
        <v>25.912592</v>
      </c>
      <c r="P19" s="10">
        <v>21.573847000000001</v>
      </c>
      <c r="Q19" s="10">
        <v>58.470001000000003</v>
      </c>
      <c r="R19" s="10">
        <v>21.528856000000001</v>
      </c>
      <c r="S19" s="10">
        <v>40.141975000000002</v>
      </c>
      <c r="T19" s="10">
        <v>61.779442000000003</v>
      </c>
      <c r="V19" s="13" t="s">
        <v>9</v>
      </c>
      <c r="W19" s="15">
        <f>_xlfn.STDEV.S(AA263:AA322)*SQRT(12)</f>
        <v>0.11283770773528096</v>
      </c>
      <c r="Y19" s="17">
        <v>16</v>
      </c>
      <c r="Z19" s="15">
        <v>1.242791126868681E-3</v>
      </c>
      <c r="AA19" s="15">
        <v>1.1497789755654225E-3</v>
      </c>
      <c r="AB19" s="15">
        <v>5.1618756517127944E-4</v>
      </c>
      <c r="AC19" s="15">
        <v>8.954136670968146E-4</v>
      </c>
      <c r="AD19" s="15">
        <v>3.8241390539093509E-4</v>
      </c>
      <c r="AE19" s="15">
        <v>8.4290764195822849E-4</v>
      </c>
      <c r="AF19" s="15">
        <v>6.4999281120583466E-4</v>
      </c>
      <c r="AG19" s="15">
        <v>1.2646149945869465E-3</v>
      </c>
      <c r="AH19" s="15">
        <v>-7.9886073013839861E-5</v>
      </c>
      <c r="AI19" s="15">
        <v>1.0720293183510808E-4</v>
      </c>
      <c r="AJ19" s="15">
        <v>1.0299900478972377E-4</v>
      </c>
      <c r="AK19" s="15">
        <v>2.2223347092239514E-4</v>
      </c>
      <c r="AL19" s="15">
        <v>2.2049795459524576E-5</v>
      </c>
      <c r="AM19" s="15">
        <v>2.0238010924263322E-3</v>
      </c>
      <c r="AN19" s="15">
        <v>1.7076508177714996E-3</v>
      </c>
      <c r="AO19" s="15">
        <v>3.4452740418229951E-3</v>
      </c>
      <c r="AP19" s="15">
        <v>7.337975734949204E-4</v>
      </c>
      <c r="AQ19" s="15">
        <v>5.4080870568443129E-4</v>
      </c>
      <c r="AR19" s="2"/>
      <c r="AS19" s="2"/>
      <c r="AT19" s="2"/>
      <c r="AU19" s="2"/>
      <c r="AV19" s="2"/>
      <c r="AW19" s="2"/>
      <c r="AX19" s="2"/>
    </row>
    <row r="20" spans="2:50" x14ac:dyDescent="0.25">
      <c r="B20" s="9">
        <v>41852</v>
      </c>
      <c r="C20" s="10">
        <v>32.43</v>
      </c>
      <c r="D20" s="10">
        <v>68.014336</v>
      </c>
      <c r="E20" s="10">
        <v>30.51136</v>
      </c>
      <c r="F20" s="10">
        <v>33.174258999999999</v>
      </c>
      <c r="G20" s="10">
        <v>41.028331999999999</v>
      </c>
      <c r="H20" s="10">
        <v>61.985000999999997</v>
      </c>
      <c r="I20" s="10">
        <v>91.145515000000003</v>
      </c>
      <c r="J20" s="10">
        <v>57.66</v>
      </c>
      <c r="K20" s="10">
        <v>45.397247</v>
      </c>
      <c r="L20" s="10">
        <v>22.244001000000001</v>
      </c>
      <c r="M20" s="10">
        <v>84.672348</v>
      </c>
      <c r="N20" s="10">
        <v>24.273647</v>
      </c>
      <c r="O20" s="10">
        <v>27.863530999999998</v>
      </c>
      <c r="P20" s="10">
        <v>21.253080000000001</v>
      </c>
      <c r="Q20" s="10">
        <v>56.939999</v>
      </c>
      <c r="R20" s="10">
        <v>21.486840999999998</v>
      </c>
      <c r="S20" s="10">
        <v>40.091377000000001</v>
      </c>
      <c r="T20" s="10">
        <v>66.218445000000003</v>
      </c>
      <c r="V20" s="13" t="s">
        <v>10</v>
      </c>
      <c r="W20" s="14">
        <f>(W18-W7)/W19</f>
        <v>0.75429307781699173</v>
      </c>
      <c r="Y20" s="17">
        <v>17</v>
      </c>
      <c r="Z20" s="15">
        <v>1.0508357674733361E-3</v>
      </c>
      <c r="AA20" s="15">
        <v>9.6258344673616394E-4</v>
      </c>
      <c r="AB20" s="15">
        <v>4.4005615327382785E-4</v>
      </c>
      <c r="AC20" s="15">
        <v>1.0050590208856821E-3</v>
      </c>
      <c r="AD20" s="15">
        <v>5.8066235427386016E-4</v>
      </c>
      <c r="AE20" s="15">
        <v>-4.404247933483026E-4</v>
      </c>
      <c r="AF20" s="15">
        <v>8.331346284292209E-4</v>
      </c>
      <c r="AG20" s="15">
        <v>8.2635514859014659E-5</v>
      </c>
      <c r="AH20" s="15">
        <v>6.7182793544410136E-4</v>
      </c>
      <c r="AI20" s="15">
        <v>4.6223732113467034E-4</v>
      </c>
      <c r="AJ20" s="15">
        <v>4.26278643081244E-4</v>
      </c>
      <c r="AK20" s="15">
        <v>5.6631574763594758E-4</v>
      </c>
      <c r="AL20" s="15">
        <v>6.8591822524869609E-4</v>
      </c>
      <c r="AM20" s="15">
        <v>6.609904183998332E-4</v>
      </c>
      <c r="AN20" s="15">
        <v>1.1831020474076636E-3</v>
      </c>
      <c r="AO20" s="15">
        <v>7.337975734949204E-4</v>
      </c>
      <c r="AP20" s="15">
        <v>2.3654411840864724E-3</v>
      </c>
      <c r="AQ20" s="15">
        <v>6.5082966335007616E-4</v>
      </c>
      <c r="AR20" s="2"/>
      <c r="AS20" s="2"/>
      <c r="AT20" s="2"/>
      <c r="AU20" s="2"/>
      <c r="AV20" s="2"/>
      <c r="AW20" s="2"/>
      <c r="AX20" s="2"/>
    </row>
    <row r="21" spans="2:50" x14ac:dyDescent="0.25">
      <c r="B21" s="9">
        <v>41883</v>
      </c>
      <c r="C21" s="10">
        <v>30.450001</v>
      </c>
      <c r="D21" s="10">
        <v>66.281784000000002</v>
      </c>
      <c r="E21" s="10">
        <v>31.666717999999999</v>
      </c>
      <c r="F21" s="10">
        <v>33.279491</v>
      </c>
      <c r="G21" s="10">
        <v>42.510212000000003</v>
      </c>
      <c r="H21" s="10">
        <v>58.915000999999997</v>
      </c>
      <c r="I21" s="10">
        <v>94.292029999999997</v>
      </c>
      <c r="J21" s="10">
        <v>59.57</v>
      </c>
      <c r="K21" s="10">
        <v>43.553306999999997</v>
      </c>
      <c r="L21" s="10">
        <v>21.072371</v>
      </c>
      <c r="M21" s="10">
        <v>81.351692</v>
      </c>
      <c r="N21" s="10">
        <v>24.664577000000001</v>
      </c>
      <c r="O21" s="10">
        <v>28.701321</v>
      </c>
      <c r="P21" s="10">
        <v>20.387706999999999</v>
      </c>
      <c r="Q21" s="10">
        <v>55.119999</v>
      </c>
      <c r="R21" s="10">
        <v>21.641603</v>
      </c>
      <c r="S21" s="10">
        <v>40.228183999999999</v>
      </c>
      <c r="T21" s="10">
        <v>67.067902000000004</v>
      </c>
      <c r="V21" s="13" t="s">
        <v>15</v>
      </c>
      <c r="W21" s="15">
        <f>MIN(Z263:Z322)</f>
        <v>-0.13971608754841214</v>
      </c>
      <c r="Y21" s="17">
        <v>18</v>
      </c>
      <c r="Z21" s="15">
        <v>5.3096644035440562E-4</v>
      </c>
      <c r="AA21" s="15">
        <v>1.5838763912107399E-3</v>
      </c>
      <c r="AB21" s="15">
        <v>7.821980987602386E-4</v>
      </c>
      <c r="AC21" s="15">
        <v>4.2564217962922908E-4</v>
      </c>
      <c r="AD21" s="15">
        <v>8.8488057980760113E-4</v>
      </c>
      <c r="AE21" s="15">
        <v>3.5280895084913269E-4</v>
      </c>
      <c r="AF21" s="15">
        <v>8.0773256080852941E-4</v>
      </c>
      <c r="AG21" s="15">
        <v>9.90454636925964E-4</v>
      </c>
      <c r="AH21" s="15">
        <v>7.1445867258373009E-4</v>
      </c>
      <c r="AI21" s="15">
        <v>7.0060739870051846E-4</v>
      </c>
      <c r="AJ21" s="15">
        <v>9.1842233497268773E-4</v>
      </c>
      <c r="AK21" s="15">
        <v>7.2373488517956763E-4</v>
      </c>
      <c r="AL21" s="15">
        <v>5.7056946623794977E-4</v>
      </c>
      <c r="AM21" s="15">
        <v>1.2975179694316079E-4</v>
      </c>
      <c r="AN21" s="15">
        <v>1.8362472657106724E-4</v>
      </c>
      <c r="AO21" s="15">
        <v>5.4080870568443129E-4</v>
      </c>
      <c r="AP21" s="15">
        <v>6.5082966335007616E-4</v>
      </c>
      <c r="AQ21" s="15">
        <v>2.0895699947694199E-3</v>
      </c>
      <c r="AR21" s="2"/>
      <c r="AS21" s="2"/>
      <c r="AT21" s="2"/>
      <c r="AU21" s="2"/>
      <c r="AV21" s="2"/>
      <c r="AW21" s="2"/>
      <c r="AX21" s="2"/>
    </row>
    <row r="22" spans="2:50" x14ac:dyDescent="0.25">
      <c r="B22" s="9">
        <v>41913</v>
      </c>
      <c r="C22" s="10">
        <v>35.720001000000003</v>
      </c>
      <c r="D22" s="10">
        <v>71.572044000000005</v>
      </c>
      <c r="E22" s="10">
        <v>32.682262000000001</v>
      </c>
      <c r="F22" s="10">
        <v>33.796878999999997</v>
      </c>
      <c r="G22" s="10">
        <v>40.332031000000001</v>
      </c>
      <c r="H22" s="10">
        <v>70.834998999999996</v>
      </c>
      <c r="I22" s="10">
        <v>95.344748999999993</v>
      </c>
      <c r="J22" s="10">
        <v>63.34</v>
      </c>
      <c r="K22" s="10">
        <v>48.194896999999997</v>
      </c>
      <c r="L22" s="10">
        <v>23.463502999999999</v>
      </c>
      <c r="M22" s="10">
        <v>86.845618999999999</v>
      </c>
      <c r="N22" s="10">
        <v>25.975679</v>
      </c>
      <c r="O22" s="10">
        <v>30.806137</v>
      </c>
      <c r="P22" s="10">
        <v>19.393630999999999</v>
      </c>
      <c r="Q22" s="10">
        <v>62.639999000000003</v>
      </c>
      <c r="R22" s="10">
        <v>21.200087</v>
      </c>
      <c r="S22" s="10">
        <v>40.437415999999999</v>
      </c>
      <c r="T22" s="10">
        <v>65.349532999999994</v>
      </c>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spans="2:50" x14ac:dyDescent="0.25">
      <c r="B23" s="9">
        <v>41944</v>
      </c>
      <c r="C23" s="10">
        <v>36.419998</v>
      </c>
      <c r="D23" s="10">
        <v>69.899535999999998</v>
      </c>
      <c r="E23" s="10">
        <v>34.623061999999997</v>
      </c>
      <c r="F23" s="10">
        <v>35.577064999999997</v>
      </c>
      <c r="G23" s="10">
        <v>40.581989</v>
      </c>
      <c r="H23" s="10">
        <v>74.675003000000004</v>
      </c>
      <c r="I23" s="10">
        <v>95.760536000000002</v>
      </c>
      <c r="J23" s="10">
        <v>64.400002000000001</v>
      </c>
      <c r="K23" s="10">
        <v>47.905921999999997</v>
      </c>
      <c r="L23" s="10">
        <v>23.803816000000001</v>
      </c>
      <c r="M23" s="10">
        <v>90.459145000000007</v>
      </c>
      <c r="N23" s="10">
        <v>28.037061999999999</v>
      </c>
      <c r="O23" s="10">
        <v>30.452529999999999</v>
      </c>
      <c r="P23" s="10">
        <v>20.396909999999998</v>
      </c>
      <c r="Q23" s="10">
        <v>66.300003000000004</v>
      </c>
      <c r="R23" s="10">
        <v>23.946480000000001</v>
      </c>
      <c r="S23" s="10">
        <v>41.166778999999998</v>
      </c>
      <c r="T23" s="10">
        <v>69.507057000000003</v>
      </c>
      <c r="Y23" s="18"/>
      <c r="Z23" s="18" t="s">
        <v>18</v>
      </c>
      <c r="AA23" s="19"/>
      <c r="AB23" s="19"/>
      <c r="AC23" s="19"/>
      <c r="AD23" s="19"/>
      <c r="AE23" s="12"/>
      <c r="AF23" s="12"/>
      <c r="AG23" s="12"/>
      <c r="AH23" s="12"/>
      <c r="AI23" s="12"/>
      <c r="AJ23" s="12"/>
      <c r="AK23" s="12"/>
      <c r="AL23" s="12"/>
      <c r="AM23" s="12"/>
      <c r="AN23" s="12"/>
      <c r="AO23" s="12"/>
      <c r="AP23" s="12"/>
      <c r="AQ23" s="12"/>
      <c r="AR23" s="2"/>
      <c r="AS23" s="2"/>
      <c r="AT23" s="2"/>
      <c r="AU23" s="2"/>
      <c r="AV23" s="2"/>
      <c r="AW23" s="2"/>
      <c r="AX23" s="2"/>
    </row>
    <row r="24" spans="2:50" x14ac:dyDescent="0.25">
      <c r="B24" s="9">
        <v>41974</v>
      </c>
      <c r="C24" s="10">
        <v>34.720001000000003</v>
      </c>
      <c r="D24" s="10">
        <v>65.493133999999998</v>
      </c>
      <c r="E24" s="10">
        <v>35.874592</v>
      </c>
      <c r="F24" s="10">
        <v>35.073368000000002</v>
      </c>
      <c r="G24" s="10">
        <v>37.778914999999998</v>
      </c>
      <c r="H24" s="10">
        <v>74.135002</v>
      </c>
      <c r="I24" s="10">
        <v>93.107581999999994</v>
      </c>
      <c r="J24" s="10">
        <v>64.660004000000001</v>
      </c>
      <c r="K24" s="10">
        <v>48.415565000000001</v>
      </c>
      <c r="L24" s="10">
        <v>24.060471</v>
      </c>
      <c r="M24" s="10">
        <v>92.757087999999996</v>
      </c>
      <c r="N24" s="10">
        <v>26.784552000000001</v>
      </c>
      <c r="O24" s="10">
        <v>31.478563000000001</v>
      </c>
      <c r="P24" s="10">
        <v>20.637139999999999</v>
      </c>
      <c r="Q24" s="10">
        <v>63.029998999999997</v>
      </c>
      <c r="R24" s="10">
        <v>24.102428</v>
      </c>
      <c r="S24" s="10">
        <v>38.066448000000001</v>
      </c>
      <c r="T24" s="10">
        <v>65.834709000000004</v>
      </c>
      <c r="Y24" s="20"/>
      <c r="Z24" s="17">
        <v>1</v>
      </c>
      <c r="AA24" s="17">
        <v>2</v>
      </c>
      <c r="AB24" s="17">
        <v>3</v>
      </c>
      <c r="AC24" s="17">
        <v>4</v>
      </c>
      <c r="AD24" s="17">
        <v>5</v>
      </c>
      <c r="AE24" s="17">
        <v>6</v>
      </c>
      <c r="AF24" s="17">
        <v>7</v>
      </c>
      <c r="AG24" s="17">
        <v>8</v>
      </c>
      <c r="AH24" s="17">
        <v>9</v>
      </c>
      <c r="AI24" s="17">
        <v>10</v>
      </c>
      <c r="AJ24" s="17">
        <v>11</v>
      </c>
      <c r="AK24" s="17">
        <v>12</v>
      </c>
      <c r="AL24" s="17">
        <v>13</v>
      </c>
      <c r="AM24" s="17">
        <v>14</v>
      </c>
      <c r="AN24" s="17">
        <v>15</v>
      </c>
      <c r="AO24" s="17">
        <v>16</v>
      </c>
      <c r="AP24" s="17">
        <v>17</v>
      </c>
      <c r="AQ24" s="17">
        <v>18</v>
      </c>
      <c r="AR24" s="2"/>
      <c r="AS24" s="2"/>
      <c r="AT24" s="2"/>
      <c r="AU24" s="2"/>
      <c r="AV24" s="2"/>
      <c r="AW24" s="2"/>
      <c r="AX24" s="2"/>
    </row>
    <row r="25" spans="2:50" x14ac:dyDescent="0.25">
      <c r="B25" s="9">
        <v>42005</v>
      </c>
      <c r="C25" s="10">
        <v>31.549999</v>
      </c>
      <c r="D25" s="10">
        <v>65.306526000000005</v>
      </c>
      <c r="E25" s="10">
        <v>36.835064000000003</v>
      </c>
      <c r="F25" s="10">
        <v>34.871014000000002</v>
      </c>
      <c r="G25" s="10">
        <v>39.778556999999999</v>
      </c>
      <c r="H25" s="10">
        <v>79.209998999999996</v>
      </c>
      <c r="I25" s="10">
        <v>89.163177000000005</v>
      </c>
      <c r="J25" s="10">
        <v>66.349997999999999</v>
      </c>
      <c r="K25" s="10">
        <v>50.995303999999997</v>
      </c>
      <c r="L25" s="10">
        <v>24.375864</v>
      </c>
      <c r="M25" s="10">
        <v>95.331505000000007</v>
      </c>
      <c r="N25" s="10">
        <v>26.656092000000001</v>
      </c>
      <c r="O25" s="10">
        <v>30.595669000000001</v>
      </c>
      <c r="P25" s="10">
        <v>21.016228000000002</v>
      </c>
      <c r="Q25" s="10">
        <v>56.220001000000003</v>
      </c>
      <c r="R25" s="10">
        <v>22.846188000000001</v>
      </c>
      <c r="S25" s="10">
        <v>37.195754999999998</v>
      </c>
      <c r="T25" s="10">
        <v>73.162932999999995</v>
      </c>
      <c r="Y25" s="17">
        <v>1</v>
      </c>
      <c r="Z25" s="15">
        <f t="array" ref="Z25:AQ42">Z4:AQ21/MMULT(TRANSPOSE(C8:T8),C8:T8)</f>
        <v>0.99999999999999978</v>
      </c>
      <c r="AA25" s="15">
        <v>0.20066529742337177</v>
      </c>
      <c r="AB25" s="15">
        <v>0.17582160781999265</v>
      </c>
      <c r="AC25" s="15">
        <v>0.36578357731860872</v>
      </c>
      <c r="AD25" s="15">
        <v>0.14545275030282387</v>
      </c>
      <c r="AE25" s="15">
        <v>0.29619111321177144</v>
      </c>
      <c r="AF25" s="15">
        <v>0.19551487694944725</v>
      </c>
      <c r="AG25" s="15">
        <v>0.17770272401314288</v>
      </c>
      <c r="AH25" s="15">
        <v>4.4062489968631054E-2</v>
      </c>
      <c r="AI25" s="15">
        <v>0.21850375488548079</v>
      </c>
      <c r="AJ25" s="15">
        <v>0.19943429765499318</v>
      </c>
      <c r="AK25" s="15">
        <v>8.9894416198475588E-2</v>
      </c>
      <c r="AL25" s="15">
        <v>0.17154971220905973</v>
      </c>
      <c r="AM25" s="15">
        <v>0.23285777413030723</v>
      </c>
      <c r="AN25" s="15">
        <v>0.17083171532801814</v>
      </c>
      <c r="AO25" s="15">
        <v>0.16726546772337725</v>
      </c>
      <c r="AP25" s="15">
        <v>0.17068635374846877</v>
      </c>
      <c r="AQ25" s="15">
        <v>9.1761106564764286E-2</v>
      </c>
      <c r="AR25" s="2"/>
      <c r="AS25" s="2"/>
      <c r="AT25" s="2"/>
      <c r="AU25" s="2"/>
      <c r="AV25" s="2"/>
      <c r="AW25" s="2"/>
      <c r="AX25" s="2"/>
    </row>
    <row r="26" spans="2:50" x14ac:dyDescent="0.25">
      <c r="B26" s="9">
        <v>42036</v>
      </c>
      <c r="C26" s="10">
        <v>32.849997999999999</v>
      </c>
      <c r="D26" s="10">
        <v>67.520302000000001</v>
      </c>
      <c r="E26" s="10">
        <v>38.756022999999999</v>
      </c>
      <c r="F26" s="10">
        <v>34.710773000000003</v>
      </c>
      <c r="G26" s="10">
        <v>42.626266000000001</v>
      </c>
      <c r="H26" s="10">
        <v>78.415001000000004</v>
      </c>
      <c r="I26" s="10">
        <v>91.273383999999993</v>
      </c>
      <c r="J26" s="10">
        <v>72.059997999999993</v>
      </c>
      <c r="K26" s="10">
        <v>49.124084000000003</v>
      </c>
      <c r="L26" s="10">
        <v>23.826172</v>
      </c>
      <c r="M26" s="10">
        <v>90.287414999999996</v>
      </c>
      <c r="N26" s="10">
        <v>24.945923000000001</v>
      </c>
      <c r="O26" s="10">
        <v>28.795918</v>
      </c>
      <c r="P26" s="10">
        <v>22.107258000000002</v>
      </c>
      <c r="Q26" s="10">
        <v>65.339995999999999</v>
      </c>
      <c r="R26" s="10">
        <v>25.742405000000002</v>
      </c>
      <c r="S26" s="10">
        <v>40.715164000000001</v>
      </c>
      <c r="T26" s="10">
        <v>72.993774000000002</v>
      </c>
      <c r="Y26" s="17">
        <v>2</v>
      </c>
      <c r="Z26" s="15">
        <v>0.20066529742337177</v>
      </c>
      <c r="AA26" s="15">
        <v>1.0000000000000002</v>
      </c>
      <c r="AB26" s="15">
        <v>0.31133669972781897</v>
      </c>
      <c r="AC26" s="15">
        <v>9.0216864436678354E-2</v>
      </c>
      <c r="AD26" s="15">
        <v>0.12117481316550525</v>
      </c>
      <c r="AE26" s="15">
        <v>0.14573635895627771</v>
      </c>
      <c r="AF26" s="15">
        <v>0.58374213478442105</v>
      </c>
      <c r="AG26" s="15">
        <v>0.31396076821682722</v>
      </c>
      <c r="AH26" s="15">
        <v>0.29051099178789908</v>
      </c>
      <c r="AI26" s="15">
        <v>0.15145166477228189</v>
      </c>
      <c r="AJ26" s="15">
        <v>0.36544314667248801</v>
      </c>
      <c r="AK26" s="15">
        <v>0.37745603260342714</v>
      </c>
      <c r="AL26" s="15">
        <v>0.18909637082703576</v>
      </c>
      <c r="AM26" s="15">
        <v>0.21047664852719655</v>
      </c>
      <c r="AN26" s="15">
        <v>0.46780547058309946</v>
      </c>
      <c r="AO26" s="15">
        <v>0.27725869804512565</v>
      </c>
      <c r="AP26" s="15">
        <v>0.28013347878665612</v>
      </c>
      <c r="AQ26" s="15">
        <v>0.49042830356632366</v>
      </c>
      <c r="AR26" s="2"/>
      <c r="AS26" s="2"/>
      <c r="AT26" s="2"/>
      <c r="AU26" s="2"/>
      <c r="AV26" s="2"/>
      <c r="AW26" s="2"/>
      <c r="AX26" s="2"/>
    </row>
    <row r="27" spans="2:50" x14ac:dyDescent="0.25">
      <c r="B27" s="9">
        <v>42064</v>
      </c>
      <c r="C27" s="10">
        <v>32.630001</v>
      </c>
      <c r="D27" s="10">
        <v>61.310318000000002</v>
      </c>
      <c r="E27" s="10">
        <v>39.199036</v>
      </c>
      <c r="F27" s="10">
        <v>33.589053999999997</v>
      </c>
      <c r="G27" s="10">
        <v>47.661071999999997</v>
      </c>
      <c r="H27" s="10">
        <v>77.239998</v>
      </c>
      <c r="I27" s="10">
        <v>90.199759999999998</v>
      </c>
      <c r="J27" s="10">
        <v>73.260002</v>
      </c>
      <c r="K27" s="10">
        <v>49.791935000000002</v>
      </c>
      <c r="L27" s="10">
        <v>23.892945999999998</v>
      </c>
      <c r="M27" s="10">
        <v>91.466224999999994</v>
      </c>
      <c r="N27" s="10">
        <v>24.952030000000001</v>
      </c>
      <c r="O27" s="10">
        <v>28.787731000000001</v>
      </c>
      <c r="P27" s="10">
        <v>20.964493000000001</v>
      </c>
      <c r="Q27" s="10">
        <v>59.610000999999997</v>
      </c>
      <c r="R27" s="10">
        <v>24.015196</v>
      </c>
      <c r="S27" s="10">
        <v>40.040024000000003</v>
      </c>
      <c r="T27" s="10">
        <v>69.805428000000006</v>
      </c>
      <c r="Y27" s="17">
        <v>3</v>
      </c>
      <c r="Z27" s="15">
        <v>0.17582160781999265</v>
      </c>
      <c r="AA27" s="15">
        <v>0.31133669972781897</v>
      </c>
      <c r="AB27" s="15">
        <v>1.0000000000000002</v>
      </c>
      <c r="AC27" s="15">
        <v>8.9086815455336046E-2</v>
      </c>
      <c r="AD27" s="15">
        <v>3.7026711921526061E-2</v>
      </c>
      <c r="AE27" s="15">
        <v>0.19004581794446945</v>
      </c>
      <c r="AF27" s="15">
        <v>0.34986276268347744</v>
      </c>
      <c r="AG27" s="15">
        <v>0.11790257208973491</v>
      </c>
      <c r="AH27" s="15">
        <v>0.2267236678416098</v>
      </c>
      <c r="AI27" s="15">
        <v>0.27308819649517718</v>
      </c>
      <c r="AJ27" s="15">
        <v>0.39210819444137995</v>
      </c>
      <c r="AK27" s="15">
        <v>0.17221720842619151</v>
      </c>
      <c r="AL27" s="15">
        <v>0.31746380350620801</v>
      </c>
      <c r="AM27" s="15">
        <v>0.17985318847876866</v>
      </c>
      <c r="AN27" s="15">
        <v>0.24560642786301509</v>
      </c>
      <c r="AO27" s="15">
        <v>0.19006505691396208</v>
      </c>
      <c r="AP27" s="15">
        <v>0.19555037307428549</v>
      </c>
      <c r="AQ27" s="15">
        <v>0.36982385561806808</v>
      </c>
      <c r="AR27" s="2"/>
      <c r="AS27" s="2"/>
      <c r="AT27" s="2"/>
      <c r="AU27" s="2"/>
      <c r="AV27" s="2"/>
      <c r="AW27" s="2"/>
      <c r="AX27" s="2"/>
    </row>
    <row r="28" spans="2:50" x14ac:dyDescent="0.25">
      <c r="B28" s="9">
        <v>42095</v>
      </c>
      <c r="C28" s="10">
        <v>32.419998</v>
      </c>
      <c r="D28" s="10">
        <v>68.796867000000006</v>
      </c>
      <c r="E28" s="10">
        <v>37.248714</v>
      </c>
      <c r="F28" s="10">
        <v>33.226413999999998</v>
      </c>
      <c r="G28" s="10">
        <v>50.988087</v>
      </c>
      <c r="H28" s="10">
        <v>62.685001</v>
      </c>
      <c r="I28" s="10">
        <v>88.944489000000004</v>
      </c>
      <c r="J28" s="10">
        <v>71.809997999999993</v>
      </c>
      <c r="K28" s="10">
        <v>50.076672000000002</v>
      </c>
      <c r="L28" s="10">
        <v>24.319115</v>
      </c>
      <c r="M28" s="10">
        <v>88.723534000000001</v>
      </c>
      <c r="N28" s="10">
        <v>27.010864000000002</v>
      </c>
      <c r="O28" s="10">
        <v>29.138902999999999</v>
      </c>
      <c r="P28" s="10">
        <v>24.53904</v>
      </c>
      <c r="Q28" s="10">
        <v>60.119999</v>
      </c>
      <c r="R28" s="10">
        <v>25.341694</v>
      </c>
      <c r="S28" s="10">
        <v>41.530299999999997</v>
      </c>
      <c r="T28" s="10">
        <v>71.326599000000002</v>
      </c>
      <c r="Y28" s="17">
        <v>4</v>
      </c>
      <c r="Z28" s="15">
        <v>0.36578357731860872</v>
      </c>
      <c r="AA28" s="15">
        <v>9.0216864436678354E-2</v>
      </c>
      <c r="AB28" s="15">
        <v>8.9086815455336046E-2</v>
      </c>
      <c r="AC28" s="15">
        <v>0.99999999999999989</v>
      </c>
      <c r="AD28" s="15">
        <v>-9.9144290300298473E-3</v>
      </c>
      <c r="AE28" s="15">
        <v>0.2568848249294296</v>
      </c>
      <c r="AF28" s="15">
        <v>0.16300694806408622</v>
      </c>
      <c r="AG28" s="15">
        <v>-0.10931034546785671</v>
      </c>
      <c r="AH28" s="15">
        <v>0.11485058621464636</v>
      </c>
      <c r="AI28" s="15">
        <v>0.16348000169279037</v>
      </c>
      <c r="AJ28" s="15">
        <v>7.7265036604956108E-2</v>
      </c>
      <c r="AK28" s="15">
        <v>-6.9875053234290038E-2</v>
      </c>
      <c r="AL28" s="15">
        <v>0.27570876916401932</v>
      </c>
      <c r="AM28" s="15">
        <v>0.31302691962949059</v>
      </c>
      <c r="AN28" s="15">
        <v>0.18162642477646079</v>
      </c>
      <c r="AO28" s="15">
        <v>0.34769861257175605</v>
      </c>
      <c r="AP28" s="15">
        <v>0.47100618896807073</v>
      </c>
      <c r="AQ28" s="15">
        <v>0.21223026754517896</v>
      </c>
      <c r="AR28" s="2"/>
      <c r="AS28" s="2"/>
      <c r="AT28" s="2"/>
      <c r="AU28" s="2"/>
      <c r="AV28" s="2"/>
      <c r="AW28" s="2"/>
      <c r="AX28" s="2"/>
    </row>
    <row r="29" spans="2:50" x14ac:dyDescent="0.25">
      <c r="B29" s="9">
        <v>42125</v>
      </c>
      <c r="C29" s="10">
        <v>31.950001</v>
      </c>
      <c r="D29" s="10">
        <v>68.467178000000004</v>
      </c>
      <c r="E29" s="10">
        <v>38.533633999999999</v>
      </c>
      <c r="F29" s="10">
        <v>33.343063000000001</v>
      </c>
      <c r="G29" s="10">
        <v>51.178375000000003</v>
      </c>
      <c r="H29" s="10">
        <v>67.800003000000004</v>
      </c>
      <c r="I29" s="10">
        <v>89.787300000000002</v>
      </c>
      <c r="J29" s="10">
        <v>67.290001000000004</v>
      </c>
      <c r="K29" s="10">
        <v>48.561146000000001</v>
      </c>
      <c r="L29" s="10">
        <v>23.865746000000001</v>
      </c>
      <c r="M29" s="10">
        <v>89.96302</v>
      </c>
      <c r="N29" s="10">
        <v>24.738768</v>
      </c>
      <c r="O29" s="10">
        <v>28.976158000000002</v>
      </c>
      <c r="P29" s="10">
        <v>25.811018000000001</v>
      </c>
      <c r="Q29" s="10">
        <v>62.990001999999997</v>
      </c>
      <c r="R29" s="10">
        <v>25.763608999999999</v>
      </c>
      <c r="S29" s="10">
        <v>41.166469999999997</v>
      </c>
      <c r="T29" s="10">
        <v>69.635863999999998</v>
      </c>
      <c r="Y29" s="17">
        <v>5</v>
      </c>
      <c r="Z29" s="15">
        <v>0.14545275030282387</v>
      </c>
      <c r="AA29" s="15">
        <v>0.12117481316550525</v>
      </c>
      <c r="AB29" s="15">
        <v>3.7026711921526061E-2</v>
      </c>
      <c r="AC29" s="15">
        <v>-9.9144290300298473E-3</v>
      </c>
      <c r="AD29" s="15">
        <v>1</v>
      </c>
      <c r="AE29" s="15">
        <v>-4.4265216492060458E-2</v>
      </c>
      <c r="AF29" s="15">
        <v>0.31123086991351528</v>
      </c>
      <c r="AG29" s="15">
        <v>0.3479288216492778</v>
      </c>
      <c r="AH29" s="15">
        <v>0.18392419336603483</v>
      </c>
      <c r="AI29" s="15">
        <v>0.28957110116323415</v>
      </c>
      <c r="AJ29" s="15">
        <v>0.21049974027795368</v>
      </c>
      <c r="AK29" s="15">
        <v>0.15749239612428625</v>
      </c>
      <c r="AL29" s="15">
        <v>0.12577356789736249</v>
      </c>
      <c r="AM29" s="15">
        <v>-2.0670838827248274E-2</v>
      </c>
      <c r="AN29" s="15">
        <v>7.7060690662646134E-2</v>
      </c>
      <c r="AO29" s="15">
        <v>0.10063709474673035</v>
      </c>
      <c r="AP29" s="15">
        <v>0.18441824919650551</v>
      </c>
      <c r="AQ29" s="15">
        <v>0.2990146750926746</v>
      </c>
      <c r="AR29" s="2"/>
      <c r="AS29" s="2"/>
      <c r="AT29" s="2"/>
      <c r="AU29" s="2"/>
      <c r="AV29" s="2"/>
      <c r="AW29" s="2"/>
      <c r="AX29" s="2"/>
    </row>
    <row r="30" spans="2:50" x14ac:dyDescent="0.25">
      <c r="B30" s="9">
        <v>42156</v>
      </c>
      <c r="C30" s="10">
        <v>31.879999000000002</v>
      </c>
      <c r="D30" s="10">
        <v>66.076972999999995</v>
      </c>
      <c r="E30" s="10">
        <v>37.534077000000003</v>
      </c>
      <c r="F30" s="10">
        <v>32.391945</v>
      </c>
      <c r="G30" s="10">
        <v>49.619822999999997</v>
      </c>
      <c r="H30" s="10">
        <v>64.139999000000003</v>
      </c>
      <c r="I30" s="10">
        <v>88.021591000000001</v>
      </c>
      <c r="J30" s="10">
        <v>69.059997999999993</v>
      </c>
      <c r="K30" s="10">
        <v>44.954765000000002</v>
      </c>
      <c r="L30" s="10">
        <v>22.345993</v>
      </c>
      <c r="M30" s="10">
        <v>86.836098000000007</v>
      </c>
      <c r="N30" s="10">
        <v>23.516483000000001</v>
      </c>
      <c r="O30" s="10">
        <v>27.162172000000002</v>
      </c>
      <c r="P30" s="10">
        <v>24.199470999999999</v>
      </c>
      <c r="Q30" s="10">
        <v>60.259998000000003</v>
      </c>
      <c r="R30" s="10">
        <v>24.137459</v>
      </c>
      <c r="S30" s="10">
        <v>38.810054999999998</v>
      </c>
      <c r="T30" s="10">
        <v>68.568481000000006</v>
      </c>
      <c r="Y30" s="17">
        <v>6</v>
      </c>
      <c r="Z30" s="15">
        <v>0.29619111321177144</v>
      </c>
      <c r="AA30" s="15">
        <v>0.14573635895627771</v>
      </c>
      <c r="AB30" s="15">
        <v>0.19004581794446945</v>
      </c>
      <c r="AC30" s="15">
        <v>0.2568848249294296</v>
      </c>
      <c r="AD30" s="15">
        <v>-4.4265216492060458E-2</v>
      </c>
      <c r="AE30" s="15">
        <v>1</v>
      </c>
      <c r="AF30" s="15">
        <v>0.17190347474535989</v>
      </c>
      <c r="AG30" s="15">
        <v>0.17678256992041394</v>
      </c>
      <c r="AH30" s="15">
        <v>0.10926592278024988</v>
      </c>
      <c r="AI30" s="15">
        <v>0.12524680105749308</v>
      </c>
      <c r="AJ30" s="15">
        <v>0.17520563962646171</v>
      </c>
      <c r="AK30" s="15">
        <v>-0.10260965613007463</v>
      </c>
      <c r="AL30" s="15">
        <v>9.9608488622213276E-2</v>
      </c>
      <c r="AM30" s="15">
        <v>-0.12886916736106768</v>
      </c>
      <c r="AN30" s="15">
        <v>0.20325871265528503</v>
      </c>
      <c r="AO30" s="15">
        <v>0.18881665898814945</v>
      </c>
      <c r="AP30" s="15">
        <v>-0.11906603343117807</v>
      </c>
      <c r="AQ30" s="15">
        <v>0.10148067249817488</v>
      </c>
      <c r="AR30" s="2"/>
      <c r="AS30" s="2"/>
      <c r="AT30" s="2"/>
      <c r="AU30" s="2"/>
      <c r="AV30" s="2"/>
      <c r="AW30" s="2"/>
      <c r="AX30" s="2"/>
    </row>
    <row r="31" spans="2:50" x14ac:dyDescent="0.25">
      <c r="B31" s="9">
        <v>42186</v>
      </c>
      <c r="C31" s="10">
        <v>30.790001</v>
      </c>
      <c r="D31" s="10">
        <v>71.353058000000004</v>
      </c>
      <c r="E31" s="10">
        <v>39.939816</v>
      </c>
      <c r="F31" s="10">
        <v>32.842846000000002</v>
      </c>
      <c r="G31" s="10">
        <v>53.425578999999999</v>
      </c>
      <c r="H31" s="10">
        <v>72.730002999999996</v>
      </c>
      <c r="I31" s="10">
        <v>90.505263999999997</v>
      </c>
      <c r="J31" s="10">
        <v>71.720000999999996</v>
      </c>
      <c r="K31" s="10">
        <v>47.986880999999997</v>
      </c>
      <c r="L31" s="10">
        <v>23.212820000000001</v>
      </c>
      <c r="M31" s="10">
        <v>93.187377999999995</v>
      </c>
      <c r="N31" s="10">
        <v>23.934626000000002</v>
      </c>
      <c r="O31" s="10">
        <v>27.741381000000001</v>
      </c>
      <c r="P31" s="10">
        <v>26.482441000000001</v>
      </c>
      <c r="Q31" s="10">
        <v>62</v>
      </c>
      <c r="R31" s="10">
        <v>24.981300000000001</v>
      </c>
      <c r="S31" s="10">
        <v>38.959933999999997</v>
      </c>
      <c r="T31" s="10">
        <v>70.641762</v>
      </c>
      <c r="Y31" s="17">
        <v>7</v>
      </c>
      <c r="Z31" s="15">
        <v>0.19551487694944725</v>
      </c>
      <c r="AA31" s="15">
        <v>0.58374213478442105</v>
      </c>
      <c r="AB31" s="15">
        <v>0.34986276268347744</v>
      </c>
      <c r="AC31" s="15">
        <v>0.16300694806408622</v>
      </c>
      <c r="AD31" s="15">
        <v>0.31123086991351528</v>
      </c>
      <c r="AE31" s="15">
        <v>0.17190347474535989</v>
      </c>
      <c r="AF31" s="15">
        <v>1</v>
      </c>
      <c r="AG31" s="15">
        <v>0.29530902615190263</v>
      </c>
      <c r="AH31" s="15">
        <v>0.53227386634624085</v>
      </c>
      <c r="AI31" s="15">
        <v>0.4656985437359864</v>
      </c>
      <c r="AJ31" s="15">
        <v>0.54450595612801234</v>
      </c>
      <c r="AK31" s="15">
        <v>0.46946955606424323</v>
      </c>
      <c r="AL31" s="15">
        <v>0.39993244537039024</v>
      </c>
      <c r="AM31" s="15">
        <v>5.5918549766737144E-2</v>
      </c>
      <c r="AN31" s="15">
        <v>0.42535903202474334</v>
      </c>
      <c r="AO31" s="15">
        <v>0.28472552657186206</v>
      </c>
      <c r="AP31" s="15">
        <v>0.44044212190402482</v>
      </c>
      <c r="AQ31" s="15">
        <v>0.45432733353092986</v>
      </c>
      <c r="AR31" s="2"/>
      <c r="AS31" s="2"/>
      <c r="AT31" s="2"/>
      <c r="AU31" s="2"/>
      <c r="AV31" s="2"/>
      <c r="AW31" s="2"/>
      <c r="AX31" s="2"/>
    </row>
    <row r="32" spans="2:50" x14ac:dyDescent="0.25">
      <c r="B32" s="9">
        <v>42217</v>
      </c>
      <c r="C32" s="10">
        <v>29.299999</v>
      </c>
      <c r="D32" s="10">
        <v>67.390411</v>
      </c>
      <c r="E32" s="10">
        <v>39.916676000000002</v>
      </c>
      <c r="F32" s="10">
        <v>36.062893000000003</v>
      </c>
      <c r="G32" s="10">
        <v>50.081950999999997</v>
      </c>
      <c r="H32" s="10">
        <v>71.470000999999996</v>
      </c>
      <c r="I32" s="10">
        <v>84.878615999999994</v>
      </c>
      <c r="J32" s="10">
        <v>61.759998000000003</v>
      </c>
      <c r="K32" s="10">
        <v>48.014609999999998</v>
      </c>
      <c r="L32" s="10">
        <v>23.349692999999998</v>
      </c>
      <c r="M32" s="10">
        <v>87.172707000000003</v>
      </c>
      <c r="N32" s="10">
        <v>23.048157</v>
      </c>
      <c r="O32" s="10">
        <v>27.421524000000002</v>
      </c>
      <c r="P32" s="10">
        <v>23.957197000000001</v>
      </c>
      <c r="Q32" s="10">
        <v>58.77</v>
      </c>
      <c r="R32" s="10">
        <v>22.923939000000001</v>
      </c>
      <c r="S32" s="10">
        <v>38.761662000000001</v>
      </c>
      <c r="T32" s="10">
        <v>71.918159000000003</v>
      </c>
      <c r="Y32" s="17">
        <v>8</v>
      </c>
      <c r="Z32" s="15">
        <v>0.17770272401314288</v>
      </c>
      <c r="AA32" s="15">
        <v>0.31396076821682722</v>
      </c>
      <c r="AB32" s="15">
        <v>0.11790257208973491</v>
      </c>
      <c r="AC32" s="15">
        <v>-0.10931034546785671</v>
      </c>
      <c r="AD32" s="15">
        <v>0.3479288216492778</v>
      </c>
      <c r="AE32" s="15">
        <v>0.17678256992041394</v>
      </c>
      <c r="AF32" s="15">
        <v>0.29530902615190263</v>
      </c>
      <c r="AG32" s="15">
        <v>1</v>
      </c>
      <c r="AH32" s="15">
        <v>0.11628404437334729</v>
      </c>
      <c r="AI32" s="15">
        <v>0.18098729569149344</v>
      </c>
      <c r="AJ32" s="15">
        <v>0.17891677342471177</v>
      </c>
      <c r="AK32" s="15">
        <v>0.23625114435939593</v>
      </c>
      <c r="AL32" s="15">
        <v>-7.3411594506826883E-2</v>
      </c>
      <c r="AM32" s="15">
        <v>0.15943007254954952</v>
      </c>
      <c r="AN32" s="15">
        <v>0.1995703115365518</v>
      </c>
      <c r="AO32" s="15">
        <v>0.33682600280984698</v>
      </c>
      <c r="AP32" s="15">
        <v>2.656255403331393E-2</v>
      </c>
      <c r="AQ32" s="15">
        <v>0.33873907584392121</v>
      </c>
      <c r="AR32" s="2"/>
      <c r="AS32" s="2"/>
      <c r="AT32" s="2"/>
      <c r="AU32" s="2"/>
      <c r="AV32" s="2"/>
      <c r="AW32" s="2"/>
      <c r="AX32" s="2"/>
    </row>
    <row r="33" spans="2:50" x14ac:dyDescent="0.25">
      <c r="B33" s="9">
        <v>42248</v>
      </c>
      <c r="C33" s="10">
        <v>29.139999</v>
      </c>
      <c r="D33" s="10">
        <v>66.180756000000002</v>
      </c>
      <c r="E33" s="10">
        <v>39.10886</v>
      </c>
      <c r="F33" s="10">
        <v>35.248840000000001</v>
      </c>
      <c r="G33" s="10">
        <v>49.148636000000003</v>
      </c>
      <c r="H33" s="10">
        <v>74.25</v>
      </c>
      <c r="I33" s="10">
        <v>84.954597000000007</v>
      </c>
      <c r="J33" s="10">
        <v>59.959999000000003</v>
      </c>
      <c r="K33" s="10">
        <v>51.255038999999996</v>
      </c>
      <c r="L33" s="10">
        <v>24.318501000000001</v>
      </c>
      <c r="M33" s="10">
        <v>87.078002999999995</v>
      </c>
      <c r="N33" s="10">
        <v>23.770237000000002</v>
      </c>
      <c r="O33" s="10">
        <v>25.925705000000001</v>
      </c>
      <c r="P33" s="10">
        <v>24.049696000000001</v>
      </c>
      <c r="Q33" s="10">
        <v>64.290001000000004</v>
      </c>
      <c r="R33" s="10">
        <v>23.251677000000001</v>
      </c>
      <c r="S33" s="10">
        <v>36.65551</v>
      </c>
      <c r="T33" s="10">
        <v>68.019974000000005</v>
      </c>
      <c r="Y33" s="17">
        <v>9</v>
      </c>
      <c r="Z33" s="15">
        <v>4.4062489968631054E-2</v>
      </c>
      <c r="AA33" s="15">
        <v>0.29051099178789908</v>
      </c>
      <c r="AB33" s="15">
        <v>0.2267236678416098</v>
      </c>
      <c r="AC33" s="15">
        <v>0.11485058621464636</v>
      </c>
      <c r="AD33" s="15">
        <v>0.18392419336603483</v>
      </c>
      <c r="AE33" s="15">
        <v>0.10926592278024988</v>
      </c>
      <c r="AF33" s="15">
        <v>0.53227386634624085</v>
      </c>
      <c r="AG33" s="15">
        <v>0.11628404437334729</v>
      </c>
      <c r="AH33" s="15">
        <v>1</v>
      </c>
      <c r="AI33" s="15">
        <v>0.81307837758501833</v>
      </c>
      <c r="AJ33" s="15">
        <v>0.64983368548491949</v>
      </c>
      <c r="AK33" s="15">
        <v>0.55630847386559457</v>
      </c>
      <c r="AL33" s="15">
        <v>0.52106944902850583</v>
      </c>
      <c r="AM33" s="15">
        <v>-5.5065629831723507E-2</v>
      </c>
      <c r="AN33" s="15">
        <v>0.2785370093140675</v>
      </c>
      <c r="AO33" s="15">
        <v>-2.9532976250025038E-2</v>
      </c>
      <c r="AP33" s="15">
        <v>0.29974366325050933</v>
      </c>
      <c r="AQ33" s="15">
        <v>0.33915379411856095</v>
      </c>
      <c r="AR33" s="2"/>
      <c r="AS33" s="2"/>
      <c r="AT33" s="2"/>
      <c r="AU33" s="2"/>
      <c r="AV33" s="2"/>
      <c r="AW33" s="2"/>
      <c r="AX33" s="2"/>
    </row>
    <row r="34" spans="2:50" x14ac:dyDescent="0.25">
      <c r="B34" s="9">
        <v>42278</v>
      </c>
      <c r="C34" s="10">
        <v>30.01</v>
      </c>
      <c r="D34" s="10">
        <v>74.692595999999995</v>
      </c>
      <c r="E34" s="10">
        <v>40.1297</v>
      </c>
      <c r="F34" s="10">
        <v>37.600887</v>
      </c>
      <c r="G34" s="10">
        <v>48.188136999999998</v>
      </c>
      <c r="H34" s="10">
        <v>68.620002999999997</v>
      </c>
      <c r="I34" s="10">
        <v>91.943900999999997</v>
      </c>
      <c r="J34" s="10">
        <v>66.290001000000004</v>
      </c>
      <c r="K34" s="10">
        <v>53.376697999999998</v>
      </c>
      <c r="L34" s="10">
        <v>26.275375</v>
      </c>
      <c r="M34" s="10">
        <v>91.639465000000001</v>
      </c>
      <c r="N34" s="10">
        <v>24.445288000000001</v>
      </c>
      <c r="O34" s="10">
        <v>24.371908000000001</v>
      </c>
      <c r="P34" s="10">
        <v>29.362891999999999</v>
      </c>
      <c r="Q34" s="10">
        <v>65.959998999999996</v>
      </c>
      <c r="R34" s="10">
        <v>25.554701000000001</v>
      </c>
      <c r="S34" s="10">
        <v>39.494610000000002</v>
      </c>
      <c r="T34" s="10">
        <v>74.482735000000005</v>
      </c>
      <c r="Y34" s="17">
        <v>10</v>
      </c>
      <c r="Z34" s="15">
        <v>0.21850375488548079</v>
      </c>
      <c r="AA34" s="15">
        <v>0.15145166477228189</v>
      </c>
      <c r="AB34" s="15">
        <v>0.27308819649517718</v>
      </c>
      <c r="AC34" s="15">
        <v>0.16348000169279037</v>
      </c>
      <c r="AD34" s="15">
        <v>0.28957110116323415</v>
      </c>
      <c r="AE34" s="15">
        <v>0.12524680105749308</v>
      </c>
      <c r="AF34" s="15">
        <v>0.4656985437359864</v>
      </c>
      <c r="AG34" s="15">
        <v>0.18098729569149344</v>
      </c>
      <c r="AH34" s="15">
        <v>0.81307837758501833</v>
      </c>
      <c r="AI34" s="15">
        <v>1</v>
      </c>
      <c r="AJ34" s="15">
        <v>0.58348699981603835</v>
      </c>
      <c r="AK34" s="15">
        <v>0.46815600359012938</v>
      </c>
      <c r="AL34" s="15">
        <v>0.48269161251694709</v>
      </c>
      <c r="AM34" s="15">
        <v>0.10253123621968324</v>
      </c>
      <c r="AN34" s="15">
        <v>0.18999522391930404</v>
      </c>
      <c r="AO34" s="15">
        <v>3.9249793260056669E-2</v>
      </c>
      <c r="AP34" s="15">
        <v>0.20424504407317023</v>
      </c>
      <c r="AQ34" s="15">
        <v>0.32937365140226144</v>
      </c>
      <c r="AR34" s="2"/>
      <c r="AS34" s="2"/>
      <c r="AT34" s="2"/>
      <c r="AU34" s="2"/>
      <c r="AV34" s="2"/>
      <c r="AW34" s="2"/>
      <c r="AX34" s="2"/>
    </row>
    <row r="35" spans="2:50" x14ac:dyDescent="0.25">
      <c r="B35" s="9">
        <v>42309</v>
      </c>
      <c r="C35" s="10">
        <v>33.090000000000003</v>
      </c>
      <c r="D35" s="10">
        <v>73.839211000000006</v>
      </c>
      <c r="E35" s="10">
        <v>39.980533999999999</v>
      </c>
      <c r="F35" s="10">
        <v>37.464146</v>
      </c>
      <c r="G35" s="10">
        <v>49.810116000000001</v>
      </c>
      <c r="H35" s="10">
        <v>70.819999999999993</v>
      </c>
      <c r="I35" s="10">
        <v>92.134995000000004</v>
      </c>
      <c r="J35" s="10">
        <v>59.599997999999999</v>
      </c>
      <c r="K35" s="10">
        <v>53.748924000000002</v>
      </c>
      <c r="L35" s="10">
        <v>26.964417000000001</v>
      </c>
      <c r="M35" s="10">
        <v>89.140022000000002</v>
      </c>
      <c r="N35" s="10">
        <v>23.314577</v>
      </c>
      <c r="O35" s="10">
        <v>23.83943</v>
      </c>
      <c r="P35" s="10">
        <v>28.184260999999999</v>
      </c>
      <c r="Q35" s="10">
        <v>61.98</v>
      </c>
      <c r="R35" s="10">
        <v>24.332115000000002</v>
      </c>
      <c r="S35" s="10">
        <v>38.787269999999999</v>
      </c>
      <c r="T35" s="10">
        <v>74.874923999999993</v>
      </c>
      <c r="Y35" s="17">
        <v>11</v>
      </c>
      <c r="Z35" s="15">
        <v>0.19943429765499318</v>
      </c>
      <c r="AA35" s="15">
        <v>0.36544314667248801</v>
      </c>
      <c r="AB35" s="15">
        <v>0.39210819444137995</v>
      </c>
      <c r="AC35" s="15">
        <v>7.7265036604956108E-2</v>
      </c>
      <c r="AD35" s="15">
        <v>0.21049974027795368</v>
      </c>
      <c r="AE35" s="15">
        <v>0.17520563962646171</v>
      </c>
      <c r="AF35" s="15">
        <v>0.54450595612801234</v>
      </c>
      <c r="AG35" s="15">
        <v>0.17891677342471177</v>
      </c>
      <c r="AH35" s="15">
        <v>0.64983368548491949</v>
      </c>
      <c r="AI35" s="15">
        <v>0.58348699981603835</v>
      </c>
      <c r="AJ35" s="15">
        <v>1.0000000000000002</v>
      </c>
      <c r="AK35" s="15">
        <v>0.53893359514863071</v>
      </c>
      <c r="AL35" s="15">
        <v>0.65834596448611149</v>
      </c>
      <c r="AM35" s="15">
        <v>2.3439641066382055E-4</v>
      </c>
      <c r="AN35" s="15">
        <v>0.12622243220695831</v>
      </c>
      <c r="AO35" s="15">
        <v>4.1025951123439215E-2</v>
      </c>
      <c r="AP35" s="15">
        <v>0.20491559601036918</v>
      </c>
      <c r="AQ35" s="15">
        <v>0.46973345350365714</v>
      </c>
    </row>
    <row r="36" spans="2:50" x14ac:dyDescent="0.25">
      <c r="B36" s="9">
        <v>42339</v>
      </c>
      <c r="C36" s="10">
        <v>35.400002000000001</v>
      </c>
      <c r="D36" s="10">
        <v>74.278571999999997</v>
      </c>
      <c r="E36" s="10">
        <v>39.887619000000001</v>
      </c>
      <c r="F36" s="10">
        <v>37.372996999999998</v>
      </c>
      <c r="G36" s="10">
        <v>52.628185000000002</v>
      </c>
      <c r="H36" s="10">
        <v>72.919998000000007</v>
      </c>
      <c r="I36" s="10">
        <v>94.171020999999996</v>
      </c>
      <c r="J36" s="10">
        <v>60.169998</v>
      </c>
      <c r="K36" s="10">
        <v>55.928696000000002</v>
      </c>
      <c r="L36" s="10">
        <v>27.549841000000001</v>
      </c>
      <c r="M36" s="10">
        <v>94.182998999999995</v>
      </c>
      <c r="N36" s="10">
        <v>22.927132</v>
      </c>
      <c r="O36" s="10">
        <v>24.504646000000001</v>
      </c>
      <c r="P36" s="10">
        <v>25.902823999999999</v>
      </c>
      <c r="Q36" s="10">
        <v>61.009998000000003</v>
      </c>
      <c r="R36" s="10">
        <v>24.251749</v>
      </c>
      <c r="S36" s="10">
        <v>39.444386000000002</v>
      </c>
      <c r="T36" s="10">
        <v>75.345557999999997</v>
      </c>
      <c r="Y36" s="17">
        <v>12</v>
      </c>
      <c r="Z36" s="15">
        <v>8.9894416198475588E-2</v>
      </c>
      <c r="AA36" s="15">
        <v>0.37745603260342714</v>
      </c>
      <c r="AB36" s="15">
        <v>0.17221720842619151</v>
      </c>
      <c r="AC36" s="15">
        <v>-6.9875053234290038E-2</v>
      </c>
      <c r="AD36" s="15">
        <v>0.15749239612428625</v>
      </c>
      <c r="AE36" s="15">
        <v>-0.10260965613007463</v>
      </c>
      <c r="AF36" s="15">
        <v>0.46946955606424323</v>
      </c>
      <c r="AG36" s="15">
        <v>0.23625114435939593</v>
      </c>
      <c r="AH36" s="15">
        <v>0.55630847386559457</v>
      </c>
      <c r="AI36" s="15">
        <v>0.46815600359012938</v>
      </c>
      <c r="AJ36" s="15">
        <v>0.53893359514863071</v>
      </c>
      <c r="AK36" s="15">
        <v>1</v>
      </c>
      <c r="AL36" s="15">
        <v>0.49035584781569991</v>
      </c>
      <c r="AM36" s="15">
        <v>1.2676866181539128E-2</v>
      </c>
      <c r="AN36" s="15">
        <v>0.14453843174733369</v>
      </c>
      <c r="AO36" s="15">
        <v>8.4971251908508155E-2</v>
      </c>
      <c r="AP36" s="15">
        <v>0.26132261470331486</v>
      </c>
      <c r="AQ36" s="15">
        <v>0.35532476603159319</v>
      </c>
    </row>
    <row r="37" spans="2:50" x14ac:dyDescent="0.25">
      <c r="B37" s="9">
        <v>42370</v>
      </c>
      <c r="C37" s="10">
        <v>33.93</v>
      </c>
      <c r="D37" s="10">
        <v>76.956017000000003</v>
      </c>
      <c r="E37" s="10">
        <v>39.474079000000003</v>
      </c>
      <c r="F37" s="10">
        <v>36.288277000000001</v>
      </c>
      <c r="G37" s="10">
        <v>50.625633000000001</v>
      </c>
      <c r="H37" s="10">
        <v>70.139999000000003</v>
      </c>
      <c r="I37" s="10">
        <v>95.747887000000006</v>
      </c>
      <c r="J37" s="10">
        <v>58.009998000000003</v>
      </c>
      <c r="K37" s="10">
        <v>60.758690000000001</v>
      </c>
      <c r="L37" s="10">
        <v>29.149215999999999</v>
      </c>
      <c r="M37" s="10">
        <v>101.27233099999999</v>
      </c>
      <c r="N37" s="10">
        <v>23.643072</v>
      </c>
      <c r="O37" s="10">
        <v>26.092991000000001</v>
      </c>
      <c r="P37" s="10">
        <v>22.148796000000001</v>
      </c>
      <c r="Q37" s="10">
        <v>62.5</v>
      </c>
      <c r="R37" s="10">
        <v>21.242607</v>
      </c>
      <c r="S37" s="10">
        <v>42.644657000000002</v>
      </c>
      <c r="T37" s="10">
        <v>75.910667000000004</v>
      </c>
      <c r="V37" s="2"/>
      <c r="Y37" s="17">
        <v>13</v>
      </c>
      <c r="Z37" s="15">
        <v>0.17154971220905973</v>
      </c>
      <c r="AA37" s="15">
        <v>0.18909637082703576</v>
      </c>
      <c r="AB37" s="15">
        <v>0.31746380350620801</v>
      </c>
      <c r="AC37" s="15">
        <v>0.27570876916401932</v>
      </c>
      <c r="AD37" s="15">
        <v>0.12577356789736249</v>
      </c>
      <c r="AE37" s="15">
        <v>9.9608488622213276E-2</v>
      </c>
      <c r="AF37" s="15">
        <v>0.39993244537039024</v>
      </c>
      <c r="AG37" s="15">
        <v>-7.3411594506826883E-2</v>
      </c>
      <c r="AH37" s="15">
        <v>0.52106944902850583</v>
      </c>
      <c r="AI37" s="15">
        <v>0.48269161251694709</v>
      </c>
      <c r="AJ37" s="15">
        <v>0.65834596448611149</v>
      </c>
      <c r="AK37" s="15">
        <v>0.49035584781569991</v>
      </c>
      <c r="AL37" s="15">
        <v>1.0000000000000002</v>
      </c>
      <c r="AM37" s="15">
        <v>-7.1037584760138273E-2</v>
      </c>
      <c r="AN37" s="15">
        <v>8.6226426314841828E-2</v>
      </c>
      <c r="AO37" s="15">
        <v>7.5418613197504323E-3</v>
      </c>
      <c r="AP37" s="15">
        <v>0.28314058735018854</v>
      </c>
      <c r="AQ37" s="15">
        <v>0.25059126490576494</v>
      </c>
    </row>
    <row r="38" spans="2:50" x14ac:dyDescent="0.25">
      <c r="B38" s="9">
        <v>42401</v>
      </c>
      <c r="C38" s="10">
        <v>31.34</v>
      </c>
      <c r="D38" s="10">
        <v>77.828093999999993</v>
      </c>
      <c r="E38" s="10">
        <v>42.650798999999999</v>
      </c>
      <c r="F38" s="10">
        <v>40.535313000000002</v>
      </c>
      <c r="G38" s="10">
        <v>46.575221999999997</v>
      </c>
      <c r="H38" s="10">
        <v>73.160004000000001</v>
      </c>
      <c r="I38" s="10">
        <v>96.453789</v>
      </c>
      <c r="J38" s="10">
        <v>51.060001</v>
      </c>
      <c r="K38" s="10">
        <v>60.674446000000003</v>
      </c>
      <c r="L38" s="10">
        <v>28.261703000000001</v>
      </c>
      <c r="M38" s="10">
        <v>102.27862500000001</v>
      </c>
      <c r="N38" s="10">
        <v>23.762395999999999</v>
      </c>
      <c r="O38" s="10">
        <v>27.787227999999999</v>
      </c>
      <c r="P38" s="10">
        <v>23.181149000000001</v>
      </c>
      <c r="Q38" s="10">
        <v>73.010002</v>
      </c>
      <c r="R38" s="10">
        <v>23.558841999999999</v>
      </c>
      <c r="S38" s="10">
        <v>43.825752000000001</v>
      </c>
      <c r="T38" s="10">
        <v>76.174858</v>
      </c>
      <c r="Y38" s="17">
        <v>14</v>
      </c>
      <c r="Z38" s="15">
        <v>0.23285777413030723</v>
      </c>
      <c r="AA38" s="15">
        <v>0.21047664852719655</v>
      </c>
      <c r="AB38" s="15">
        <v>0.17985318847876866</v>
      </c>
      <c r="AC38" s="15">
        <v>0.31302691962949059</v>
      </c>
      <c r="AD38" s="15">
        <v>-2.0670838827248274E-2</v>
      </c>
      <c r="AE38" s="15">
        <v>-0.12886916736106768</v>
      </c>
      <c r="AF38" s="15">
        <v>5.5918549766737144E-2</v>
      </c>
      <c r="AG38" s="15">
        <v>0.15943007254954952</v>
      </c>
      <c r="AH38" s="15">
        <v>-5.5065629831723507E-2</v>
      </c>
      <c r="AI38" s="15">
        <v>0.10253123621968324</v>
      </c>
      <c r="AJ38" s="15">
        <v>2.3439641066382055E-4</v>
      </c>
      <c r="AK38" s="15">
        <v>1.2676866181539128E-2</v>
      </c>
      <c r="AL38" s="15">
        <v>-7.1037584760138273E-2</v>
      </c>
      <c r="AM38" s="15">
        <v>1</v>
      </c>
      <c r="AN38" s="15">
        <v>0.19656716150163367</v>
      </c>
      <c r="AO38" s="15">
        <v>0.53417937189499753</v>
      </c>
      <c r="AP38" s="15">
        <v>0.210557279272931</v>
      </c>
      <c r="AQ38" s="15">
        <v>4.3976037323461933E-2</v>
      </c>
      <c r="AR38" s="2"/>
      <c r="AS38" s="2"/>
      <c r="AT38" s="2"/>
      <c r="AU38" s="2"/>
      <c r="AV38" s="2"/>
      <c r="AW38" s="2"/>
      <c r="AX38" s="2"/>
    </row>
    <row r="39" spans="2:50" x14ac:dyDescent="0.25">
      <c r="B39" s="9">
        <v>42430</v>
      </c>
      <c r="C39" s="10">
        <v>35.299999</v>
      </c>
      <c r="D39" s="10">
        <v>83.881293999999997</v>
      </c>
      <c r="E39" s="10">
        <v>43.668762000000001</v>
      </c>
      <c r="F39" s="10">
        <v>42.923523000000003</v>
      </c>
      <c r="G39" s="10">
        <v>49.103332999999999</v>
      </c>
      <c r="H39" s="10">
        <v>78.319999999999993</v>
      </c>
      <c r="I39" s="10">
        <v>99.913818000000006</v>
      </c>
      <c r="J39" s="10">
        <v>52.959999000000003</v>
      </c>
      <c r="K39" s="10">
        <v>64.856307999999999</v>
      </c>
      <c r="L39" s="10">
        <v>29.581757</v>
      </c>
      <c r="M39" s="10">
        <v>108.09272</v>
      </c>
      <c r="N39" s="10">
        <v>27.311378000000001</v>
      </c>
      <c r="O39" s="10">
        <v>31.953510000000001</v>
      </c>
      <c r="P39" s="10">
        <v>24.037648999999998</v>
      </c>
      <c r="Q39" s="10">
        <v>73.480002999999996</v>
      </c>
      <c r="R39" s="10">
        <v>25.619565999999999</v>
      </c>
      <c r="S39" s="10">
        <v>46.719830000000002</v>
      </c>
      <c r="T39" s="10">
        <v>76.174858</v>
      </c>
      <c r="Y39" s="17">
        <v>15</v>
      </c>
      <c r="Z39" s="15">
        <v>0.17083171532801814</v>
      </c>
      <c r="AA39" s="15">
        <v>0.46780547058309946</v>
      </c>
      <c r="AB39" s="15">
        <v>0.24560642786301509</v>
      </c>
      <c r="AC39" s="15">
        <v>0.18162642477646079</v>
      </c>
      <c r="AD39" s="15">
        <v>7.7060690662646134E-2</v>
      </c>
      <c r="AE39" s="15">
        <v>0.20325871265528503</v>
      </c>
      <c r="AF39" s="15">
        <v>0.42535903202474334</v>
      </c>
      <c r="AG39" s="15">
        <v>0.1995703115365518</v>
      </c>
      <c r="AH39" s="15">
        <v>0.2785370093140675</v>
      </c>
      <c r="AI39" s="15">
        <v>0.18999522391930404</v>
      </c>
      <c r="AJ39" s="15">
        <v>0.12622243220695831</v>
      </c>
      <c r="AK39" s="15">
        <v>0.14453843174733369</v>
      </c>
      <c r="AL39" s="15">
        <v>8.6226426314841828E-2</v>
      </c>
      <c r="AM39" s="15">
        <v>0.19656716150163367</v>
      </c>
      <c r="AN39" s="15">
        <v>1</v>
      </c>
      <c r="AO39" s="15">
        <v>0.41939612565442591</v>
      </c>
      <c r="AP39" s="15">
        <v>0.35067383163183186</v>
      </c>
      <c r="AQ39" s="15">
        <v>5.7908181929402822E-2</v>
      </c>
      <c r="AR39" s="2"/>
      <c r="AS39" s="2"/>
      <c r="AT39" s="2"/>
      <c r="AU39" s="2"/>
      <c r="AV39" s="2"/>
      <c r="AW39" s="2"/>
      <c r="AX39" s="2"/>
    </row>
    <row r="40" spans="2:50" x14ac:dyDescent="0.25">
      <c r="B40" s="9">
        <v>42461</v>
      </c>
      <c r="C40" s="10">
        <v>37.380001</v>
      </c>
      <c r="D40" s="10">
        <v>85.670105000000007</v>
      </c>
      <c r="E40" s="10">
        <v>43.915100000000002</v>
      </c>
      <c r="F40" s="10">
        <v>42.601536000000003</v>
      </c>
      <c r="G40" s="10">
        <v>51.442520000000002</v>
      </c>
      <c r="H40" s="10">
        <v>84.349997999999999</v>
      </c>
      <c r="I40" s="10">
        <v>103.496681</v>
      </c>
      <c r="J40" s="10">
        <v>56.139999000000003</v>
      </c>
      <c r="K40" s="10">
        <v>68.459975999999997</v>
      </c>
      <c r="L40" s="10">
        <v>29.433014</v>
      </c>
      <c r="M40" s="10">
        <v>107.398529</v>
      </c>
      <c r="N40" s="10">
        <v>27.458394999999999</v>
      </c>
      <c r="O40" s="10">
        <v>31.267392999999998</v>
      </c>
      <c r="P40" s="10">
        <v>22.049430999999998</v>
      </c>
      <c r="Q40" s="10">
        <v>76.699996999999996</v>
      </c>
      <c r="R40" s="10">
        <v>24.737682</v>
      </c>
      <c r="S40" s="10">
        <v>44.007164000000003</v>
      </c>
      <c r="T40" s="10">
        <v>77.311615000000003</v>
      </c>
      <c r="Y40" s="17">
        <v>16</v>
      </c>
      <c r="Z40" s="15">
        <v>0.16726546772337725</v>
      </c>
      <c r="AA40" s="15">
        <v>0.27725869804512565</v>
      </c>
      <c r="AB40" s="15">
        <v>0.19006505691396208</v>
      </c>
      <c r="AC40" s="15">
        <v>0.34769861257175605</v>
      </c>
      <c r="AD40" s="15">
        <v>0.10063709474673035</v>
      </c>
      <c r="AE40" s="15">
        <v>0.18881665898814945</v>
      </c>
      <c r="AF40" s="15">
        <v>0.28472552657186206</v>
      </c>
      <c r="AG40" s="15">
        <v>0.33682600280984698</v>
      </c>
      <c r="AH40" s="15">
        <v>-2.9532976250025038E-2</v>
      </c>
      <c r="AI40" s="15">
        <v>3.9249793260056669E-2</v>
      </c>
      <c r="AJ40" s="15">
        <v>4.1025951123439215E-2</v>
      </c>
      <c r="AK40" s="15">
        <v>8.4971251908508155E-2</v>
      </c>
      <c r="AL40" s="15">
        <v>7.5418613197504323E-3</v>
      </c>
      <c r="AM40" s="15">
        <v>0.53417937189499753</v>
      </c>
      <c r="AN40" s="15">
        <v>0.41939612565442591</v>
      </c>
      <c r="AO40" s="15">
        <v>1.0000000000000002</v>
      </c>
      <c r="AP40" s="15">
        <v>0.25704449566303833</v>
      </c>
      <c r="AQ40" s="15">
        <v>0.20155952507200919</v>
      </c>
      <c r="AR40" s="2"/>
      <c r="AS40" s="2"/>
      <c r="AT40" s="2"/>
      <c r="AU40" s="2"/>
      <c r="AV40" s="2"/>
      <c r="AW40" s="2"/>
      <c r="AX40" s="2"/>
    </row>
    <row r="41" spans="2:50" x14ac:dyDescent="0.25">
      <c r="B41" s="9">
        <v>42491</v>
      </c>
      <c r="C41" s="10">
        <v>38.5</v>
      </c>
      <c r="D41" s="10">
        <v>86.159049999999993</v>
      </c>
      <c r="E41" s="10">
        <v>46.653278</v>
      </c>
      <c r="F41" s="10">
        <v>44.487957000000002</v>
      </c>
      <c r="G41" s="10">
        <v>51.673037999999998</v>
      </c>
      <c r="H41" s="10">
        <v>87.57</v>
      </c>
      <c r="I41" s="10">
        <v>104.05997499999999</v>
      </c>
      <c r="J41" s="10">
        <v>55.610000999999997</v>
      </c>
      <c r="K41" s="10">
        <v>69.720771999999997</v>
      </c>
      <c r="L41" s="10">
        <v>30.037293999999999</v>
      </c>
      <c r="M41" s="10">
        <v>109.718582</v>
      </c>
      <c r="N41" s="10">
        <v>27.328672000000001</v>
      </c>
      <c r="O41" s="10">
        <v>30.536722000000001</v>
      </c>
      <c r="P41" s="10">
        <v>22.058851000000001</v>
      </c>
      <c r="Q41" s="10">
        <v>69.029999000000004</v>
      </c>
      <c r="R41" s="10">
        <v>26.380564</v>
      </c>
      <c r="S41" s="10">
        <v>44.436774999999997</v>
      </c>
      <c r="T41" s="10">
        <v>80.808791999999997</v>
      </c>
      <c r="Y41" s="17">
        <v>17</v>
      </c>
      <c r="Z41" s="15">
        <v>0.17068635374846877</v>
      </c>
      <c r="AA41" s="15">
        <v>0.28013347878665612</v>
      </c>
      <c r="AB41" s="15">
        <v>0.19555037307428549</v>
      </c>
      <c r="AC41" s="15">
        <v>0.47100618896807073</v>
      </c>
      <c r="AD41" s="15">
        <v>0.18441824919650551</v>
      </c>
      <c r="AE41" s="15">
        <v>-0.11906603343117807</v>
      </c>
      <c r="AF41" s="15">
        <v>0.44044212190402482</v>
      </c>
      <c r="AG41" s="15">
        <v>2.656255403331393E-2</v>
      </c>
      <c r="AH41" s="15">
        <v>0.29974366325050933</v>
      </c>
      <c r="AI41" s="15">
        <v>0.20424504407317023</v>
      </c>
      <c r="AJ41" s="15">
        <v>0.20491559601036918</v>
      </c>
      <c r="AK41" s="15">
        <v>0.26132261470331486</v>
      </c>
      <c r="AL41" s="15">
        <v>0.28314058735018854</v>
      </c>
      <c r="AM41" s="15">
        <v>0.210557279272931</v>
      </c>
      <c r="AN41" s="15">
        <v>0.35067383163183186</v>
      </c>
      <c r="AO41" s="15">
        <v>0.25704449566303833</v>
      </c>
      <c r="AP41" s="15">
        <v>0.99999999999999978</v>
      </c>
      <c r="AQ41" s="15">
        <v>0.29274049322969825</v>
      </c>
      <c r="AR41" s="2"/>
      <c r="AS41" s="2"/>
      <c r="AT41" s="2"/>
      <c r="AU41" s="2"/>
      <c r="AV41" s="2"/>
      <c r="AW41" s="2"/>
      <c r="AX41" s="2"/>
    </row>
    <row r="42" spans="2:50" x14ac:dyDescent="0.25">
      <c r="B42" s="9">
        <v>42522</v>
      </c>
      <c r="C42" s="10">
        <v>35.080002</v>
      </c>
      <c r="D42" s="10">
        <v>88.813323999999994</v>
      </c>
      <c r="E42" s="10">
        <v>49.102856000000003</v>
      </c>
      <c r="F42" s="10">
        <v>46.919955999999999</v>
      </c>
      <c r="G42" s="10">
        <v>49.589148999999999</v>
      </c>
      <c r="H42" s="10">
        <v>92.860000999999997</v>
      </c>
      <c r="I42" s="10">
        <v>112.810326</v>
      </c>
      <c r="J42" s="10">
        <v>58.599997999999999</v>
      </c>
      <c r="K42" s="10">
        <v>79.918098000000001</v>
      </c>
      <c r="L42" s="10">
        <v>33.332050000000002</v>
      </c>
      <c r="M42" s="10">
        <v>119.984863</v>
      </c>
      <c r="N42" s="10">
        <v>29.584505</v>
      </c>
      <c r="O42" s="10">
        <v>32.694408000000003</v>
      </c>
      <c r="P42" s="10">
        <v>21.284534000000001</v>
      </c>
      <c r="Q42" s="10">
        <v>71.400002000000001</v>
      </c>
      <c r="R42" s="10">
        <v>26.053647999999999</v>
      </c>
      <c r="S42" s="10">
        <v>48.749507999999999</v>
      </c>
      <c r="T42" s="10">
        <v>90.259186</v>
      </c>
      <c r="Y42" s="17">
        <v>18</v>
      </c>
      <c r="Z42" s="15">
        <v>9.1761106564764286E-2</v>
      </c>
      <c r="AA42" s="15">
        <v>0.49042830356632366</v>
      </c>
      <c r="AB42" s="15">
        <v>0.36982385561806808</v>
      </c>
      <c r="AC42" s="15">
        <v>0.21223026754517896</v>
      </c>
      <c r="AD42" s="15">
        <v>0.2990146750926746</v>
      </c>
      <c r="AE42" s="15">
        <v>0.10148067249817488</v>
      </c>
      <c r="AF42" s="15">
        <v>0.45432733353092986</v>
      </c>
      <c r="AG42" s="15">
        <v>0.33873907584392121</v>
      </c>
      <c r="AH42" s="15">
        <v>0.33915379411856095</v>
      </c>
      <c r="AI42" s="15">
        <v>0.32937365140226144</v>
      </c>
      <c r="AJ42" s="15">
        <v>0.46973345350365714</v>
      </c>
      <c r="AK42" s="15">
        <v>0.35532476603159319</v>
      </c>
      <c r="AL42" s="15">
        <v>0.25059126490576494</v>
      </c>
      <c r="AM42" s="15">
        <v>4.3976037323461933E-2</v>
      </c>
      <c r="AN42" s="15">
        <v>5.7908181929402822E-2</v>
      </c>
      <c r="AO42" s="15">
        <v>0.20155952507200919</v>
      </c>
      <c r="AP42" s="15">
        <v>0.29274049322969825</v>
      </c>
      <c r="AQ42" s="15">
        <v>0.99999999999999978</v>
      </c>
      <c r="AR42" s="2"/>
      <c r="AS42" s="2"/>
      <c r="AT42" s="2"/>
      <c r="AU42" s="2"/>
      <c r="AV42" s="2"/>
      <c r="AW42" s="2"/>
      <c r="AX42" s="2"/>
    </row>
    <row r="43" spans="2:50" x14ac:dyDescent="0.25">
      <c r="B43" s="9">
        <v>42552</v>
      </c>
      <c r="C43" s="10">
        <v>37.919998</v>
      </c>
      <c r="D43" s="10">
        <v>88.426772999999997</v>
      </c>
      <c r="E43" s="10">
        <v>46.883701000000002</v>
      </c>
      <c r="F43" s="10">
        <v>48.192653999999997</v>
      </c>
      <c r="G43" s="10">
        <v>52.530571000000002</v>
      </c>
      <c r="H43" s="10">
        <v>93.790001000000004</v>
      </c>
      <c r="I43" s="10">
        <v>116.465256</v>
      </c>
      <c r="J43" s="10">
        <v>62.389999000000003</v>
      </c>
      <c r="K43" s="10">
        <v>78.092956999999998</v>
      </c>
      <c r="L43" s="10">
        <v>32.378627999999999</v>
      </c>
      <c r="M43" s="10">
        <v>118.043419</v>
      </c>
      <c r="N43" s="10">
        <v>28.980566</v>
      </c>
      <c r="O43" s="10">
        <v>33.521656</v>
      </c>
      <c r="P43" s="10">
        <v>21.473815999999999</v>
      </c>
      <c r="Q43" s="10">
        <v>73.830001999999993</v>
      </c>
      <c r="R43" s="10">
        <v>27.724572999999999</v>
      </c>
      <c r="S43" s="10">
        <v>48.374110999999999</v>
      </c>
      <c r="T43" s="10">
        <v>87.167418999999995</v>
      </c>
      <c r="AR43" s="2"/>
      <c r="AS43" s="2"/>
      <c r="AT43" s="2"/>
      <c r="AU43" s="2"/>
      <c r="AV43" s="2"/>
      <c r="AW43" s="2"/>
      <c r="AX43" s="2"/>
    </row>
    <row r="44" spans="2:50" x14ac:dyDescent="0.25">
      <c r="B44" s="9">
        <v>42583</v>
      </c>
      <c r="C44" s="10">
        <v>39.860000999999997</v>
      </c>
      <c r="D44" s="10">
        <v>88.135704000000004</v>
      </c>
      <c r="E44" s="10">
        <v>47.446849999999998</v>
      </c>
      <c r="F44" s="10">
        <v>48.25779</v>
      </c>
      <c r="G44" s="10">
        <v>43.079307999999997</v>
      </c>
      <c r="H44" s="10">
        <v>112.68</v>
      </c>
      <c r="I44" s="10">
        <v>110.98748000000001</v>
      </c>
      <c r="J44" s="10">
        <v>64.540001000000004</v>
      </c>
      <c r="K44" s="10">
        <v>69.969695999999999</v>
      </c>
      <c r="L44" s="10">
        <v>28.424776000000001</v>
      </c>
      <c r="M44" s="10">
        <v>111.28046399999999</v>
      </c>
      <c r="N44" s="10">
        <v>27.536348</v>
      </c>
      <c r="O44" s="10">
        <v>30.572324999999999</v>
      </c>
      <c r="P44" s="10">
        <v>21.842907</v>
      </c>
      <c r="Q44" s="10">
        <v>75.040001000000004</v>
      </c>
      <c r="R44" s="10">
        <v>28.811050000000002</v>
      </c>
      <c r="S44" s="10">
        <v>46.146427000000003</v>
      </c>
      <c r="T44" s="10">
        <v>85.137130999999997</v>
      </c>
      <c r="Y44" s="18"/>
      <c r="Z44" s="18" t="s">
        <v>16</v>
      </c>
      <c r="AA44" s="19"/>
      <c r="AB44" s="19"/>
      <c r="AC44" s="19"/>
      <c r="AD44" s="19"/>
      <c r="AE44" s="12"/>
      <c r="AF44" s="12"/>
      <c r="AG44" s="12"/>
      <c r="AH44" s="12"/>
      <c r="AI44" s="12"/>
      <c r="AJ44" s="12"/>
      <c r="AK44" s="12"/>
      <c r="AL44" s="12"/>
      <c r="AM44" s="12"/>
      <c r="AN44" s="12"/>
      <c r="AO44" s="12"/>
      <c r="AP44" s="12"/>
      <c r="AQ44" s="12"/>
      <c r="AR44" s="2"/>
      <c r="AS44" s="2"/>
      <c r="AT44" s="2"/>
      <c r="AU44" s="2"/>
      <c r="AV44" s="2"/>
      <c r="AW44" s="2"/>
      <c r="AX44" s="2"/>
    </row>
    <row r="45" spans="2:50" x14ac:dyDescent="0.25">
      <c r="B45" s="9">
        <v>42614</v>
      </c>
      <c r="C45" s="10">
        <v>43.98</v>
      </c>
      <c r="D45" s="10">
        <v>85.745559999999998</v>
      </c>
      <c r="E45" s="10">
        <v>46.060822000000002</v>
      </c>
      <c r="F45" s="10">
        <v>45.605747000000001</v>
      </c>
      <c r="G45" s="10">
        <v>38.720432000000002</v>
      </c>
      <c r="H45" s="10">
        <v>112.730003</v>
      </c>
      <c r="I45" s="10">
        <v>110.595078</v>
      </c>
      <c r="J45" s="10">
        <v>61.75</v>
      </c>
      <c r="K45" s="10">
        <v>71.102012999999999</v>
      </c>
      <c r="L45" s="10">
        <v>28.660958999999998</v>
      </c>
      <c r="M45" s="10">
        <v>113.342224</v>
      </c>
      <c r="N45" s="10">
        <v>28.058256</v>
      </c>
      <c r="O45" s="10">
        <v>30.204241</v>
      </c>
      <c r="P45" s="10">
        <v>22.869036000000001</v>
      </c>
      <c r="Q45" s="10">
        <v>74.650002000000001</v>
      </c>
      <c r="R45" s="10">
        <v>29.067637999999999</v>
      </c>
      <c r="S45" s="10">
        <v>45.837772000000001</v>
      </c>
      <c r="T45" s="10">
        <v>84.634056000000001</v>
      </c>
      <c r="Y45" s="20"/>
      <c r="Z45" s="17">
        <v>1</v>
      </c>
      <c r="AA45" s="17">
        <v>2</v>
      </c>
      <c r="AB45" s="17">
        <v>3</v>
      </c>
      <c r="AC45" s="17">
        <v>4</v>
      </c>
      <c r="AD45" s="17">
        <v>5</v>
      </c>
      <c r="AE45" s="17">
        <v>6</v>
      </c>
      <c r="AF45" s="17">
        <v>7</v>
      </c>
      <c r="AG45" s="17">
        <v>8</v>
      </c>
      <c r="AH45" s="17">
        <v>9</v>
      </c>
      <c r="AI45" s="17">
        <v>10</v>
      </c>
      <c r="AJ45" s="17">
        <v>11</v>
      </c>
      <c r="AK45" s="17">
        <v>12</v>
      </c>
      <c r="AL45" s="17">
        <v>13</v>
      </c>
      <c r="AM45" s="17">
        <v>14</v>
      </c>
      <c r="AN45" s="17">
        <v>15</v>
      </c>
      <c r="AO45" s="17">
        <v>16</v>
      </c>
      <c r="AP45" s="17">
        <v>17</v>
      </c>
      <c r="AQ45" s="17">
        <v>18</v>
      </c>
      <c r="AR45" s="2"/>
      <c r="AS45" s="2"/>
      <c r="AT45" s="2"/>
      <c r="AU45" s="2"/>
      <c r="AV45" s="2"/>
      <c r="AW45" s="2"/>
      <c r="AX45" s="2"/>
    </row>
    <row r="46" spans="2:50" x14ac:dyDescent="0.25">
      <c r="B46" s="9">
        <v>42644</v>
      </c>
      <c r="C46" s="10">
        <v>50.700001</v>
      </c>
      <c r="D46" s="10">
        <v>85.937920000000005</v>
      </c>
      <c r="E46" s="10">
        <v>46.387638000000003</v>
      </c>
      <c r="F46" s="10">
        <v>44.777569</v>
      </c>
      <c r="G46" s="10">
        <v>33.087864000000003</v>
      </c>
      <c r="H46" s="10">
        <v>107.139999</v>
      </c>
      <c r="I46" s="10">
        <v>108.591583</v>
      </c>
      <c r="J46" s="10">
        <v>58.580002</v>
      </c>
      <c r="K46" s="10">
        <v>70.341971999999998</v>
      </c>
      <c r="L46" s="10">
        <v>28.867830000000001</v>
      </c>
      <c r="M46" s="10">
        <v>118.605316</v>
      </c>
      <c r="N46" s="10">
        <v>29.085315999999999</v>
      </c>
      <c r="O46" s="10">
        <v>30.911937999999999</v>
      </c>
      <c r="P46" s="10">
        <v>25.036176999999999</v>
      </c>
      <c r="Q46" s="10">
        <v>70.660004000000001</v>
      </c>
      <c r="R46" s="10">
        <v>28.114598999999998</v>
      </c>
      <c r="S46" s="10">
        <v>42.416263999999998</v>
      </c>
      <c r="T46" s="10">
        <v>82.536438000000004</v>
      </c>
      <c r="Y46" s="17">
        <v>1</v>
      </c>
      <c r="Z46" s="21">
        <f t="shared" ref="Z46:Z63" si="11">Z4/(C$8^2)</f>
        <v>0.99999999999999978</v>
      </c>
      <c r="AA46" s="21">
        <f t="shared" ref="AA46:AA63" si="12">AA4/(D$8^2)</f>
        <v>0.35952984227285428</v>
      </c>
      <c r="AB46" s="21">
        <f t="shared" ref="AB46:AB63" si="13">AB4/(E$8^2)</f>
        <v>0.48101524793569328</v>
      </c>
      <c r="AC46" s="21">
        <f t="shared" ref="AC46:AC63" si="14">AC4/(F$8^2)</f>
        <v>1.0553470398229043</v>
      </c>
      <c r="AD46" s="21">
        <f t="shared" ref="AD46:AD63" si="15">AD4/(G$8^2)</f>
        <v>0.28440564170091759</v>
      </c>
      <c r="AE46" s="21">
        <f t="shared" ref="AE46:AE63" si="16">AE4/(H$8^2)</f>
        <v>0.49297420588651902</v>
      </c>
      <c r="AF46" s="21">
        <f t="shared" ref="AF46:AF63" si="17">AF4/(I$8^2)</f>
        <v>0.63634042677162084</v>
      </c>
      <c r="AG46" s="21">
        <f t="shared" ref="AG46:AG63" si="18">AG4/(J$8^2)</f>
        <v>0.35166830181884573</v>
      </c>
      <c r="AH46" s="21">
        <f t="shared" ref="AH46:AH63" si="19">AH4/(K$8^2)</f>
        <v>0.12103111472565908</v>
      </c>
      <c r="AI46" s="21">
        <f t="shared" ref="AI46:AI63" si="20">AI4/(L$8^2)</f>
        <v>0.59440365306289222</v>
      </c>
      <c r="AJ46" s="21">
        <f t="shared" ref="AJ46:AJ63" si="21">AJ4/(M$8^2)</f>
        <v>0.59022463531631275</v>
      </c>
      <c r="AK46" s="21">
        <f t="shared" ref="AK46:AK63" si="22">AK4/(N$8^2)</f>
        <v>0.25538013870923815</v>
      </c>
      <c r="AL46" s="21">
        <f t="shared" ref="AL46:AL63" si="23">AL4/(O$8^2)</f>
        <v>0.43596921693331092</v>
      </c>
      <c r="AM46" s="21">
        <f t="shared" ref="AM46:AM63" si="24">AM4/(P$8^2)</f>
        <v>0.45666937012094028</v>
      </c>
      <c r="AN46" s="21">
        <f t="shared" ref="AN46:AN63" si="25">AN4/(Q$8^2)</f>
        <v>0.31173509663674309</v>
      </c>
      <c r="AO46" s="21">
        <f t="shared" ref="AO46:AO63" si="26">AO4/(R$8^2)</f>
        <v>0.36072344660603078</v>
      </c>
      <c r="AP46" s="21">
        <f t="shared" ref="AP46:AP63" si="27">AP4/(S$8^2)</f>
        <v>0.44424514739273308</v>
      </c>
      <c r="AQ46" s="21">
        <f t="shared" ref="AQ46:AQ63" si="28">AQ4/(T$8^2)</f>
        <v>0.25410320864269331</v>
      </c>
      <c r="AR46" s="2"/>
      <c r="AS46" s="2"/>
      <c r="AT46" s="2"/>
      <c r="AU46" s="2"/>
      <c r="AV46" s="2"/>
      <c r="AW46" s="2"/>
      <c r="AX46" s="2"/>
    </row>
    <row r="47" spans="2:50" x14ac:dyDescent="0.25">
      <c r="B47" s="9">
        <v>42675</v>
      </c>
      <c r="C47" s="10">
        <v>57</v>
      </c>
      <c r="D47" s="10">
        <v>78.666511999999997</v>
      </c>
      <c r="E47" s="10">
        <v>42.091056999999999</v>
      </c>
      <c r="F47" s="10">
        <v>49.872585000000001</v>
      </c>
      <c r="G47" s="10">
        <v>31.281713</v>
      </c>
      <c r="H47" s="10">
        <v>117.650002</v>
      </c>
      <c r="I47" s="10">
        <v>104.200737</v>
      </c>
      <c r="J47" s="10">
        <v>49.779998999999997</v>
      </c>
      <c r="K47" s="10">
        <v>68.850380000000001</v>
      </c>
      <c r="L47" s="10">
        <v>27.955718999999998</v>
      </c>
      <c r="M47" s="10">
        <v>105.845985</v>
      </c>
      <c r="N47" s="10">
        <v>26.367146000000002</v>
      </c>
      <c r="O47" s="10">
        <v>29.496535999999999</v>
      </c>
      <c r="P47" s="10">
        <v>26.176780999999998</v>
      </c>
      <c r="Q47" s="10">
        <v>71.279999000000004</v>
      </c>
      <c r="R47" s="10">
        <v>27.552344999999999</v>
      </c>
      <c r="S47" s="10">
        <v>44.504962999999996</v>
      </c>
      <c r="T47" s="10">
        <v>75.706031999999993</v>
      </c>
      <c r="Y47" s="17">
        <v>2</v>
      </c>
      <c r="Z47" s="21">
        <f t="shared" si="11"/>
        <v>0.11199782842908258</v>
      </c>
      <c r="AA47" s="21">
        <f t="shared" si="12"/>
        <v>1.0000000000000002</v>
      </c>
      <c r="AB47" s="21">
        <f t="shared" si="13"/>
        <v>0.47539459823180086</v>
      </c>
      <c r="AC47" s="21">
        <f t="shared" si="14"/>
        <v>0.14527676183760213</v>
      </c>
      <c r="AD47" s="21">
        <f t="shared" si="15"/>
        <v>0.13224094903002653</v>
      </c>
      <c r="AE47" s="21">
        <f t="shared" si="16"/>
        <v>0.13538090594880869</v>
      </c>
      <c r="AF47" s="21">
        <f t="shared" si="17"/>
        <v>1.0603959903272295</v>
      </c>
      <c r="AG47" s="21">
        <f t="shared" si="18"/>
        <v>0.34677825034877513</v>
      </c>
      <c r="AH47" s="21">
        <f t="shared" si="19"/>
        <v>0.44537711294789012</v>
      </c>
      <c r="AI47" s="21">
        <f t="shared" si="20"/>
        <v>0.22995028158564626</v>
      </c>
      <c r="AJ47" s="21">
        <f t="shared" si="21"/>
        <v>0.60363530856026082</v>
      </c>
      <c r="AK47" s="21">
        <f t="shared" si="22"/>
        <v>0.59849165862374598</v>
      </c>
      <c r="AL47" s="21">
        <f t="shared" si="23"/>
        <v>0.26821703326057172</v>
      </c>
      <c r="AM47" s="21">
        <f t="shared" si="24"/>
        <v>0.23038404030665632</v>
      </c>
      <c r="AN47" s="21">
        <f t="shared" si="25"/>
        <v>0.47645273405577449</v>
      </c>
      <c r="AO47" s="21">
        <f t="shared" si="26"/>
        <v>0.33372642106490924</v>
      </c>
      <c r="AP47" s="21">
        <f t="shared" si="27"/>
        <v>0.40693611543248376</v>
      </c>
      <c r="AQ47" s="21">
        <f t="shared" si="28"/>
        <v>0.75799154619154896</v>
      </c>
      <c r="AR47" s="2"/>
      <c r="AS47" s="2"/>
      <c r="AT47" s="2"/>
      <c r="AU47" s="2"/>
      <c r="AV47" s="2"/>
      <c r="AW47" s="2"/>
      <c r="AX47" s="2"/>
    </row>
    <row r="48" spans="2:50" x14ac:dyDescent="0.25">
      <c r="B48" s="9">
        <v>42705</v>
      </c>
      <c r="C48" s="10">
        <v>58.450001</v>
      </c>
      <c r="D48" s="10">
        <v>81.526961999999997</v>
      </c>
      <c r="E48" s="10">
        <v>42.648727000000001</v>
      </c>
      <c r="F48" s="10">
        <v>51.858128000000001</v>
      </c>
      <c r="G48" s="10">
        <v>33.562671999999999</v>
      </c>
      <c r="H48" s="10">
        <v>117.269997</v>
      </c>
      <c r="I48" s="10">
        <v>108.60668200000001</v>
      </c>
      <c r="J48" s="10">
        <v>47.369999</v>
      </c>
      <c r="K48" s="10">
        <v>69.113022000000001</v>
      </c>
      <c r="L48" s="10">
        <v>28.490803</v>
      </c>
      <c r="M48" s="10">
        <v>112.399811</v>
      </c>
      <c r="N48" s="10">
        <v>27.707954000000001</v>
      </c>
      <c r="O48" s="10">
        <v>32.871234999999999</v>
      </c>
      <c r="P48" s="10">
        <v>26.962962999999998</v>
      </c>
      <c r="Q48" s="10">
        <v>66.220000999999996</v>
      </c>
      <c r="R48" s="10">
        <v>27.921932000000002</v>
      </c>
      <c r="S48" s="10">
        <v>47.608711</v>
      </c>
      <c r="T48" s="10">
        <v>78.708495999999997</v>
      </c>
      <c r="Y48" s="17">
        <v>3</v>
      </c>
      <c r="Z48" s="21">
        <f t="shared" si="11"/>
        <v>6.4266648321593497E-2</v>
      </c>
      <c r="AA48" s="21">
        <f t="shared" si="12"/>
        <v>0.20389491373679242</v>
      </c>
      <c r="AB48" s="21">
        <f t="shared" si="13"/>
        <v>1.0000000000000002</v>
      </c>
      <c r="AC48" s="21">
        <f t="shared" si="14"/>
        <v>9.3950248195370678E-2</v>
      </c>
      <c r="AD48" s="21">
        <f t="shared" si="15"/>
        <v>2.6463349982929409E-2</v>
      </c>
      <c r="AE48" s="21">
        <f t="shared" si="16"/>
        <v>0.11561758480745453</v>
      </c>
      <c r="AF48" s="21">
        <f t="shared" si="17"/>
        <v>0.41621797394027293</v>
      </c>
      <c r="AG48" s="21">
        <f t="shared" si="18"/>
        <v>8.528562221450528E-2</v>
      </c>
      <c r="AH48" s="21">
        <f t="shared" si="19"/>
        <v>0.22763459248253928</v>
      </c>
      <c r="AI48" s="21">
        <f t="shared" si="20"/>
        <v>0.2715431791736575</v>
      </c>
      <c r="AJ48" s="21">
        <f t="shared" si="21"/>
        <v>0.42416693066712113</v>
      </c>
      <c r="AK48" s="21">
        <f t="shared" si="22"/>
        <v>0.17883163660930113</v>
      </c>
      <c r="AL48" s="21">
        <f t="shared" si="23"/>
        <v>0.29489910234658562</v>
      </c>
      <c r="AM48" s="21">
        <f t="shared" si="24"/>
        <v>0.1289266466344286</v>
      </c>
      <c r="AN48" s="21">
        <f t="shared" si="25"/>
        <v>0.16382128595565712</v>
      </c>
      <c r="AO48" s="21">
        <f t="shared" si="26"/>
        <v>0.14982482058180474</v>
      </c>
      <c r="AP48" s="21">
        <f t="shared" si="27"/>
        <v>0.18603555067625846</v>
      </c>
      <c r="AQ48" s="21">
        <f t="shared" si="28"/>
        <v>0.37433448064349362</v>
      </c>
      <c r="AR48" s="2"/>
      <c r="AS48" s="2"/>
      <c r="AT48" s="2"/>
      <c r="AU48" s="2"/>
      <c r="AV48" s="2"/>
      <c r="AW48" s="2"/>
      <c r="AX48" s="2"/>
    </row>
    <row r="49" spans="2:50" x14ac:dyDescent="0.25">
      <c r="B49" s="9">
        <v>42736</v>
      </c>
      <c r="C49" s="10">
        <v>60.560001</v>
      </c>
      <c r="D49" s="10">
        <v>86.646934999999999</v>
      </c>
      <c r="E49" s="10">
        <v>43.642814999999999</v>
      </c>
      <c r="F49" s="10">
        <v>49.132702000000002</v>
      </c>
      <c r="G49" s="10">
        <v>33.674393000000002</v>
      </c>
      <c r="H49" s="10">
        <v>122.33000199999999</v>
      </c>
      <c r="I49" s="10">
        <v>106.759018</v>
      </c>
      <c r="J49" s="10">
        <v>53.709999000000003</v>
      </c>
      <c r="K49" s="10">
        <v>70.144576999999998</v>
      </c>
      <c r="L49" s="10">
        <v>28.784230999999998</v>
      </c>
      <c r="M49" s="10">
        <v>116.40804300000001</v>
      </c>
      <c r="N49" s="10">
        <v>28.838524</v>
      </c>
      <c r="O49" s="10">
        <v>33.232460000000003</v>
      </c>
      <c r="P49" s="10">
        <v>25.550894</v>
      </c>
      <c r="Q49" s="10">
        <v>64.910004000000001</v>
      </c>
      <c r="R49" s="10">
        <v>28.383908999999999</v>
      </c>
      <c r="S49" s="10">
        <v>43.711174</v>
      </c>
      <c r="T49" s="10">
        <v>80.539894000000004</v>
      </c>
      <c r="Y49" s="17">
        <v>4</v>
      </c>
      <c r="Z49" s="21">
        <f t="shared" si="11"/>
        <v>0.12678068956203342</v>
      </c>
      <c r="AA49" s="21">
        <f t="shared" si="12"/>
        <v>5.6024669918539952E-2</v>
      </c>
      <c r="AB49" s="21">
        <f t="shared" si="13"/>
        <v>8.4475143391522886E-2</v>
      </c>
      <c r="AC49" s="21">
        <f t="shared" si="14"/>
        <v>0.99999999999999989</v>
      </c>
      <c r="AD49" s="21">
        <f t="shared" si="15"/>
        <v>-6.7191275367570113E-3</v>
      </c>
      <c r="AE49" s="21">
        <f t="shared" si="16"/>
        <v>0.14819021511802738</v>
      </c>
      <c r="AF49" s="21">
        <f t="shared" si="17"/>
        <v>0.18388433303680737</v>
      </c>
      <c r="AG49" s="21">
        <f t="shared" si="18"/>
        <v>-7.497721636275767E-2</v>
      </c>
      <c r="AH49" s="21">
        <f t="shared" si="19"/>
        <v>0.10934278231616033</v>
      </c>
      <c r="AI49" s="21">
        <f t="shared" si="20"/>
        <v>0.15414026648511803</v>
      </c>
      <c r="AJ49" s="21">
        <f t="shared" si="21"/>
        <v>7.9255499198317869E-2</v>
      </c>
      <c r="AK49" s="21">
        <f t="shared" si="22"/>
        <v>-6.8802696697573121E-2</v>
      </c>
      <c r="AL49" s="21">
        <f t="shared" si="23"/>
        <v>0.24285403173290965</v>
      </c>
      <c r="AM49" s="21">
        <f t="shared" si="24"/>
        <v>0.21277555688548719</v>
      </c>
      <c r="AN49" s="21">
        <f t="shared" si="25"/>
        <v>0.11487489808820218</v>
      </c>
      <c r="AO49" s="21">
        <f t="shared" si="26"/>
        <v>0.25989621035284183</v>
      </c>
      <c r="AP49" s="21">
        <f t="shared" si="27"/>
        <v>0.42489283929240168</v>
      </c>
      <c r="AQ49" s="21">
        <f t="shared" si="28"/>
        <v>0.20369845503844813</v>
      </c>
      <c r="AR49" s="2"/>
      <c r="AS49" s="2"/>
      <c r="AT49" s="2"/>
      <c r="AU49" s="2"/>
      <c r="AV49" s="2"/>
      <c r="AW49" s="2"/>
      <c r="AX49" s="2"/>
    </row>
    <row r="50" spans="2:50" x14ac:dyDescent="0.25">
      <c r="B50" s="9">
        <v>42767</v>
      </c>
      <c r="C50" s="10">
        <v>57.080002</v>
      </c>
      <c r="D50" s="10">
        <v>98.562813000000006</v>
      </c>
      <c r="E50" s="10">
        <v>48.101669000000001</v>
      </c>
      <c r="F50" s="10">
        <v>49.674258999999999</v>
      </c>
      <c r="G50" s="10">
        <v>32.892349000000003</v>
      </c>
      <c r="H50" s="10">
        <v>144.94000199999999</v>
      </c>
      <c r="I50" s="10">
        <v>115.20547500000001</v>
      </c>
      <c r="J50" s="10">
        <v>55.040000999999997</v>
      </c>
      <c r="K50" s="10">
        <v>74.499961999999996</v>
      </c>
      <c r="L50" s="10">
        <v>30.043126999999998</v>
      </c>
      <c r="M50" s="10">
        <v>123.257797</v>
      </c>
      <c r="N50" s="10">
        <v>28.515506999999999</v>
      </c>
      <c r="O50" s="10">
        <v>34.001209000000003</v>
      </c>
      <c r="P50" s="10">
        <v>26.714897000000001</v>
      </c>
      <c r="Q50" s="10">
        <v>68.839995999999999</v>
      </c>
      <c r="R50" s="10">
        <v>31.851963000000001</v>
      </c>
      <c r="S50" s="10">
        <v>44.736984</v>
      </c>
      <c r="T50" s="10">
        <v>85.766768999999996</v>
      </c>
      <c r="Y50" s="17">
        <v>5</v>
      </c>
      <c r="Z50" s="21">
        <f t="shared" si="11"/>
        <v>7.4388477120661017E-2</v>
      </c>
      <c r="AA50" s="21">
        <f t="shared" si="12"/>
        <v>0.11103470939520492</v>
      </c>
      <c r="AB50" s="21">
        <f t="shared" si="13"/>
        <v>5.180664566670698E-2</v>
      </c>
      <c r="AC50" s="21">
        <f t="shared" si="14"/>
        <v>-1.4629265846461539E-2</v>
      </c>
      <c r="AD50" s="21">
        <f t="shared" si="15"/>
        <v>1</v>
      </c>
      <c r="AE50" s="21">
        <f t="shared" si="16"/>
        <v>-3.7678924256779996E-2</v>
      </c>
      <c r="AF50" s="21">
        <f t="shared" si="17"/>
        <v>0.51805527829080822</v>
      </c>
      <c r="AG50" s="21">
        <f t="shared" si="18"/>
        <v>0.35213831006426904</v>
      </c>
      <c r="AH50" s="21">
        <f t="shared" si="19"/>
        <v>0.2583750586538659</v>
      </c>
      <c r="AI50" s="21">
        <f t="shared" si="20"/>
        <v>0.4028668319168105</v>
      </c>
      <c r="AJ50" s="21">
        <f t="shared" si="21"/>
        <v>0.31860514090659053</v>
      </c>
      <c r="AK50" s="21">
        <f t="shared" si="22"/>
        <v>0.22882197148681263</v>
      </c>
      <c r="AL50" s="21">
        <f t="shared" si="23"/>
        <v>0.16347033141176245</v>
      </c>
      <c r="AM50" s="21">
        <f t="shared" si="24"/>
        <v>-2.0732562001129762E-2</v>
      </c>
      <c r="AN50" s="21">
        <f t="shared" si="25"/>
        <v>7.191737477205884E-2</v>
      </c>
      <c r="AO50" s="21">
        <f t="shared" si="26"/>
        <v>0.11099665824800073</v>
      </c>
      <c r="AP50" s="21">
        <f t="shared" si="27"/>
        <v>0.24547740107861124</v>
      </c>
      <c r="AQ50" s="21">
        <f t="shared" si="28"/>
        <v>0.42347496471648266</v>
      </c>
      <c r="AR50" s="2"/>
      <c r="AS50" s="2"/>
      <c r="AT50" s="2"/>
      <c r="AU50" s="2"/>
      <c r="AV50" s="2"/>
      <c r="AW50" s="2"/>
      <c r="AX50" s="2"/>
    </row>
    <row r="51" spans="2:50" x14ac:dyDescent="0.25">
      <c r="B51" s="9">
        <v>42795</v>
      </c>
      <c r="C51" s="10">
        <v>66.139999000000003</v>
      </c>
      <c r="D51" s="10">
        <v>101.762619</v>
      </c>
      <c r="E51" s="10">
        <v>48.318787</v>
      </c>
      <c r="F51" s="10">
        <v>48.920464000000003</v>
      </c>
      <c r="G51" s="10">
        <v>31.914795000000002</v>
      </c>
      <c r="H51" s="10">
        <v>154.61000100000001</v>
      </c>
      <c r="I51" s="10">
        <v>118.18828600000001</v>
      </c>
      <c r="J51" s="10">
        <v>58.849997999999999</v>
      </c>
      <c r="K51" s="10">
        <v>74.663871999999998</v>
      </c>
      <c r="L51" s="10">
        <v>30.624174</v>
      </c>
      <c r="M51" s="10">
        <v>121.708969</v>
      </c>
      <c r="N51" s="10">
        <v>30.122672999999999</v>
      </c>
      <c r="O51" s="10">
        <v>33.639664000000003</v>
      </c>
      <c r="P51" s="10">
        <v>26.646456000000001</v>
      </c>
      <c r="Q51" s="10">
        <v>63.82</v>
      </c>
      <c r="R51" s="10">
        <v>31.497848999999999</v>
      </c>
      <c r="S51" s="10">
        <v>43.943736999999999</v>
      </c>
      <c r="T51" s="10">
        <v>86.610405</v>
      </c>
      <c r="Y51" s="17">
        <v>6</v>
      </c>
      <c r="Z51" s="21">
        <f t="shared" si="11"/>
        <v>0.17795895707740816</v>
      </c>
      <c r="AA51" s="21">
        <f t="shared" si="12"/>
        <v>0.15688391337744573</v>
      </c>
      <c r="AB51" s="21">
        <f t="shared" si="13"/>
        <v>0.31238684823187662</v>
      </c>
      <c r="AC51" s="21">
        <f t="shared" si="14"/>
        <v>0.44530479442563414</v>
      </c>
      <c r="AD51" s="21">
        <f t="shared" si="15"/>
        <v>-5.2002795454979107E-2</v>
      </c>
      <c r="AE51" s="21">
        <f t="shared" si="16"/>
        <v>1</v>
      </c>
      <c r="AF51" s="21">
        <f t="shared" si="17"/>
        <v>0.33615702315269874</v>
      </c>
      <c r="AG51" s="21">
        <f t="shared" si="18"/>
        <v>0.2101969499933852</v>
      </c>
      <c r="AH51" s="21">
        <f t="shared" si="19"/>
        <v>0.18032691941241435</v>
      </c>
      <c r="AI51" s="21">
        <f t="shared" si="20"/>
        <v>0.2047090465567461</v>
      </c>
      <c r="AJ51" s="21">
        <f t="shared" si="21"/>
        <v>0.31153969741296977</v>
      </c>
      <c r="AK51" s="21">
        <f t="shared" si="22"/>
        <v>-0.17514206353891365</v>
      </c>
      <c r="AL51" s="21">
        <f t="shared" si="23"/>
        <v>0.15209327449531285</v>
      </c>
      <c r="AM51" s="21">
        <f t="shared" si="24"/>
        <v>-0.1518476209627031</v>
      </c>
      <c r="AN51" s="21">
        <f t="shared" si="25"/>
        <v>0.22285079968699884</v>
      </c>
      <c r="AO51" s="21">
        <f t="shared" si="26"/>
        <v>0.24465619620557719</v>
      </c>
      <c r="AP51" s="21">
        <f t="shared" si="27"/>
        <v>-0.18619139478557506</v>
      </c>
      <c r="AQ51" s="21">
        <f t="shared" si="28"/>
        <v>0.16884284887908932</v>
      </c>
      <c r="AR51" s="2"/>
      <c r="AS51" s="2"/>
      <c r="AT51" s="2"/>
      <c r="AU51" s="2"/>
      <c r="AV51" s="2"/>
      <c r="AW51" s="2"/>
      <c r="AX51" s="2"/>
    </row>
    <row r="52" spans="2:50" x14ac:dyDescent="0.25">
      <c r="B52" s="9">
        <v>42826</v>
      </c>
      <c r="C52" s="10">
        <v>79.739998</v>
      </c>
      <c r="D52" s="10">
        <v>100.82556200000001</v>
      </c>
      <c r="E52" s="10">
        <v>47.989356999999998</v>
      </c>
      <c r="F52" s="10">
        <v>49.81559</v>
      </c>
      <c r="G52" s="10">
        <v>36.729939000000002</v>
      </c>
      <c r="H52" s="10">
        <v>167.729996</v>
      </c>
      <c r="I52" s="10">
        <v>117.163437</v>
      </c>
      <c r="J52" s="10">
        <v>64.75</v>
      </c>
      <c r="K52" s="10">
        <v>76.574393999999998</v>
      </c>
      <c r="L52" s="10">
        <v>31.519559999999998</v>
      </c>
      <c r="M52" s="10">
        <v>126.62969200000001</v>
      </c>
      <c r="N52" s="10">
        <v>29.541295999999999</v>
      </c>
      <c r="O52" s="10">
        <v>32.377482999999998</v>
      </c>
      <c r="P52" s="10">
        <v>28.791197</v>
      </c>
      <c r="Q52" s="10">
        <v>64.029999000000004</v>
      </c>
      <c r="R52" s="10">
        <v>31.749458000000001</v>
      </c>
      <c r="S52" s="10">
        <v>41.383738999999998</v>
      </c>
      <c r="T52" s="10">
        <v>87.677047999999999</v>
      </c>
      <c r="Y52" s="17">
        <v>7</v>
      </c>
      <c r="Z52" s="21">
        <f t="shared" si="11"/>
        <v>6.0071724976663507E-2</v>
      </c>
      <c r="AA52" s="21">
        <f t="shared" si="12"/>
        <v>0.32134682046234353</v>
      </c>
      <c r="AB52" s="21">
        <f t="shared" si="13"/>
        <v>0.29408617689845407</v>
      </c>
      <c r="AC52" s="21">
        <f t="shared" si="14"/>
        <v>0.14449988576160561</v>
      </c>
      <c r="AD52" s="21">
        <f t="shared" si="15"/>
        <v>0.1869774490218569</v>
      </c>
      <c r="AE52" s="21">
        <f t="shared" si="16"/>
        <v>8.7907741306077605E-2</v>
      </c>
      <c r="AF52" s="21">
        <f t="shared" si="17"/>
        <v>1</v>
      </c>
      <c r="AG52" s="21">
        <f t="shared" si="18"/>
        <v>0.17955857683819426</v>
      </c>
      <c r="AH52" s="21">
        <f t="shared" si="19"/>
        <v>0.44921415793303959</v>
      </c>
      <c r="AI52" s="21">
        <f t="shared" si="20"/>
        <v>0.38924024679843822</v>
      </c>
      <c r="AJ52" s="21">
        <f t="shared" si="21"/>
        <v>0.49511993559998357</v>
      </c>
      <c r="AK52" s="21">
        <f t="shared" si="22"/>
        <v>0.40978129525984991</v>
      </c>
      <c r="AL52" s="21">
        <f t="shared" si="23"/>
        <v>0.31227898880807636</v>
      </c>
      <c r="AM52" s="21">
        <f t="shared" si="24"/>
        <v>3.3694369592622973E-2</v>
      </c>
      <c r="AN52" s="21">
        <f t="shared" si="25"/>
        <v>0.23848614383325675</v>
      </c>
      <c r="AO52" s="21">
        <f t="shared" si="26"/>
        <v>0.18866215091032484</v>
      </c>
      <c r="AP52" s="21">
        <f t="shared" si="27"/>
        <v>0.35221109450285287</v>
      </c>
      <c r="AQ52" s="21">
        <f t="shared" si="28"/>
        <v>0.38655444078467494</v>
      </c>
      <c r="AR52" s="2"/>
      <c r="AS52" s="2"/>
      <c r="AT52" s="2"/>
      <c r="AU52" s="2"/>
      <c r="AV52" s="2"/>
      <c r="AW52" s="2"/>
      <c r="AX52" s="2"/>
    </row>
    <row r="53" spans="2:50" x14ac:dyDescent="0.25">
      <c r="B53" s="9">
        <v>42856</v>
      </c>
      <c r="C53" s="10">
        <v>92.720000999999996</v>
      </c>
      <c r="D53" s="10">
        <v>108.976021</v>
      </c>
      <c r="E53" s="10">
        <v>50.053111999999999</v>
      </c>
      <c r="F53" s="10">
        <v>51.738781000000003</v>
      </c>
      <c r="G53" s="10">
        <v>40.233902</v>
      </c>
      <c r="H53" s="10">
        <v>168.38999899999999</v>
      </c>
      <c r="I53" s="10">
        <v>121.69928</v>
      </c>
      <c r="J53" s="10">
        <v>65.349997999999999</v>
      </c>
      <c r="K53" s="10">
        <v>75.057502999999997</v>
      </c>
      <c r="L53" s="10">
        <v>31.138542000000001</v>
      </c>
      <c r="M53" s="10">
        <v>134.100784</v>
      </c>
      <c r="N53" s="10">
        <v>29.868320000000001</v>
      </c>
      <c r="O53" s="10">
        <v>33.948203999999997</v>
      </c>
      <c r="P53" s="10">
        <v>28.082666</v>
      </c>
      <c r="Q53" s="10">
        <v>65.25</v>
      </c>
      <c r="R53" s="10">
        <v>29.63842</v>
      </c>
      <c r="S53" s="10">
        <v>42.542965000000002</v>
      </c>
      <c r="T53" s="10">
        <v>94.211128000000002</v>
      </c>
      <c r="Y53" s="17">
        <v>8</v>
      </c>
      <c r="Z53" s="21">
        <f t="shared" si="11"/>
        <v>8.9795577134381799E-2</v>
      </c>
      <c r="AA53" s="21">
        <f t="shared" si="12"/>
        <v>0.28424898009076788</v>
      </c>
      <c r="AB53" s="21">
        <f t="shared" si="13"/>
        <v>0.16299366932461531</v>
      </c>
      <c r="AC53" s="21">
        <f t="shared" si="14"/>
        <v>-0.15936510057256953</v>
      </c>
      <c r="AD53" s="21">
        <f t="shared" si="15"/>
        <v>0.34376965378223462</v>
      </c>
      <c r="AE53" s="21">
        <f t="shared" si="16"/>
        <v>0.14867997384666873</v>
      </c>
      <c r="AF53" s="21">
        <f t="shared" si="17"/>
        <v>0.48567672156017594</v>
      </c>
      <c r="AG53" s="21">
        <f t="shared" si="18"/>
        <v>1</v>
      </c>
      <c r="AH53" s="21">
        <f t="shared" si="19"/>
        <v>0.16140202785462743</v>
      </c>
      <c r="AI53" s="21">
        <f t="shared" si="20"/>
        <v>0.24878919627450669</v>
      </c>
      <c r="AJ53" s="21">
        <f t="shared" si="21"/>
        <v>0.26756506151774817</v>
      </c>
      <c r="AK53" s="21">
        <f t="shared" si="22"/>
        <v>0.33914794036109125</v>
      </c>
      <c r="AL53" s="21">
        <f t="shared" si="23"/>
        <v>-9.427387308690445E-2</v>
      </c>
      <c r="AM53" s="21">
        <f t="shared" si="24"/>
        <v>0.15799460094738588</v>
      </c>
      <c r="AN53" s="21">
        <f t="shared" si="25"/>
        <v>0.18402380003508656</v>
      </c>
      <c r="AO53" s="21">
        <f t="shared" si="26"/>
        <v>0.36705788254736393</v>
      </c>
      <c r="AP53" s="21">
        <f t="shared" si="27"/>
        <v>3.4934504148716884E-2</v>
      </c>
      <c r="AQ53" s="21">
        <f t="shared" si="28"/>
        <v>0.47399926272163884</v>
      </c>
      <c r="AR53" s="2"/>
      <c r="AS53" s="2"/>
      <c r="AT53" s="2"/>
      <c r="AU53" s="2"/>
      <c r="AV53" s="2"/>
      <c r="AW53" s="2"/>
      <c r="AX53" s="2"/>
    </row>
    <row r="54" spans="2:50" x14ac:dyDescent="0.25">
      <c r="B54" s="9">
        <v>42887</v>
      </c>
      <c r="C54" s="10">
        <v>84.139999000000003</v>
      </c>
      <c r="D54" s="10">
        <v>106.838341</v>
      </c>
      <c r="E54" s="10">
        <v>50.455466999999999</v>
      </c>
      <c r="F54" s="10">
        <v>47.727508999999998</v>
      </c>
      <c r="G54" s="10">
        <v>40.727688000000001</v>
      </c>
      <c r="H54" s="10">
        <v>161.41999799999999</v>
      </c>
      <c r="I54" s="10">
        <v>126.36541</v>
      </c>
      <c r="J54" s="10">
        <v>66.470000999999996</v>
      </c>
      <c r="K54" s="10">
        <v>75.231330999999997</v>
      </c>
      <c r="L54" s="10">
        <v>31.911809999999999</v>
      </c>
      <c r="M54" s="10">
        <v>133.79672199999999</v>
      </c>
      <c r="N54" s="10">
        <v>32.326312999999999</v>
      </c>
      <c r="O54" s="10">
        <v>34.054172999999999</v>
      </c>
      <c r="P54" s="10">
        <v>26.785685999999998</v>
      </c>
      <c r="Q54" s="10">
        <v>66.199996999999996</v>
      </c>
      <c r="R54" s="10">
        <v>29.422215999999999</v>
      </c>
      <c r="S54" s="10">
        <v>40.736893000000002</v>
      </c>
      <c r="T54" s="10">
        <v>92.848701000000005</v>
      </c>
      <c r="Y54" s="17">
        <v>9</v>
      </c>
      <c r="Z54" s="21">
        <f t="shared" si="11"/>
        <v>1.6041354544544285E-2</v>
      </c>
      <c r="AA54" s="21">
        <f t="shared" si="12"/>
        <v>0.18949477621555133</v>
      </c>
      <c r="AB54" s="21">
        <f t="shared" si="13"/>
        <v>0.2258163884449835</v>
      </c>
      <c r="AC54" s="21">
        <f t="shared" si="14"/>
        <v>0.12063582867049838</v>
      </c>
      <c r="AD54" s="21">
        <f t="shared" si="15"/>
        <v>0.1309263714601209</v>
      </c>
      <c r="AE54" s="21">
        <f t="shared" si="16"/>
        <v>6.6207762656414593E-2</v>
      </c>
      <c r="AF54" s="21">
        <f t="shared" si="17"/>
        <v>0.6306913168070879</v>
      </c>
      <c r="AG54" s="21">
        <f t="shared" si="18"/>
        <v>8.3778247123398361E-2</v>
      </c>
      <c r="AH54" s="21">
        <f t="shared" si="19"/>
        <v>1</v>
      </c>
      <c r="AI54" s="21">
        <f t="shared" si="20"/>
        <v>0.80524303938898134</v>
      </c>
      <c r="AJ54" s="21">
        <f t="shared" si="21"/>
        <v>0.70015098929680153</v>
      </c>
      <c r="AK54" s="21">
        <f t="shared" si="22"/>
        <v>0.5753631980860211</v>
      </c>
      <c r="AL54" s="21">
        <f t="shared" si="23"/>
        <v>0.48209590727554191</v>
      </c>
      <c r="AM54" s="21">
        <f t="shared" si="24"/>
        <v>-3.9315495621055442E-2</v>
      </c>
      <c r="AN54" s="21">
        <f t="shared" si="25"/>
        <v>0.18504276477487538</v>
      </c>
      <c r="AO54" s="21">
        <f t="shared" si="26"/>
        <v>-2.3187146231064343E-2</v>
      </c>
      <c r="AP54" s="21">
        <f t="shared" si="27"/>
        <v>0.28401802588194958</v>
      </c>
      <c r="AQ54" s="21">
        <f t="shared" si="28"/>
        <v>0.34191660215841158</v>
      </c>
      <c r="AR54" s="2"/>
      <c r="AS54" s="2"/>
      <c r="AT54" s="2"/>
      <c r="AU54" s="2"/>
      <c r="AV54" s="2"/>
      <c r="AW54" s="2"/>
      <c r="AX54" s="2"/>
    </row>
    <row r="55" spans="2:50" x14ac:dyDescent="0.25">
      <c r="B55" s="9">
        <v>42917</v>
      </c>
      <c r="C55" s="10">
        <v>105.510002</v>
      </c>
      <c r="D55" s="10">
        <v>107.07714799999999</v>
      </c>
      <c r="E55" s="10">
        <v>51.885097999999999</v>
      </c>
      <c r="F55" s="10">
        <v>49.899085999999997</v>
      </c>
      <c r="G55" s="10">
        <v>40.262385999999999</v>
      </c>
      <c r="H55" s="10">
        <v>166.46000699999999</v>
      </c>
      <c r="I55" s="10">
        <v>126.776138</v>
      </c>
      <c r="J55" s="10">
        <v>64.370002999999997</v>
      </c>
      <c r="K55" s="10">
        <v>78.271468999999996</v>
      </c>
      <c r="L55" s="10">
        <v>31.988475999999999</v>
      </c>
      <c r="M55" s="10">
        <v>139.48734999999999</v>
      </c>
      <c r="N55" s="10">
        <v>33.531070999999997</v>
      </c>
      <c r="O55" s="10">
        <v>36.197308</v>
      </c>
      <c r="P55" s="10">
        <v>26.85294</v>
      </c>
      <c r="Q55" s="10">
        <v>66.089995999999999</v>
      </c>
      <c r="R55" s="10">
        <v>29.563219</v>
      </c>
      <c r="S55" s="10">
        <v>44.148356999999997</v>
      </c>
      <c r="T55" s="10">
        <v>94.094680999999994</v>
      </c>
      <c r="Y55" s="17">
        <v>10</v>
      </c>
      <c r="Z55" s="21">
        <f t="shared" si="11"/>
        <v>8.0322337611883107E-2</v>
      </c>
      <c r="AA55" s="21">
        <f t="shared" si="12"/>
        <v>9.9750287775805205E-2</v>
      </c>
      <c r="AB55" s="21">
        <f t="shared" si="13"/>
        <v>0.27464200460470733</v>
      </c>
      <c r="AC55" s="21">
        <f t="shared" si="14"/>
        <v>0.17338565426740757</v>
      </c>
      <c r="AD55" s="21">
        <f t="shared" si="15"/>
        <v>0.20813682335160011</v>
      </c>
      <c r="AE55" s="21">
        <f t="shared" si="16"/>
        <v>7.6629545391326034E-2</v>
      </c>
      <c r="AF55" s="21">
        <f t="shared" si="17"/>
        <v>0.55717551158095868</v>
      </c>
      <c r="AG55" s="21">
        <f t="shared" si="18"/>
        <v>0.13166327835866967</v>
      </c>
      <c r="AH55" s="21">
        <f t="shared" si="19"/>
        <v>0.82098995676873643</v>
      </c>
      <c r="AI55" s="21">
        <f t="shared" si="20"/>
        <v>1</v>
      </c>
      <c r="AJ55" s="21">
        <f t="shared" si="21"/>
        <v>0.63478419268292763</v>
      </c>
      <c r="AK55" s="21">
        <f t="shared" si="22"/>
        <v>0.48890269808747655</v>
      </c>
      <c r="AL55" s="21">
        <f t="shared" si="23"/>
        <v>0.45093403824813211</v>
      </c>
      <c r="AM55" s="21">
        <f t="shared" si="24"/>
        <v>7.3917074514245382E-2</v>
      </c>
      <c r="AN55" s="21">
        <f t="shared" si="25"/>
        <v>0.12744925960219958</v>
      </c>
      <c r="AO55" s="21">
        <f t="shared" si="26"/>
        <v>3.1115937523037759E-2</v>
      </c>
      <c r="AP55" s="21">
        <f t="shared" si="27"/>
        <v>0.19541273071779428</v>
      </c>
      <c r="AQ55" s="21">
        <f t="shared" si="28"/>
        <v>0.33528783455652034</v>
      </c>
      <c r="AR55" s="2"/>
      <c r="AS55" s="2"/>
      <c r="AT55" s="2"/>
      <c r="AU55" s="2"/>
      <c r="AV55" s="2"/>
      <c r="AW55" s="2"/>
      <c r="AX55" s="2"/>
    </row>
    <row r="56" spans="2:50" x14ac:dyDescent="0.25">
      <c r="B56" s="9">
        <v>42948</v>
      </c>
      <c r="C56" s="10">
        <v>102.370003</v>
      </c>
      <c r="D56" s="10">
        <v>107.279015</v>
      </c>
      <c r="E56" s="10">
        <v>48.792411999999999</v>
      </c>
      <c r="F56" s="10">
        <v>50.274773000000003</v>
      </c>
      <c r="G56" s="10">
        <v>45.219214999999998</v>
      </c>
      <c r="H56" s="10">
        <v>155.429993</v>
      </c>
      <c r="I56" s="10">
        <v>126.441811</v>
      </c>
      <c r="J56" s="10">
        <v>67.779999000000004</v>
      </c>
      <c r="K56" s="10">
        <v>78.078452999999996</v>
      </c>
      <c r="L56" s="10">
        <v>32.007641</v>
      </c>
      <c r="M56" s="10">
        <v>143.707581</v>
      </c>
      <c r="N56" s="10">
        <v>33.641438000000001</v>
      </c>
      <c r="O56" s="10">
        <v>35.753571000000001</v>
      </c>
      <c r="P56" s="10">
        <v>26.093948000000001</v>
      </c>
      <c r="Q56" s="10">
        <v>61.82</v>
      </c>
      <c r="R56" s="10">
        <v>30.560503000000001</v>
      </c>
      <c r="S56" s="10">
        <v>44.329483000000003</v>
      </c>
      <c r="T56" s="10">
        <v>101.447868</v>
      </c>
      <c r="Y56" s="17">
        <v>11</v>
      </c>
      <c r="Z56" s="21">
        <f t="shared" si="11"/>
        <v>6.7387968412780233E-2</v>
      </c>
      <c r="AA56" s="21">
        <f t="shared" si="12"/>
        <v>0.22124069211328692</v>
      </c>
      <c r="AB56" s="21">
        <f t="shared" si="13"/>
        <v>0.3624724725858896</v>
      </c>
      <c r="AC56" s="21">
        <f t="shared" si="14"/>
        <v>7.532456349340505E-2</v>
      </c>
      <c r="AD56" s="21">
        <f t="shared" si="15"/>
        <v>0.1390754101801418</v>
      </c>
      <c r="AE56" s="21">
        <f t="shared" si="16"/>
        <v>9.8533241226803639E-2</v>
      </c>
      <c r="AF56" s="21">
        <f t="shared" si="17"/>
        <v>0.59881801345688079</v>
      </c>
      <c r="AG56" s="21">
        <f t="shared" si="18"/>
        <v>0.11963898287439997</v>
      </c>
      <c r="AH56" s="21">
        <f t="shared" si="19"/>
        <v>0.60313250319768197</v>
      </c>
      <c r="AI56" s="21">
        <f t="shared" si="20"/>
        <v>0.53633515591397007</v>
      </c>
      <c r="AJ56" s="21">
        <f t="shared" si="21"/>
        <v>1.0000000000000002</v>
      </c>
      <c r="AK56" s="21">
        <f t="shared" si="22"/>
        <v>0.51733537305826682</v>
      </c>
      <c r="AL56" s="21">
        <f t="shared" si="23"/>
        <v>0.5653306411686605</v>
      </c>
      <c r="AM56" s="21">
        <f t="shared" si="24"/>
        <v>1.5532616306389481E-4</v>
      </c>
      <c r="AN56" s="21">
        <f t="shared" si="25"/>
        <v>7.7828069545686149E-2</v>
      </c>
      <c r="AO56" s="21">
        <f t="shared" si="26"/>
        <v>2.989573646084304E-2</v>
      </c>
      <c r="AP56" s="21">
        <f t="shared" si="27"/>
        <v>0.18021105151505667</v>
      </c>
      <c r="AQ56" s="21">
        <f t="shared" si="28"/>
        <v>0.43952695400090375</v>
      </c>
      <c r="AR56" s="2"/>
      <c r="AS56" s="2"/>
      <c r="AT56" s="2"/>
      <c r="AU56" s="2"/>
      <c r="AV56" s="2"/>
      <c r="AW56" s="2"/>
      <c r="AX56" s="2"/>
    </row>
    <row r="57" spans="2:50" x14ac:dyDescent="0.25">
      <c r="B57" s="9">
        <v>42979</v>
      </c>
      <c r="C57" s="10">
        <v>77.059997999999993</v>
      </c>
      <c r="D57" s="10">
        <v>101.84762600000001</v>
      </c>
      <c r="E57" s="10">
        <v>47.300910999999999</v>
      </c>
      <c r="F57" s="10">
        <v>51.496566999999999</v>
      </c>
      <c r="G57" s="10">
        <v>46.193931999999997</v>
      </c>
      <c r="H57" s="10">
        <v>155.490005</v>
      </c>
      <c r="I57" s="10">
        <v>124.977486</v>
      </c>
      <c r="J57" s="10">
        <v>71.319999999999993</v>
      </c>
      <c r="K57" s="10">
        <v>78.489845000000003</v>
      </c>
      <c r="L57" s="10">
        <v>32.001347000000003</v>
      </c>
      <c r="M57" s="10">
        <v>140.84394800000001</v>
      </c>
      <c r="N57" s="10">
        <v>33.261414000000002</v>
      </c>
      <c r="O57" s="10">
        <v>35.876072000000001</v>
      </c>
      <c r="P57" s="10">
        <v>26.835481999999999</v>
      </c>
      <c r="Q57" s="10">
        <v>64.319999999999993</v>
      </c>
      <c r="R57" s="10">
        <v>31.907786999999999</v>
      </c>
      <c r="S57" s="10">
        <v>45.734130999999998</v>
      </c>
      <c r="T57" s="10">
        <v>93.533362999999994</v>
      </c>
      <c r="Y57" s="17">
        <v>12</v>
      </c>
      <c r="Z57" s="21">
        <f t="shared" si="11"/>
        <v>3.1643048298541886E-2</v>
      </c>
      <c r="AA57" s="21">
        <f t="shared" si="12"/>
        <v>0.23805353758203013</v>
      </c>
      <c r="AB57" s="21">
        <f t="shared" si="13"/>
        <v>0.16584742744879477</v>
      </c>
      <c r="AC57" s="21">
        <f t="shared" si="14"/>
        <v>-7.0964123484233838E-2</v>
      </c>
      <c r="AD57" s="21">
        <f t="shared" si="15"/>
        <v>0.10839804707476958</v>
      </c>
      <c r="AE57" s="21">
        <f t="shared" si="16"/>
        <v>-6.0115436111627452E-2</v>
      </c>
      <c r="AF57" s="21">
        <f t="shared" si="17"/>
        <v>0.53785193863325775</v>
      </c>
      <c r="AG57" s="21">
        <f t="shared" si="18"/>
        <v>0.16457302719190409</v>
      </c>
      <c r="AH57" s="21">
        <f t="shared" si="19"/>
        <v>0.53788479889601404</v>
      </c>
      <c r="AI57" s="21">
        <f t="shared" si="20"/>
        <v>0.44828969967816862</v>
      </c>
      <c r="AJ57" s="21">
        <f t="shared" si="21"/>
        <v>0.56143352089538101</v>
      </c>
      <c r="AK57" s="21">
        <f t="shared" si="22"/>
        <v>1</v>
      </c>
      <c r="AL57" s="21">
        <f t="shared" si="23"/>
        <v>0.43865470144342</v>
      </c>
      <c r="AM57" s="21">
        <f t="shared" si="24"/>
        <v>8.7512208769247989E-3</v>
      </c>
      <c r="AN57" s="21">
        <f t="shared" si="25"/>
        <v>9.2842352080924992E-2</v>
      </c>
      <c r="AO57" s="21">
        <f t="shared" si="26"/>
        <v>6.4503858974540362E-2</v>
      </c>
      <c r="AP57" s="21">
        <f t="shared" si="27"/>
        <v>0.23941231405195865</v>
      </c>
      <c r="AQ57" s="21">
        <f t="shared" si="28"/>
        <v>0.34635589474925926</v>
      </c>
      <c r="AR57" s="2"/>
      <c r="AS57" s="2"/>
      <c r="AT57" s="2"/>
      <c r="AU57" s="2"/>
      <c r="AV57" s="2"/>
      <c r="AW57" s="2"/>
      <c r="AX57" s="2"/>
    </row>
    <row r="58" spans="2:50" x14ac:dyDescent="0.25">
      <c r="B58" s="9">
        <v>43009</v>
      </c>
      <c r="C58" s="10">
        <v>67.190002000000007</v>
      </c>
      <c r="D58" s="10">
        <v>96.919083000000001</v>
      </c>
      <c r="E58" s="10">
        <v>44.098700999999998</v>
      </c>
      <c r="F58" s="10">
        <v>53.090617999999999</v>
      </c>
      <c r="G58" s="10">
        <v>47.767307000000002</v>
      </c>
      <c r="H58" s="10">
        <v>166.16999799999999</v>
      </c>
      <c r="I58" s="10">
        <v>134.013611</v>
      </c>
      <c r="J58" s="10">
        <v>67.519997000000004</v>
      </c>
      <c r="K58" s="10">
        <v>85.134949000000006</v>
      </c>
      <c r="L58" s="10">
        <v>34.209335000000003</v>
      </c>
      <c r="M58" s="10">
        <v>149.03222700000001</v>
      </c>
      <c r="N58" s="10">
        <v>34.247081999999999</v>
      </c>
      <c r="O58" s="10">
        <v>38.295116</v>
      </c>
      <c r="P58" s="10">
        <v>23.942688</v>
      </c>
      <c r="Q58" s="10">
        <v>65.099997999999999</v>
      </c>
      <c r="R58" s="10">
        <v>32.401153999999998</v>
      </c>
      <c r="S58" s="10">
        <v>44.237068000000001</v>
      </c>
      <c r="T58" s="10">
        <v>101.09063</v>
      </c>
      <c r="Y58" s="17">
        <v>13</v>
      </c>
      <c r="Z58" s="21">
        <f t="shared" si="11"/>
        <v>6.7503169067812729E-2</v>
      </c>
      <c r="AA58" s="21">
        <f t="shared" si="12"/>
        <v>0.13331531195193569</v>
      </c>
      <c r="AB58" s="21">
        <f t="shared" si="13"/>
        <v>0.34175508075362288</v>
      </c>
      <c r="AC58" s="21">
        <f t="shared" si="14"/>
        <v>0.31300829083018883</v>
      </c>
      <c r="AD58" s="21">
        <f t="shared" si="15"/>
        <v>9.6769794524893246E-2</v>
      </c>
      <c r="AE58" s="21">
        <f t="shared" si="16"/>
        <v>6.5235304049603871E-2</v>
      </c>
      <c r="AF58" s="21">
        <f t="shared" si="17"/>
        <v>0.51218931337785722</v>
      </c>
      <c r="AG58" s="21">
        <f t="shared" si="18"/>
        <v>-5.7166020993608624E-2</v>
      </c>
      <c r="AH58" s="21">
        <f t="shared" si="19"/>
        <v>0.56319368535042802</v>
      </c>
      <c r="AI58" s="21">
        <f t="shared" si="20"/>
        <v>0.51668575230953029</v>
      </c>
      <c r="AJ58" s="21">
        <f t="shared" si="21"/>
        <v>0.7666653412933303</v>
      </c>
      <c r="AK58" s="21">
        <f t="shared" si="22"/>
        <v>0.548150644905531</v>
      </c>
      <c r="AL58" s="21">
        <f t="shared" si="23"/>
        <v>1.0000000000000002</v>
      </c>
      <c r="AM58" s="21">
        <f t="shared" si="24"/>
        <v>-5.4819301461659288E-2</v>
      </c>
      <c r="AN58" s="21">
        <f t="shared" si="25"/>
        <v>6.1914412112967943E-2</v>
      </c>
      <c r="AO58" s="21">
        <f t="shared" si="26"/>
        <v>6.4000120721477904E-3</v>
      </c>
      <c r="AP58" s="21">
        <f t="shared" si="27"/>
        <v>0.28997475391196248</v>
      </c>
      <c r="AQ58" s="21">
        <f t="shared" si="28"/>
        <v>0.27305592426489206</v>
      </c>
      <c r="AR58" s="2"/>
      <c r="AS58" s="2"/>
      <c r="AT58" s="2"/>
      <c r="AU58" s="2"/>
      <c r="AV58" s="2"/>
      <c r="AW58" s="2"/>
      <c r="AX58" s="2"/>
    </row>
    <row r="59" spans="2:50" x14ac:dyDescent="0.25">
      <c r="B59" s="9">
        <v>43040</v>
      </c>
      <c r="C59" s="10">
        <v>68.620002999999997</v>
      </c>
      <c r="D59" s="10">
        <v>95.168532999999996</v>
      </c>
      <c r="E59" s="10">
        <v>45.973166999999997</v>
      </c>
      <c r="F59" s="10">
        <v>55.784534000000001</v>
      </c>
      <c r="G59" s="10">
        <v>49.666870000000003</v>
      </c>
      <c r="H59" s="10">
        <v>156.41000399999999</v>
      </c>
      <c r="I59" s="10">
        <v>133.936722</v>
      </c>
      <c r="J59" s="10">
        <v>70.690002000000007</v>
      </c>
      <c r="K59" s="10">
        <v>88.821280999999999</v>
      </c>
      <c r="L59" s="10">
        <v>36.629452000000001</v>
      </c>
      <c r="M59" s="10">
        <v>151.88658100000001</v>
      </c>
      <c r="N59" s="10">
        <v>34.219172999999998</v>
      </c>
      <c r="O59" s="10">
        <v>39.723681999999997</v>
      </c>
      <c r="P59" s="10">
        <v>26.767983999999998</v>
      </c>
      <c r="Q59" s="10">
        <v>74.239998</v>
      </c>
      <c r="R59" s="10">
        <v>35.695652000000003</v>
      </c>
      <c r="S59" s="10">
        <v>47.592055999999999</v>
      </c>
      <c r="T59" s="10">
        <v>106.67950399999999</v>
      </c>
      <c r="Y59" s="17">
        <v>14</v>
      </c>
      <c r="Z59" s="21">
        <f t="shared" si="11"/>
        <v>0.11873523060800267</v>
      </c>
      <c r="AA59" s="21">
        <f t="shared" si="12"/>
        <v>0.19228944642291301</v>
      </c>
      <c r="AB59" s="21">
        <f t="shared" si="13"/>
        <v>0.25089591834106917</v>
      </c>
      <c r="AC59" s="21">
        <f t="shared" si="14"/>
        <v>0.46051272922040654</v>
      </c>
      <c r="AD59" s="21">
        <f t="shared" si="15"/>
        <v>-2.0609299410212362E-2</v>
      </c>
      <c r="AE59" s="21">
        <f t="shared" si="16"/>
        <v>-0.10936794525357732</v>
      </c>
      <c r="AF59" s="21">
        <f t="shared" si="17"/>
        <v>9.2801386279672576E-2</v>
      </c>
      <c r="AG59" s="21">
        <f t="shared" si="18"/>
        <v>0.16087858623484935</v>
      </c>
      <c r="AH59" s="21">
        <f t="shared" si="19"/>
        <v>-7.7125406684190156E-2</v>
      </c>
      <c r="AI59" s="21">
        <f t="shared" si="20"/>
        <v>0.14222227367386506</v>
      </c>
      <c r="AJ59" s="21">
        <f t="shared" si="21"/>
        <v>3.5371811321626247E-4</v>
      </c>
      <c r="AK59" s="21">
        <f t="shared" si="22"/>
        <v>1.8363487614441499E-2</v>
      </c>
      <c r="AL59" s="21">
        <f t="shared" si="23"/>
        <v>-9.2054045089998968E-2</v>
      </c>
      <c r="AM59" s="21">
        <f t="shared" si="24"/>
        <v>1</v>
      </c>
      <c r="AN59" s="21">
        <f t="shared" si="25"/>
        <v>0.18290139714600809</v>
      </c>
      <c r="AO59" s="21">
        <f t="shared" si="26"/>
        <v>0.58741367678127576</v>
      </c>
      <c r="AP59" s="21">
        <f t="shared" si="27"/>
        <v>0.27943642092927623</v>
      </c>
      <c r="AQ59" s="21">
        <f t="shared" si="28"/>
        <v>6.2094975170945942E-2</v>
      </c>
      <c r="AR59" s="2"/>
      <c r="AS59" s="2"/>
      <c r="AT59" s="2"/>
      <c r="AU59" s="2"/>
      <c r="AV59" s="2"/>
      <c r="AW59" s="2"/>
      <c r="AX59" s="2"/>
    </row>
    <row r="60" spans="2:50" x14ac:dyDescent="0.25">
      <c r="B60" s="9">
        <v>43070</v>
      </c>
      <c r="C60" s="10">
        <v>76.699996999999996</v>
      </c>
      <c r="D60" s="10">
        <v>97.854552999999996</v>
      </c>
      <c r="E60" s="10">
        <v>49.185318000000002</v>
      </c>
      <c r="F60" s="10">
        <v>58.683436999999998</v>
      </c>
      <c r="G60" s="10">
        <v>51.489685000000001</v>
      </c>
      <c r="H60" s="10">
        <v>156.38000500000001</v>
      </c>
      <c r="I60" s="10">
        <v>135.13414</v>
      </c>
      <c r="J60" s="10">
        <v>67.389999000000003</v>
      </c>
      <c r="K60" s="10">
        <v>89.163428999999994</v>
      </c>
      <c r="L60" s="10">
        <v>38.037083000000003</v>
      </c>
      <c r="M60" s="10">
        <v>151.058716</v>
      </c>
      <c r="N60" s="10">
        <v>34.483044</v>
      </c>
      <c r="O60" s="10">
        <v>37.827548999999998</v>
      </c>
      <c r="P60" s="10">
        <v>27.574667000000002</v>
      </c>
      <c r="Q60" s="10">
        <v>74.849997999999999</v>
      </c>
      <c r="R60" s="10">
        <v>36.652641000000003</v>
      </c>
      <c r="S60" s="10">
        <v>49.499859000000001</v>
      </c>
      <c r="T60" s="10">
        <v>104.800804</v>
      </c>
      <c r="Y60" s="17">
        <v>15</v>
      </c>
      <c r="Z60" s="21">
        <f t="shared" si="11"/>
        <v>9.3616263541604933E-2</v>
      </c>
      <c r="AA60" s="21">
        <f t="shared" si="12"/>
        <v>0.45931514852396044</v>
      </c>
      <c r="AB60" s="21">
        <f t="shared" si="13"/>
        <v>0.36822148633333546</v>
      </c>
      <c r="AC60" s="21">
        <f t="shared" si="14"/>
        <v>0.28716594074147261</v>
      </c>
      <c r="AD60" s="21">
        <f t="shared" si="15"/>
        <v>8.2571841147227057E-2</v>
      </c>
      <c r="AE60" s="21">
        <f t="shared" si="16"/>
        <v>0.18538907793156106</v>
      </c>
      <c r="AF60" s="21">
        <f t="shared" si="17"/>
        <v>0.75866171181638276</v>
      </c>
      <c r="AG60" s="21">
        <f t="shared" si="18"/>
        <v>0.2164302076101165</v>
      </c>
      <c r="AH60" s="21">
        <f t="shared" si="19"/>
        <v>0.41926992202052804</v>
      </c>
      <c r="AI60" s="21">
        <f t="shared" si="20"/>
        <v>0.28323573808759489</v>
      </c>
      <c r="AJ60" s="21">
        <f t="shared" si="21"/>
        <v>0.20470894993595878</v>
      </c>
      <c r="AK60" s="21">
        <f t="shared" si="22"/>
        <v>0.22501970042474709</v>
      </c>
      <c r="AL60" s="21">
        <f t="shared" si="23"/>
        <v>0.12008507133142254</v>
      </c>
      <c r="AM60" s="21">
        <f t="shared" si="24"/>
        <v>0.21125398484498478</v>
      </c>
      <c r="AN60" s="21">
        <f t="shared" si="25"/>
        <v>1</v>
      </c>
      <c r="AO60" s="21">
        <f t="shared" si="26"/>
        <v>0.49565021447987107</v>
      </c>
      <c r="AP60" s="21">
        <f t="shared" si="27"/>
        <v>0.50016126182590948</v>
      </c>
      <c r="AQ60" s="21">
        <f t="shared" si="28"/>
        <v>8.7876800983318987E-2</v>
      </c>
      <c r="AR60" s="2"/>
      <c r="AS60" s="2"/>
      <c r="AT60" s="2"/>
      <c r="AU60" s="2"/>
      <c r="AV60" s="2"/>
      <c r="AW60" s="2"/>
      <c r="AX60" s="2"/>
    </row>
    <row r="61" spans="2:50" x14ac:dyDescent="0.25">
      <c r="B61" s="9">
        <v>43101</v>
      </c>
      <c r="C61" s="10">
        <v>88.75</v>
      </c>
      <c r="D61" s="10">
        <v>100.310699</v>
      </c>
      <c r="E61" s="10">
        <v>47.891232000000002</v>
      </c>
      <c r="F61" s="10">
        <v>60.751316000000003</v>
      </c>
      <c r="G61" s="10">
        <v>53.245342000000001</v>
      </c>
      <c r="H61" s="10">
        <v>187.03999300000001</v>
      </c>
      <c r="I61" s="10">
        <v>133.654358</v>
      </c>
      <c r="J61" s="10">
        <v>69.129997000000003</v>
      </c>
      <c r="K61" s="10">
        <v>81.055008000000001</v>
      </c>
      <c r="L61" s="10">
        <v>35.108913000000001</v>
      </c>
      <c r="M61" s="10">
        <v>153.21545399999999</v>
      </c>
      <c r="N61" s="10">
        <v>33.232371999999998</v>
      </c>
      <c r="O61" s="10">
        <v>36.963684000000001</v>
      </c>
      <c r="P61" s="10">
        <v>25.300964</v>
      </c>
      <c r="Q61" s="10">
        <v>75.620002999999997</v>
      </c>
      <c r="R61" s="10">
        <v>39.753281000000001</v>
      </c>
      <c r="S61" s="10">
        <v>50.565978999999999</v>
      </c>
      <c r="T61" s="10">
        <v>107.475639</v>
      </c>
      <c r="Y61" s="17">
        <v>16</v>
      </c>
      <c r="Z61" s="21">
        <f t="shared" si="11"/>
        <v>7.7560072559620538E-2</v>
      </c>
      <c r="AA61" s="21">
        <f t="shared" si="12"/>
        <v>0.23034551893248692</v>
      </c>
      <c r="AB61" s="21">
        <f t="shared" si="13"/>
        <v>0.24111309274008749</v>
      </c>
      <c r="AC61" s="21">
        <f t="shared" si="14"/>
        <v>0.46516386299051782</v>
      </c>
      <c r="AD61" s="21">
        <f t="shared" si="15"/>
        <v>9.1244412209543296E-2</v>
      </c>
      <c r="AE61" s="21">
        <f t="shared" si="16"/>
        <v>0.14572175675244312</v>
      </c>
      <c r="AF61" s="21">
        <f t="shared" si="17"/>
        <v>0.42970264618767001</v>
      </c>
      <c r="AG61" s="21">
        <f t="shared" si="18"/>
        <v>0.30908410243504203</v>
      </c>
      <c r="AH61" s="21">
        <f t="shared" si="19"/>
        <v>-3.7615525321354183E-2</v>
      </c>
      <c r="AI61" s="21">
        <f t="shared" si="20"/>
        <v>4.9509878010797315E-2</v>
      </c>
      <c r="AJ61" s="21">
        <f t="shared" si="21"/>
        <v>5.6299956610447052E-2</v>
      </c>
      <c r="AK61" s="21">
        <f t="shared" si="22"/>
        <v>0.11193304967612754</v>
      </c>
      <c r="AL61" s="21">
        <f t="shared" si="23"/>
        <v>8.8874320118679708E-3</v>
      </c>
      <c r="AM61" s="21">
        <f t="shared" si="24"/>
        <v>0.48576942049032962</v>
      </c>
      <c r="AN61" s="21">
        <f t="shared" si="25"/>
        <v>0.35487346736755271</v>
      </c>
      <c r="AO61" s="21">
        <f t="shared" si="26"/>
        <v>1.0000000000000002</v>
      </c>
      <c r="AP61" s="21">
        <f t="shared" si="27"/>
        <v>0.31021594552067083</v>
      </c>
      <c r="AQ61" s="21">
        <f t="shared" si="28"/>
        <v>0.25881339559726418</v>
      </c>
      <c r="AR61" s="2"/>
      <c r="AS61" s="2"/>
      <c r="AT61" s="2"/>
      <c r="AU61" s="2"/>
      <c r="AV61" s="2"/>
      <c r="AW61" s="2"/>
      <c r="AX61" s="2"/>
    </row>
    <row r="62" spans="2:50" x14ac:dyDescent="0.25">
      <c r="B62" s="9">
        <v>43132</v>
      </c>
      <c r="C62" s="10">
        <v>67.949996999999996</v>
      </c>
      <c r="D62" s="10">
        <v>96.868155999999999</v>
      </c>
      <c r="E62" s="10">
        <v>48.224556</v>
      </c>
      <c r="F62" s="10">
        <v>57.984122999999997</v>
      </c>
      <c r="G62" s="10">
        <v>49.388652999999998</v>
      </c>
      <c r="H62" s="10">
        <v>187.229996</v>
      </c>
      <c r="I62" s="10">
        <v>125.617088</v>
      </c>
      <c r="J62" s="10">
        <v>64.160004000000001</v>
      </c>
      <c r="K62" s="10">
        <v>77.341896000000006</v>
      </c>
      <c r="L62" s="10">
        <v>33.150337</v>
      </c>
      <c r="M62" s="10">
        <v>147.151443</v>
      </c>
      <c r="N62" s="10">
        <v>30.712199999999999</v>
      </c>
      <c r="O62" s="10">
        <v>35.552719000000003</v>
      </c>
      <c r="P62" s="10">
        <v>24.826874</v>
      </c>
      <c r="Q62" s="10">
        <v>69.790001000000004</v>
      </c>
      <c r="R62" s="10">
        <v>43.173560999999999</v>
      </c>
      <c r="S62" s="10">
        <v>45.154719999999998</v>
      </c>
      <c r="T62" s="10">
        <v>104.89286800000001</v>
      </c>
      <c r="Y62" s="17">
        <v>17</v>
      </c>
      <c r="Z62" s="21">
        <f t="shared" si="11"/>
        <v>6.5580528064140622E-2</v>
      </c>
      <c r="AA62" s="21">
        <f t="shared" si="12"/>
        <v>0.1928429622269148</v>
      </c>
      <c r="AB62" s="21">
        <f t="shared" si="13"/>
        <v>0.20555183281091208</v>
      </c>
      <c r="AC62" s="21">
        <f t="shared" si="14"/>
        <v>0.52212419116236497</v>
      </c>
      <c r="AD62" s="21">
        <f t="shared" si="15"/>
        <v>0.13854672767133083</v>
      </c>
      <c r="AE62" s="21">
        <f t="shared" si="16"/>
        <v>-7.6140577459881287E-2</v>
      </c>
      <c r="AF62" s="21">
        <f t="shared" si="17"/>
        <v>0.55077555981345883</v>
      </c>
      <c r="AG62" s="21">
        <f t="shared" si="18"/>
        <v>2.0196916886786188E-2</v>
      </c>
      <c r="AH62" s="21">
        <f t="shared" si="19"/>
        <v>0.31634000475793317</v>
      </c>
      <c r="AI62" s="21">
        <f t="shared" si="20"/>
        <v>0.21347656253110531</v>
      </c>
      <c r="AJ62" s="21">
        <f t="shared" si="21"/>
        <v>0.23300680582720265</v>
      </c>
      <c r="AK62" s="21">
        <f t="shared" si="22"/>
        <v>0.28523808069687073</v>
      </c>
      <c r="AL62" s="21">
        <f t="shared" si="23"/>
        <v>0.27646748940547161</v>
      </c>
      <c r="AM62" s="21">
        <f t="shared" si="24"/>
        <v>0.15865636879896849</v>
      </c>
      <c r="AN62" s="21">
        <f t="shared" si="25"/>
        <v>0.2458649751130729</v>
      </c>
      <c r="AO62" s="21">
        <f t="shared" si="26"/>
        <v>0.21298670717834881</v>
      </c>
      <c r="AP62" s="21">
        <f t="shared" si="27"/>
        <v>0.99999999999999978</v>
      </c>
      <c r="AQ62" s="21">
        <f t="shared" si="28"/>
        <v>0.31146583506617292</v>
      </c>
      <c r="AR62" s="2"/>
      <c r="AS62" s="2"/>
      <c r="AT62" s="2"/>
      <c r="AU62" s="2"/>
      <c r="AV62" s="2"/>
      <c r="AW62" s="2"/>
      <c r="AX62" s="2"/>
    </row>
    <row r="63" spans="2:50" x14ac:dyDescent="0.25">
      <c r="B63" s="9">
        <v>43160</v>
      </c>
      <c r="C63" s="10">
        <v>64.190002000000007</v>
      </c>
      <c r="D63" s="10">
        <v>92.985939000000002</v>
      </c>
      <c r="E63" s="10">
        <v>49.593353</v>
      </c>
      <c r="F63" s="10">
        <v>58.285460999999998</v>
      </c>
      <c r="G63" s="10">
        <v>47.249240999999998</v>
      </c>
      <c r="H63" s="10">
        <v>191.38999899999999</v>
      </c>
      <c r="I63" s="10">
        <v>124.737534</v>
      </c>
      <c r="J63" s="10">
        <v>58</v>
      </c>
      <c r="K63" s="10">
        <v>80.465110999999993</v>
      </c>
      <c r="L63" s="10">
        <v>33.223087</v>
      </c>
      <c r="M63" s="10">
        <v>159.09428399999999</v>
      </c>
      <c r="N63" s="10">
        <v>32.179282999999998</v>
      </c>
      <c r="O63" s="10">
        <v>37.795937000000002</v>
      </c>
      <c r="P63" s="10">
        <v>23.703529</v>
      </c>
      <c r="Q63" s="10">
        <v>65.720000999999996</v>
      </c>
      <c r="R63" s="10">
        <v>41.351363999999997</v>
      </c>
      <c r="S63" s="10">
        <v>45.230384999999998</v>
      </c>
      <c r="T63" s="10">
        <v>104.46399700000001</v>
      </c>
      <c r="Y63" s="17">
        <v>18</v>
      </c>
      <c r="Z63" s="21">
        <f t="shared" si="11"/>
        <v>3.3136538192360773E-2</v>
      </c>
      <c r="AA63" s="21">
        <f t="shared" si="12"/>
        <v>0.31731214173483835</v>
      </c>
      <c r="AB63" s="21">
        <f t="shared" si="13"/>
        <v>0.36536758235335942</v>
      </c>
      <c r="AC63" s="21">
        <f t="shared" si="14"/>
        <v>0.22111943094412084</v>
      </c>
      <c r="AD63" s="21">
        <f t="shared" si="15"/>
        <v>0.21113355775503226</v>
      </c>
      <c r="AE63" s="21">
        <f t="shared" si="16"/>
        <v>6.0993562706683546E-2</v>
      </c>
      <c r="AF63" s="21">
        <f t="shared" si="17"/>
        <v>0.53398254997231975</v>
      </c>
      <c r="AG63" s="21">
        <f t="shared" si="18"/>
        <v>0.24207666662759889</v>
      </c>
      <c r="AH63" s="21">
        <f t="shared" si="19"/>
        <v>0.33641331055262269</v>
      </c>
      <c r="AI63" s="21">
        <f t="shared" si="20"/>
        <v>0.32356378924857915</v>
      </c>
      <c r="AJ63" s="21">
        <f t="shared" si="21"/>
        <v>0.50201589534374425</v>
      </c>
      <c r="AK63" s="21">
        <f t="shared" si="22"/>
        <v>0.36452588585740076</v>
      </c>
      <c r="AL63" s="21">
        <f t="shared" si="23"/>
        <v>0.22997480174117277</v>
      </c>
      <c r="AM63" s="21">
        <f t="shared" si="24"/>
        <v>3.114409585237066E-2</v>
      </c>
      <c r="AN63" s="21">
        <f t="shared" si="25"/>
        <v>3.8159758853822619E-2</v>
      </c>
      <c r="AO63" s="21">
        <f t="shared" si="26"/>
        <v>0.15697117242908018</v>
      </c>
      <c r="AP63" s="21">
        <f t="shared" si="27"/>
        <v>0.27514091989627076</v>
      </c>
      <c r="AQ63" s="21">
        <f t="shared" si="28"/>
        <v>0.99999999999999978</v>
      </c>
    </row>
    <row r="64" spans="2:50" x14ac:dyDescent="0.25">
      <c r="B64" s="9">
        <v>43191</v>
      </c>
      <c r="C64" s="10">
        <v>58.360000999999997</v>
      </c>
      <c r="D64" s="10">
        <v>77.536133000000007</v>
      </c>
      <c r="E64" s="10">
        <v>45.496689000000003</v>
      </c>
      <c r="F64" s="10">
        <v>60.793410999999999</v>
      </c>
      <c r="G64" s="10">
        <v>45.782935999999999</v>
      </c>
      <c r="H64" s="10">
        <v>194.490005</v>
      </c>
      <c r="I64" s="10">
        <v>123.121742</v>
      </c>
      <c r="J64" s="10">
        <v>58.25</v>
      </c>
      <c r="K64" s="10">
        <v>84.824912999999995</v>
      </c>
      <c r="L64" s="10">
        <v>34.286307999999998</v>
      </c>
      <c r="M64" s="10">
        <v>159.65924100000001</v>
      </c>
      <c r="N64" s="10">
        <v>31.912474</v>
      </c>
      <c r="O64" s="10">
        <v>38.445087000000001</v>
      </c>
      <c r="P64" s="10">
        <v>23.956833</v>
      </c>
      <c r="Q64" s="10">
        <v>63.98</v>
      </c>
      <c r="R64" s="10">
        <v>42.701141</v>
      </c>
      <c r="S64" s="10">
        <v>46.677528000000002</v>
      </c>
      <c r="T64" s="10">
        <v>97.043464999999998</v>
      </c>
    </row>
    <row r="65" spans="2:50" x14ac:dyDescent="0.25">
      <c r="B65" s="9">
        <v>43221</v>
      </c>
      <c r="C65" s="10">
        <v>62.41</v>
      </c>
      <c r="D65" s="10">
        <v>75.210044999999994</v>
      </c>
      <c r="E65" s="10">
        <v>46.235267999999998</v>
      </c>
      <c r="F65" s="10">
        <v>63.587848999999999</v>
      </c>
      <c r="G65" s="10">
        <v>46.368149000000003</v>
      </c>
      <c r="H65" s="10">
        <v>208.21000699999999</v>
      </c>
      <c r="I65" s="10">
        <v>116.434685</v>
      </c>
      <c r="J65" s="10">
        <v>59.68</v>
      </c>
      <c r="K65" s="10">
        <v>81.454635999999994</v>
      </c>
      <c r="L65" s="10">
        <v>33.847366000000001</v>
      </c>
      <c r="M65" s="10">
        <v>161.50994900000001</v>
      </c>
      <c r="N65" s="10">
        <v>30.416426000000001</v>
      </c>
      <c r="O65" s="10">
        <v>40.101868000000003</v>
      </c>
      <c r="P65" s="10">
        <v>25.954048</v>
      </c>
      <c r="Q65" s="10">
        <v>62.610000999999997</v>
      </c>
      <c r="R65" s="10">
        <v>41.508845999999998</v>
      </c>
      <c r="S65" s="10">
        <v>45.655833999999999</v>
      </c>
      <c r="T65" s="10">
        <v>100.19903600000001</v>
      </c>
    </row>
    <row r="66" spans="2:50" x14ac:dyDescent="0.25">
      <c r="B66" s="9">
        <v>43252</v>
      </c>
      <c r="C66" s="10">
        <v>75.769997000000004</v>
      </c>
      <c r="D66" s="10">
        <v>76.344718999999998</v>
      </c>
      <c r="E66" s="10">
        <v>52.591751000000002</v>
      </c>
      <c r="F66" s="10">
        <v>66.775558000000004</v>
      </c>
      <c r="G66" s="10">
        <v>44.983150000000002</v>
      </c>
      <c r="H66" s="10">
        <v>217.94000199999999</v>
      </c>
      <c r="I66" s="10">
        <v>118.984848</v>
      </c>
      <c r="J66" s="10">
        <v>59.790000999999997</v>
      </c>
      <c r="K66" s="10">
        <v>84.109031999999999</v>
      </c>
      <c r="L66" s="10">
        <v>34.527366999999998</v>
      </c>
      <c r="M66" s="10">
        <v>162.698318</v>
      </c>
      <c r="N66" s="10">
        <v>30.778459999999999</v>
      </c>
      <c r="O66" s="10">
        <v>41.627594000000002</v>
      </c>
      <c r="P66" s="10">
        <v>26.893255</v>
      </c>
      <c r="Q66" s="10">
        <v>65.720000999999996</v>
      </c>
      <c r="R66" s="10">
        <v>41.819851</v>
      </c>
      <c r="S66" s="10">
        <v>48.184299000000003</v>
      </c>
      <c r="T66" s="10">
        <v>103.72981299999999</v>
      </c>
      <c r="AR66" s="1"/>
      <c r="AS66" s="1"/>
      <c r="AT66" s="1"/>
      <c r="AU66" s="1"/>
      <c r="AV66" s="1"/>
      <c r="AW66" s="1"/>
      <c r="AX66" s="1"/>
    </row>
    <row r="67" spans="2:50" x14ac:dyDescent="0.25">
      <c r="B67" s="9">
        <v>43282</v>
      </c>
      <c r="C67" s="10">
        <v>79.25</v>
      </c>
      <c r="D67" s="10">
        <v>82.756088000000005</v>
      </c>
      <c r="E67" s="10">
        <v>55.302464000000001</v>
      </c>
      <c r="F67" s="10">
        <v>65.719504999999998</v>
      </c>
      <c r="G67" s="10">
        <v>48.543182000000002</v>
      </c>
      <c r="H67" s="10">
        <v>244.929993</v>
      </c>
      <c r="I67" s="10">
        <v>129.947845</v>
      </c>
      <c r="J67" s="10">
        <v>62.080002</v>
      </c>
      <c r="K67" s="10">
        <v>86.936317000000003</v>
      </c>
      <c r="L67" s="10">
        <v>36.254719000000001</v>
      </c>
      <c r="M67" s="10">
        <v>164.313492</v>
      </c>
      <c r="N67" s="10">
        <v>31.637710999999999</v>
      </c>
      <c r="O67" s="10">
        <v>41.529881000000003</v>
      </c>
      <c r="P67" s="10">
        <v>25.834002000000002</v>
      </c>
      <c r="Q67" s="10">
        <v>70.339995999999999</v>
      </c>
      <c r="R67" s="10">
        <v>41.100665999999997</v>
      </c>
      <c r="S67" s="10">
        <v>49.458095999999998</v>
      </c>
      <c r="T67" s="10">
        <v>107.74498</v>
      </c>
      <c r="AR67" s="1"/>
      <c r="AS67" s="1"/>
      <c r="AT67" s="1"/>
      <c r="AU67" s="1"/>
      <c r="AV67" s="1"/>
      <c r="AW67" s="1"/>
      <c r="AX67" s="1"/>
    </row>
    <row r="68" spans="2:50" x14ac:dyDescent="0.25">
      <c r="B68" s="9">
        <v>43313</v>
      </c>
      <c r="C68" s="10">
        <v>113.5</v>
      </c>
      <c r="D68" s="10">
        <v>74.691436999999993</v>
      </c>
      <c r="E68" s="10">
        <v>55.975192999999997</v>
      </c>
      <c r="F68" s="10">
        <v>73.547043000000002</v>
      </c>
      <c r="G68" s="10">
        <v>47.957965999999999</v>
      </c>
      <c r="H68" s="10">
        <v>254.03999300000001</v>
      </c>
      <c r="I68" s="10">
        <v>132.075714</v>
      </c>
      <c r="J68" s="10">
        <v>65.110000999999997</v>
      </c>
      <c r="K68" s="10">
        <v>86.227028000000004</v>
      </c>
      <c r="L68" s="10">
        <v>36.490265000000001</v>
      </c>
      <c r="M68" s="10">
        <v>166.82420300000001</v>
      </c>
      <c r="N68" s="10">
        <v>31.589434000000001</v>
      </c>
      <c r="O68" s="10">
        <v>42.712254000000001</v>
      </c>
      <c r="P68" s="10">
        <v>27.883853999999999</v>
      </c>
      <c r="Q68" s="10">
        <v>62.82</v>
      </c>
      <c r="R68" s="10">
        <v>46.788395000000001</v>
      </c>
      <c r="S68" s="10">
        <v>52.676459999999999</v>
      </c>
      <c r="T68" s="10">
        <v>110.855896</v>
      </c>
      <c r="AR68" s="1"/>
      <c r="AS68" s="1"/>
      <c r="AT68" s="1"/>
      <c r="AU68" s="1"/>
      <c r="AV68" s="1"/>
      <c r="AW68" s="1"/>
      <c r="AX68" s="1"/>
    </row>
    <row r="69" spans="2:50" x14ac:dyDescent="0.25">
      <c r="B69" s="9">
        <v>43344</v>
      </c>
      <c r="C69" s="10">
        <v>109.91999800000001</v>
      </c>
      <c r="D69" s="10">
        <v>78.191551000000004</v>
      </c>
      <c r="E69" s="10">
        <v>58.964835999999998</v>
      </c>
      <c r="F69" s="10">
        <v>72.003746000000007</v>
      </c>
      <c r="G69" s="10">
        <v>46.427337999999999</v>
      </c>
      <c r="H69" s="10">
        <v>249.66000399999999</v>
      </c>
      <c r="I69" s="10">
        <v>136.391098</v>
      </c>
      <c r="J69" s="10">
        <v>64.410004000000001</v>
      </c>
      <c r="K69" s="10">
        <v>87.110268000000005</v>
      </c>
      <c r="L69" s="10">
        <v>36.428199999999997</v>
      </c>
      <c r="M69" s="10">
        <v>165.44909699999999</v>
      </c>
      <c r="N69" s="10">
        <v>31.703821000000001</v>
      </c>
      <c r="O69" s="10">
        <v>43.005977999999999</v>
      </c>
      <c r="P69" s="10">
        <v>29.579916000000001</v>
      </c>
      <c r="Q69" s="10">
        <v>63.950001</v>
      </c>
      <c r="R69" s="10">
        <v>47.650314000000002</v>
      </c>
      <c r="S69" s="10">
        <v>51.726985999999997</v>
      </c>
      <c r="T69" s="10">
        <v>108.231056</v>
      </c>
      <c r="AR69" s="1"/>
      <c r="AS69" s="1"/>
      <c r="AT69" s="1"/>
      <c r="AU69" s="1"/>
      <c r="AV69" s="1"/>
      <c r="AW69" s="1"/>
      <c r="AX69" s="1"/>
    </row>
    <row r="70" spans="2:50" x14ac:dyDescent="0.25">
      <c r="B70" s="9">
        <v>43374</v>
      </c>
      <c r="C70" s="10">
        <v>88.169998000000007</v>
      </c>
      <c r="D70" s="10">
        <v>85.649826000000004</v>
      </c>
      <c r="E70" s="10">
        <v>58.964835999999998</v>
      </c>
      <c r="F70" s="10">
        <v>70.116416999999998</v>
      </c>
      <c r="G70" s="10">
        <v>42.527206</v>
      </c>
      <c r="H70" s="10">
        <v>212.11999499999999</v>
      </c>
      <c r="I70" s="10">
        <v>138.187668</v>
      </c>
      <c r="J70" s="10">
        <v>57.279998999999997</v>
      </c>
      <c r="K70" s="10">
        <v>87.664794999999998</v>
      </c>
      <c r="L70" s="10">
        <v>32.114071000000003</v>
      </c>
      <c r="M70" s="10">
        <v>170.28619399999999</v>
      </c>
      <c r="N70" s="10">
        <v>32.300345999999998</v>
      </c>
      <c r="O70" s="10">
        <v>43.153728000000001</v>
      </c>
      <c r="P70" s="10">
        <v>28.889026999999999</v>
      </c>
      <c r="Q70" s="10">
        <v>63.759998000000003</v>
      </c>
      <c r="R70" s="10">
        <v>44.809905999999998</v>
      </c>
      <c r="S70" s="10">
        <v>55.311740999999998</v>
      </c>
      <c r="T70" s="10">
        <v>106.711609</v>
      </c>
      <c r="AR70" s="1"/>
      <c r="AS70" s="1"/>
      <c r="AT70" s="1"/>
      <c r="AU70" s="1"/>
      <c r="AV70" s="1"/>
      <c r="AW70" s="1"/>
      <c r="AX70" s="1"/>
    </row>
    <row r="71" spans="2:50" x14ac:dyDescent="0.25">
      <c r="B71" s="9">
        <v>43405</v>
      </c>
      <c r="C71" s="10">
        <v>95.400002000000001</v>
      </c>
      <c r="D71" s="10">
        <v>84.152145000000004</v>
      </c>
      <c r="E71" s="10">
        <v>65.738297000000003</v>
      </c>
      <c r="F71" s="10">
        <v>66.583411999999996</v>
      </c>
      <c r="G71" s="10">
        <v>45.915199000000001</v>
      </c>
      <c r="H71" s="10">
        <v>203.759995</v>
      </c>
      <c r="I71" s="10">
        <v>145.008713</v>
      </c>
      <c r="J71" s="10">
        <v>57.91</v>
      </c>
      <c r="K71" s="10">
        <v>94.477562000000006</v>
      </c>
      <c r="L71" s="10">
        <v>33.851573999999999</v>
      </c>
      <c r="M71" s="10">
        <v>179.378006</v>
      </c>
      <c r="N71" s="10">
        <v>33.953014000000003</v>
      </c>
      <c r="O71" s="10">
        <v>45.695079999999997</v>
      </c>
      <c r="P71" s="10">
        <v>28.336313000000001</v>
      </c>
      <c r="Q71" s="10">
        <v>69.139999000000003</v>
      </c>
      <c r="R71" s="10">
        <v>47.203335000000003</v>
      </c>
      <c r="S71" s="10">
        <v>59.068584000000001</v>
      </c>
      <c r="T71" s="10">
        <v>112.75670599999999</v>
      </c>
      <c r="AR71" s="1"/>
      <c r="AS71" s="1"/>
      <c r="AT71" s="1"/>
      <c r="AU71" s="1"/>
      <c r="AV71" s="1"/>
      <c r="AW71" s="1"/>
      <c r="AX71" s="1"/>
    </row>
    <row r="72" spans="2:50" x14ac:dyDescent="0.25">
      <c r="B72" s="9">
        <v>43435</v>
      </c>
      <c r="C72" s="10">
        <v>83.739998</v>
      </c>
      <c r="D72" s="10">
        <v>64.925430000000006</v>
      </c>
      <c r="E72" s="10">
        <v>65.528694000000002</v>
      </c>
      <c r="F72" s="10">
        <v>61.900832999999999</v>
      </c>
      <c r="G72" s="10">
        <v>45.373516000000002</v>
      </c>
      <c r="H72" s="10">
        <v>186.020004</v>
      </c>
      <c r="I72" s="10">
        <v>128.19975299999999</v>
      </c>
      <c r="J72" s="10">
        <v>52.439999</v>
      </c>
      <c r="K72" s="10">
        <v>90.339157</v>
      </c>
      <c r="L72" s="10">
        <v>33.981197000000002</v>
      </c>
      <c r="M72" s="10">
        <v>172.66570999999999</v>
      </c>
      <c r="N72" s="10">
        <v>33.040947000000003</v>
      </c>
      <c r="O72" s="10">
        <v>44.760769000000003</v>
      </c>
      <c r="P72" s="10">
        <v>26.559743999999998</v>
      </c>
      <c r="Q72" s="10">
        <v>58.950001</v>
      </c>
      <c r="R72" s="10">
        <v>42.726562999999999</v>
      </c>
      <c r="S72" s="10">
        <v>55.071907000000003</v>
      </c>
      <c r="T72" s="10">
        <v>106.603661</v>
      </c>
      <c r="AR72" s="1"/>
      <c r="AS72" s="1"/>
      <c r="AT72" s="1"/>
      <c r="AU72" s="1"/>
      <c r="AV72" s="1"/>
      <c r="AW72" s="1"/>
      <c r="AX72" s="1"/>
    </row>
    <row r="73" spans="2:50" x14ac:dyDescent="0.25">
      <c r="B73" s="9">
        <v>43466</v>
      </c>
      <c r="C73" s="10">
        <v>89.790001000000004</v>
      </c>
      <c r="D73" s="10">
        <v>75.760688999999999</v>
      </c>
      <c r="E73" s="10">
        <v>64.382735999999994</v>
      </c>
      <c r="F73" s="10">
        <v>63.076411999999998</v>
      </c>
      <c r="G73" s="10">
        <v>46.309154999999997</v>
      </c>
      <c r="H73" s="10">
        <v>212.779999</v>
      </c>
      <c r="I73" s="10">
        <v>132.20320100000001</v>
      </c>
      <c r="J73" s="10">
        <v>54.91</v>
      </c>
      <c r="K73" s="10">
        <v>95.215903999999995</v>
      </c>
      <c r="L73" s="10">
        <v>34.835945000000002</v>
      </c>
      <c r="M73" s="10">
        <v>177.791428</v>
      </c>
      <c r="N73" s="10">
        <v>35.338757000000001</v>
      </c>
      <c r="O73" s="10">
        <v>47.400761000000003</v>
      </c>
      <c r="P73" s="10">
        <v>25.760517</v>
      </c>
      <c r="Q73" s="10">
        <v>62.689999</v>
      </c>
      <c r="R73" s="10">
        <v>46.631416000000002</v>
      </c>
      <c r="S73" s="10">
        <v>53.935595999999997</v>
      </c>
      <c r="T73" s="10">
        <v>116.00653800000001</v>
      </c>
      <c r="AR73" s="1"/>
      <c r="AS73" s="1"/>
      <c r="AT73" s="1"/>
      <c r="AU73" s="1"/>
      <c r="AV73" s="1"/>
      <c r="AW73" s="1"/>
      <c r="AX73" s="1"/>
    </row>
    <row r="74" spans="2:50" x14ac:dyDescent="0.25">
      <c r="B74" s="9">
        <v>43497</v>
      </c>
      <c r="C74" s="10">
        <v>125.05999799999999</v>
      </c>
      <c r="D74" s="10">
        <v>85.852897999999996</v>
      </c>
      <c r="E74" s="10">
        <v>65.568557999999996</v>
      </c>
      <c r="F74" s="10">
        <v>67.153664000000006</v>
      </c>
      <c r="G74" s="10">
        <v>48.209975999999997</v>
      </c>
      <c r="H74" s="10">
        <v>211.029999</v>
      </c>
      <c r="I74" s="10">
        <v>135.73973100000001</v>
      </c>
      <c r="J74" s="10">
        <v>55.950001</v>
      </c>
      <c r="K74" s="10">
        <v>101.137665</v>
      </c>
      <c r="L74" s="10">
        <v>35.720509</v>
      </c>
      <c r="M74" s="10">
        <v>186.473389</v>
      </c>
      <c r="N74" s="10">
        <v>35.705219</v>
      </c>
      <c r="O74" s="10">
        <v>48.224518000000003</v>
      </c>
      <c r="P74" s="10">
        <v>26.89263</v>
      </c>
      <c r="Q74" s="10">
        <v>75.550003000000004</v>
      </c>
      <c r="R74" s="10">
        <v>51.444285999999998</v>
      </c>
      <c r="S74" s="10">
        <v>56.339534999999998</v>
      </c>
      <c r="T74" s="10">
        <v>117.681335</v>
      </c>
      <c r="AR74" s="1"/>
      <c r="AS74" s="1"/>
      <c r="AT74" s="1"/>
      <c r="AU74" s="1"/>
      <c r="AV74" s="1"/>
      <c r="AW74" s="1"/>
      <c r="AX74" s="1"/>
    </row>
    <row r="75" spans="2:50" x14ac:dyDescent="0.25">
      <c r="B75" s="9">
        <v>43525</v>
      </c>
      <c r="C75" s="10">
        <v>117.69000200000001</v>
      </c>
      <c r="D75" s="10">
        <v>87.284760000000006</v>
      </c>
      <c r="E75" s="10">
        <v>71.230002999999996</v>
      </c>
      <c r="F75" s="10">
        <v>66.368301000000002</v>
      </c>
      <c r="G75" s="10">
        <v>51.519179999999999</v>
      </c>
      <c r="H75" s="10">
        <v>223.60000600000001</v>
      </c>
      <c r="I75" s="10">
        <v>139.78999300000001</v>
      </c>
      <c r="J75" s="10">
        <v>57.209999000000003</v>
      </c>
      <c r="K75" s="10">
        <v>104.260002</v>
      </c>
      <c r="L75" s="10">
        <v>36.439999</v>
      </c>
      <c r="M75" s="10">
        <v>193.320007</v>
      </c>
      <c r="N75" s="10">
        <v>36.990001999999997</v>
      </c>
      <c r="O75" s="10">
        <v>50.130001</v>
      </c>
      <c r="P75" s="10">
        <v>26.469999000000001</v>
      </c>
      <c r="Q75" s="10">
        <v>77.5</v>
      </c>
      <c r="R75" s="10">
        <v>53.650317999999999</v>
      </c>
      <c r="S75" s="10">
        <v>58.527000000000001</v>
      </c>
      <c r="T75" s="10">
        <v>126.848091</v>
      </c>
      <c r="AR75" s="1"/>
      <c r="AS75" s="1"/>
      <c r="AT75" s="1"/>
      <c r="AU75" s="1"/>
      <c r="AV75" s="1"/>
      <c r="AW75" s="1"/>
      <c r="AX75" s="1"/>
    </row>
    <row r="76" spans="2:50" x14ac:dyDescent="0.25">
      <c r="B76" s="9">
        <v>43556</v>
      </c>
      <c r="C76" s="10">
        <v>122.05999799999999</v>
      </c>
      <c r="D76" s="10">
        <v>85.839995999999999</v>
      </c>
      <c r="E76" s="10">
        <v>73.010002</v>
      </c>
      <c r="F76" s="10">
        <v>66.567122999999995</v>
      </c>
      <c r="G76" s="10">
        <v>51.16</v>
      </c>
      <c r="H76" s="10">
        <v>224.779999</v>
      </c>
      <c r="I76" s="10">
        <v>135.570007</v>
      </c>
      <c r="J76" s="10">
        <v>62.970001000000003</v>
      </c>
      <c r="K76" s="10">
        <v>104.57</v>
      </c>
      <c r="L76" s="10">
        <v>36.509998000000003</v>
      </c>
      <c r="M76" s="10">
        <v>189.71000699999999</v>
      </c>
      <c r="N76" s="10">
        <v>37.209999000000003</v>
      </c>
      <c r="O76" s="10">
        <v>49.52</v>
      </c>
      <c r="P76" s="10">
        <v>27.190000999999999</v>
      </c>
      <c r="Q76" s="10">
        <v>82.379997000000003</v>
      </c>
      <c r="R76" s="10">
        <v>54.832832000000003</v>
      </c>
      <c r="S76" s="10">
        <v>57.804447000000003</v>
      </c>
      <c r="T76" s="10">
        <v>129.83000200000001</v>
      </c>
    </row>
    <row r="77" spans="2:50" x14ac:dyDescent="0.25">
      <c r="B77" s="4"/>
      <c r="AR77" s="1"/>
      <c r="AS77" s="1"/>
      <c r="AT77" s="1"/>
      <c r="AU77" s="1"/>
      <c r="AV77" s="1"/>
      <c r="AW77" s="1"/>
      <c r="AX77" s="1"/>
    </row>
    <row r="78" spans="2:50" x14ac:dyDescent="0.25">
      <c r="B78" s="12"/>
      <c r="C78" s="12" t="s">
        <v>7</v>
      </c>
      <c r="D78" s="12" t="s">
        <v>7</v>
      </c>
      <c r="E78" s="12" t="s">
        <v>7</v>
      </c>
      <c r="F78" s="12" t="s">
        <v>7</v>
      </c>
      <c r="G78" s="12" t="s">
        <v>7</v>
      </c>
      <c r="H78" s="12" t="s">
        <v>7</v>
      </c>
      <c r="I78" s="12" t="s">
        <v>7</v>
      </c>
      <c r="J78" s="12" t="s">
        <v>7</v>
      </c>
      <c r="K78" s="12" t="s">
        <v>7</v>
      </c>
      <c r="L78" s="12" t="s">
        <v>7</v>
      </c>
      <c r="M78" s="12" t="s">
        <v>7</v>
      </c>
      <c r="N78" s="12" t="s">
        <v>7</v>
      </c>
      <c r="O78" s="12" t="s">
        <v>7</v>
      </c>
      <c r="P78" s="12" t="s">
        <v>7</v>
      </c>
      <c r="Q78" s="12" t="s">
        <v>7</v>
      </c>
      <c r="R78" s="12" t="s">
        <v>7</v>
      </c>
      <c r="S78" s="12" t="s">
        <v>7</v>
      </c>
      <c r="T78" s="12" t="s">
        <v>7</v>
      </c>
      <c r="AR78" s="1"/>
      <c r="AS78" s="1"/>
      <c r="AT78" s="1"/>
      <c r="AU78" s="1"/>
      <c r="AV78" s="1"/>
      <c r="AW78" s="1"/>
      <c r="AX78" s="1"/>
    </row>
    <row r="79" spans="2:50" x14ac:dyDescent="0.25">
      <c r="B79" s="16">
        <f t="shared" ref="B79:B110" si="29">B18</f>
        <v>41791</v>
      </c>
      <c r="C79" s="15">
        <f t="shared" ref="C79:T79" si="30">IFERROR(LN(C18/C17),"")</f>
        <v>0.14761931673893622</v>
      </c>
      <c r="D79" s="15">
        <f t="shared" si="30"/>
        <v>-4.8954034792690691E-2</v>
      </c>
      <c r="E79" s="15">
        <f t="shared" si="30"/>
        <v>1.950007295583148E-2</v>
      </c>
      <c r="F79" s="15">
        <f t="shared" si="30"/>
        <v>-2.1337457157934708E-3</v>
      </c>
      <c r="G79" s="15">
        <f t="shared" si="30"/>
        <v>8.8449175612383066E-2</v>
      </c>
      <c r="H79" s="15">
        <f t="shared" si="30"/>
        <v>3.8852525817500115E-2</v>
      </c>
      <c r="I79" s="15">
        <f t="shared" si="30"/>
        <v>3.7615361121155329E-2</v>
      </c>
      <c r="J79" s="15">
        <f t="shared" si="30"/>
        <v>-4.6775486355912693E-2</v>
      </c>
      <c r="K79" s="15">
        <f t="shared" si="30"/>
        <v>2.3761893478227599E-2</v>
      </c>
      <c r="L79" s="15">
        <f t="shared" si="30"/>
        <v>3.8674466910012965E-2</v>
      </c>
      <c r="M79" s="15">
        <f t="shared" si="30"/>
        <v>5.872664490161527E-2</v>
      </c>
      <c r="N79" s="15">
        <f t="shared" si="30"/>
        <v>3.3115964887708162E-2</v>
      </c>
      <c r="O79" s="15">
        <f t="shared" si="30"/>
        <v>-8.1013308984584549E-4</v>
      </c>
      <c r="P79" s="15">
        <f t="shared" si="30"/>
        <v>3.2653948242610362E-3</v>
      </c>
      <c r="Q79" s="15">
        <f t="shared" si="30"/>
        <v>6.651883934623426E-2</v>
      </c>
      <c r="R79" s="15">
        <f t="shared" si="30"/>
        <v>9.2988257305490329E-3</v>
      </c>
      <c r="S79" s="15">
        <f t="shared" si="30"/>
        <v>-2.0832197099523227E-2</v>
      </c>
      <c r="T79" s="15">
        <f t="shared" si="30"/>
        <v>-3.2720514748209313E-2</v>
      </c>
      <c r="AR79" s="1"/>
      <c r="AS79" s="1"/>
      <c r="AT79" s="1"/>
      <c r="AU79" s="1"/>
      <c r="AV79" s="1"/>
      <c r="AW79" s="1"/>
      <c r="AX79" s="1"/>
    </row>
    <row r="80" spans="2:50" x14ac:dyDescent="0.25">
      <c r="B80" s="16">
        <f t="shared" si="29"/>
        <v>41821</v>
      </c>
      <c r="C80" s="15">
        <f t="shared" ref="C80:T80" si="31">IFERROR(LN(C19/C18),"")</f>
        <v>-0.23511979767375199</v>
      </c>
      <c r="D80" s="15">
        <f t="shared" si="31"/>
        <v>-1.7210053252627398E-2</v>
      </c>
      <c r="E80" s="15">
        <f t="shared" si="31"/>
        <v>-8.6088891314374402E-2</v>
      </c>
      <c r="F80" s="15">
        <f t="shared" si="31"/>
        <v>-4.8136361443327474E-2</v>
      </c>
      <c r="G80" s="15">
        <f t="shared" si="31"/>
        <v>-3.0354518355130101E-3</v>
      </c>
      <c r="H80" s="15">
        <f t="shared" si="31"/>
        <v>-7.048065231894389E-2</v>
      </c>
      <c r="I80" s="15">
        <f t="shared" si="31"/>
        <v>-4.4264870989603251E-2</v>
      </c>
      <c r="J80" s="15">
        <f t="shared" si="31"/>
        <v>6.7828932171074691E-2</v>
      </c>
      <c r="K80" s="15">
        <f t="shared" si="31"/>
        <v>-3.4564469831053116E-2</v>
      </c>
      <c r="L80" s="15">
        <f t="shared" si="31"/>
        <v>-9.767761877407756E-2</v>
      </c>
      <c r="M80" s="15">
        <f t="shared" si="31"/>
        <v>-8.7543827400582017E-2</v>
      </c>
      <c r="N80" s="15">
        <f t="shared" si="31"/>
        <v>1.3418523314914851E-2</v>
      </c>
      <c r="O80" s="15">
        <f t="shared" si="31"/>
        <v>-0.16019951479280778</v>
      </c>
      <c r="P80" s="15">
        <f t="shared" si="31"/>
        <v>-4.1603200357773401E-2</v>
      </c>
      <c r="Q80" s="15">
        <f t="shared" si="31"/>
        <v>8.7607190911634953E-3</v>
      </c>
      <c r="R80" s="15">
        <f t="shared" si="31"/>
        <v>1.5175799733401357E-2</v>
      </c>
      <c r="S80" s="15">
        <f t="shared" si="31"/>
        <v>2.9997236513250529E-2</v>
      </c>
      <c r="T80" s="15">
        <f t="shared" si="31"/>
        <v>3.7108921773325687E-3</v>
      </c>
      <c r="AR80" s="1"/>
      <c r="AS80" s="1"/>
      <c r="AT80" s="1"/>
      <c r="AU80" s="1"/>
      <c r="AV80" s="1"/>
      <c r="AW80" s="1"/>
      <c r="AX80" s="1"/>
    </row>
    <row r="81" spans="2:50" x14ac:dyDescent="0.25">
      <c r="B81" s="16">
        <f t="shared" si="29"/>
        <v>41852</v>
      </c>
      <c r="C81" s="15">
        <f t="shared" ref="C81:T81" si="32">IFERROR(LN(C20/C19),"")</f>
        <v>1.851883273876068E-3</v>
      </c>
      <c r="D81" s="15">
        <f t="shared" si="32"/>
        <v>4.2610541040658603E-2</v>
      </c>
      <c r="E81" s="15">
        <f t="shared" si="32"/>
        <v>6.1339172476599153E-2</v>
      </c>
      <c r="F81" s="15">
        <f t="shared" si="32"/>
        <v>6.6005884650036165E-2</v>
      </c>
      <c r="G81" s="15">
        <f t="shared" si="32"/>
        <v>-1.9564632969948708E-3</v>
      </c>
      <c r="H81" s="15">
        <f t="shared" si="32"/>
        <v>-4.1054755807662926E-3</v>
      </c>
      <c r="I81" s="15">
        <f t="shared" si="32"/>
        <v>3.57213886097398E-2</v>
      </c>
      <c r="J81" s="15">
        <f t="shared" si="32"/>
        <v>4.3600720811264627E-2</v>
      </c>
      <c r="K81" s="15">
        <f t="shared" si="32"/>
        <v>5.7751467022271803E-2</v>
      </c>
      <c r="L81" s="15">
        <f t="shared" si="32"/>
        <v>5.0430935787753331E-2</v>
      </c>
      <c r="M81" s="15">
        <f t="shared" si="32"/>
        <v>4.7424973962606802E-2</v>
      </c>
      <c r="N81" s="15">
        <f t="shared" si="32"/>
        <v>3.5698172129873629E-3</v>
      </c>
      <c r="O81" s="15">
        <f t="shared" si="32"/>
        <v>7.2589673002180513E-2</v>
      </c>
      <c r="P81" s="15">
        <f t="shared" si="32"/>
        <v>-1.4979968014307536E-2</v>
      </c>
      <c r="Q81" s="15">
        <f t="shared" si="32"/>
        <v>-2.651575500282179E-2</v>
      </c>
      <c r="R81" s="15">
        <f t="shared" si="32"/>
        <v>-1.9534735592440663E-3</v>
      </c>
      <c r="S81" s="15">
        <f t="shared" si="32"/>
        <v>-1.261271165827119E-3</v>
      </c>
      <c r="T81" s="15">
        <f t="shared" si="32"/>
        <v>6.9388394111324456E-2</v>
      </c>
      <c r="AR81" s="1"/>
      <c r="AS81" s="1"/>
      <c r="AT81" s="1"/>
      <c r="AU81" s="1"/>
      <c r="AV81" s="1"/>
      <c r="AW81" s="1"/>
      <c r="AX81" s="1"/>
    </row>
    <row r="82" spans="2:50" x14ac:dyDescent="0.25">
      <c r="B82" s="16">
        <f t="shared" si="29"/>
        <v>41883</v>
      </c>
      <c r="C82" s="15">
        <f t="shared" ref="C82:T82" si="33">IFERROR(LN(C21/C20),"")</f>
        <v>-6.2997893322598614E-2</v>
      </c>
      <c r="D82" s="15">
        <f t="shared" si="33"/>
        <v>-2.5803398175772995E-2</v>
      </c>
      <c r="E82" s="15">
        <f t="shared" si="33"/>
        <v>3.7167150699630551E-2</v>
      </c>
      <c r="F82" s="15">
        <f t="shared" si="33"/>
        <v>3.1670774925337932E-3</v>
      </c>
      <c r="G82" s="15">
        <f t="shared" si="33"/>
        <v>3.5481476972999096E-2</v>
      </c>
      <c r="H82" s="15">
        <f t="shared" si="33"/>
        <v>-5.079669228413547E-2</v>
      </c>
      <c r="I82" s="15">
        <f t="shared" si="33"/>
        <v>3.3939373263961729E-2</v>
      </c>
      <c r="J82" s="15">
        <f t="shared" si="33"/>
        <v>3.2588399430339976E-2</v>
      </c>
      <c r="K82" s="15">
        <f t="shared" si="33"/>
        <v>-4.1465828320551255E-2</v>
      </c>
      <c r="L82" s="15">
        <f t="shared" si="33"/>
        <v>-5.4109603133121617E-2</v>
      </c>
      <c r="M82" s="15">
        <f t="shared" si="33"/>
        <v>-4.0007445996023586E-2</v>
      </c>
      <c r="N82" s="15">
        <f t="shared" si="33"/>
        <v>1.5976808461436103E-2</v>
      </c>
      <c r="O82" s="15">
        <f t="shared" si="33"/>
        <v>2.9624448413080238E-2</v>
      </c>
      <c r="P82" s="15">
        <f t="shared" si="33"/>
        <v>-4.1569704868154846E-2</v>
      </c>
      <c r="Q82" s="15">
        <f t="shared" si="33"/>
        <v>-3.24854557243772E-2</v>
      </c>
      <c r="R82" s="15">
        <f t="shared" si="33"/>
        <v>7.1768257753239686E-3</v>
      </c>
      <c r="S82" s="15">
        <f t="shared" si="33"/>
        <v>3.4065707181990166E-3</v>
      </c>
      <c r="T82" s="15">
        <f t="shared" si="33"/>
        <v>1.274651935917526E-2</v>
      </c>
      <c r="AR82" s="1"/>
      <c r="AS82" s="1"/>
      <c r="AT82" s="1"/>
      <c r="AU82" s="1"/>
      <c r="AV82" s="1"/>
      <c r="AW82" s="1"/>
      <c r="AX82" s="1"/>
    </row>
    <row r="83" spans="2:50" x14ac:dyDescent="0.25">
      <c r="B83" s="16">
        <f t="shared" si="29"/>
        <v>41913</v>
      </c>
      <c r="C83" s="15">
        <f t="shared" ref="C83:T83" si="34">IFERROR(LN(C22/C21),"")</f>
        <v>0.15962475700719073</v>
      </c>
      <c r="D83" s="15">
        <f t="shared" si="34"/>
        <v>7.6789442485389103E-2</v>
      </c>
      <c r="E83" s="15">
        <f t="shared" si="34"/>
        <v>3.1566260258958603E-2</v>
      </c>
      <c r="F83" s="15">
        <f t="shared" si="34"/>
        <v>1.5427139582625239E-2</v>
      </c>
      <c r="G83" s="15">
        <f t="shared" si="34"/>
        <v>-5.2598362269007479E-2</v>
      </c>
      <c r="H83" s="15">
        <f t="shared" si="34"/>
        <v>0.18425747057508932</v>
      </c>
      <c r="I83" s="15">
        <f t="shared" si="34"/>
        <v>1.1102591167898794E-2</v>
      </c>
      <c r="J83" s="15">
        <f t="shared" si="34"/>
        <v>6.136494946989763E-2</v>
      </c>
      <c r="K83" s="15">
        <f t="shared" si="34"/>
        <v>0.10126750796086408</v>
      </c>
      <c r="L83" s="15">
        <f t="shared" si="34"/>
        <v>0.10748339891843492</v>
      </c>
      <c r="M83" s="15">
        <f t="shared" si="34"/>
        <v>6.5350415656429087E-2</v>
      </c>
      <c r="N83" s="15">
        <f t="shared" si="34"/>
        <v>5.1792592432141522E-2</v>
      </c>
      <c r="O83" s="15">
        <f t="shared" si="34"/>
        <v>7.0770773797100603E-2</v>
      </c>
      <c r="P83" s="15">
        <f t="shared" si="34"/>
        <v>-4.9987407977478124E-2</v>
      </c>
      <c r="Q83" s="15">
        <f t="shared" si="34"/>
        <v>0.12789142715513968</v>
      </c>
      <c r="R83" s="15">
        <f t="shared" si="34"/>
        <v>-2.0612241577256246E-2</v>
      </c>
      <c r="S83" s="15">
        <f t="shared" si="34"/>
        <v>5.1876504788285292E-3</v>
      </c>
      <c r="T83" s="15">
        <f t="shared" si="34"/>
        <v>-2.5955274962431923E-2</v>
      </c>
      <c r="AR83" s="1"/>
      <c r="AS83" s="1"/>
      <c r="AT83" s="1"/>
      <c r="AU83" s="1"/>
      <c r="AV83" s="1"/>
      <c r="AW83" s="1"/>
      <c r="AX83" s="1"/>
    </row>
    <row r="84" spans="2:50" x14ac:dyDescent="0.25">
      <c r="B84" s="16">
        <f t="shared" si="29"/>
        <v>41944</v>
      </c>
      <c r="C84" s="15">
        <f t="shared" ref="C84:T84" si="35">IFERROR(LN(C23/C22),"")</f>
        <v>1.9407235380759651E-2</v>
      </c>
      <c r="D84" s="15">
        <f t="shared" si="35"/>
        <v>-2.3645539631608113E-2</v>
      </c>
      <c r="E84" s="15">
        <f t="shared" si="35"/>
        <v>5.7687507579219914E-2</v>
      </c>
      <c r="F84" s="15">
        <f t="shared" si="35"/>
        <v>5.1332727724657842E-2</v>
      </c>
      <c r="G84" s="15">
        <f t="shared" si="35"/>
        <v>6.1783803381387833E-3</v>
      </c>
      <c r="H84" s="15">
        <f t="shared" si="35"/>
        <v>5.2792189562261324E-2</v>
      </c>
      <c r="I84" s="15">
        <f t="shared" si="35"/>
        <v>4.3513988225461339E-3</v>
      </c>
      <c r="J84" s="15">
        <f t="shared" si="35"/>
        <v>1.6596623055714275E-2</v>
      </c>
      <c r="K84" s="15">
        <f t="shared" si="35"/>
        <v>-6.014014739647815E-3</v>
      </c>
      <c r="L84" s="15">
        <f t="shared" si="35"/>
        <v>1.439975389284559E-2</v>
      </c>
      <c r="M84" s="15">
        <f t="shared" si="35"/>
        <v>4.076626419190002E-2</v>
      </c>
      <c r="N84" s="15">
        <f t="shared" si="35"/>
        <v>7.6366600626030137E-2</v>
      </c>
      <c r="O84" s="15">
        <f t="shared" si="35"/>
        <v>-1.1544845645705652E-2</v>
      </c>
      <c r="P84" s="15">
        <f t="shared" si="35"/>
        <v>5.0438705590801193E-2</v>
      </c>
      <c r="Q84" s="15">
        <f t="shared" si="35"/>
        <v>5.6785906722377176E-2</v>
      </c>
      <c r="R84" s="15">
        <f t="shared" si="35"/>
        <v>0.12181605475209858</v>
      </c>
      <c r="S84" s="15">
        <f t="shared" si="35"/>
        <v>1.7876101161929395E-2</v>
      </c>
      <c r="T84" s="15">
        <f t="shared" si="35"/>
        <v>6.1677993075791478E-2</v>
      </c>
      <c r="AR84" s="1"/>
      <c r="AS84" s="1"/>
      <c r="AT84" s="1"/>
      <c r="AU84" s="1"/>
      <c r="AV84" s="1"/>
      <c r="AW84" s="1"/>
      <c r="AX84" s="1"/>
    </row>
    <row r="85" spans="2:50" x14ac:dyDescent="0.25">
      <c r="B85" s="16">
        <f t="shared" si="29"/>
        <v>41974</v>
      </c>
      <c r="C85" s="15">
        <f t="shared" ref="C85:T85" si="36">IFERROR(LN(C24/C23),"")</f>
        <v>-4.7802100790586013E-2</v>
      </c>
      <c r="D85" s="15">
        <f t="shared" si="36"/>
        <v>-6.5113698444108165E-2</v>
      </c>
      <c r="E85" s="15">
        <f t="shared" si="36"/>
        <v>3.550930937088706E-2</v>
      </c>
      <c r="F85" s="15">
        <f t="shared" si="36"/>
        <v>-1.4259092632866274E-2</v>
      </c>
      <c r="G85" s="15">
        <f t="shared" si="36"/>
        <v>-7.1573204727182885E-2</v>
      </c>
      <c r="H85" s="15">
        <f t="shared" si="36"/>
        <v>-7.2576218284606487E-3</v>
      </c>
      <c r="I85" s="15">
        <f t="shared" si="36"/>
        <v>-2.8095038281115096E-2</v>
      </c>
      <c r="J85" s="15">
        <f t="shared" si="36"/>
        <v>4.0291699931245947E-3</v>
      </c>
      <c r="K85" s="15">
        <f t="shared" si="36"/>
        <v>1.0582223589561242E-2</v>
      </c>
      <c r="L85" s="15">
        <f t="shared" si="36"/>
        <v>1.0724382455356046E-2</v>
      </c>
      <c r="M85" s="15">
        <f t="shared" si="36"/>
        <v>2.5085806739148855E-2</v>
      </c>
      <c r="N85" s="15">
        <f t="shared" si="36"/>
        <v>-4.5701974375702205E-2</v>
      </c>
      <c r="O85" s="15">
        <f t="shared" si="36"/>
        <v>3.3137696744519142E-2</v>
      </c>
      <c r="P85" s="15">
        <f t="shared" si="36"/>
        <v>1.1708946331641703E-2</v>
      </c>
      <c r="Q85" s="15">
        <f t="shared" si="36"/>
        <v>-5.0579154781126998E-2</v>
      </c>
      <c r="R85" s="15">
        <f t="shared" si="36"/>
        <v>6.4912421147194791E-3</v>
      </c>
      <c r="S85" s="15">
        <f t="shared" si="36"/>
        <v>-7.8298331912068031E-2</v>
      </c>
      <c r="T85" s="15">
        <f t="shared" si="36"/>
        <v>-5.4281095327022785E-2</v>
      </c>
      <c r="AR85" s="1"/>
      <c r="AS85" s="1"/>
      <c r="AT85" s="1"/>
      <c r="AU85" s="1"/>
      <c r="AV85" s="1"/>
      <c r="AW85" s="1"/>
      <c r="AX85" s="1"/>
    </row>
    <row r="86" spans="2:50" x14ac:dyDescent="0.25">
      <c r="B86" s="16">
        <f t="shared" si="29"/>
        <v>42005</v>
      </c>
      <c r="C86" s="15">
        <f t="shared" ref="C86:T86" si="37">IFERROR(LN(C25/C24),"")</f>
        <v>-9.5742361302491821E-2</v>
      </c>
      <c r="D86" s="15">
        <f t="shared" si="37"/>
        <v>-2.8533426861618691E-3</v>
      </c>
      <c r="E86" s="15">
        <f t="shared" si="37"/>
        <v>2.6420916418395172E-2</v>
      </c>
      <c r="F86" s="15">
        <f t="shared" si="37"/>
        <v>-5.7861563366357425E-3</v>
      </c>
      <c r="G86" s="15">
        <f t="shared" si="37"/>
        <v>5.1576855496006595E-2</v>
      </c>
      <c r="H86" s="15">
        <f t="shared" si="37"/>
        <v>6.6214758403719806E-2</v>
      </c>
      <c r="I86" s="15">
        <f t="shared" si="37"/>
        <v>-4.328747982608503E-2</v>
      </c>
      <c r="J86" s="15">
        <f t="shared" si="37"/>
        <v>2.5800896475703293E-2</v>
      </c>
      <c r="K86" s="15">
        <f t="shared" si="37"/>
        <v>5.1912197121069988E-2</v>
      </c>
      <c r="L86" s="15">
        <f t="shared" si="37"/>
        <v>1.3023175994782362E-2</v>
      </c>
      <c r="M86" s="15">
        <f t="shared" si="37"/>
        <v>2.7376224593335129E-2</v>
      </c>
      <c r="N86" s="15">
        <f t="shared" si="37"/>
        <v>-4.807586054663711E-3</v>
      </c>
      <c r="O86" s="15">
        <f t="shared" si="37"/>
        <v>-2.8448311483338633E-2</v>
      </c>
      <c r="P86" s="15">
        <f t="shared" si="37"/>
        <v>1.820253608068732E-2</v>
      </c>
      <c r="Q86" s="15">
        <f t="shared" si="37"/>
        <v>-0.11433820439390759</v>
      </c>
      <c r="R86" s="15">
        <f t="shared" si="37"/>
        <v>-5.3528306020408728E-2</v>
      </c>
      <c r="S86" s="15">
        <f t="shared" si="37"/>
        <v>-2.313862236456804E-2</v>
      </c>
      <c r="T86" s="15">
        <f t="shared" si="37"/>
        <v>0.10554172127502902</v>
      </c>
      <c r="AR86" s="1"/>
      <c r="AS86" s="1"/>
      <c r="AT86" s="1"/>
      <c r="AU86" s="1"/>
      <c r="AV86" s="1"/>
      <c r="AW86" s="1"/>
      <c r="AX86" s="1"/>
    </row>
    <row r="87" spans="2:50" x14ac:dyDescent="0.25">
      <c r="B87" s="16">
        <f t="shared" si="29"/>
        <v>42036</v>
      </c>
      <c r="C87" s="15">
        <f t="shared" ref="C87:T87" si="38">IFERROR(LN(C26/C25),"")</f>
        <v>4.0378126756316468E-2</v>
      </c>
      <c r="D87" s="15">
        <f t="shared" si="38"/>
        <v>3.333635299341501E-2</v>
      </c>
      <c r="E87" s="15">
        <f t="shared" si="38"/>
        <v>5.0835958367868896E-2</v>
      </c>
      <c r="F87" s="15">
        <f t="shared" si="38"/>
        <v>-4.6058398378324237E-3</v>
      </c>
      <c r="G87" s="15">
        <f t="shared" si="38"/>
        <v>6.9142637784297536E-2</v>
      </c>
      <c r="H87" s="15">
        <f t="shared" si="38"/>
        <v>-1.0087292512469467E-2</v>
      </c>
      <c r="I87" s="15">
        <f t="shared" si="38"/>
        <v>2.3391082193039332E-2</v>
      </c>
      <c r="J87" s="15">
        <f t="shared" si="38"/>
        <v>8.2555346930261772E-2</v>
      </c>
      <c r="K87" s="15">
        <f t="shared" si="38"/>
        <v>-3.7384126348325983E-2</v>
      </c>
      <c r="L87" s="15">
        <f t="shared" si="38"/>
        <v>-2.280882205399553E-2</v>
      </c>
      <c r="M87" s="15">
        <f t="shared" si="38"/>
        <v>-5.4362261706712343E-2</v>
      </c>
      <c r="N87" s="15">
        <f t="shared" si="38"/>
        <v>-6.6307315327475969E-2</v>
      </c>
      <c r="O87" s="15">
        <f t="shared" si="38"/>
        <v>-6.0624822008187973E-2</v>
      </c>
      <c r="P87" s="15">
        <f t="shared" si="38"/>
        <v>5.0611069695038612E-2</v>
      </c>
      <c r="Q87" s="15">
        <f t="shared" si="38"/>
        <v>0.15033176168902915</v>
      </c>
      <c r="R87" s="15">
        <f t="shared" si="38"/>
        <v>0.1193553558571581</v>
      </c>
      <c r="S87" s="15">
        <f t="shared" si="38"/>
        <v>9.0405961045988734E-2</v>
      </c>
      <c r="T87" s="15">
        <f t="shared" si="38"/>
        <v>-2.3147630923470515E-3</v>
      </c>
      <c r="AR87" s="1"/>
      <c r="AS87" s="1"/>
      <c r="AT87" s="1"/>
      <c r="AU87" s="1"/>
      <c r="AV87" s="1"/>
      <c r="AW87" s="1"/>
      <c r="AX87" s="1"/>
    </row>
    <row r="88" spans="2:50" x14ac:dyDescent="0.25">
      <c r="B88" s="16">
        <f t="shared" si="29"/>
        <v>42064</v>
      </c>
      <c r="C88" s="15">
        <f t="shared" ref="C88:T88" si="39">IFERROR(LN(C27/C26),"")</f>
        <v>-6.7195427959440557E-3</v>
      </c>
      <c r="D88" s="15">
        <f t="shared" si="39"/>
        <v>-9.6480174509537664E-2</v>
      </c>
      <c r="E88" s="15">
        <f t="shared" si="39"/>
        <v>1.1365978678219318E-2</v>
      </c>
      <c r="F88" s="15">
        <f t="shared" si="39"/>
        <v>-3.2849859781021361E-2</v>
      </c>
      <c r="G88" s="15">
        <f t="shared" si="39"/>
        <v>0.11164432803157168</v>
      </c>
      <c r="H88" s="15">
        <f t="shared" si="39"/>
        <v>-1.5097816672056197E-2</v>
      </c>
      <c r="I88" s="15">
        <f t="shared" si="39"/>
        <v>-1.1832456335384076E-2</v>
      </c>
      <c r="J88" s="15">
        <f t="shared" si="39"/>
        <v>1.6515707085397548E-2</v>
      </c>
      <c r="K88" s="15">
        <f t="shared" si="39"/>
        <v>1.350359941933491E-2</v>
      </c>
      <c r="L88" s="15">
        <f t="shared" si="39"/>
        <v>2.7986285741050769E-3</v>
      </c>
      <c r="M88" s="15">
        <f t="shared" si="39"/>
        <v>1.2971696515314966E-2</v>
      </c>
      <c r="N88" s="15">
        <f t="shared" si="39"/>
        <v>2.447795816591529E-4</v>
      </c>
      <c r="O88" s="15">
        <f t="shared" si="39"/>
        <v>-2.8435155455897477E-4</v>
      </c>
      <c r="P88" s="15">
        <f t="shared" si="39"/>
        <v>-5.307577372857971E-2</v>
      </c>
      <c r="Q88" s="15">
        <f t="shared" si="39"/>
        <v>-9.1780982947135395E-2</v>
      </c>
      <c r="R88" s="15">
        <f t="shared" si="39"/>
        <v>-6.9452835497528245E-2</v>
      </c>
      <c r="S88" s="15">
        <f t="shared" si="39"/>
        <v>-1.6721049063051482E-2</v>
      </c>
      <c r="T88" s="15">
        <f t="shared" si="39"/>
        <v>-4.4662378052195383E-2</v>
      </c>
      <c r="AR88" s="1"/>
      <c r="AS88" s="1"/>
      <c r="AT88" s="1"/>
      <c r="AU88" s="1"/>
      <c r="AV88" s="1"/>
      <c r="AW88" s="1"/>
      <c r="AX88" s="1"/>
    </row>
    <row r="89" spans="2:50" x14ac:dyDescent="0.25">
      <c r="B89" s="16">
        <f t="shared" si="29"/>
        <v>42095</v>
      </c>
      <c r="C89" s="15">
        <f t="shared" ref="C89:T89" si="40">IFERROR(LN(C28/C27),"")</f>
        <v>-6.456686634659467E-3</v>
      </c>
      <c r="D89" s="15">
        <f t="shared" si="40"/>
        <v>0.11521005759474721</v>
      </c>
      <c r="E89" s="15">
        <f t="shared" si="40"/>
        <v>-5.1034733917611735E-2</v>
      </c>
      <c r="F89" s="15">
        <f t="shared" si="40"/>
        <v>-1.0855078075567969E-2</v>
      </c>
      <c r="G89" s="15">
        <f t="shared" si="40"/>
        <v>6.7477053129095063E-2</v>
      </c>
      <c r="H89" s="15">
        <f t="shared" si="40"/>
        <v>-0.20879523114622578</v>
      </c>
      <c r="I89" s="15">
        <f t="shared" si="40"/>
        <v>-1.401431027381882E-2</v>
      </c>
      <c r="J89" s="15">
        <f t="shared" si="40"/>
        <v>-1.9991070379743726E-2</v>
      </c>
      <c r="K89" s="15">
        <f t="shared" si="40"/>
        <v>5.7022477850953877E-3</v>
      </c>
      <c r="L89" s="15">
        <f t="shared" si="40"/>
        <v>1.7679397703543119E-2</v>
      </c>
      <c r="M89" s="15">
        <f t="shared" si="40"/>
        <v>-3.0444603022921745E-2</v>
      </c>
      <c r="N89" s="15">
        <f t="shared" si="40"/>
        <v>7.9283973832238716E-2</v>
      </c>
      <c r="O89" s="15">
        <f t="shared" si="40"/>
        <v>1.2124864780085615E-2</v>
      </c>
      <c r="P89" s="15">
        <f t="shared" si="40"/>
        <v>0.15743512154526978</v>
      </c>
      <c r="Q89" s="15">
        <f t="shared" si="40"/>
        <v>8.5191862438298918E-3</v>
      </c>
      <c r="R89" s="15">
        <f t="shared" si="40"/>
        <v>5.3764226838134789E-2</v>
      </c>
      <c r="S89" s="15">
        <f t="shared" si="40"/>
        <v>3.6543727462847106E-2</v>
      </c>
      <c r="T89" s="15">
        <f t="shared" si="40"/>
        <v>2.1557543567345031E-2</v>
      </c>
      <c r="AR89" s="1"/>
      <c r="AS89" s="1"/>
      <c r="AT89" s="1"/>
      <c r="AU89" s="1"/>
      <c r="AV89" s="1"/>
      <c r="AW89" s="1"/>
      <c r="AX89" s="1"/>
    </row>
    <row r="90" spans="2:50" x14ac:dyDescent="0.25">
      <c r="B90" s="16">
        <f t="shared" si="29"/>
        <v>42125</v>
      </c>
      <c r="C90" s="15">
        <f t="shared" ref="C90:T90" si="41">IFERROR(LN(C29/C28),"")</f>
        <v>-1.4603242494765597E-2</v>
      </c>
      <c r="D90" s="15">
        <f t="shared" si="41"/>
        <v>-4.8037289588331415E-3</v>
      </c>
      <c r="E90" s="15">
        <f t="shared" si="41"/>
        <v>3.391404956820579E-2</v>
      </c>
      <c r="F90" s="15">
        <f t="shared" si="41"/>
        <v>3.5045827201316926E-3</v>
      </c>
      <c r="G90" s="15">
        <f t="shared" si="41"/>
        <v>3.7250623406677053E-3</v>
      </c>
      <c r="H90" s="15">
        <f t="shared" si="41"/>
        <v>7.8440038673368601E-2</v>
      </c>
      <c r="I90" s="15">
        <f t="shared" si="41"/>
        <v>9.4310838795465812E-3</v>
      </c>
      <c r="J90" s="15">
        <f t="shared" si="41"/>
        <v>-6.5012062209675661E-2</v>
      </c>
      <c r="K90" s="15">
        <f t="shared" si="41"/>
        <v>-3.0731524766292755E-2</v>
      </c>
      <c r="L90" s="15">
        <f t="shared" si="41"/>
        <v>-1.88184574977645E-2</v>
      </c>
      <c r="M90" s="15">
        <f t="shared" si="41"/>
        <v>1.3873521571566854E-2</v>
      </c>
      <c r="N90" s="15">
        <f t="shared" si="41"/>
        <v>-8.7867587619205628E-2</v>
      </c>
      <c r="O90" s="15">
        <f t="shared" si="41"/>
        <v>-5.6008002960980406E-3</v>
      </c>
      <c r="P90" s="15">
        <f t="shared" si="41"/>
        <v>5.0536136316253914E-2</v>
      </c>
      <c r="Q90" s="15">
        <f t="shared" si="41"/>
        <v>4.6633467133534917E-2</v>
      </c>
      <c r="R90" s="15">
        <f t="shared" si="41"/>
        <v>1.6511968867305583E-2</v>
      </c>
      <c r="S90" s="15">
        <f t="shared" si="41"/>
        <v>-8.7991912497112981E-3</v>
      </c>
      <c r="T90" s="15">
        <f t="shared" si="41"/>
        <v>-2.3989593373352755E-2</v>
      </c>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2:50" x14ac:dyDescent="0.25">
      <c r="B91" s="16">
        <f t="shared" si="29"/>
        <v>42156</v>
      </c>
      <c r="C91" s="15">
        <f t="shared" ref="C91:T91" si="42">IFERROR(LN(C30/C29),"")</f>
        <v>-2.1933895680626265E-3</v>
      </c>
      <c r="D91" s="15">
        <f t="shared" si="42"/>
        <v>-3.5534157100771742E-2</v>
      </c>
      <c r="E91" s="15">
        <f t="shared" si="42"/>
        <v>-2.6282229967584506E-2</v>
      </c>
      <c r="F91" s="15">
        <f t="shared" si="42"/>
        <v>-2.8939963950076121E-2</v>
      </c>
      <c r="G91" s="15">
        <f t="shared" si="42"/>
        <v>-3.0926668396461875E-2</v>
      </c>
      <c r="H91" s="15">
        <f t="shared" si="42"/>
        <v>-5.5494060520022648E-2</v>
      </c>
      <c r="I91" s="15">
        <f t="shared" si="42"/>
        <v>-1.9861403259898273E-2</v>
      </c>
      <c r="J91" s="15">
        <f t="shared" si="42"/>
        <v>2.5964010940245558E-2</v>
      </c>
      <c r="K91" s="15">
        <f t="shared" si="42"/>
        <v>-7.7166984169884448E-2</v>
      </c>
      <c r="L91" s="15">
        <f t="shared" si="42"/>
        <v>-6.5797188265516934E-2</v>
      </c>
      <c r="M91" s="15">
        <f t="shared" si="42"/>
        <v>-3.5376286213343953E-2</v>
      </c>
      <c r="N91" s="15">
        <f t="shared" si="42"/>
        <v>-5.066998828981454E-2</v>
      </c>
      <c r="O91" s="15">
        <f t="shared" si="42"/>
        <v>-6.4648083876765017E-2</v>
      </c>
      <c r="P91" s="15">
        <f t="shared" si="42"/>
        <v>-6.4470681609832742E-2</v>
      </c>
      <c r="Q91" s="15">
        <f t="shared" si="42"/>
        <v>-4.4307514872266154E-2</v>
      </c>
      <c r="R91" s="15">
        <f t="shared" si="42"/>
        <v>-6.5198043203181441E-2</v>
      </c>
      <c r="S91" s="15">
        <f t="shared" si="42"/>
        <v>-5.894472752023909E-2</v>
      </c>
      <c r="T91" s="15">
        <f t="shared" si="42"/>
        <v>-1.5446753475697643E-2</v>
      </c>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2:50" x14ac:dyDescent="0.25">
      <c r="B92" s="16">
        <f t="shared" si="29"/>
        <v>42186</v>
      </c>
      <c r="C92" s="15">
        <f t="shared" ref="C92:T92" si="43">IFERROR(LN(C31/C30),"")</f>
        <v>-3.4788828139899509E-2</v>
      </c>
      <c r="D92" s="15">
        <f t="shared" si="43"/>
        <v>7.6819882097359363E-2</v>
      </c>
      <c r="E92" s="15">
        <f t="shared" si="43"/>
        <v>6.2124480726384324E-2</v>
      </c>
      <c r="F92" s="15">
        <f t="shared" si="43"/>
        <v>1.3824162657510847E-2</v>
      </c>
      <c r="G92" s="15">
        <f t="shared" si="43"/>
        <v>7.3899227622064023E-2</v>
      </c>
      <c r="H92" s="15">
        <f t="shared" si="43"/>
        <v>0.12568581674078771</v>
      </c>
      <c r="I92" s="15">
        <f t="shared" si="43"/>
        <v>2.7825878103188127E-2</v>
      </c>
      <c r="J92" s="15">
        <f t="shared" si="43"/>
        <v>3.7793999678522629E-2</v>
      </c>
      <c r="K92" s="15">
        <f t="shared" si="43"/>
        <v>6.5270899077821409E-2</v>
      </c>
      <c r="L92" s="15">
        <f t="shared" si="43"/>
        <v>3.8057691389695392E-2</v>
      </c>
      <c r="M92" s="15">
        <f t="shared" si="43"/>
        <v>7.0589872545573876E-2</v>
      </c>
      <c r="N92" s="15">
        <f t="shared" si="43"/>
        <v>1.7624617533150748E-2</v>
      </c>
      <c r="O92" s="15">
        <f t="shared" si="43"/>
        <v>2.1099927315417155E-2</v>
      </c>
      <c r="P92" s="15">
        <f t="shared" si="43"/>
        <v>9.0151136180106367E-2</v>
      </c>
      <c r="Q92" s="15">
        <f t="shared" si="43"/>
        <v>2.8465884532449061E-2</v>
      </c>
      <c r="R92" s="15">
        <f t="shared" si="43"/>
        <v>3.4362595825190106E-2</v>
      </c>
      <c r="S92" s="15">
        <f t="shared" si="43"/>
        <v>3.8544221873884664E-3</v>
      </c>
      <c r="T92" s="15">
        <f t="shared" si="43"/>
        <v>2.9788530853425026E-2</v>
      </c>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2:50" x14ac:dyDescent="0.25">
      <c r="B93" s="16">
        <f t="shared" si="29"/>
        <v>42217</v>
      </c>
      <c r="C93" s="15">
        <f t="shared" ref="C93:T93" si="44">IFERROR(LN(C32/C31),"")</f>
        <v>-4.9602512521157632E-2</v>
      </c>
      <c r="D93" s="15">
        <f t="shared" si="44"/>
        <v>-5.7137464382231017E-2</v>
      </c>
      <c r="E93" s="15">
        <f t="shared" si="44"/>
        <v>-5.7953962334487573E-4</v>
      </c>
      <c r="F93" s="15">
        <f t="shared" si="44"/>
        <v>9.3530498520087324E-2</v>
      </c>
      <c r="G93" s="15">
        <f t="shared" si="44"/>
        <v>-6.4628955068576077E-2</v>
      </c>
      <c r="H93" s="15">
        <f t="shared" si="44"/>
        <v>-1.7476200191129526E-2</v>
      </c>
      <c r="I93" s="15">
        <f t="shared" si="44"/>
        <v>-6.4185825959672038E-2</v>
      </c>
      <c r="J93" s="15">
        <f t="shared" si="44"/>
        <v>-0.14951378934694351</v>
      </c>
      <c r="K93" s="15">
        <f t="shared" si="44"/>
        <v>5.7767854399521344E-4</v>
      </c>
      <c r="L93" s="15">
        <f t="shared" si="44"/>
        <v>5.879124017243941E-3</v>
      </c>
      <c r="M93" s="15">
        <f t="shared" si="44"/>
        <v>-6.6720994532537659E-2</v>
      </c>
      <c r="N93" s="15">
        <f t="shared" si="44"/>
        <v>-3.7740387439676081E-2</v>
      </c>
      <c r="O93" s="15">
        <f t="shared" si="44"/>
        <v>-1.1596944894984255E-2</v>
      </c>
      <c r="P93" s="15">
        <f t="shared" si="44"/>
        <v>-0.10021312984032231</v>
      </c>
      <c r="Q93" s="15">
        <f t="shared" si="44"/>
        <v>-5.3502864420532391E-2</v>
      </c>
      <c r="R93" s="15">
        <f t="shared" si="44"/>
        <v>-8.5945809257341271E-2</v>
      </c>
      <c r="S93" s="15">
        <f t="shared" si="44"/>
        <v>-5.1021193674824668E-3</v>
      </c>
      <c r="T93" s="15">
        <f t="shared" si="44"/>
        <v>1.7907292589710602E-2</v>
      </c>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2:50" x14ac:dyDescent="0.25">
      <c r="B94" s="16">
        <f t="shared" si="29"/>
        <v>42248</v>
      </c>
      <c r="C94" s="15">
        <f t="shared" ref="C94:T94" si="45">IFERROR(LN(C33/C32),"")</f>
        <v>-5.4757154433599303E-3</v>
      </c>
      <c r="D94" s="15">
        <f t="shared" si="45"/>
        <v>-1.8113011948274943E-2</v>
      </c>
      <c r="E94" s="15">
        <f t="shared" si="45"/>
        <v>-2.044514165610831E-2</v>
      </c>
      <c r="F94" s="15">
        <f t="shared" si="45"/>
        <v>-2.2831821040519725E-2</v>
      </c>
      <c r="G94" s="15">
        <f t="shared" si="45"/>
        <v>-1.8811589272921113E-2</v>
      </c>
      <c r="H94" s="15">
        <f t="shared" si="45"/>
        <v>3.8159982459036998E-2</v>
      </c>
      <c r="I94" s="15">
        <f t="shared" si="45"/>
        <v>8.9477203813264142E-4</v>
      </c>
      <c r="J94" s="15">
        <f t="shared" si="45"/>
        <v>-2.9578216776488881E-2</v>
      </c>
      <c r="K94" s="15">
        <f t="shared" si="45"/>
        <v>6.5308595541232875E-2</v>
      </c>
      <c r="L94" s="15">
        <f t="shared" si="45"/>
        <v>4.065358240833275E-2</v>
      </c>
      <c r="M94" s="15">
        <f t="shared" si="45"/>
        <v>-1.0869856349474951E-3</v>
      </c>
      <c r="N94" s="15">
        <f t="shared" si="45"/>
        <v>3.0848442243607076E-2</v>
      </c>
      <c r="O94" s="15">
        <f t="shared" si="45"/>
        <v>-5.6093304884177041E-2</v>
      </c>
      <c r="P94" s="15">
        <f t="shared" si="45"/>
        <v>3.8535763798701649E-3</v>
      </c>
      <c r="Q94" s="15">
        <f t="shared" si="45"/>
        <v>8.9772593083554661E-2</v>
      </c>
      <c r="R94" s="15">
        <f t="shared" si="45"/>
        <v>1.4195522745171637E-2</v>
      </c>
      <c r="S94" s="15">
        <f t="shared" si="45"/>
        <v>-5.586790726354713E-2</v>
      </c>
      <c r="T94" s="15">
        <f t="shared" si="45"/>
        <v>-5.5727394610733824E-2</v>
      </c>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2:50" x14ac:dyDescent="0.25">
      <c r="B95" s="16">
        <f t="shared" si="29"/>
        <v>42278</v>
      </c>
      <c r="C95" s="15">
        <f t="shared" ref="C95:T95" si="46">IFERROR(LN(C34/C33),"")</f>
        <v>2.9418893002307538E-2</v>
      </c>
      <c r="D95" s="15">
        <f t="shared" si="46"/>
        <v>0.12099124494157434</v>
      </c>
      <c r="E95" s="15">
        <f t="shared" si="46"/>
        <v>2.5767668759681249E-2</v>
      </c>
      <c r="F95" s="15">
        <f t="shared" si="46"/>
        <v>6.4595019627745359E-2</v>
      </c>
      <c r="G95" s="15">
        <f t="shared" si="46"/>
        <v>-1.9736223995798365E-2</v>
      </c>
      <c r="H95" s="15">
        <f t="shared" si="46"/>
        <v>-7.8853696533473988E-2</v>
      </c>
      <c r="I95" s="15">
        <f t="shared" si="46"/>
        <v>7.9061658484876798E-2</v>
      </c>
      <c r="J95" s="15">
        <f t="shared" si="46"/>
        <v>0.10036141478192</v>
      </c>
      <c r="K95" s="15">
        <f t="shared" si="46"/>
        <v>4.0560348552696301E-2</v>
      </c>
      <c r="L95" s="15">
        <f t="shared" si="46"/>
        <v>7.7394770097757346E-2</v>
      </c>
      <c r="M95" s="15">
        <f t="shared" si="46"/>
        <v>5.1057716338120611E-2</v>
      </c>
      <c r="N95" s="15">
        <f t="shared" si="46"/>
        <v>2.8003225638114491E-2</v>
      </c>
      <c r="O95" s="15">
        <f t="shared" si="46"/>
        <v>-6.1803790018641259E-2</v>
      </c>
      <c r="P95" s="15">
        <f t="shared" si="46"/>
        <v>0.19960934411853182</v>
      </c>
      <c r="Q95" s="15">
        <f t="shared" si="46"/>
        <v>2.564436882258057E-2</v>
      </c>
      <c r="R95" s="15">
        <f t="shared" si="46"/>
        <v>9.4444033432991195E-2</v>
      </c>
      <c r="S95" s="15">
        <f t="shared" si="46"/>
        <v>7.4600448803252922E-2</v>
      </c>
      <c r="T95" s="15">
        <f t="shared" si="46"/>
        <v>9.076595622359783E-2</v>
      </c>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2:50" x14ac:dyDescent="0.25">
      <c r="B96" s="16">
        <f t="shared" si="29"/>
        <v>42309</v>
      </c>
      <c r="C96" s="15">
        <f t="shared" ref="C96:T96" si="47">IFERROR(LN(C35/C34),"")</f>
        <v>9.7700462481245087E-2</v>
      </c>
      <c r="D96" s="15">
        <f t="shared" si="47"/>
        <v>-1.1491065888476404E-2</v>
      </c>
      <c r="E96" s="15">
        <f t="shared" si="47"/>
        <v>-3.7240228855265401E-3</v>
      </c>
      <c r="F96" s="15">
        <f t="shared" si="47"/>
        <v>-3.6432715949591601E-3</v>
      </c>
      <c r="G96" s="15">
        <f t="shared" si="47"/>
        <v>3.310522550008381E-2</v>
      </c>
      <c r="H96" s="15">
        <f t="shared" si="47"/>
        <v>3.1557365534422559E-2</v>
      </c>
      <c r="I96" s="15">
        <f t="shared" si="47"/>
        <v>2.0762191951165668E-3</v>
      </c>
      <c r="J96" s="15">
        <f t="shared" si="47"/>
        <v>-0.10638353082427521</v>
      </c>
      <c r="K96" s="15">
        <f t="shared" si="47"/>
        <v>6.949364513599109E-3</v>
      </c>
      <c r="L96" s="15">
        <f t="shared" si="47"/>
        <v>2.5885919153182238E-2</v>
      </c>
      <c r="M96" s="15">
        <f t="shared" si="47"/>
        <v>-2.7653605185110147E-2</v>
      </c>
      <c r="N96" s="15">
        <f t="shared" si="47"/>
        <v>-4.7358690242431715E-2</v>
      </c>
      <c r="O96" s="15">
        <f t="shared" si="47"/>
        <v>-2.2090225040213601E-2</v>
      </c>
      <c r="P96" s="15">
        <f t="shared" si="47"/>
        <v>-4.0967998688339301E-2</v>
      </c>
      <c r="Q96" s="15">
        <f t="shared" si="47"/>
        <v>-6.2236730171092408E-2</v>
      </c>
      <c r="R96" s="15">
        <f t="shared" si="47"/>
        <v>-4.9024209163779121E-2</v>
      </c>
      <c r="S96" s="15">
        <f t="shared" si="47"/>
        <v>-1.8072106888438209E-2</v>
      </c>
      <c r="T96" s="15">
        <f t="shared" si="47"/>
        <v>5.2516878479997283E-3</v>
      </c>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2:20" x14ac:dyDescent="0.25">
      <c r="B97" s="16">
        <f t="shared" si="29"/>
        <v>42339</v>
      </c>
      <c r="C97" s="15">
        <f t="shared" ref="C97:T97" si="48">IFERROR(LN(C36/C35),"")</f>
        <v>6.7480754703381426E-2</v>
      </c>
      <c r="D97" s="15">
        <f t="shared" si="48"/>
        <v>5.9326068719056796E-3</v>
      </c>
      <c r="E97" s="15">
        <f t="shared" si="48"/>
        <v>-2.3267106706953283E-3</v>
      </c>
      <c r="F97" s="15">
        <f t="shared" si="48"/>
        <v>-2.4359306466666766E-3</v>
      </c>
      <c r="G97" s="15">
        <f t="shared" si="48"/>
        <v>5.5033716804340736E-2</v>
      </c>
      <c r="H97" s="15">
        <f t="shared" si="48"/>
        <v>2.9221475699386788E-2</v>
      </c>
      <c r="I97" s="15">
        <f t="shared" si="48"/>
        <v>2.1857663038652598E-2</v>
      </c>
      <c r="J97" s="15">
        <f t="shared" si="48"/>
        <v>9.5183154788476519E-3</v>
      </c>
      <c r="K97" s="15">
        <f t="shared" si="48"/>
        <v>3.9753945501097024E-2</v>
      </c>
      <c r="L97" s="15">
        <f t="shared" si="48"/>
        <v>2.1478656321265353E-2</v>
      </c>
      <c r="M97" s="15">
        <f t="shared" si="48"/>
        <v>5.5031273266088261E-2</v>
      </c>
      <c r="N97" s="15">
        <f t="shared" si="48"/>
        <v>-1.6757774541308994E-2</v>
      </c>
      <c r="O97" s="15">
        <f t="shared" si="48"/>
        <v>2.7521799710402018E-2</v>
      </c>
      <c r="P97" s="15">
        <f t="shared" si="48"/>
        <v>-8.4411704058762027E-2</v>
      </c>
      <c r="Q97" s="15">
        <f t="shared" si="48"/>
        <v>-1.5773999977352803E-2</v>
      </c>
      <c r="R97" s="15">
        <f t="shared" si="48"/>
        <v>-3.3083442396193556E-3</v>
      </c>
      <c r="S97" s="15">
        <f t="shared" si="48"/>
        <v>1.6799630436448078E-2</v>
      </c>
      <c r="T97" s="15">
        <f t="shared" si="48"/>
        <v>6.2659303653470897E-3</v>
      </c>
    </row>
    <row r="98" spans="2:20" x14ac:dyDescent="0.25">
      <c r="B98" s="16">
        <f t="shared" si="29"/>
        <v>42370</v>
      </c>
      <c r="C98" s="15">
        <f t="shared" ref="C98:T98" si="49">IFERROR(LN(C37/C36),"")</f>
        <v>-4.2412297840763592E-2</v>
      </c>
      <c r="D98" s="15">
        <f t="shared" si="49"/>
        <v>3.5411539116178378E-2</v>
      </c>
      <c r="E98" s="15">
        <f t="shared" si="49"/>
        <v>-1.042174634346214E-2</v>
      </c>
      <c r="F98" s="15">
        <f t="shared" si="49"/>
        <v>-2.9453696847927362E-2</v>
      </c>
      <c r="G98" s="15">
        <f t="shared" si="49"/>
        <v>-3.8793783684213309E-2</v>
      </c>
      <c r="H98" s="15">
        <f t="shared" si="49"/>
        <v>-3.8869691928312237E-2</v>
      </c>
      <c r="I98" s="15">
        <f t="shared" si="49"/>
        <v>1.6606058374856625E-2</v>
      </c>
      <c r="J98" s="15">
        <f t="shared" si="49"/>
        <v>-3.6558480991946023E-2</v>
      </c>
      <c r="K98" s="15">
        <f t="shared" si="49"/>
        <v>8.2832523554305731E-2</v>
      </c>
      <c r="L98" s="15">
        <f t="shared" si="49"/>
        <v>5.6431252808626854E-2</v>
      </c>
      <c r="M98" s="15">
        <f t="shared" si="49"/>
        <v>7.2573547167562008E-2</v>
      </c>
      <c r="N98" s="15">
        <f t="shared" si="49"/>
        <v>3.0749120605919739E-2</v>
      </c>
      <c r="O98" s="15">
        <f t="shared" si="49"/>
        <v>6.2804001977188065E-2</v>
      </c>
      <c r="P98" s="15">
        <f t="shared" si="49"/>
        <v>-0.15656885915604488</v>
      </c>
      <c r="Q98" s="15">
        <f t="shared" si="49"/>
        <v>2.4128804360106396E-2</v>
      </c>
      <c r="R98" s="15">
        <f t="shared" si="49"/>
        <v>-0.13247980953926153</v>
      </c>
      <c r="S98" s="15">
        <f t="shared" si="49"/>
        <v>7.8010260143858229E-2</v>
      </c>
      <c r="T98" s="15">
        <f t="shared" si="49"/>
        <v>7.4722429357874567E-3</v>
      </c>
    </row>
    <row r="99" spans="2:20" x14ac:dyDescent="0.25">
      <c r="B99" s="16">
        <f t="shared" si="29"/>
        <v>42401</v>
      </c>
      <c r="C99" s="15">
        <f t="shared" ref="C99:T99" si="50">IFERROR(LN(C38/C37),"")</f>
        <v>-7.940434186826402E-2</v>
      </c>
      <c r="D99" s="15">
        <f t="shared" si="50"/>
        <v>1.1268420539786239E-2</v>
      </c>
      <c r="E99" s="15">
        <f t="shared" si="50"/>
        <v>7.7401778995397089E-2</v>
      </c>
      <c r="F99" s="15">
        <f t="shared" si="50"/>
        <v>0.11067877867824895</v>
      </c>
      <c r="G99" s="15">
        <f t="shared" si="50"/>
        <v>-8.338934607030786E-2</v>
      </c>
      <c r="H99" s="15">
        <f t="shared" si="50"/>
        <v>4.2155647742516879E-2</v>
      </c>
      <c r="I99" s="15">
        <f t="shared" si="50"/>
        <v>7.345463251401071E-3</v>
      </c>
      <c r="J99" s="15">
        <f t="shared" si="50"/>
        <v>-0.12761394360301834</v>
      </c>
      <c r="K99" s="15">
        <f t="shared" si="50"/>
        <v>-1.387496301094724E-3</v>
      </c>
      <c r="L99" s="15">
        <f t="shared" si="50"/>
        <v>-3.0920379771112616E-2</v>
      </c>
      <c r="M99" s="15">
        <f t="shared" si="50"/>
        <v>9.8874720893464708E-3</v>
      </c>
      <c r="N99" s="15">
        <f t="shared" si="50"/>
        <v>5.0341978272931175E-3</v>
      </c>
      <c r="O99" s="15">
        <f t="shared" si="50"/>
        <v>6.2909756465475572E-2</v>
      </c>
      <c r="P99" s="15">
        <f t="shared" si="50"/>
        <v>4.555626692211296E-2</v>
      </c>
      <c r="Q99" s="15">
        <f t="shared" si="50"/>
        <v>0.15542988871914598</v>
      </c>
      <c r="R99" s="15">
        <f t="shared" si="50"/>
        <v>0.1034922775170844</v>
      </c>
      <c r="S99" s="15">
        <f t="shared" si="50"/>
        <v>2.7319599223998525E-2</v>
      </c>
      <c r="T99" s="15">
        <f t="shared" si="50"/>
        <v>3.4742460301930827E-3</v>
      </c>
    </row>
    <row r="100" spans="2:20" x14ac:dyDescent="0.25">
      <c r="B100" s="16">
        <f t="shared" si="29"/>
        <v>42430</v>
      </c>
      <c r="C100" s="15">
        <f t="shared" ref="C100:T100" si="51">IFERROR(LN(C39/C38),"")</f>
        <v>0.11898769868276406</v>
      </c>
      <c r="D100" s="15">
        <f t="shared" si="51"/>
        <v>7.4900161314977676E-2</v>
      </c>
      <c r="E100" s="15">
        <f t="shared" si="51"/>
        <v>2.3587010472002599E-2</v>
      </c>
      <c r="F100" s="15">
        <f t="shared" si="51"/>
        <v>5.7246477207064279E-2</v>
      </c>
      <c r="G100" s="15">
        <f t="shared" si="51"/>
        <v>5.2858231388403523E-2</v>
      </c>
      <c r="H100" s="15">
        <f t="shared" si="51"/>
        <v>6.8154120024905715E-2</v>
      </c>
      <c r="I100" s="15">
        <f t="shared" si="51"/>
        <v>3.5243971224189825E-2</v>
      </c>
      <c r="J100" s="15">
        <f t="shared" si="51"/>
        <v>3.6535461348437687E-2</v>
      </c>
      <c r="K100" s="15">
        <f t="shared" si="51"/>
        <v>6.6651555699436441E-2</v>
      </c>
      <c r="L100" s="15">
        <f t="shared" si="51"/>
        <v>4.5650216465783808E-2</v>
      </c>
      <c r="M100" s="15">
        <f t="shared" si="51"/>
        <v>5.5288670482345627E-2</v>
      </c>
      <c r="N100" s="15">
        <f t="shared" si="51"/>
        <v>0.13919906075936736</v>
      </c>
      <c r="O100" s="15">
        <f t="shared" si="51"/>
        <v>0.13970554327599094</v>
      </c>
      <c r="P100" s="15">
        <f t="shared" si="51"/>
        <v>3.6281904266893775E-2</v>
      </c>
      <c r="Q100" s="15">
        <f t="shared" si="51"/>
        <v>6.4168557128583721E-3</v>
      </c>
      <c r="R100" s="15">
        <f t="shared" si="51"/>
        <v>8.3855149962530712E-2</v>
      </c>
      <c r="S100" s="15">
        <f t="shared" si="51"/>
        <v>6.3947109998906793E-2</v>
      </c>
      <c r="T100" s="15">
        <f t="shared" si="51"/>
        <v>0</v>
      </c>
    </row>
    <row r="101" spans="2:20" x14ac:dyDescent="0.25">
      <c r="B101" s="16">
        <f t="shared" si="29"/>
        <v>42461</v>
      </c>
      <c r="C101" s="15">
        <f t="shared" ref="C101:T101" si="52">IFERROR(LN(C40/C39),"")</f>
        <v>5.7252893169051564E-2</v>
      </c>
      <c r="D101" s="15">
        <f t="shared" si="52"/>
        <v>2.1101298893527392E-2</v>
      </c>
      <c r="E101" s="15">
        <f t="shared" si="52"/>
        <v>5.625206378119009E-3</v>
      </c>
      <c r="F101" s="15">
        <f t="shared" si="52"/>
        <v>-7.5296883755523233E-3</v>
      </c>
      <c r="G101" s="15">
        <f t="shared" si="52"/>
        <v>4.6538153472634979E-2</v>
      </c>
      <c r="H101" s="15">
        <f t="shared" si="52"/>
        <v>7.4171787058993036E-2</v>
      </c>
      <c r="I101" s="15">
        <f t="shared" si="52"/>
        <v>3.5231550150666265E-2</v>
      </c>
      <c r="J101" s="15">
        <f t="shared" si="52"/>
        <v>5.8311660374547471E-2</v>
      </c>
      <c r="K101" s="15">
        <f t="shared" si="52"/>
        <v>5.4075105875811602E-2</v>
      </c>
      <c r="L101" s="15">
        <f t="shared" si="52"/>
        <v>-5.0408842548771869E-3</v>
      </c>
      <c r="M101" s="15">
        <f t="shared" si="52"/>
        <v>-6.442891807362126E-3</v>
      </c>
      <c r="N101" s="15">
        <f t="shared" si="52"/>
        <v>5.3685580585847055E-3</v>
      </c>
      <c r="O101" s="15">
        <f t="shared" si="52"/>
        <v>-2.1706236592962308E-2</v>
      </c>
      <c r="P101" s="15">
        <f t="shared" si="52"/>
        <v>-8.6334512972394029E-2</v>
      </c>
      <c r="Q101" s="15">
        <f t="shared" si="52"/>
        <v>4.288836808542075E-2</v>
      </c>
      <c r="R101" s="15">
        <f t="shared" si="52"/>
        <v>-3.5028688281639631E-2</v>
      </c>
      <c r="S101" s="15">
        <f t="shared" si="52"/>
        <v>-5.9816260968083602E-2</v>
      </c>
      <c r="T101" s="15">
        <f t="shared" si="52"/>
        <v>1.481274229649172E-2</v>
      </c>
    </row>
    <row r="102" spans="2:20" x14ac:dyDescent="0.25">
      <c r="B102" s="16">
        <f t="shared" si="29"/>
        <v>42491</v>
      </c>
      <c r="C102" s="15">
        <f t="shared" ref="C102:T102" si="53">IFERROR(LN(C41/C40),"")</f>
        <v>2.9522412514048281E-2</v>
      </c>
      <c r="D102" s="15">
        <f t="shared" si="53"/>
        <v>5.6910751807578326E-3</v>
      </c>
      <c r="E102" s="15">
        <f t="shared" si="53"/>
        <v>6.0484968284761471E-2</v>
      </c>
      <c r="F102" s="15">
        <f t="shared" si="53"/>
        <v>4.3328214368678605E-2</v>
      </c>
      <c r="G102" s="15">
        <f t="shared" si="53"/>
        <v>4.4710689343934028E-3</v>
      </c>
      <c r="H102" s="15">
        <f t="shared" si="53"/>
        <v>3.7463688252885034E-2</v>
      </c>
      <c r="I102" s="15">
        <f t="shared" si="53"/>
        <v>5.4278710577207769E-3</v>
      </c>
      <c r="J102" s="15">
        <f t="shared" si="53"/>
        <v>-9.4854939392752958E-3</v>
      </c>
      <c r="K102" s="15">
        <f t="shared" si="53"/>
        <v>1.8249010921094544E-2</v>
      </c>
      <c r="L102" s="15">
        <f t="shared" si="53"/>
        <v>2.0322773439194954E-2</v>
      </c>
      <c r="M102" s="15">
        <f t="shared" si="53"/>
        <v>2.1372256660695726E-2</v>
      </c>
      <c r="N102" s="15">
        <f t="shared" si="53"/>
        <v>-4.7355425112896535E-3</v>
      </c>
      <c r="O102" s="15">
        <f t="shared" si="53"/>
        <v>-2.3645837964815657E-2</v>
      </c>
      <c r="P102" s="15">
        <f t="shared" si="53"/>
        <v>4.2713067551436001E-4</v>
      </c>
      <c r="Q102" s="15">
        <f t="shared" si="53"/>
        <v>-0.10536049103085179</v>
      </c>
      <c r="R102" s="15">
        <f t="shared" si="53"/>
        <v>6.4299858741073496E-2</v>
      </c>
      <c r="S102" s="15">
        <f t="shared" si="53"/>
        <v>9.7149535345035336E-3</v>
      </c>
      <c r="T102" s="15">
        <f t="shared" si="53"/>
        <v>4.4241568450778618E-2</v>
      </c>
    </row>
    <row r="103" spans="2:20" x14ac:dyDescent="0.25">
      <c r="B103" s="16">
        <f t="shared" si="29"/>
        <v>42522</v>
      </c>
      <c r="C103" s="15">
        <f t="shared" ref="C103:T103" si="54">IFERROR(LN(C42/C41),"")</f>
        <v>-9.3027016777215074E-2</v>
      </c>
      <c r="D103" s="15">
        <f t="shared" si="54"/>
        <v>3.0341676998334195E-2</v>
      </c>
      <c r="E103" s="15">
        <f t="shared" si="54"/>
        <v>5.1174007337433977E-2</v>
      </c>
      <c r="F103" s="15">
        <f t="shared" si="54"/>
        <v>5.3224562686406525E-2</v>
      </c>
      <c r="G103" s="15">
        <f t="shared" si="54"/>
        <v>-4.1164097141451327E-2</v>
      </c>
      <c r="H103" s="15">
        <f t="shared" si="54"/>
        <v>5.8654519826541941E-2</v>
      </c>
      <c r="I103" s="15">
        <f t="shared" si="54"/>
        <v>8.0740461811269496E-2</v>
      </c>
      <c r="J103" s="15">
        <f t="shared" si="54"/>
        <v>5.2371603271423775E-2</v>
      </c>
      <c r="K103" s="15">
        <f t="shared" si="54"/>
        <v>0.1365040418049068</v>
      </c>
      <c r="L103" s="15">
        <f t="shared" si="54"/>
        <v>0.10407965363381634</v>
      </c>
      <c r="M103" s="15">
        <f t="shared" si="54"/>
        <v>8.9446850979012615E-2</v>
      </c>
      <c r="N103" s="15">
        <f t="shared" si="54"/>
        <v>7.9314337069175234E-2</v>
      </c>
      <c r="O103" s="15">
        <f t="shared" si="54"/>
        <v>6.827409471853936E-2</v>
      </c>
      <c r="P103" s="15">
        <f t="shared" si="54"/>
        <v>-3.573322155842585E-2</v>
      </c>
      <c r="Q103" s="15">
        <f t="shared" si="54"/>
        <v>3.3756719127813854E-2</v>
      </c>
      <c r="R103" s="15">
        <f t="shared" si="54"/>
        <v>-1.2469730111198007E-2</v>
      </c>
      <c r="S103" s="15">
        <f t="shared" si="54"/>
        <v>9.2627712704094839E-2</v>
      </c>
      <c r="T103" s="15">
        <f t="shared" si="54"/>
        <v>0.11059960447822074</v>
      </c>
    </row>
    <row r="104" spans="2:20" x14ac:dyDescent="0.25">
      <c r="B104" s="16">
        <f t="shared" si="29"/>
        <v>42552</v>
      </c>
      <c r="C104" s="15">
        <f t="shared" ref="C104:T104" si="55">IFERROR(LN(C43/C42),"")</f>
        <v>7.7847400127680239E-2</v>
      </c>
      <c r="D104" s="15">
        <f t="shared" si="55"/>
        <v>-4.3618980064243371E-3</v>
      </c>
      <c r="E104" s="15">
        <f t="shared" si="55"/>
        <v>-4.6247111716550042E-2</v>
      </c>
      <c r="F104" s="15">
        <f t="shared" si="55"/>
        <v>2.6763516784054309E-2</v>
      </c>
      <c r="G104" s="15">
        <f t="shared" si="55"/>
        <v>5.7623265249942983E-2</v>
      </c>
      <c r="H104" s="15">
        <f t="shared" si="55"/>
        <v>9.9652578222897258E-3</v>
      </c>
      <c r="I104" s="15">
        <f t="shared" si="55"/>
        <v>3.1885119338777301E-2</v>
      </c>
      <c r="J104" s="15">
        <f t="shared" si="55"/>
        <v>6.2670327641211665E-2</v>
      </c>
      <c r="K104" s="15">
        <f t="shared" si="55"/>
        <v>-2.3102461736419198E-2</v>
      </c>
      <c r="L104" s="15">
        <f t="shared" si="55"/>
        <v>-2.9020821061525929E-2</v>
      </c>
      <c r="M104" s="15">
        <f t="shared" si="55"/>
        <v>-1.6313078745872778E-2</v>
      </c>
      <c r="N104" s="15">
        <f t="shared" si="55"/>
        <v>-2.0625277124286426E-2</v>
      </c>
      <c r="O104" s="15">
        <f t="shared" si="55"/>
        <v>2.4987623629706412E-2</v>
      </c>
      <c r="P104" s="15">
        <f t="shared" si="55"/>
        <v>8.8536267854633765E-3</v>
      </c>
      <c r="Q104" s="15">
        <f t="shared" si="55"/>
        <v>3.3467282803589966E-2</v>
      </c>
      <c r="R104" s="15">
        <f t="shared" si="55"/>
        <v>6.2161335072799417E-2</v>
      </c>
      <c r="S104" s="15">
        <f t="shared" si="55"/>
        <v>-7.7303311651361513E-3</v>
      </c>
      <c r="T104" s="15">
        <f t="shared" si="55"/>
        <v>-3.4854750192110637E-2</v>
      </c>
    </row>
    <row r="105" spans="2:20" x14ac:dyDescent="0.25">
      <c r="B105" s="16">
        <f t="shared" si="29"/>
        <v>42583</v>
      </c>
      <c r="C105" s="15">
        <f t="shared" ref="C105:T105" si="56">IFERROR(LN(C44/C43),"")</f>
        <v>4.9894715228252062E-2</v>
      </c>
      <c r="D105" s="15">
        <f t="shared" si="56"/>
        <v>-3.2970681950267641E-3</v>
      </c>
      <c r="E105" s="15">
        <f t="shared" si="56"/>
        <v>1.1940048784785206E-2</v>
      </c>
      <c r="F105" s="15">
        <f t="shared" si="56"/>
        <v>1.350662727944409E-3</v>
      </c>
      <c r="G105" s="15">
        <f t="shared" si="56"/>
        <v>-0.19835251586502506</v>
      </c>
      <c r="H105" s="15">
        <f t="shared" si="56"/>
        <v>0.18349369182520731</v>
      </c>
      <c r="I105" s="15">
        <f t="shared" si="56"/>
        <v>-4.8175594608207632E-2</v>
      </c>
      <c r="J105" s="15">
        <f t="shared" si="56"/>
        <v>3.3880212023597603E-2</v>
      </c>
      <c r="K105" s="15">
        <f t="shared" si="56"/>
        <v>-0.10983763949268252</v>
      </c>
      <c r="L105" s="15">
        <f t="shared" si="56"/>
        <v>-0.13023741629874566</v>
      </c>
      <c r="M105" s="15">
        <f t="shared" si="56"/>
        <v>-5.8998797144369466E-2</v>
      </c>
      <c r="N105" s="15">
        <f t="shared" si="56"/>
        <v>-5.1118590022162694E-2</v>
      </c>
      <c r="O105" s="15">
        <f t="shared" si="56"/>
        <v>-9.2096489768315554E-2</v>
      </c>
      <c r="P105" s="15">
        <f t="shared" si="56"/>
        <v>1.7041913940914366E-2</v>
      </c>
      <c r="Q105" s="15">
        <f t="shared" si="56"/>
        <v>1.6256137863862461E-2</v>
      </c>
      <c r="R105" s="15">
        <f t="shared" si="56"/>
        <v>3.8439862255461865E-2</v>
      </c>
      <c r="S105" s="15">
        <f t="shared" si="56"/>
        <v>-4.7145237420221781E-2</v>
      </c>
      <c r="T105" s="15">
        <f t="shared" si="56"/>
        <v>-2.3567363382041257E-2</v>
      </c>
    </row>
    <row r="106" spans="2:20" x14ac:dyDescent="0.25">
      <c r="B106" s="16">
        <f t="shared" si="29"/>
        <v>42614</v>
      </c>
      <c r="C106" s="15">
        <f t="shared" ref="C106:T106" si="57">IFERROR(LN(C45/C44),"")</f>
        <v>9.8361645254159497E-2</v>
      </c>
      <c r="D106" s="15">
        <f t="shared" si="57"/>
        <v>-2.7493411306241975E-2</v>
      </c>
      <c r="E106" s="15">
        <f t="shared" si="57"/>
        <v>-2.96473966624381E-2</v>
      </c>
      <c r="F106" s="15">
        <f t="shared" si="57"/>
        <v>-5.6523526249529797E-2</v>
      </c>
      <c r="G106" s="15">
        <f t="shared" si="57"/>
        <v>-0.10667536964989636</v>
      </c>
      <c r="H106" s="15">
        <f t="shared" si="57"/>
        <v>4.4366266052701286E-4</v>
      </c>
      <c r="I106" s="15">
        <f t="shared" si="57"/>
        <v>-3.5418167724740037E-3</v>
      </c>
      <c r="J106" s="15">
        <f t="shared" si="57"/>
        <v>-4.419122660999629E-2</v>
      </c>
      <c r="K106" s="15">
        <f t="shared" si="57"/>
        <v>1.6053414615496614E-2</v>
      </c>
      <c r="L106" s="15">
        <f t="shared" si="57"/>
        <v>8.2747238917065605E-3</v>
      </c>
      <c r="M106" s="15">
        <f t="shared" si="57"/>
        <v>1.8358055655503233E-2</v>
      </c>
      <c r="N106" s="15">
        <f t="shared" si="57"/>
        <v>1.8776042821987336E-2</v>
      </c>
      <c r="O106" s="15">
        <f t="shared" si="57"/>
        <v>-1.2112842981585123E-2</v>
      </c>
      <c r="P106" s="15">
        <f t="shared" si="57"/>
        <v>4.5907609441695113E-2</v>
      </c>
      <c r="Q106" s="15">
        <f t="shared" si="57"/>
        <v>-5.2107672473015584E-3</v>
      </c>
      <c r="R106" s="15">
        <f t="shared" si="57"/>
        <v>8.8664650087735553E-3</v>
      </c>
      <c r="S106" s="15">
        <f t="shared" si="57"/>
        <v>-6.7110691140405757E-3</v>
      </c>
      <c r="T106" s="15">
        <f t="shared" si="57"/>
        <v>-5.9265235918545016E-3</v>
      </c>
    </row>
    <row r="107" spans="2:20" x14ac:dyDescent="0.25">
      <c r="B107" s="16">
        <f t="shared" si="29"/>
        <v>42644</v>
      </c>
      <c r="C107" s="15">
        <f t="shared" ref="C107:T107" si="58">IFERROR(LN(C46/C45),"")</f>
        <v>0.14219094519438816</v>
      </c>
      <c r="D107" s="15">
        <f t="shared" si="58"/>
        <v>2.2408688418308238E-3</v>
      </c>
      <c r="E107" s="15">
        <f t="shared" si="58"/>
        <v>7.0702608009131692E-3</v>
      </c>
      <c r="F107" s="15">
        <f t="shared" si="58"/>
        <v>-1.8326417212316488E-2</v>
      </c>
      <c r="G107" s="15">
        <f t="shared" si="58"/>
        <v>-0.15720085074486428</v>
      </c>
      <c r="H107" s="15">
        <f t="shared" si="58"/>
        <v>-5.0859224549466939E-2</v>
      </c>
      <c r="I107" s="15">
        <f t="shared" si="58"/>
        <v>-1.8281685493335462E-2</v>
      </c>
      <c r="J107" s="15">
        <f t="shared" si="58"/>
        <v>-5.2700599967154621E-2</v>
      </c>
      <c r="K107" s="15">
        <f t="shared" si="58"/>
        <v>-1.0746986734520814E-2</v>
      </c>
      <c r="L107" s="15">
        <f t="shared" si="58"/>
        <v>7.1919432089215989E-3</v>
      </c>
      <c r="M107" s="15">
        <f t="shared" si="58"/>
        <v>4.5389535569228881E-2</v>
      </c>
      <c r="N107" s="15">
        <f t="shared" si="58"/>
        <v>3.5950521798123865E-2</v>
      </c>
      <c r="O107" s="15">
        <f t="shared" si="58"/>
        <v>2.3160107349548684E-2</v>
      </c>
      <c r="P107" s="15">
        <f t="shared" si="58"/>
        <v>9.0538003000524003E-2</v>
      </c>
      <c r="Q107" s="15">
        <f t="shared" si="58"/>
        <v>-5.493085223678195E-2</v>
      </c>
      <c r="R107" s="15">
        <f t="shared" si="58"/>
        <v>-3.3336480326230371E-2</v>
      </c>
      <c r="S107" s="15">
        <f t="shared" si="58"/>
        <v>-7.7576593792147472E-2</v>
      </c>
      <c r="T107" s="15">
        <f t="shared" si="58"/>
        <v>-2.5096870241649558E-2</v>
      </c>
    </row>
    <row r="108" spans="2:20" x14ac:dyDescent="0.25">
      <c r="B108" s="16">
        <f t="shared" si="29"/>
        <v>42675</v>
      </c>
      <c r="C108" s="15">
        <f t="shared" ref="C108:T108" si="59">IFERROR(LN(C47/C46),"")</f>
        <v>0.11712533751354695</v>
      </c>
      <c r="D108" s="15">
        <f t="shared" si="59"/>
        <v>-8.8407624867802376E-2</v>
      </c>
      <c r="E108" s="15">
        <f t="shared" si="59"/>
        <v>-9.7197706001094161E-2</v>
      </c>
      <c r="F108" s="15">
        <f t="shared" si="59"/>
        <v>0.10776413091648246</v>
      </c>
      <c r="G108" s="15">
        <f t="shared" si="59"/>
        <v>-5.6132891021307654E-2</v>
      </c>
      <c r="H108" s="15">
        <f t="shared" si="59"/>
        <v>9.3577751053714284E-2</v>
      </c>
      <c r="I108" s="15">
        <f t="shared" si="59"/>
        <v>-4.1274697661232686E-2</v>
      </c>
      <c r="J108" s="15">
        <f t="shared" si="59"/>
        <v>-0.16278009868987525</v>
      </c>
      <c r="K108" s="15">
        <f t="shared" si="59"/>
        <v>-2.1432917506009619E-2</v>
      </c>
      <c r="L108" s="15">
        <f t="shared" si="59"/>
        <v>-3.210603226434345E-2</v>
      </c>
      <c r="M108" s="15">
        <f t="shared" si="59"/>
        <v>-0.11381624266634864</v>
      </c>
      <c r="N108" s="15">
        <f t="shared" si="59"/>
        <v>-9.8114676550749347E-2</v>
      </c>
      <c r="O108" s="15">
        <f t="shared" si="59"/>
        <v>-4.6869619612259501E-2</v>
      </c>
      <c r="P108" s="15">
        <f t="shared" si="59"/>
        <v>4.4550937609755932E-2</v>
      </c>
      <c r="Q108" s="15">
        <f t="shared" si="59"/>
        <v>8.7360705932615253E-3</v>
      </c>
      <c r="R108" s="15">
        <f t="shared" si="59"/>
        <v>-2.0201328849509599E-2</v>
      </c>
      <c r="S108" s="15">
        <f t="shared" si="59"/>
        <v>4.8068837449596717E-2</v>
      </c>
      <c r="T108" s="15">
        <f t="shared" si="59"/>
        <v>-8.6382028331285818E-2</v>
      </c>
    </row>
    <row r="109" spans="2:20" x14ac:dyDescent="0.25">
      <c r="B109" s="16">
        <f t="shared" si="29"/>
        <v>42705</v>
      </c>
      <c r="C109" s="15">
        <f t="shared" ref="C109:T109" si="60">IFERROR(LN(C48/C47),"")</f>
        <v>2.5120437192167E-2</v>
      </c>
      <c r="D109" s="15">
        <f t="shared" si="60"/>
        <v>3.5716237369273408E-2</v>
      </c>
      <c r="E109" s="15">
        <f t="shared" si="60"/>
        <v>1.3162130574956098E-2</v>
      </c>
      <c r="F109" s="15">
        <f t="shared" si="60"/>
        <v>3.9040229289212219E-2</v>
      </c>
      <c r="G109" s="15">
        <f t="shared" si="60"/>
        <v>7.0380819418418603E-2</v>
      </c>
      <c r="H109" s="15">
        <f t="shared" si="60"/>
        <v>-3.2351892819638571E-3</v>
      </c>
      <c r="I109" s="15">
        <f t="shared" si="60"/>
        <v>4.1413731921237727E-2</v>
      </c>
      <c r="J109" s="15">
        <f t="shared" si="60"/>
        <v>-4.9624181025803994E-2</v>
      </c>
      <c r="K109" s="15">
        <f t="shared" si="60"/>
        <v>3.8074201342362234E-3</v>
      </c>
      <c r="L109" s="15">
        <f t="shared" si="60"/>
        <v>1.8959539385952625E-2</v>
      </c>
      <c r="M109" s="15">
        <f t="shared" si="60"/>
        <v>6.0077190136523594E-2</v>
      </c>
      <c r="N109" s="15">
        <f t="shared" si="60"/>
        <v>4.9600754528784007E-2</v>
      </c>
      <c r="O109" s="15">
        <f t="shared" si="60"/>
        <v>0.108325126502389</v>
      </c>
      <c r="P109" s="15">
        <f t="shared" si="60"/>
        <v>2.9591387099303409E-2</v>
      </c>
      <c r="Q109" s="15">
        <f t="shared" si="60"/>
        <v>-7.3633221913095168E-2</v>
      </c>
      <c r="R109" s="15">
        <f t="shared" si="60"/>
        <v>1.3324823263930318E-2</v>
      </c>
      <c r="S109" s="15">
        <f t="shared" si="60"/>
        <v>6.7415037652541782E-2</v>
      </c>
      <c r="T109" s="15">
        <f t="shared" si="60"/>
        <v>3.8893263625453436E-2</v>
      </c>
    </row>
    <row r="110" spans="2:20" x14ac:dyDescent="0.25">
      <c r="B110" s="16">
        <f t="shared" si="29"/>
        <v>42736</v>
      </c>
      <c r="C110" s="15">
        <f t="shared" ref="C110:T110" si="61">IFERROR(LN(C49/C48),"")</f>
        <v>3.5462920615025505E-2</v>
      </c>
      <c r="D110" s="15">
        <f t="shared" si="61"/>
        <v>6.0907855725899428E-2</v>
      </c>
      <c r="E110" s="15">
        <f t="shared" si="61"/>
        <v>2.3041238030233533E-2</v>
      </c>
      <c r="F110" s="15">
        <f t="shared" si="61"/>
        <v>-5.3986840659115319E-2</v>
      </c>
      <c r="G110" s="15">
        <f t="shared" si="61"/>
        <v>3.3231998695170614E-3</v>
      </c>
      <c r="H110" s="15">
        <f t="shared" si="61"/>
        <v>4.2243384517061576E-2</v>
      </c>
      <c r="I110" s="15">
        <f t="shared" si="61"/>
        <v>-1.7158807859705524E-2</v>
      </c>
      <c r="J110" s="15">
        <f t="shared" si="61"/>
        <v>0.12561008947360824</v>
      </c>
      <c r="K110" s="15">
        <f t="shared" si="61"/>
        <v>1.4815333248477615E-2</v>
      </c>
      <c r="L110" s="15">
        <f t="shared" si="61"/>
        <v>1.0246369027000166E-2</v>
      </c>
      <c r="M110" s="15">
        <f t="shared" si="61"/>
        <v>3.5039374884814151E-2</v>
      </c>
      <c r="N110" s="15">
        <f t="shared" si="61"/>
        <v>3.9992612200260839E-2</v>
      </c>
      <c r="O110" s="15">
        <f t="shared" si="61"/>
        <v>1.0929149893235112E-2</v>
      </c>
      <c r="P110" s="15">
        <f t="shared" si="61"/>
        <v>-5.3791877313148856E-2</v>
      </c>
      <c r="Q110" s="15">
        <f t="shared" si="61"/>
        <v>-1.9980790551115887E-2</v>
      </c>
      <c r="R110" s="15">
        <f t="shared" si="61"/>
        <v>1.640992688260539E-2</v>
      </c>
      <c r="S110" s="15">
        <f t="shared" si="61"/>
        <v>-8.5411981338927717E-2</v>
      </c>
      <c r="T110" s="15">
        <f t="shared" si="61"/>
        <v>2.3001535452839453E-2</v>
      </c>
    </row>
    <row r="111" spans="2:20" x14ac:dyDescent="0.25">
      <c r="B111" s="16">
        <f t="shared" ref="B111:B137" si="62">B50</f>
        <v>42767</v>
      </c>
      <c r="C111" s="15">
        <f t="shared" ref="C111:T111" si="63">IFERROR(LN(C50/C49),"")</f>
        <v>-5.918079799456525E-2</v>
      </c>
      <c r="D111" s="15">
        <f t="shared" si="63"/>
        <v>0.12885239701913773</v>
      </c>
      <c r="E111" s="15">
        <f t="shared" si="63"/>
        <v>9.7278211128677683E-2</v>
      </c>
      <c r="F111" s="15">
        <f t="shared" si="63"/>
        <v>1.0962029751224062E-2</v>
      </c>
      <c r="G111" s="15">
        <f t="shared" si="63"/>
        <v>-2.3497619357543659E-2</v>
      </c>
      <c r="H111" s="15">
        <f t="shared" si="63"/>
        <v>0.16959755007190438</v>
      </c>
      <c r="I111" s="15">
        <f t="shared" si="63"/>
        <v>7.6143146881684998E-2</v>
      </c>
      <c r="J111" s="15">
        <f t="shared" si="63"/>
        <v>2.4461026494831617E-2</v>
      </c>
      <c r="K111" s="15">
        <f t="shared" si="63"/>
        <v>6.0240117531387923E-2</v>
      </c>
      <c r="L111" s="15">
        <f t="shared" si="63"/>
        <v>4.2806213551282217E-2</v>
      </c>
      <c r="M111" s="15">
        <f t="shared" si="63"/>
        <v>5.7176441736821591E-2</v>
      </c>
      <c r="N111" s="15">
        <f t="shared" si="63"/>
        <v>-1.1264087622727284E-2</v>
      </c>
      <c r="O111" s="15">
        <f t="shared" si="63"/>
        <v>2.286897368961199E-2</v>
      </c>
      <c r="P111" s="15">
        <f t="shared" si="63"/>
        <v>4.4549043637583073E-2</v>
      </c>
      <c r="Q111" s="15">
        <f t="shared" si="63"/>
        <v>5.8783156568422507E-2</v>
      </c>
      <c r="R111" s="15">
        <f t="shared" si="63"/>
        <v>0.11527661268155724</v>
      </c>
      <c r="S111" s="15">
        <f t="shared" si="63"/>
        <v>2.3196774720696405E-2</v>
      </c>
      <c r="T111" s="15">
        <f t="shared" si="63"/>
        <v>6.2878984472386226E-2</v>
      </c>
    </row>
    <row r="112" spans="2:20" x14ac:dyDescent="0.25">
      <c r="B112" s="16">
        <f t="shared" si="62"/>
        <v>42795</v>
      </c>
      <c r="C112" s="15">
        <f t="shared" ref="C112:T112" si="64">IFERROR(LN(C51/C50),"")</f>
        <v>0.14731986478702569</v>
      </c>
      <c r="D112" s="15">
        <f t="shared" si="64"/>
        <v>3.1948795920739154E-2</v>
      </c>
      <c r="E112" s="15">
        <f t="shared" si="64"/>
        <v>4.5035747802072822E-3</v>
      </c>
      <c r="F112" s="15">
        <f t="shared" si="64"/>
        <v>-1.5291075719126973E-2</v>
      </c>
      <c r="G112" s="15">
        <f t="shared" si="64"/>
        <v>-3.0170382159681666E-2</v>
      </c>
      <c r="H112" s="15">
        <f t="shared" si="64"/>
        <v>6.4585946102441616E-2</v>
      </c>
      <c r="I112" s="15">
        <f t="shared" si="64"/>
        <v>2.5561723671928618E-2</v>
      </c>
      <c r="J112" s="15">
        <f t="shared" si="64"/>
        <v>6.69315879278857E-2</v>
      </c>
      <c r="K112" s="15">
        <f t="shared" si="64"/>
        <v>2.1977185967655116E-3</v>
      </c>
      <c r="L112" s="15">
        <f t="shared" si="64"/>
        <v>1.9155781053498383E-2</v>
      </c>
      <c r="M112" s="15">
        <f t="shared" si="64"/>
        <v>-1.2645377690114163E-2</v>
      </c>
      <c r="N112" s="15">
        <f t="shared" si="64"/>
        <v>5.4830099447840439E-2</v>
      </c>
      <c r="O112" s="15">
        <f t="shared" si="64"/>
        <v>-1.0690235862018576E-2</v>
      </c>
      <c r="P112" s="15">
        <f t="shared" si="64"/>
        <v>-2.5651912360487861E-3</v>
      </c>
      <c r="Q112" s="15">
        <f t="shared" si="64"/>
        <v>-7.5718292387487091E-2</v>
      </c>
      <c r="R112" s="15">
        <f t="shared" si="64"/>
        <v>-1.1179754986293615E-2</v>
      </c>
      <c r="S112" s="15">
        <f t="shared" si="64"/>
        <v>-1.7890430945047581E-2</v>
      </c>
      <c r="T112" s="15">
        <f t="shared" si="64"/>
        <v>9.7883346878032493E-3</v>
      </c>
    </row>
    <row r="113" spans="2:20" x14ac:dyDescent="0.25">
      <c r="B113" s="16">
        <f t="shared" si="62"/>
        <v>42826</v>
      </c>
      <c r="C113" s="15">
        <f t="shared" ref="C113:T113" si="65">IFERROR(LN(C52/C51),"")</f>
        <v>0.18699762443749063</v>
      </c>
      <c r="D113" s="15">
        <f t="shared" si="65"/>
        <v>-9.2509215306438124E-3</v>
      </c>
      <c r="E113" s="15">
        <f t="shared" si="65"/>
        <v>-6.8411926789624733E-3</v>
      </c>
      <c r="F113" s="15">
        <f t="shared" si="65"/>
        <v>1.8132191601571066E-2</v>
      </c>
      <c r="G113" s="15">
        <f t="shared" si="65"/>
        <v>0.14052250368696334</v>
      </c>
      <c r="H113" s="15">
        <f t="shared" si="65"/>
        <v>8.1449696276422415E-2</v>
      </c>
      <c r="I113" s="15">
        <f t="shared" si="65"/>
        <v>-8.7091393659811563E-3</v>
      </c>
      <c r="J113" s="15">
        <f t="shared" si="65"/>
        <v>9.5541900858068809E-2</v>
      </c>
      <c r="K113" s="15">
        <f t="shared" si="65"/>
        <v>2.526640496249926E-2</v>
      </c>
      <c r="L113" s="15">
        <f t="shared" si="65"/>
        <v>2.8818608428798086E-2</v>
      </c>
      <c r="M113" s="15">
        <f t="shared" si="65"/>
        <v>3.9634321281493183E-2</v>
      </c>
      <c r="N113" s="15">
        <f t="shared" si="65"/>
        <v>-1.9488995158189706E-2</v>
      </c>
      <c r="O113" s="15">
        <f t="shared" si="65"/>
        <v>-3.8242634885985213E-2</v>
      </c>
      <c r="P113" s="15">
        <f t="shared" si="65"/>
        <v>7.7413522041855143E-2</v>
      </c>
      <c r="Q113" s="15">
        <f t="shared" si="65"/>
        <v>3.285087062934176E-3</v>
      </c>
      <c r="R113" s="15">
        <f t="shared" si="65"/>
        <v>7.9563965411238828E-3</v>
      </c>
      <c r="S113" s="15">
        <f t="shared" si="65"/>
        <v>-6.0022085236454789E-2</v>
      </c>
      <c r="T113" s="15">
        <f t="shared" si="65"/>
        <v>1.2240196283301875E-2</v>
      </c>
    </row>
    <row r="114" spans="2:20" x14ac:dyDescent="0.25">
      <c r="B114" s="16">
        <f t="shared" si="62"/>
        <v>42856</v>
      </c>
      <c r="C114" s="15">
        <f t="shared" ref="C114:T114" si="66">IFERROR(LN(C53/C52),"")</f>
        <v>0.15081289294496214</v>
      </c>
      <c r="D114" s="15">
        <f t="shared" si="66"/>
        <v>7.7735952443645936E-2</v>
      </c>
      <c r="E114" s="15">
        <f t="shared" si="66"/>
        <v>4.2105424494768548E-2</v>
      </c>
      <c r="F114" s="15">
        <f t="shared" si="66"/>
        <v>3.7879629123281966E-2</v>
      </c>
      <c r="G114" s="15">
        <f t="shared" si="66"/>
        <v>9.1117774490123954E-2</v>
      </c>
      <c r="H114" s="15">
        <f t="shared" si="66"/>
        <v>3.9271918248099218E-3</v>
      </c>
      <c r="I114" s="15">
        <f t="shared" si="66"/>
        <v>3.7983226308556266E-2</v>
      </c>
      <c r="J114" s="15">
        <f t="shared" si="66"/>
        <v>9.2237088861457373E-3</v>
      </c>
      <c r="K114" s="15">
        <f t="shared" si="66"/>
        <v>-2.0008212443966607E-2</v>
      </c>
      <c r="L114" s="15">
        <f t="shared" si="66"/>
        <v>-1.2161961000906694E-2</v>
      </c>
      <c r="M114" s="15">
        <f t="shared" si="66"/>
        <v>5.7324620477308991E-2</v>
      </c>
      <c r="N114" s="15">
        <f t="shared" si="66"/>
        <v>1.1009238067665059E-2</v>
      </c>
      <c r="O114" s="15">
        <f t="shared" si="66"/>
        <v>4.7372739220414926E-2</v>
      </c>
      <c r="P114" s="15">
        <f t="shared" si="66"/>
        <v>-2.4917163025473841E-2</v>
      </c>
      <c r="Q114" s="15">
        <f t="shared" si="66"/>
        <v>1.8874338289771173E-2</v>
      </c>
      <c r="R114" s="15">
        <f t="shared" si="66"/>
        <v>-6.8804161662577495E-2</v>
      </c>
      <c r="S114" s="15">
        <f t="shared" si="66"/>
        <v>2.7626480553849225E-2</v>
      </c>
      <c r="T114" s="15">
        <f t="shared" si="66"/>
        <v>7.1878151490426978E-2</v>
      </c>
    </row>
    <row r="115" spans="2:20" x14ac:dyDescent="0.25">
      <c r="B115" s="16">
        <f t="shared" si="62"/>
        <v>42887</v>
      </c>
      <c r="C115" s="15">
        <f t="shared" ref="C115:T115" si="67">IFERROR(LN(C54/C53),"")</f>
        <v>-9.7102143539234645E-2</v>
      </c>
      <c r="D115" s="15">
        <f t="shared" si="67"/>
        <v>-1.9811006972898504E-2</v>
      </c>
      <c r="E115" s="15">
        <f t="shared" si="67"/>
        <v>8.0064239956814994E-3</v>
      </c>
      <c r="F115" s="15">
        <f t="shared" si="67"/>
        <v>-8.0699676114915908E-2</v>
      </c>
      <c r="G115" s="15">
        <f t="shared" si="67"/>
        <v>1.2198182440646667E-2</v>
      </c>
      <c r="H115" s="15">
        <f t="shared" si="67"/>
        <v>-4.2273060177434908E-2</v>
      </c>
      <c r="I115" s="15">
        <f t="shared" si="67"/>
        <v>3.7624705410451709E-2</v>
      </c>
      <c r="J115" s="15">
        <f t="shared" si="67"/>
        <v>1.6993323632078457E-2</v>
      </c>
      <c r="K115" s="15">
        <f t="shared" si="67"/>
        <v>2.3132533919963463E-3</v>
      </c>
      <c r="L115" s="15">
        <f t="shared" si="67"/>
        <v>2.4529816211754416E-2</v>
      </c>
      <c r="M115" s="15">
        <f t="shared" si="67"/>
        <v>-2.2699885124383454E-3</v>
      </c>
      <c r="N115" s="15">
        <f t="shared" si="67"/>
        <v>7.9083155625685159E-2</v>
      </c>
      <c r="O115" s="15">
        <f t="shared" si="67"/>
        <v>3.1166288724400141E-3</v>
      </c>
      <c r="P115" s="15">
        <f t="shared" si="67"/>
        <v>-4.7284877316155591E-2</v>
      </c>
      <c r="Q115" s="15">
        <f t="shared" si="67"/>
        <v>1.4454371422938206E-2</v>
      </c>
      <c r="R115" s="15">
        <f t="shared" si="67"/>
        <v>-7.3214574180236868E-3</v>
      </c>
      <c r="S115" s="15">
        <f t="shared" si="67"/>
        <v>-4.3380362673432926E-2</v>
      </c>
      <c r="T115" s="15">
        <f t="shared" si="67"/>
        <v>-1.4567008846241854E-2</v>
      </c>
    </row>
    <row r="116" spans="2:20" x14ac:dyDescent="0.25">
      <c r="B116" s="16">
        <f t="shared" si="62"/>
        <v>42917</v>
      </c>
      <c r="C116" s="15">
        <f t="shared" ref="C116:T116" si="68">IFERROR(LN(C55/C54),"")</f>
        <v>0.22632368783212875</v>
      </c>
      <c r="D116" s="15">
        <f t="shared" si="68"/>
        <v>2.2327237763087571E-3</v>
      </c>
      <c r="E116" s="15">
        <f t="shared" si="68"/>
        <v>2.7940514201851639E-2</v>
      </c>
      <c r="F116" s="15">
        <f t="shared" si="68"/>
        <v>4.4494745699264759E-2</v>
      </c>
      <c r="G116" s="15">
        <f t="shared" si="68"/>
        <v>-1.1490472758708101E-2</v>
      </c>
      <c r="H116" s="15">
        <f t="shared" si="68"/>
        <v>3.0745430863904955E-2</v>
      </c>
      <c r="I116" s="15">
        <f t="shared" si="68"/>
        <v>3.245048974935561E-3</v>
      </c>
      <c r="J116" s="15">
        <f t="shared" si="68"/>
        <v>-3.2103000427786292E-2</v>
      </c>
      <c r="K116" s="15">
        <f t="shared" si="68"/>
        <v>3.9615376180971773E-2</v>
      </c>
      <c r="L116" s="15">
        <f t="shared" si="68"/>
        <v>2.3995522269163209E-3</v>
      </c>
      <c r="M116" s="15">
        <f t="shared" si="68"/>
        <v>4.1652268004664657E-2</v>
      </c>
      <c r="N116" s="15">
        <f t="shared" si="68"/>
        <v>3.6590958963734585E-2</v>
      </c>
      <c r="O116" s="15">
        <f t="shared" si="68"/>
        <v>6.1032171273312383E-2</v>
      </c>
      <c r="P116" s="15">
        <f t="shared" si="68"/>
        <v>2.5076718126015749E-3</v>
      </c>
      <c r="Q116" s="15">
        <f t="shared" si="68"/>
        <v>-1.6630286669097908E-3</v>
      </c>
      <c r="R116" s="15">
        <f t="shared" si="68"/>
        <v>4.780952063209068E-3</v>
      </c>
      <c r="S116" s="15">
        <f t="shared" si="68"/>
        <v>8.0421568537962826E-2</v>
      </c>
      <c r="T116" s="15">
        <f t="shared" si="68"/>
        <v>1.3330222626402015E-2</v>
      </c>
    </row>
    <row r="117" spans="2:20" x14ac:dyDescent="0.25">
      <c r="B117" s="16">
        <f t="shared" si="62"/>
        <v>42948</v>
      </c>
      <c r="C117" s="15">
        <f t="shared" ref="C117:T117" si="69">IFERROR(LN(C56/C55),"")</f>
        <v>-3.0212023872410284E-2</v>
      </c>
      <c r="D117" s="15">
        <f t="shared" si="69"/>
        <v>1.8834733450277007E-3</v>
      </c>
      <c r="E117" s="15">
        <f t="shared" si="69"/>
        <v>-6.1456810882260779E-2</v>
      </c>
      <c r="F117" s="15">
        <f t="shared" si="69"/>
        <v>7.5007345254839118E-3</v>
      </c>
      <c r="G117" s="15">
        <f t="shared" si="69"/>
        <v>0.11610442388924069</v>
      </c>
      <c r="H117" s="15">
        <f t="shared" si="69"/>
        <v>-6.8559657911637997E-2</v>
      </c>
      <c r="I117" s="15">
        <f t="shared" si="69"/>
        <v>-2.6406279301273423E-3</v>
      </c>
      <c r="J117" s="15">
        <f t="shared" si="69"/>
        <v>5.1619418755205551E-2</v>
      </c>
      <c r="K117" s="15">
        <f t="shared" si="69"/>
        <v>-2.4690271102743824E-3</v>
      </c>
      <c r="L117" s="15">
        <f t="shared" si="69"/>
        <v>5.989426068749807E-4</v>
      </c>
      <c r="M117" s="15">
        <f t="shared" si="69"/>
        <v>2.9806631288506219E-2</v>
      </c>
      <c r="N117" s="15">
        <f t="shared" si="69"/>
        <v>3.2860794083131441E-3</v>
      </c>
      <c r="O117" s="15">
        <f t="shared" si="69"/>
        <v>-1.2334599162234899E-2</v>
      </c>
      <c r="P117" s="15">
        <f t="shared" si="69"/>
        <v>-2.8671902120903918E-2</v>
      </c>
      <c r="Q117" s="15">
        <f t="shared" si="69"/>
        <v>-6.6790452254860855E-2</v>
      </c>
      <c r="R117" s="15">
        <f t="shared" si="69"/>
        <v>3.3177436277490722E-2</v>
      </c>
      <c r="S117" s="15">
        <f t="shared" si="69"/>
        <v>4.0942738434629061E-3</v>
      </c>
      <c r="T117" s="15">
        <f t="shared" si="69"/>
        <v>7.5243530752232529E-2</v>
      </c>
    </row>
    <row r="118" spans="2:20" x14ac:dyDescent="0.25">
      <c r="B118" s="16">
        <f t="shared" si="62"/>
        <v>42979</v>
      </c>
      <c r="C118" s="15">
        <f t="shared" ref="C118:T118" si="70">IFERROR(LN(C57/C56),"")</f>
        <v>-0.28400941699293064</v>
      </c>
      <c r="D118" s="15">
        <f t="shared" si="70"/>
        <v>-5.1955223736633964E-2</v>
      </c>
      <c r="E118" s="15">
        <f t="shared" si="70"/>
        <v>-3.1045253611020708E-2</v>
      </c>
      <c r="F118" s="15">
        <f t="shared" si="70"/>
        <v>2.4011724771687556E-2</v>
      </c>
      <c r="G118" s="15">
        <f t="shared" si="70"/>
        <v>2.1326340346500976E-2</v>
      </c>
      <c r="H118" s="15">
        <f t="shared" si="70"/>
        <v>3.860285676783921E-4</v>
      </c>
      <c r="I118" s="15">
        <f t="shared" si="70"/>
        <v>-1.1648601163707754E-2</v>
      </c>
      <c r="J118" s="15">
        <f t="shared" si="70"/>
        <v>5.0909641569649056E-2</v>
      </c>
      <c r="K118" s="15">
        <f t="shared" si="70"/>
        <v>5.2551244666543583E-3</v>
      </c>
      <c r="L118" s="15">
        <f t="shared" si="70"/>
        <v>-1.9665988221155561E-4</v>
      </c>
      <c r="M118" s="15">
        <f t="shared" si="70"/>
        <v>-2.0128021731458275E-2</v>
      </c>
      <c r="N118" s="15">
        <f t="shared" si="70"/>
        <v>-1.136059453034243E-2</v>
      </c>
      <c r="O118" s="15">
        <f t="shared" si="70"/>
        <v>3.4204029030225746E-3</v>
      </c>
      <c r="P118" s="15">
        <f t="shared" si="70"/>
        <v>2.8021557038482903E-2</v>
      </c>
      <c r="Q118" s="15">
        <f t="shared" si="70"/>
        <v>3.9643688166740583E-2</v>
      </c>
      <c r="R118" s="15">
        <f t="shared" si="70"/>
        <v>4.3141662997758123E-2</v>
      </c>
      <c r="S118" s="15">
        <f t="shared" si="70"/>
        <v>3.1194882004595668E-2</v>
      </c>
      <c r="T118" s="15">
        <f t="shared" si="70"/>
        <v>-8.1226854594860079E-2</v>
      </c>
    </row>
    <row r="119" spans="2:20" x14ac:dyDescent="0.25">
      <c r="B119" s="16">
        <f t="shared" si="62"/>
        <v>43009</v>
      </c>
      <c r="C119" s="15">
        <f t="shared" ref="C119:T119" si="71">IFERROR(LN(C58/C57),"")</f>
        <v>-0.13705985654581637</v>
      </c>
      <c r="D119" s="15">
        <f t="shared" si="71"/>
        <v>-4.9601399121636254E-2</v>
      </c>
      <c r="E119" s="15">
        <f t="shared" si="71"/>
        <v>-7.0099229118041104E-2</v>
      </c>
      <c r="F119" s="15">
        <f t="shared" si="71"/>
        <v>3.0485081884486884E-2</v>
      </c>
      <c r="G119" s="15">
        <f t="shared" si="71"/>
        <v>3.3493004049054156E-2</v>
      </c>
      <c r="H119" s="15">
        <f t="shared" si="71"/>
        <v>6.6429895651122201E-2</v>
      </c>
      <c r="I119" s="15">
        <f t="shared" si="71"/>
        <v>6.9807760339236885E-2</v>
      </c>
      <c r="J119" s="15">
        <f t="shared" si="71"/>
        <v>-5.4752987138518443E-2</v>
      </c>
      <c r="K119" s="15">
        <f t="shared" si="71"/>
        <v>8.1268379460942078E-2</v>
      </c>
      <c r="L119" s="15">
        <f t="shared" si="71"/>
        <v>6.6720564376172409E-2</v>
      </c>
      <c r="M119" s="15">
        <f t="shared" si="71"/>
        <v>5.6510045445944984E-2</v>
      </c>
      <c r="N119" s="15">
        <f t="shared" si="71"/>
        <v>2.9203377607592163E-2</v>
      </c>
      <c r="O119" s="15">
        <f t="shared" si="71"/>
        <v>6.5251813306599543E-2</v>
      </c>
      <c r="P119" s="15">
        <f t="shared" si="71"/>
        <v>-0.11406199255619978</v>
      </c>
      <c r="Q119" s="15">
        <f t="shared" si="71"/>
        <v>1.205389362184613E-2</v>
      </c>
      <c r="R119" s="15">
        <f t="shared" si="71"/>
        <v>1.5343952863247103E-2</v>
      </c>
      <c r="S119" s="15">
        <f t="shared" si="71"/>
        <v>-3.3281788009105334E-2</v>
      </c>
      <c r="T119" s="15">
        <f t="shared" si="71"/>
        <v>7.7699245039301881E-2</v>
      </c>
    </row>
    <row r="120" spans="2:20" x14ac:dyDescent="0.25">
      <c r="B120" s="16">
        <f t="shared" si="62"/>
        <v>43040</v>
      </c>
      <c r="C120" s="15">
        <f t="shared" ref="C120:T120" si="72">IFERROR(LN(C59/C58),"")</f>
        <v>2.1059624450942515E-2</v>
      </c>
      <c r="D120" s="15">
        <f t="shared" si="72"/>
        <v>-1.8227083048027899E-2</v>
      </c>
      <c r="E120" s="15">
        <f t="shared" si="72"/>
        <v>4.1627573964627601E-2</v>
      </c>
      <c r="F120" s="15">
        <f t="shared" si="72"/>
        <v>4.9496435372094354E-2</v>
      </c>
      <c r="G120" s="15">
        <f t="shared" si="72"/>
        <v>3.8996659709410048E-2</v>
      </c>
      <c r="H120" s="15">
        <f t="shared" si="72"/>
        <v>-6.053055841729308E-2</v>
      </c>
      <c r="I120" s="15">
        <f t="shared" si="72"/>
        <v>-5.739048819199485E-4</v>
      </c>
      <c r="J120" s="15">
        <f t="shared" si="72"/>
        <v>4.5880342618986228E-2</v>
      </c>
      <c r="K120" s="15">
        <f t="shared" si="72"/>
        <v>4.2388639363477268E-2</v>
      </c>
      <c r="L120" s="15">
        <f t="shared" si="72"/>
        <v>6.8354056223872472E-2</v>
      </c>
      <c r="M120" s="15">
        <f t="shared" si="72"/>
        <v>1.8971493536546907E-2</v>
      </c>
      <c r="N120" s="15">
        <f t="shared" si="72"/>
        <v>-8.1526298015917645E-4</v>
      </c>
      <c r="O120" s="15">
        <f t="shared" si="72"/>
        <v>3.6625165299899086E-2</v>
      </c>
      <c r="P120" s="15">
        <f t="shared" si="72"/>
        <v>0.11154357198708291</v>
      </c>
      <c r="Q120" s="15">
        <f t="shared" si="72"/>
        <v>0.13137854304573274</v>
      </c>
      <c r="R120" s="15">
        <f t="shared" si="72"/>
        <v>9.6834849203217555E-2</v>
      </c>
      <c r="S120" s="15">
        <f t="shared" si="72"/>
        <v>7.3102776399832509E-2</v>
      </c>
      <c r="T120" s="15">
        <f t="shared" si="72"/>
        <v>5.3811608667202956E-2</v>
      </c>
    </row>
    <row r="121" spans="2:20" x14ac:dyDescent="0.25">
      <c r="B121" s="16">
        <f t="shared" si="62"/>
        <v>43070</v>
      </c>
      <c r="C121" s="15">
        <f t="shared" ref="C121:T121" si="73">IFERROR(LN(C60/C59),"")</f>
        <v>0.11131758811044568</v>
      </c>
      <c r="D121" s="15">
        <f t="shared" si="73"/>
        <v>2.7832871719194376E-2</v>
      </c>
      <c r="E121" s="15">
        <f t="shared" si="73"/>
        <v>6.7537264128324309E-2</v>
      </c>
      <c r="F121" s="15">
        <f t="shared" si="73"/>
        <v>5.0660860964779397E-2</v>
      </c>
      <c r="G121" s="15">
        <f t="shared" si="73"/>
        <v>3.6043385117880154E-2</v>
      </c>
      <c r="H121" s="15">
        <f t="shared" si="73"/>
        <v>-1.9181559019649185E-4</v>
      </c>
      <c r="I121" s="15">
        <f t="shared" si="73"/>
        <v>8.9004502073945363E-3</v>
      </c>
      <c r="J121" s="15">
        <f t="shared" si="73"/>
        <v>-4.7807524356278601E-2</v>
      </c>
      <c r="K121" s="15">
        <f t="shared" si="73"/>
        <v>3.8446945410083172E-3</v>
      </c>
      <c r="L121" s="15">
        <f t="shared" si="73"/>
        <v>3.7708936033549204E-2</v>
      </c>
      <c r="M121" s="15">
        <f t="shared" si="73"/>
        <v>-5.4654557702290231E-3</v>
      </c>
      <c r="N121" s="15">
        <f t="shared" si="73"/>
        <v>7.6816239431113462E-3</v>
      </c>
      <c r="O121" s="15">
        <f t="shared" si="73"/>
        <v>-4.8909887076281772E-2</v>
      </c>
      <c r="P121" s="15">
        <f t="shared" si="73"/>
        <v>2.969094239505226E-2</v>
      </c>
      <c r="Q121" s="15">
        <f t="shared" si="73"/>
        <v>8.1830226072404297E-3</v>
      </c>
      <c r="R121" s="15">
        <f t="shared" si="73"/>
        <v>2.6456597112575173E-2</v>
      </c>
      <c r="S121" s="15">
        <f t="shared" si="73"/>
        <v>3.9303964532479398E-2</v>
      </c>
      <c r="T121" s="15">
        <f t="shared" si="73"/>
        <v>-1.7767606270943061E-2</v>
      </c>
    </row>
    <row r="122" spans="2:20" x14ac:dyDescent="0.25">
      <c r="B122" s="16">
        <f t="shared" si="62"/>
        <v>43101</v>
      </c>
      <c r="C122" s="15">
        <f t="shared" ref="C122:T122" si="74">IFERROR(LN(C61/C60),"")</f>
        <v>0.1459217590957444</v>
      </c>
      <c r="D122" s="15">
        <f t="shared" si="74"/>
        <v>2.4790136105822178E-2</v>
      </c>
      <c r="E122" s="15">
        <f t="shared" si="74"/>
        <v>-2.6662724684773983E-2</v>
      </c>
      <c r="F122" s="15">
        <f t="shared" si="74"/>
        <v>3.4631221062481538E-2</v>
      </c>
      <c r="G122" s="15">
        <f t="shared" si="74"/>
        <v>3.352883023846074E-2</v>
      </c>
      <c r="H122" s="15">
        <f t="shared" si="74"/>
        <v>0.17903348562884225</v>
      </c>
      <c r="I122" s="15">
        <f t="shared" si="74"/>
        <v>-1.1010865134533419E-2</v>
      </c>
      <c r="J122" s="15">
        <f t="shared" si="74"/>
        <v>2.5492122441544737E-2</v>
      </c>
      <c r="K122" s="15">
        <f t="shared" si="74"/>
        <v>-9.5342931436397119E-2</v>
      </c>
      <c r="L122" s="15">
        <f t="shared" si="74"/>
        <v>-8.0106522436829822E-2</v>
      </c>
      <c r="M122" s="15">
        <f t="shared" si="74"/>
        <v>1.4176517977236116E-2</v>
      </c>
      <c r="N122" s="15">
        <f t="shared" si="74"/>
        <v>-3.694326386046258E-2</v>
      </c>
      <c r="O122" s="15">
        <f t="shared" si="74"/>
        <v>-2.310172956575534E-2</v>
      </c>
      <c r="P122" s="15">
        <f t="shared" si="74"/>
        <v>-8.6054991136329514E-2</v>
      </c>
      <c r="Q122" s="15">
        <f t="shared" si="74"/>
        <v>1.0234753989300271E-2</v>
      </c>
      <c r="R122" s="15">
        <f t="shared" si="74"/>
        <v>8.1206892810786371E-2</v>
      </c>
      <c r="S122" s="15">
        <f t="shared" si="74"/>
        <v>2.130917729920246E-2</v>
      </c>
      <c r="T122" s="15">
        <f t="shared" si="74"/>
        <v>2.5202764320168065E-2</v>
      </c>
    </row>
    <row r="123" spans="2:20" x14ac:dyDescent="0.25">
      <c r="B123" s="16">
        <f t="shared" si="62"/>
        <v>43132</v>
      </c>
      <c r="C123" s="15">
        <f t="shared" ref="C123:T123" si="75">IFERROR(LN(C62/C61),"")</f>
        <v>-0.2670513319084839</v>
      </c>
      <c r="D123" s="15">
        <f t="shared" si="75"/>
        <v>-3.4921521833174658E-2</v>
      </c>
      <c r="E123" s="15">
        <f t="shared" si="75"/>
        <v>6.9359122616506003E-3</v>
      </c>
      <c r="F123" s="15">
        <f t="shared" si="75"/>
        <v>-4.6619512844369944E-2</v>
      </c>
      <c r="G123" s="15">
        <f t="shared" si="75"/>
        <v>-7.5189625131688614E-2</v>
      </c>
      <c r="H123" s="15">
        <f t="shared" si="75"/>
        <v>1.0153259513554496E-3</v>
      </c>
      <c r="I123" s="15">
        <f t="shared" si="75"/>
        <v>-6.2018753874944814E-2</v>
      </c>
      <c r="J123" s="15">
        <f t="shared" si="75"/>
        <v>-7.4608720658276617E-2</v>
      </c>
      <c r="K123" s="15">
        <f t="shared" si="75"/>
        <v>-4.6892234285279798E-2</v>
      </c>
      <c r="L123" s="15">
        <f t="shared" si="75"/>
        <v>-5.7402147367856086E-2</v>
      </c>
      <c r="M123" s="15">
        <f t="shared" si="75"/>
        <v>-4.0382845941130702E-2</v>
      </c>
      <c r="N123" s="15">
        <f t="shared" si="75"/>
        <v>-7.8864491311132337E-2</v>
      </c>
      <c r="O123" s="15">
        <f t="shared" si="75"/>
        <v>-3.8919279980794606E-2</v>
      </c>
      <c r="P123" s="15">
        <f t="shared" si="75"/>
        <v>-1.8915802273319508E-2</v>
      </c>
      <c r="Q123" s="15">
        <f t="shared" si="75"/>
        <v>-8.0230090777069857E-2</v>
      </c>
      <c r="R123" s="15">
        <f t="shared" si="75"/>
        <v>8.2535915429695225E-2</v>
      </c>
      <c r="S123" s="15">
        <f t="shared" si="75"/>
        <v>-0.11318418356509682</v>
      </c>
      <c r="T123" s="15">
        <f t="shared" si="75"/>
        <v>-2.4324683403016606E-2</v>
      </c>
    </row>
    <row r="124" spans="2:20" x14ac:dyDescent="0.25">
      <c r="B124" s="16">
        <f t="shared" si="62"/>
        <v>43160</v>
      </c>
      <c r="C124" s="15">
        <f t="shared" ref="C124:T124" si="76">IFERROR(LN(C63/C62),"")</f>
        <v>-5.6924629965853714E-2</v>
      </c>
      <c r="D124" s="15">
        <f t="shared" si="76"/>
        <v>-4.0902549261934186E-2</v>
      </c>
      <c r="E124" s="15">
        <f t="shared" si="76"/>
        <v>2.7988460747198601E-2</v>
      </c>
      <c r="F124" s="15">
        <f t="shared" si="76"/>
        <v>5.1834480580722686E-3</v>
      </c>
      <c r="G124" s="15">
        <f t="shared" si="76"/>
        <v>-4.4284111134684112E-2</v>
      </c>
      <c r="H124" s="15">
        <f t="shared" si="76"/>
        <v>2.1975439575084847E-2</v>
      </c>
      <c r="I124" s="15">
        <f t="shared" si="76"/>
        <v>-7.0264939526246128E-3</v>
      </c>
      <c r="J124" s="15">
        <f t="shared" si="76"/>
        <v>-0.10093701535597743</v>
      </c>
      <c r="K124" s="15">
        <f t="shared" si="76"/>
        <v>3.9587885744602432E-2</v>
      </c>
      <c r="L124" s="15">
        <f t="shared" si="76"/>
        <v>2.1921433233064425E-3</v>
      </c>
      <c r="M124" s="15">
        <f t="shared" si="76"/>
        <v>7.8034726656985576E-2</v>
      </c>
      <c r="N124" s="15">
        <f t="shared" si="76"/>
        <v>4.6662890606365658E-2</v>
      </c>
      <c r="O124" s="15">
        <f t="shared" si="76"/>
        <v>6.1184972925829174E-2</v>
      </c>
      <c r="P124" s="15">
        <f t="shared" si="76"/>
        <v>-4.6302755491333891E-2</v>
      </c>
      <c r="Q124" s="15">
        <f t="shared" si="76"/>
        <v>-6.0087438972625327E-2</v>
      </c>
      <c r="R124" s="15">
        <f t="shared" si="76"/>
        <v>-4.3122886379665604E-2</v>
      </c>
      <c r="S124" s="15">
        <f t="shared" si="76"/>
        <v>1.6742806832043325E-3</v>
      </c>
      <c r="T124" s="15">
        <f t="shared" si="76"/>
        <v>-4.0970388041407582E-3</v>
      </c>
    </row>
    <row r="125" spans="2:20" x14ac:dyDescent="0.25">
      <c r="B125" s="16">
        <f t="shared" si="62"/>
        <v>43191</v>
      </c>
      <c r="C125" s="15">
        <f t="shared" ref="C125:T125" si="77">IFERROR(LN(C64/C63),"")</f>
        <v>-9.5216725691578866E-2</v>
      </c>
      <c r="D125" s="15">
        <f t="shared" si="77"/>
        <v>-0.18170422820909524</v>
      </c>
      <c r="E125" s="15">
        <f t="shared" si="77"/>
        <v>-8.6217258575357641E-2</v>
      </c>
      <c r="F125" s="15">
        <f t="shared" si="77"/>
        <v>4.2128731637785903E-2</v>
      </c>
      <c r="G125" s="15">
        <f t="shared" si="77"/>
        <v>-3.1525145041582082E-2</v>
      </c>
      <c r="H125" s="15">
        <f t="shared" si="77"/>
        <v>1.6067547738227966E-2</v>
      </c>
      <c r="I125" s="15">
        <f t="shared" si="77"/>
        <v>-1.3038163554344583E-2</v>
      </c>
      <c r="J125" s="15">
        <f t="shared" si="77"/>
        <v>4.3010818993907017E-3</v>
      </c>
      <c r="K125" s="15">
        <f t="shared" si="77"/>
        <v>5.276559827747327E-2</v>
      </c>
      <c r="L125" s="15">
        <f t="shared" si="77"/>
        <v>3.1501064987388597E-2</v>
      </c>
      <c r="M125" s="15">
        <f t="shared" si="77"/>
        <v>3.5447927459507766E-3</v>
      </c>
      <c r="N125" s="15">
        <f t="shared" si="77"/>
        <v>-8.325892556688622E-3</v>
      </c>
      <c r="O125" s="15">
        <f t="shared" si="77"/>
        <v>1.7029301378723886E-2</v>
      </c>
      <c r="P125" s="15">
        <f t="shared" si="77"/>
        <v>1.0629645870104254E-2</v>
      </c>
      <c r="Q125" s="15">
        <f t="shared" si="77"/>
        <v>-2.6832773863763468E-2</v>
      </c>
      <c r="R125" s="15">
        <f t="shared" si="77"/>
        <v>3.2120233564483576E-2</v>
      </c>
      <c r="S125" s="15">
        <f t="shared" si="77"/>
        <v>3.1493754214871453E-2</v>
      </c>
      <c r="T125" s="15">
        <f t="shared" si="77"/>
        <v>-7.3683514802953126E-2</v>
      </c>
    </row>
    <row r="126" spans="2:20" x14ac:dyDescent="0.25">
      <c r="B126" s="16">
        <f t="shared" si="62"/>
        <v>43221</v>
      </c>
      <c r="C126" s="15">
        <f t="shared" ref="C126:T126" si="78">IFERROR(LN(C65/C64),"")</f>
        <v>6.7094778156342891E-2</v>
      </c>
      <c r="D126" s="15">
        <f t="shared" si="78"/>
        <v>-3.0459260802053433E-2</v>
      </c>
      <c r="E126" s="15">
        <f t="shared" si="78"/>
        <v>1.6103329409008032E-2</v>
      </c>
      <c r="F126" s="15">
        <f t="shared" si="78"/>
        <v>4.4940987244963135E-2</v>
      </c>
      <c r="G126" s="15">
        <f t="shared" si="78"/>
        <v>1.2701334279072312E-2</v>
      </c>
      <c r="H126" s="15">
        <f t="shared" si="78"/>
        <v>6.8166445823728924E-2</v>
      </c>
      <c r="I126" s="15">
        <f t="shared" si="78"/>
        <v>-5.5843166219007652E-2</v>
      </c>
      <c r="J126" s="15">
        <f t="shared" si="78"/>
        <v>2.4252863449695499E-2</v>
      </c>
      <c r="K126" s="15">
        <f t="shared" si="78"/>
        <v>-4.0543033245657327E-2</v>
      </c>
      <c r="L126" s="15">
        <f t="shared" si="78"/>
        <v>-1.2884908357572089E-2</v>
      </c>
      <c r="M126" s="15">
        <f t="shared" si="78"/>
        <v>1.1524944126032702E-2</v>
      </c>
      <c r="N126" s="15">
        <f t="shared" si="78"/>
        <v>-4.8014176405077567E-2</v>
      </c>
      <c r="O126" s="15">
        <f t="shared" si="78"/>
        <v>4.2192005314029259E-2</v>
      </c>
      <c r="P126" s="15">
        <f t="shared" si="78"/>
        <v>8.0074003859404205E-2</v>
      </c>
      <c r="Q126" s="15">
        <f t="shared" si="78"/>
        <v>-2.1645508792263471E-2</v>
      </c>
      <c r="R126" s="15">
        <f t="shared" si="78"/>
        <v>-2.8319080040533667E-2</v>
      </c>
      <c r="S126" s="15">
        <f t="shared" si="78"/>
        <v>-2.2131452375877738E-2</v>
      </c>
      <c r="T126" s="15">
        <f t="shared" si="78"/>
        <v>3.1999596922704633E-2</v>
      </c>
    </row>
    <row r="127" spans="2:20" x14ac:dyDescent="0.25">
      <c r="B127" s="16">
        <f t="shared" si="62"/>
        <v>43252</v>
      </c>
      <c r="C127" s="15">
        <f t="shared" ref="C127:T127" si="79">IFERROR(LN(C66/C65),"")</f>
        <v>0.19397687740382313</v>
      </c>
      <c r="D127" s="15">
        <f t="shared" si="79"/>
        <v>1.4974061805716648E-2</v>
      </c>
      <c r="E127" s="15">
        <f t="shared" si="79"/>
        <v>0.12881639886293139</v>
      </c>
      <c r="F127" s="15">
        <f t="shared" si="79"/>
        <v>4.8914716748006293E-2</v>
      </c>
      <c r="G127" s="15">
        <f t="shared" si="79"/>
        <v>-3.0324804352109949E-2</v>
      </c>
      <c r="H127" s="15">
        <f t="shared" si="79"/>
        <v>4.5672585338572408E-2</v>
      </c>
      <c r="I127" s="15">
        <f t="shared" si="79"/>
        <v>2.166568526412983E-2</v>
      </c>
      <c r="J127" s="15">
        <f t="shared" si="79"/>
        <v>1.8414837225123636E-3</v>
      </c>
      <c r="K127" s="15">
        <f t="shared" si="79"/>
        <v>3.2067705386478441E-2</v>
      </c>
      <c r="L127" s="15">
        <f t="shared" si="79"/>
        <v>1.9891073514659526E-2</v>
      </c>
      <c r="M127" s="15">
        <f t="shared" si="79"/>
        <v>7.3309316456210078E-3</v>
      </c>
      <c r="N127" s="15">
        <f t="shared" si="79"/>
        <v>1.183230323601597E-2</v>
      </c>
      <c r="O127" s="15">
        <f t="shared" si="79"/>
        <v>3.734034790852922E-2</v>
      </c>
      <c r="P127" s="15">
        <f t="shared" si="79"/>
        <v>3.5547921932727787E-2</v>
      </c>
      <c r="Q127" s="15">
        <f t="shared" si="79"/>
        <v>4.847828265602705E-2</v>
      </c>
      <c r="R127" s="15">
        <f t="shared" si="79"/>
        <v>7.4645699570576336E-3</v>
      </c>
      <c r="S127" s="15">
        <f t="shared" si="79"/>
        <v>5.3901823759503094E-2</v>
      </c>
      <c r="T127" s="15">
        <f t="shared" si="79"/>
        <v>3.4630998838952001E-2</v>
      </c>
    </row>
    <row r="128" spans="2:20" x14ac:dyDescent="0.25">
      <c r="B128" s="16">
        <f t="shared" si="62"/>
        <v>43282</v>
      </c>
      <c r="C128" s="15">
        <f t="shared" ref="C128:T128" si="80">IFERROR(LN(C67/C66),"")</f>
        <v>4.4905016407615475E-2</v>
      </c>
      <c r="D128" s="15">
        <f t="shared" si="80"/>
        <v>8.0638721579397846E-2</v>
      </c>
      <c r="E128" s="15">
        <f t="shared" si="80"/>
        <v>5.0258182147416404E-2</v>
      </c>
      <c r="F128" s="15">
        <f t="shared" si="80"/>
        <v>-1.5941354194967297E-2</v>
      </c>
      <c r="G128" s="15">
        <f t="shared" si="80"/>
        <v>7.6165777127942286E-2</v>
      </c>
      <c r="H128" s="15">
        <f t="shared" si="80"/>
        <v>0.11675262212973768</v>
      </c>
      <c r="I128" s="15">
        <f t="shared" si="80"/>
        <v>8.8137020375151781E-2</v>
      </c>
      <c r="J128" s="15">
        <f t="shared" si="80"/>
        <v>3.7585468473439868E-2</v>
      </c>
      <c r="K128" s="15">
        <f t="shared" si="80"/>
        <v>3.3061904944880406E-2</v>
      </c>
      <c r="L128" s="15">
        <f t="shared" si="80"/>
        <v>4.8817296177937224E-2</v>
      </c>
      <c r="M128" s="15">
        <f t="shared" si="80"/>
        <v>9.8784636223349931E-3</v>
      </c>
      <c r="N128" s="15">
        <f t="shared" si="80"/>
        <v>2.7534700479237069E-2</v>
      </c>
      <c r="O128" s="15">
        <f t="shared" si="80"/>
        <v>-2.3500724371706026E-3</v>
      </c>
      <c r="P128" s="15">
        <f t="shared" si="80"/>
        <v>-4.0183980444785869E-2</v>
      </c>
      <c r="Q128" s="15">
        <f t="shared" si="80"/>
        <v>6.793726179405174E-2</v>
      </c>
      <c r="R128" s="15">
        <f t="shared" si="80"/>
        <v>-1.7346805355109039E-2</v>
      </c>
      <c r="S128" s="15">
        <f t="shared" si="80"/>
        <v>2.6092544496599038E-2</v>
      </c>
      <c r="T128" s="15">
        <f t="shared" si="80"/>
        <v>3.797757188644104E-2</v>
      </c>
    </row>
    <row r="129" spans="2:20" x14ac:dyDescent="0.25">
      <c r="B129" s="16">
        <f t="shared" si="62"/>
        <v>43313</v>
      </c>
      <c r="C129" s="15">
        <f t="shared" ref="C129:T129" si="81">IFERROR(LN(C68/C67),"")</f>
        <v>0.35919542416406736</v>
      </c>
      <c r="D129" s="15">
        <f t="shared" si="81"/>
        <v>-0.10253212884067692</v>
      </c>
      <c r="E129" s="15">
        <f t="shared" si="81"/>
        <v>1.2091145949034439E-2</v>
      </c>
      <c r="F129" s="15">
        <f t="shared" si="81"/>
        <v>0.11252948110939161</v>
      </c>
      <c r="G129" s="15">
        <f t="shared" si="81"/>
        <v>-1.2128833413973882E-2</v>
      </c>
      <c r="H129" s="15">
        <f t="shared" si="81"/>
        <v>3.6519280524742626E-2</v>
      </c>
      <c r="I129" s="15">
        <f t="shared" si="81"/>
        <v>1.6242171406349277E-2</v>
      </c>
      <c r="J129" s="15">
        <f t="shared" si="81"/>
        <v>4.7654254515936856E-2</v>
      </c>
      <c r="K129" s="15">
        <f t="shared" si="81"/>
        <v>-8.1921837072973964E-3</v>
      </c>
      <c r="L129" s="15">
        <f t="shared" si="81"/>
        <v>6.475960547182625E-3</v>
      </c>
      <c r="M129" s="15">
        <f t="shared" si="81"/>
        <v>1.5164441568439942E-2</v>
      </c>
      <c r="N129" s="15">
        <f t="shared" si="81"/>
        <v>-1.5270975585545629E-3</v>
      </c>
      <c r="O129" s="15">
        <f t="shared" si="81"/>
        <v>2.8072665746671246E-2</v>
      </c>
      <c r="P129" s="15">
        <f t="shared" si="81"/>
        <v>7.6356280405645072E-2</v>
      </c>
      <c r="Q129" s="15">
        <f t="shared" si="81"/>
        <v>-0.11306707606868655</v>
      </c>
      <c r="R129" s="15">
        <f t="shared" si="81"/>
        <v>0.12961087633800458</v>
      </c>
      <c r="S129" s="15">
        <f t="shared" si="81"/>
        <v>6.3042910841360184E-2</v>
      </c>
      <c r="T129" s="15">
        <f t="shared" si="81"/>
        <v>2.8463985070577711E-2</v>
      </c>
    </row>
    <row r="130" spans="2:20" x14ac:dyDescent="0.25">
      <c r="B130" s="16">
        <f t="shared" si="62"/>
        <v>43344</v>
      </c>
      <c r="C130" s="15">
        <f t="shared" ref="C130:T130" si="82">IFERROR(LN(C69/C68),"")</f>
        <v>-3.205002664246924E-2</v>
      </c>
      <c r="D130" s="15">
        <f t="shared" si="82"/>
        <v>4.5796144528626417E-2</v>
      </c>
      <c r="E130" s="15">
        <f t="shared" si="82"/>
        <v>5.2032655780401268E-2</v>
      </c>
      <c r="F130" s="15">
        <f t="shared" si="82"/>
        <v>-2.1207096855915108E-2</v>
      </c>
      <c r="G130" s="15">
        <f t="shared" si="82"/>
        <v>-3.2436452150326325E-2</v>
      </c>
      <c r="H130" s="15">
        <f t="shared" si="82"/>
        <v>-1.7391699135363585E-2</v>
      </c>
      <c r="I130" s="15">
        <f t="shared" si="82"/>
        <v>3.2151130294885796E-2</v>
      </c>
      <c r="J130" s="15">
        <f t="shared" si="82"/>
        <v>-1.0809199946438893E-2</v>
      </c>
      <c r="K130" s="15">
        <f t="shared" si="82"/>
        <v>1.0191085988775998E-2</v>
      </c>
      <c r="L130" s="15">
        <f t="shared" si="82"/>
        <v>-1.7023127129190173E-3</v>
      </c>
      <c r="M130" s="15">
        <f t="shared" si="82"/>
        <v>-8.2770048063678502E-3</v>
      </c>
      <c r="N130" s="15">
        <f t="shared" si="82"/>
        <v>3.6145123058041548E-3</v>
      </c>
      <c r="O130" s="15">
        <f t="shared" si="82"/>
        <v>6.8532712998180031E-3</v>
      </c>
      <c r="P130" s="15">
        <f t="shared" si="82"/>
        <v>5.9047805889206502E-2</v>
      </c>
      <c r="Q130" s="15">
        <f t="shared" si="82"/>
        <v>1.7828049551567679E-2</v>
      </c>
      <c r="R130" s="15">
        <f t="shared" si="82"/>
        <v>1.8254017706717342E-2</v>
      </c>
      <c r="S130" s="15">
        <f t="shared" si="82"/>
        <v>-1.8189058184904003E-2</v>
      </c>
      <c r="T130" s="15">
        <f t="shared" si="82"/>
        <v>-2.3962774383532819E-2</v>
      </c>
    </row>
    <row r="131" spans="2:20" x14ac:dyDescent="0.25">
      <c r="B131" s="16">
        <f t="shared" si="62"/>
        <v>43374</v>
      </c>
      <c r="C131" s="15">
        <f t="shared" ref="C131:T131" si="83">IFERROR(LN(C70/C69),"")</f>
        <v>-0.22048606386350514</v>
      </c>
      <c r="D131" s="15">
        <f t="shared" si="83"/>
        <v>9.1105595008535212E-2</v>
      </c>
      <c r="E131" s="15">
        <f t="shared" si="83"/>
        <v>0</v>
      </c>
      <c r="F131" s="15">
        <f t="shared" si="83"/>
        <v>-2.6561184810467695E-2</v>
      </c>
      <c r="G131" s="15">
        <f t="shared" si="83"/>
        <v>-8.7744454463815486E-2</v>
      </c>
      <c r="H131" s="15">
        <f t="shared" si="83"/>
        <v>-0.16294787954732867</v>
      </c>
      <c r="I131" s="15">
        <f t="shared" si="83"/>
        <v>1.3086195006450495E-2</v>
      </c>
      <c r="J131" s="15">
        <f t="shared" si="83"/>
        <v>-0.11731745746666604</v>
      </c>
      <c r="K131" s="15">
        <f t="shared" si="83"/>
        <v>6.3456290759362315E-3</v>
      </c>
      <c r="L131" s="15">
        <f t="shared" si="83"/>
        <v>-0.12604891697388979</v>
      </c>
      <c r="M131" s="15">
        <f t="shared" si="83"/>
        <v>2.881693916962904E-2</v>
      </c>
      <c r="N131" s="15">
        <f t="shared" si="83"/>
        <v>1.8640732348616337E-2</v>
      </c>
      <c r="O131" s="15">
        <f t="shared" si="83"/>
        <v>3.4296808029579437E-3</v>
      </c>
      <c r="P131" s="15">
        <f t="shared" si="83"/>
        <v>-2.3633783084918081E-2</v>
      </c>
      <c r="Q131" s="15">
        <f t="shared" si="83"/>
        <v>-2.9755405477376188E-3</v>
      </c>
      <c r="R131" s="15">
        <f t="shared" si="83"/>
        <v>-6.1459988745370717E-2</v>
      </c>
      <c r="S131" s="15">
        <f t="shared" si="83"/>
        <v>6.7005582385500986E-2</v>
      </c>
      <c r="T131" s="15">
        <f t="shared" si="83"/>
        <v>-1.4138396494180449E-2</v>
      </c>
    </row>
    <row r="132" spans="2:20" x14ac:dyDescent="0.25">
      <c r="B132" s="16">
        <f t="shared" si="62"/>
        <v>43405</v>
      </c>
      <c r="C132" s="15">
        <f t="shared" ref="C132:T132" si="84">IFERROR(LN(C71/C70),"")</f>
        <v>7.8811853003118146E-2</v>
      </c>
      <c r="D132" s="15">
        <f t="shared" si="84"/>
        <v>-1.7640782736398755E-2</v>
      </c>
      <c r="E132" s="15">
        <f t="shared" si="84"/>
        <v>0.1087403965927921</v>
      </c>
      <c r="F132" s="15">
        <f t="shared" si="84"/>
        <v>-5.1701483175545231E-2</v>
      </c>
      <c r="G132" s="15">
        <f t="shared" si="84"/>
        <v>7.6652182847828806E-2</v>
      </c>
      <c r="H132" s="15">
        <f t="shared" si="84"/>
        <v>-4.0209322564837273E-2</v>
      </c>
      <c r="I132" s="15">
        <f t="shared" si="84"/>
        <v>4.8181155914025324E-2</v>
      </c>
      <c r="J132" s="15">
        <f t="shared" si="84"/>
        <v>1.0938576043409011E-2</v>
      </c>
      <c r="K132" s="15">
        <f t="shared" si="84"/>
        <v>7.4841973681260915E-2</v>
      </c>
      <c r="L132" s="15">
        <f t="shared" si="84"/>
        <v>5.2691214539863113E-2</v>
      </c>
      <c r="M132" s="15">
        <f t="shared" si="84"/>
        <v>5.2014828881514423E-2</v>
      </c>
      <c r="N132" s="15">
        <f t="shared" si="84"/>
        <v>4.989968543280407E-2</v>
      </c>
      <c r="O132" s="15">
        <f t="shared" si="84"/>
        <v>5.7221823371728278E-2</v>
      </c>
      <c r="P132" s="15">
        <f t="shared" si="84"/>
        <v>-1.9317707438442112E-2</v>
      </c>
      <c r="Q132" s="15">
        <f t="shared" si="84"/>
        <v>8.100741691574026E-2</v>
      </c>
      <c r="R132" s="15">
        <f t="shared" si="84"/>
        <v>5.2035315825285491E-2</v>
      </c>
      <c r="S132" s="15">
        <f t="shared" si="84"/>
        <v>6.571400883255249E-2</v>
      </c>
      <c r="T132" s="15">
        <f t="shared" si="84"/>
        <v>5.510250056826229E-2</v>
      </c>
    </row>
    <row r="133" spans="2:20" x14ac:dyDescent="0.25">
      <c r="B133" s="16">
        <f t="shared" si="62"/>
        <v>43435</v>
      </c>
      <c r="C133" s="15">
        <f t="shared" ref="C133:T133" si="85">IFERROR(LN(C72/C71),"")</f>
        <v>-0.13036186271105296</v>
      </c>
      <c r="D133" s="15">
        <f t="shared" si="85"/>
        <v>-0.25938702995457474</v>
      </c>
      <c r="E133" s="15">
        <f t="shared" si="85"/>
        <v>-3.1935397702496315E-3</v>
      </c>
      <c r="F133" s="15">
        <f t="shared" si="85"/>
        <v>-7.2921840665404677E-2</v>
      </c>
      <c r="G133" s="15">
        <f t="shared" si="85"/>
        <v>-1.1867608335677566E-2</v>
      </c>
      <c r="H133" s="15">
        <f t="shared" si="85"/>
        <v>-9.1088589815143436E-2</v>
      </c>
      <c r="I133" s="15">
        <f t="shared" si="85"/>
        <v>-0.12320421246278938</v>
      </c>
      <c r="J133" s="15">
        <f t="shared" si="85"/>
        <v>-9.9220441411612112E-2</v>
      </c>
      <c r="K133" s="15">
        <f t="shared" si="85"/>
        <v>-4.4791368384854896E-2</v>
      </c>
      <c r="L133" s="15">
        <f t="shared" si="85"/>
        <v>3.8218446885541083E-3</v>
      </c>
      <c r="M133" s="15">
        <f t="shared" si="85"/>
        <v>-3.8137931526138133E-2</v>
      </c>
      <c r="N133" s="15">
        <f t="shared" si="85"/>
        <v>-2.7230017208718038E-2</v>
      </c>
      <c r="O133" s="15">
        <f t="shared" si="85"/>
        <v>-2.065856964676413E-2</v>
      </c>
      <c r="P133" s="15">
        <f t="shared" si="85"/>
        <v>-6.474744099110416E-2</v>
      </c>
      <c r="Q133" s="15">
        <f t="shared" si="85"/>
        <v>-0.15944377608316262</v>
      </c>
      <c r="R133" s="15">
        <f t="shared" si="85"/>
        <v>-9.9643735745620451E-2</v>
      </c>
      <c r="S133" s="15">
        <f t="shared" si="85"/>
        <v>-7.0059478143382398E-2</v>
      </c>
      <c r="T133" s="15">
        <f t="shared" si="85"/>
        <v>-5.6114598850908907E-2</v>
      </c>
    </row>
    <row r="134" spans="2:20" x14ac:dyDescent="0.25">
      <c r="B134" s="16">
        <f t="shared" si="62"/>
        <v>43466</v>
      </c>
      <c r="C134" s="15">
        <f t="shared" ref="C134:T134" si="86">IFERROR(LN(C73/C72),"")</f>
        <v>6.975688496226666E-2</v>
      </c>
      <c r="D134" s="15">
        <f t="shared" si="86"/>
        <v>0.15434016279199453</v>
      </c>
      <c r="E134" s="15">
        <f t="shared" si="86"/>
        <v>-1.7642600411915288E-2</v>
      </c>
      <c r="F134" s="15">
        <f t="shared" si="86"/>
        <v>1.8813243535894929E-2</v>
      </c>
      <c r="G134" s="15">
        <f t="shared" si="86"/>
        <v>2.0411086911155375E-2</v>
      </c>
      <c r="H134" s="15">
        <f t="shared" si="86"/>
        <v>0.13440454707114535</v>
      </c>
      <c r="I134" s="15">
        <f t="shared" si="86"/>
        <v>3.0750522629963976E-2</v>
      </c>
      <c r="J134" s="15">
        <f t="shared" si="86"/>
        <v>4.6025841464694982E-2</v>
      </c>
      <c r="K134" s="15">
        <f t="shared" si="86"/>
        <v>5.2575987899813138E-2</v>
      </c>
      <c r="L134" s="15">
        <f t="shared" si="86"/>
        <v>2.4842413775517189E-2</v>
      </c>
      <c r="M134" s="15">
        <f t="shared" si="86"/>
        <v>2.92536974085441E-2</v>
      </c>
      <c r="N134" s="15">
        <f t="shared" si="86"/>
        <v>6.7232683194411391E-2</v>
      </c>
      <c r="O134" s="15">
        <f t="shared" si="86"/>
        <v>5.7306219610012615E-2</v>
      </c>
      <c r="P134" s="15">
        <f t="shared" si="86"/>
        <v>-3.0553715097032953E-2</v>
      </c>
      <c r="Q134" s="15">
        <f t="shared" si="86"/>
        <v>6.1512285387461299E-2</v>
      </c>
      <c r="R134" s="15">
        <f t="shared" si="86"/>
        <v>8.7453665946398418E-2</v>
      </c>
      <c r="S134" s="15">
        <f t="shared" si="86"/>
        <v>-2.0849063224563955E-2</v>
      </c>
      <c r="T134" s="15">
        <f t="shared" si="86"/>
        <v>8.4528697105436049E-2</v>
      </c>
    </row>
    <row r="135" spans="2:20" x14ac:dyDescent="0.25">
      <c r="B135" s="16">
        <f t="shared" si="62"/>
        <v>43497</v>
      </c>
      <c r="C135" s="15">
        <f t="shared" ref="C135:T135" si="87">IFERROR(LN(C74/C73),"")</f>
        <v>0.33131998447701305</v>
      </c>
      <c r="D135" s="15">
        <f t="shared" si="87"/>
        <v>0.12505579998042693</v>
      </c>
      <c r="E135" s="15">
        <f t="shared" si="87"/>
        <v>1.8250759631433713E-2</v>
      </c>
      <c r="F135" s="15">
        <f t="shared" si="87"/>
        <v>6.2636605563792469E-2</v>
      </c>
      <c r="G135" s="15">
        <f t="shared" si="87"/>
        <v>4.0226296868195656E-2</v>
      </c>
      <c r="H135" s="15">
        <f t="shared" si="87"/>
        <v>-8.2584646629714365E-3</v>
      </c>
      <c r="I135" s="15">
        <f t="shared" si="87"/>
        <v>2.6399169106260841E-2</v>
      </c>
      <c r="J135" s="15">
        <f t="shared" si="87"/>
        <v>1.8762971340253908E-2</v>
      </c>
      <c r="K135" s="15">
        <f t="shared" si="87"/>
        <v>6.0335621906892817E-2</v>
      </c>
      <c r="L135" s="15">
        <f t="shared" si="87"/>
        <v>2.507524962407124E-2</v>
      </c>
      <c r="M135" s="15">
        <f t="shared" si="87"/>
        <v>4.7677432132102175E-2</v>
      </c>
      <c r="N135" s="15">
        <f t="shared" si="87"/>
        <v>1.0316574912959588E-2</v>
      </c>
      <c r="O135" s="15">
        <f t="shared" si="87"/>
        <v>1.7229280501403824E-2</v>
      </c>
      <c r="P135" s="15">
        <f t="shared" si="87"/>
        <v>4.300930046334879E-2</v>
      </c>
      <c r="Q135" s="15">
        <f t="shared" si="87"/>
        <v>0.18659279909318033</v>
      </c>
      <c r="R135" s="15">
        <f t="shared" si="87"/>
        <v>9.8224919755788606E-2</v>
      </c>
      <c r="S135" s="15">
        <f t="shared" si="87"/>
        <v>4.360584084832967E-2</v>
      </c>
      <c r="T135" s="15">
        <f t="shared" si="87"/>
        <v>1.4333868965376589E-2</v>
      </c>
    </row>
    <row r="136" spans="2:20" x14ac:dyDescent="0.25">
      <c r="B136" s="16">
        <f t="shared" si="62"/>
        <v>43525</v>
      </c>
      <c r="C136" s="15">
        <f t="shared" ref="C136:T136" si="88">IFERROR(LN(C75/C74),"")</f>
        <v>-6.0739540263459894E-2</v>
      </c>
      <c r="D136" s="15">
        <f t="shared" si="88"/>
        <v>1.6540533833756529E-2</v>
      </c>
      <c r="E136" s="15">
        <f t="shared" si="88"/>
        <v>8.2817837838167957E-2</v>
      </c>
      <c r="F136" s="15">
        <f t="shared" si="88"/>
        <v>-1.1763937973701927E-2</v>
      </c>
      <c r="G136" s="15">
        <f t="shared" si="88"/>
        <v>6.6388194924988223E-2</v>
      </c>
      <c r="H136" s="15">
        <f t="shared" si="88"/>
        <v>5.7858469389016447E-2</v>
      </c>
      <c r="I136" s="15">
        <f t="shared" si="88"/>
        <v>2.940193686405209E-2</v>
      </c>
      <c r="J136" s="15">
        <f t="shared" si="88"/>
        <v>2.2270238169940618E-2</v>
      </c>
      <c r="K136" s="15">
        <f t="shared" si="88"/>
        <v>3.0405189947801323E-2</v>
      </c>
      <c r="L136" s="15">
        <f t="shared" si="88"/>
        <v>1.9942039322569428E-2</v>
      </c>
      <c r="M136" s="15">
        <f t="shared" si="88"/>
        <v>3.6058340610146289E-2</v>
      </c>
      <c r="N136" s="15">
        <f t="shared" si="88"/>
        <v>3.5350791336030793E-2</v>
      </c>
      <c r="O136" s="15">
        <f t="shared" si="88"/>
        <v>3.8752087297669123E-2</v>
      </c>
      <c r="P136" s="15">
        <f t="shared" si="88"/>
        <v>-1.5840292913488777E-2</v>
      </c>
      <c r="Q136" s="15">
        <f t="shared" si="88"/>
        <v>2.5483207931751337E-2</v>
      </c>
      <c r="R136" s="15">
        <f t="shared" si="88"/>
        <v>4.1987999534093205E-2</v>
      </c>
      <c r="S136" s="15">
        <f t="shared" si="88"/>
        <v>3.8091677270196543E-2</v>
      </c>
      <c r="T136" s="15">
        <f t="shared" si="88"/>
        <v>7.500981610883202E-2</v>
      </c>
    </row>
    <row r="137" spans="2:20" x14ac:dyDescent="0.25">
      <c r="B137" s="16">
        <f t="shared" si="62"/>
        <v>43556</v>
      </c>
      <c r="C137" s="15">
        <f t="shared" ref="C137:T137" si="89">IFERROR(LN(C76/C75),"")</f>
        <v>3.6458644847596408E-2</v>
      </c>
      <c r="D137" s="15">
        <f t="shared" si="89"/>
        <v>-1.6690825435507692E-2</v>
      </c>
      <c r="E137" s="15">
        <f t="shared" si="89"/>
        <v>2.4682325354154839E-2</v>
      </c>
      <c r="F137" s="15">
        <f t="shared" si="89"/>
        <v>2.9912590980834463E-3</v>
      </c>
      <c r="G137" s="15">
        <f t="shared" si="89"/>
        <v>-6.9961888097246887E-3</v>
      </c>
      <c r="H137" s="15">
        <f t="shared" si="89"/>
        <v>5.2633735267514116E-3</v>
      </c>
      <c r="I137" s="15">
        <f t="shared" si="89"/>
        <v>-3.0653082682784348E-2</v>
      </c>
      <c r="J137" s="15">
        <f t="shared" si="89"/>
        <v>9.5929747580253674E-2</v>
      </c>
      <c r="K137" s="15">
        <f t="shared" si="89"/>
        <v>2.968905087725373E-3</v>
      </c>
      <c r="L137" s="15">
        <f t="shared" si="89"/>
        <v>1.9190959386455352E-3</v>
      </c>
      <c r="M137" s="15">
        <f t="shared" si="89"/>
        <v>-1.8850255923399201E-2</v>
      </c>
      <c r="N137" s="15">
        <f t="shared" si="89"/>
        <v>5.9298555710065402E-3</v>
      </c>
      <c r="O137" s="15">
        <f t="shared" si="89"/>
        <v>-1.2243022847205931E-2</v>
      </c>
      <c r="P137" s="15">
        <f t="shared" si="89"/>
        <v>2.6837316962213958E-2</v>
      </c>
      <c r="Q137" s="15">
        <f t="shared" si="89"/>
        <v>6.1064716232026757E-2</v>
      </c>
      <c r="R137" s="15">
        <f t="shared" si="89"/>
        <v>2.1801742272619891E-2</v>
      </c>
      <c r="S137" s="15">
        <f t="shared" si="89"/>
        <v>-1.2422475788193691E-2</v>
      </c>
      <c r="T137" s="15">
        <f t="shared" si="89"/>
        <v>2.3235681115664826E-2</v>
      </c>
    </row>
    <row r="139" spans="2:20" x14ac:dyDescent="0.25">
      <c r="B139" s="12"/>
      <c r="C139" s="12" t="s">
        <v>8</v>
      </c>
      <c r="D139" s="12" t="s">
        <v>8</v>
      </c>
      <c r="E139" s="12" t="s">
        <v>8</v>
      </c>
      <c r="F139" s="12" t="s">
        <v>8</v>
      </c>
      <c r="G139" s="12" t="s">
        <v>8</v>
      </c>
      <c r="H139" s="12" t="s">
        <v>8</v>
      </c>
      <c r="I139" s="12" t="s">
        <v>8</v>
      </c>
      <c r="J139" s="12" t="s">
        <v>8</v>
      </c>
      <c r="K139" s="12" t="s">
        <v>8</v>
      </c>
      <c r="L139" s="12" t="s">
        <v>8</v>
      </c>
      <c r="M139" s="12" t="s">
        <v>8</v>
      </c>
      <c r="N139" s="12" t="s">
        <v>8</v>
      </c>
      <c r="O139" s="12" t="s">
        <v>8</v>
      </c>
      <c r="P139" s="12" t="s">
        <v>8</v>
      </c>
      <c r="Q139" s="12" t="s">
        <v>8</v>
      </c>
      <c r="R139" s="12" t="s">
        <v>8</v>
      </c>
      <c r="S139" s="12" t="s">
        <v>8</v>
      </c>
      <c r="T139" s="12" t="s">
        <v>8</v>
      </c>
    </row>
    <row r="140" spans="2:20" x14ac:dyDescent="0.25">
      <c r="B140" s="16">
        <f t="shared" ref="B140:B171" si="90">B18</f>
        <v>41791</v>
      </c>
      <c r="C140" s="15">
        <f t="shared" ref="C140:T140" si="91">IFERROR(C79-C$7,"")</f>
        <v>0.12660609313299048</v>
      </c>
      <c r="D140" s="15">
        <f t="shared" si="91"/>
        <v>-5.2500017813607622E-2</v>
      </c>
      <c r="E140" s="15">
        <f t="shared" si="91"/>
        <v>4.8009589508240247E-3</v>
      </c>
      <c r="F140" s="15">
        <f t="shared" si="91"/>
        <v>-1.4204463353617929E-2</v>
      </c>
      <c r="G140" s="15">
        <f t="shared" si="91"/>
        <v>8.3294050447240961E-2</v>
      </c>
      <c r="H140" s="15">
        <f t="shared" si="91"/>
        <v>1.762377830671925E-2</v>
      </c>
      <c r="I140" s="15">
        <f t="shared" si="91"/>
        <v>3.0393280660814065E-2</v>
      </c>
      <c r="J140" s="15">
        <f t="shared" si="91"/>
        <v>-4.9364450979597442E-2</v>
      </c>
      <c r="K140" s="15">
        <f t="shared" si="91"/>
        <v>8.8236878877569896E-3</v>
      </c>
      <c r="L140" s="15">
        <f t="shared" si="91"/>
        <v>3.0421219951869562E-2</v>
      </c>
      <c r="M140" s="15">
        <f t="shared" si="91"/>
        <v>4.4738249303900898E-2</v>
      </c>
      <c r="N140" s="15">
        <f t="shared" si="91"/>
        <v>2.5026294639744449E-2</v>
      </c>
      <c r="O140" s="15">
        <f t="shared" si="91"/>
        <v>-9.0582339767620833E-3</v>
      </c>
      <c r="P140" s="15">
        <f t="shared" si="91"/>
        <v>-6.2949355838335004E-6</v>
      </c>
      <c r="Q140" s="15">
        <f t="shared" si="91"/>
        <v>5.943225643541461E-2</v>
      </c>
      <c r="R140" s="15">
        <f t="shared" si="91"/>
        <v>-6.9616757829767378E-3</v>
      </c>
      <c r="S140" s="15">
        <f t="shared" si="91"/>
        <v>-2.7167929385976779E-2</v>
      </c>
      <c r="T140" s="15">
        <f t="shared" si="91"/>
        <v>-4.4816203558473808E-2</v>
      </c>
    </row>
    <row r="141" spans="2:20" x14ac:dyDescent="0.25">
      <c r="B141" s="16">
        <f t="shared" si="90"/>
        <v>41821</v>
      </c>
      <c r="C141" s="15">
        <f t="shared" ref="C141:T141" si="92">IFERROR(C80-C$7,"")</f>
        <v>-0.25613302127969773</v>
      </c>
      <c r="D141" s="15">
        <f t="shared" si="92"/>
        <v>-2.0756036273544328E-2</v>
      </c>
      <c r="E141" s="15">
        <f t="shared" si="92"/>
        <v>-0.10078800531938185</v>
      </c>
      <c r="F141" s="15">
        <f t="shared" si="92"/>
        <v>-6.0207079081151929E-2</v>
      </c>
      <c r="G141" s="15">
        <f t="shared" si="92"/>
        <v>-8.1905770006551158E-3</v>
      </c>
      <c r="H141" s="15">
        <f t="shared" si="92"/>
        <v>-9.1709399829724758E-2</v>
      </c>
      <c r="I141" s="15">
        <f t="shared" si="92"/>
        <v>-5.1486951449944515E-2</v>
      </c>
      <c r="J141" s="15">
        <f t="shared" si="92"/>
        <v>6.5239967547389949E-2</v>
      </c>
      <c r="K141" s="15">
        <f t="shared" si="92"/>
        <v>-4.9502675421523729E-2</v>
      </c>
      <c r="L141" s="15">
        <f t="shared" si="92"/>
        <v>-0.10593086573222096</v>
      </c>
      <c r="M141" s="15">
        <f t="shared" si="92"/>
        <v>-0.1015322229982964</v>
      </c>
      <c r="N141" s="15">
        <f t="shared" si="92"/>
        <v>5.3288530669511405E-3</v>
      </c>
      <c r="O141" s="15">
        <f t="shared" si="92"/>
        <v>-0.16844761567972402</v>
      </c>
      <c r="P141" s="15">
        <f t="shared" si="92"/>
        <v>-4.487489011761827E-2</v>
      </c>
      <c r="Q141" s="15">
        <f t="shared" si="92"/>
        <v>1.6741361803438489E-3</v>
      </c>
      <c r="R141" s="15">
        <f t="shared" si="92"/>
        <v>-1.0847017801244134E-3</v>
      </c>
      <c r="S141" s="15">
        <f t="shared" si="92"/>
        <v>2.3661504226796977E-2</v>
      </c>
      <c r="T141" s="15">
        <f t="shared" si="92"/>
        <v>-8.384796632931929E-3</v>
      </c>
    </row>
    <row r="142" spans="2:20" x14ac:dyDescent="0.25">
      <c r="B142" s="16">
        <f t="shared" si="90"/>
        <v>41852</v>
      </c>
      <c r="C142" s="15">
        <f t="shared" ref="C142:T142" si="93">IFERROR(C81-C$7,"")</f>
        <v>-1.9161340332069676E-2</v>
      </c>
      <c r="D142" s="15">
        <f t="shared" si="93"/>
        <v>3.9064558019741673E-2</v>
      </c>
      <c r="E142" s="15">
        <f t="shared" si="93"/>
        <v>4.6640058471591694E-2</v>
      </c>
      <c r="F142" s="15">
        <f t="shared" si="93"/>
        <v>5.393516701221171E-2</v>
      </c>
      <c r="G142" s="15">
        <f t="shared" si="93"/>
        <v>-7.1115884621369774E-3</v>
      </c>
      <c r="H142" s="15">
        <f t="shared" si="93"/>
        <v>-2.5334223091547158E-2</v>
      </c>
      <c r="I142" s="15">
        <f t="shared" si="93"/>
        <v>2.8499308149398536E-2</v>
      </c>
      <c r="J142" s="15">
        <f t="shared" si="93"/>
        <v>4.1011756187579879E-2</v>
      </c>
      <c r="K142" s="15">
        <f t="shared" si="93"/>
        <v>4.2813261431801197E-2</v>
      </c>
      <c r="L142" s="15">
        <f t="shared" si="93"/>
        <v>4.2177688829609927E-2</v>
      </c>
      <c r="M142" s="15">
        <f t="shared" si="93"/>
        <v>3.343657836489243E-2</v>
      </c>
      <c r="N142" s="15">
        <f t="shared" si="93"/>
        <v>-4.5198530349763472E-3</v>
      </c>
      <c r="O142" s="15">
        <f t="shared" si="93"/>
        <v>6.434157211526427E-2</v>
      </c>
      <c r="P142" s="15">
        <f t="shared" si="93"/>
        <v>-1.8251657774152406E-2</v>
      </c>
      <c r="Q142" s="15">
        <f t="shared" si="93"/>
        <v>-3.3602337913641436E-2</v>
      </c>
      <c r="R142" s="15">
        <f t="shared" si="93"/>
        <v>-1.8213975072769836E-2</v>
      </c>
      <c r="S142" s="15">
        <f t="shared" si="93"/>
        <v>-7.5970034522806727E-3</v>
      </c>
      <c r="T142" s="15">
        <f t="shared" si="93"/>
        <v>5.7292705301059954E-2</v>
      </c>
    </row>
    <row r="143" spans="2:20" x14ac:dyDescent="0.25">
      <c r="B143" s="16">
        <f t="shared" si="90"/>
        <v>41883</v>
      </c>
      <c r="C143" s="15">
        <f t="shared" ref="C143:T143" si="94">IFERROR(C82-C$7,"")</f>
        <v>-8.4011116928544349E-2</v>
      </c>
      <c r="D143" s="15">
        <f t="shared" si="94"/>
        <v>-2.9349381196689926E-2</v>
      </c>
      <c r="E143" s="15">
        <f t="shared" si="94"/>
        <v>2.2468036694623095E-2</v>
      </c>
      <c r="F143" s="15">
        <f t="shared" si="94"/>
        <v>-8.9036401452906658E-3</v>
      </c>
      <c r="G143" s="15">
        <f t="shared" si="94"/>
        <v>3.0326351807856991E-2</v>
      </c>
      <c r="H143" s="15">
        <f t="shared" si="94"/>
        <v>-7.2025439794916338E-2</v>
      </c>
      <c r="I143" s="15">
        <f t="shared" si="94"/>
        <v>2.6717292803620465E-2</v>
      </c>
      <c r="J143" s="15">
        <f t="shared" si="94"/>
        <v>2.9999434806655227E-2</v>
      </c>
      <c r="K143" s="15">
        <f t="shared" si="94"/>
        <v>-5.6404033911021861E-2</v>
      </c>
      <c r="L143" s="15">
        <f t="shared" si="94"/>
        <v>-6.2362850091265021E-2</v>
      </c>
      <c r="M143" s="15">
        <f t="shared" si="94"/>
        <v>-5.3995841593737957E-2</v>
      </c>
      <c r="N143" s="15">
        <f t="shared" si="94"/>
        <v>7.8871382134723927E-3</v>
      </c>
      <c r="O143" s="15">
        <f t="shared" si="94"/>
        <v>2.1376347526163998E-2</v>
      </c>
      <c r="P143" s="15">
        <f t="shared" si="94"/>
        <v>-4.4841394627999714E-2</v>
      </c>
      <c r="Q143" s="15">
        <f t="shared" si="94"/>
        <v>-3.9572038635196843E-2</v>
      </c>
      <c r="R143" s="15">
        <f t="shared" si="94"/>
        <v>-9.0836757382018012E-3</v>
      </c>
      <c r="S143" s="15">
        <f t="shared" si="94"/>
        <v>-2.9291615682545372E-3</v>
      </c>
      <c r="T143" s="15">
        <f t="shared" si="94"/>
        <v>6.5083054891076214E-4</v>
      </c>
    </row>
    <row r="144" spans="2:20" x14ac:dyDescent="0.25">
      <c r="B144" s="16">
        <f t="shared" si="90"/>
        <v>41913</v>
      </c>
      <c r="C144" s="15">
        <f t="shared" ref="C144:T144" si="95">IFERROR(C83-C$7,"")</f>
        <v>0.13861153340124499</v>
      </c>
      <c r="D144" s="15">
        <f t="shared" si="95"/>
        <v>7.3243459464472166E-2</v>
      </c>
      <c r="E144" s="15">
        <f t="shared" si="95"/>
        <v>1.6867146253951148E-2</v>
      </c>
      <c r="F144" s="15">
        <f t="shared" si="95"/>
        <v>3.3564219448007811E-3</v>
      </c>
      <c r="G144" s="15">
        <f t="shared" si="95"/>
        <v>-5.7753487434149584E-2</v>
      </c>
      <c r="H144" s="15">
        <f t="shared" si="95"/>
        <v>0.16302872306430846</v>
      </c>
      <c r="I144" s="15">
        <f t="shared" si="95"/>
        <v>3.8805107075575301E-3</v>
      </c>
      <c r="J144" s="15">
        <f t="shared" si="95"/>
        <v>5.8775984846212881E-2</v>
      </c>
      <c r="K144" s="15">
        <f t="shared" si="95"/>
        <v>8.6329302370393463E-2</v>
      </c>
      <c r="L144" s="15">
        <f t="shared" si="95"/>
        <v>9.9230151960291516E-2</v>
      </c>
      <c r="M144" s="15">
        <f t="shared" si="95"/>
        <v>5.1362020058714715E-2</v>
      </c>
      <c r="N144" s="15">
        <f t="shared" si="95"/>
        <v>4.370292218417781E-2</v>
      </c>
      <c r="O144" s="15">
        <f t="shared" si="95"/>
        <v>6.252267291018436E-2</v>
      </c>
      <c r="P144" s="15">
        <f t="shared" si="95"/>
        <v>-5.3259097737322993E-2</v>
      </c>
      <c r="Q144" s="15">
        <f t="shared" si="95"/>
        <v>0.12080484424432003</v>
      </c>
      <c r="R144" s="15">
        <f t="shared" si="95"/>
        <v>-3.687274309078202E-2</v>
      </c>
      <c r="S144" s="15">
        <f t="shared" si="95"/>
        <v>-1.1480818076250246E-3</v>
      </c>
      <c r="T144" s="15">
        <f t="shared" si="95"/>
        <v>-3.8050963772696421E-2</v>
      </c>
    </row>
    <row r="145" spans="2:20" x14ac:dyDescent="0.25">
      <c r="B145" s="16">
        <f t="shared" si="90"/>
        <v>41944</v>
      </c>
      <c r="C145" s="15">
        <f t="shared" ref="C145:T145" si="96">IFERROR(C84-C$7,"")</f>
        <v>-1.6059882251860912E-3</v>
      </c>
      <c r="D145" s="15">
        <f t="shared" si="96"/>
        <v>-2.7191522652525044E-2</v>
      </c>
      <c r="E145" s="15">
        <f t="shared" si="96"/>
        <v>4.2988393574212455E-2</v>
      </c>
      <c r="F145" s="15">
        <f t="shared" si="96"/>
        <v>3.9262010086833388E-2</v>
      </c>
      <c r="G145" s="15">
        <f t="shared" si="96"/>
        <v>1.0232551729966767E-3</v>
      </c>
      <c r="H145" s="15">
        <f t="shared" si="96"/>
        <v>3.1563442051480456E-2</v>
      </c>
      <c r="I145" s="15">
        <f t="shared" si="96"/>
        <v>-2.87068163779513E-3</v>
      </c>
      <c r="J145" s="15">
        <f t="shared" si="96"/>
        <v>1.4007658432029528E-2</v>
      </c>
      <c r="K145" s="15">
        <f t="shared" si="96"/>
        <v>-2.0952220330118426E-2</v>
      </c>
      <c r="L145" s="15">
        <f t="shared" si="96"/>
        <v>6.1465069347021867E-3</v>
      </c>
      <c r="M145" s="15">
        <f t="shared" si="96"/>
        <v>2.6777868594185648E-2</v>
      </c>
      <c r="N145" s="15">
        <f t="shared" si="96"/>
        <v>6.8276930378066425E-2</v>
      </c>
      <c r="O145" s="15">
        <f t="shared" si="96"/>
        <v>-1.979294653262189E-2</v>
      </c>
      <c r="P145" s="15">
        <f t="shared" si="96"/>
        <v>4.7167015830956324E-2</v>
      </c>
      <c r="Q145" s="15">
        <f t="shared" si="96"/>
        <v>4.9699323811557533E-2</v>
      </c>
      <c r="R145" s="15">
        <f t="shared" si="96"/>
        <v>0.10555555323857281</v>
      </c>
      <c r="S145" s="15">
        <f t="shared" si="96"/>
        <v>1.1540368875475842E-2</v>
      </c>
      <c r="T145" s="15">
        <f t="shared" si="96"/>
        <v>4.9582304265526983E-2</v>
      </c>
    </row>
    <row r="146" spans="2:20" x14ac:dyDescent="0.25">
      <c r="B146" s="16">
        <f t="shared" si="90"/>
        <v>41974</v>
      </c>
      <c r="C146" s="15">
        <f t="shared" ref="C146:T146" si="97">IFERROR(C85-C$7,"")</f>
        <v>-6.8815324396531763E-2</v>
      </c>
      <c r="D146" s="15">
        <f t="shared" si="97"/>
        <v>-6.8659681465025102E-2</v>
      </c>
      <c r="E146" s="15">
        <f t="shared" si="97"/>
        <v>2.0810195365879604E-2</v>
      </c>
      <c r="F146" s="15">
        <f t="shared" si="97"/>
        <v>-2.6329810270690732E-2</v>
      </c>
      <c r="G146" s="15">
        <f t="shared" si="97"/>
        <v>-7.672832989232499E-2</v>
      </c>
      <c r="H146" s="15">
        <f t="shared" si="97"/>
        <v>-2.8486369339241514E-2</v>
      </c>
      <c r="I146" s="15">
        <f t="shared" si="97"/>
        <v>-3.5317118741456363E-2</v>
      </c>
      <c r="J146" s="15">
        <f t="shared" si="97"/>
        <v>1.4402053694398472E-3</v>
      </c>
      <c r="K146" s="15">
        <f t="shared" si="97"/>
        <v>-4.3559820009093676E-3</v>
      </c>
      <c r="L146" s="15">
        <f t="shared" si="97"/>
        <v>2.4711354972126419E-3</v>
      </c>
      <c r="M146" s="15">
        <f t="shared" si="97"/>
        <v>1.1097411141434482E-2</v>
      </c>
      <c r="N146" s="15">
        <f t="shared" si="97"/>
        <v>-5.3791644623665917E-2</v>
      </c>
      <c r="O146" s="15">
        <f t="shared" si="97"/>
        <v>2.4889595857602906E-2</v>
      </c>
      <c r="P146" s="15">
        <f t="shared" si="97"/>
        <v>8.4372565717968327E-3</v>
      </c>
      <c r="Q146" s="15">
        <f t="shared" si="97"/>
        <v>-5.7665737691946647E-2</v>
      </c>
      <c r="R146" s="15">
        <f t="shared" si="97"/>
        <v>-9.7692593988062924E-3</v>
      </c>
      <c r="S146" s="15">
        <f t="shared" si="97"/>
        <v>-8.4634064198521583E-2</v>
      </c>
      <c r="T146" s="15">
        <f t="shared" si="97"/>
        <v>-6.6376784137287287E-2</v>
      </c>
    </row>
    <row r="147" spans="2:20" x14ac:dyDescent="0.25">
      <c r="B147" s="16">
        <f t="shared" si="90"/>
        <v>42005</v>
      </c>
      <c r="C147" s="15">
        <f t="shared" ref="C147:T147" si="98">IFERROR(C86-C$7,"")</f>
        <v>-0.11675558490843757</v>
      </c>
      <c r="D147" s="15">
        <f t="shared" si="98"/>
        <v>-6.3993257070788009E-3</v>
      </c>
      <c r="E147" s="15">
        <f t="shared" si="98"/>
        <v>1.1721802413387716E-2</v>
      </c>
      <c r="F147" s="15">
        <f t="shared" si="98"/>
        <v>-1.7856873974460202E-2</v>
      </c>
      <c r="G147" s="15">
        <f t="shared" si="98"/>
        <v>4.642173033086449E-2</v>
      </c>
      <c r="H147" s="15">
        <f t="shared" si="98"/>
        <v>4.4986010892938938E-2</v>
      </c>
      <c r="I147" s="15">
        <f t="shared" si="98"/>
        <v>-5.0509560286426294E-2</v>
      </c>
      <c r="J147" s="15">
        <f t="shared" si="98"/>
        <v>2.3211931852018544E-2</v>
      </c>
      <c r="K147" s="15">
        <f t="shared" si="98"/>
        <v>3.6973991530599382E-2</v>
      </c>
      <c r="L147" s="15">
        <f t="shared" si="98"/>
        <v>4.7699290366389584E-3</v>
      </c>
      <c r="M147" s="15">
        <f t="shared" si="98"/>
        <v>1.3387828995620755E-2</v>
      </c>
      <c r="N147" s="15">
        <f t="shared" si="98"/>
        <v>-1.2897256302627422E-2</v>
      </c>
      <c r="O147" s="15">
        <f t="shared" si="98"/>
        <v>-3.6696412370254873E-2</v>
      </c>
      <c r="P147" s="15">
        <f t="shared" si="98"/>
        <v>1.4930846320842451E-2</v>
      </c>
      <c r="Q147" s="15">
        <f t="shared" si="98"/>
        <v>-0.12142478730472724</v>
      </c>
      <c r="R147" s="15">
        <f t="shared" si="98"/>
        <v>-6.9788807533934502E-2</v>
      </c>
      <c r="S147" s="15">
        <f t="shared" si="98"/>
        <v>-2.9474354651021592E-2</v>
      </c>
      <c r="T147" s="15">
        <f t="shared" si="98"/>
        <v>9.3446032464764517E-2</v>
      </c>
    </row>
    <row r="148" spans="2:20" x14ac:dyDescent="0.25">
      <c r="B148" s="16">
        <f t="shared" si="90"/>
        <v>42036</v>
      </c>
      <c r="C148" s="15">
        <f t="shared" ref="C148:T148" si="99">IFERROR(C87-C$7,"")</f>
        <v>1.9364903150370726E-2</v>
      </c>
      <c r="D148" s="15">
        <f t="shared" si="99"/>
        <v>2.9790369972498079E-2</v>
      </c>
      <c r="E148" s="15">
        <f t="shared" si="99"/>
        <v>3.6136844362861437E-2</v>
      </c>
      <c r="F148" s="15">
        <f t="shared" si="99"/>
        <v>-1.6676557475656884E-2</v>
      </c>
      <c r="G148" s="15">
        <f t="shared" si="99"/>
        <v>6.3987512619155432E-2</v>
      </c>
      <c r="H148" s="15">
        <f t="shared" si="99"/>
        <v>-3.1316040023250336E-2</v>
      </c>
      <c r="I148" s="15">
        <f t="shared" si="99"/>
        <v>1.6169001732698068E-2</v>
      </c>
      <c r="J148" s="15">
        <f t="shared" si="99"/>
        <v>7.996638230657703E-2</v>
      </c>
      <c r="K148" s="15">
        <f t="shared" si="99"/>
        <v>-5.2322331938796596E-2</v>
      </c>
      <c r="L148" s="15">
        <f t="shared" si="99"/>
        <v>-3.1062069012138933E-2</v>
      </c>
      <c r="M148" s="15">
        <f t="shared" si="99"/>
        <v>-6.8350657304426715E-2</v>
      </c>
      <c r="N148" s="15">
        <f t="shared" si="99"/>
        <v>-7.4396985575439681E-2</v>
      </c>
      <c r="O148" s="15">
        <f t="shared" si="99"/>
        <v>-6.8872922895104216E-2</v>
      </c>
      <c r="P148" s="15">
        <f t="shared" si="99"/>
        <v>4.7339379935193743E-2</v>
      </c>
      <c r="Q148" s="15">
        <f t="shared" si="99"/>
        <v>0.1432451787782095</v>
      </c>
      <c r="R148" s="15">
        <f t="shared" si="99"/>
        <v>0.10309485434363233</v>
      </c>
      <c r="S148" s="15">
        <f t="shared" si="99"/>
        <v>8.4070228759535182E-2</v>
      </c>
      <c r="T148" s="15">
        <f t="shared" si="99"/>
        <v>-1.4410451902611549E-2</v>
      </c>
    </row>
    <row r="149" spans="2:20" x14ac:dyDescent="0.25">
      <c r="B149" s="16">
        <f t="shared" si="90"/>
        <v>42064</v>
      </c>
      <c r="C149" s="15">
        <f t="shared" ref="C149:T149" si="100">IFERROR(C88-C$7,"")</f>
        <v>-2.7732766401889798E-2</v>
      </c>
      <c r="D149" s="15">
        <f t="shared" si="100"/>
        <v>-0.1000261575304546</v>
      </c>
      <c r="E149" s="15">
        <f t="shared" si="100"/>
        <v>-3.3331353267881374E-3</v>
      </c>
      <c r="F149" s="15">
        <f t="shared" si="100"/>
        <v>-4.4920577418845822E-2</v>
      </c>
      <c r="G149" s="15">
        <f t="shared" si="100"/>
        <v>0.10648920286642957</v>
      </c>
      <c r="H149" s="15">
        <f t="shared" si="100"/>
        <v>-3.6326564182837064E-2</v>
      </c>
      <c r="I149" s="15">
        <f t="shared" si="100"/>
        <v>-1.905453679572534E-2</v>
      </c>
      <c r="J149" s="15">
        <f t="shared" si="100"/>
        <v>1.3926742461712801E-2</v>
      </c>
      <c r="K149" s="15">
        <f t="shared" si="100"/>
        <v>-1.4346061711356991E-3</v>
      </c>
      <c r="L149" s="15">
        <f t="shared" si="100"/>
        <v>-5.4546183840383268E-3</v>
      </c>
      <c r="M149" s="15">
        <f t="shared" si="100"/>
        <v>-1.0166990823994079E-3</v>
      </c>
      <c r="N149" s="15">
        <f t="shared" si="100"/>
        <v>-7.8448906663045569E-3</v>
      </c>
      <c r="O149" s="15">
        <f t="shared" si="100"/>
        <v>-8.5324524414752134E-3</v>
      </c>
      <c r="P149" s="15">
        <f t="shared" si="100"/>
        <v>-5.6347463488424579E-2</v>
      </c>
      <c r="Q149" s="15">
        <f t="shared" si="100"/>
        <v>-9.8867565857955045E-2</v>
      </c>
      <c r="R149" s="15">
        <f t="shared" si="100"/>
        <v>-8.5713337011054019E-2</v>
      </c>
      <c r="S149" s="15">
        <f t="shared" si="100"/>
        <v>-2.3056781349505034E-2</v>
      </c>
      <c r="T149" s="15">
        <f t="shared" si="100"/>
        <v>-5.6758066862459877E-2</v>
      </c>
    </row>
    <row r="150" spans="2:20" x14ac:dyDescent="0.25">
      <c r="B150" s="16">
        <f t="shared" si="90"/>
        <v>42095</v>
      </c>
      <c r="C150" s="15">
        <f t="shared" ref="C150:T150" si="101">IFERROR(C89-C$7,"")</f>
        <v>-2.746991024060521E-2</v>
      </c>
      <c r="D150" s="15">
        <f t="shared" si="101"/>
        <v>0.11166407457383028</v>
      </c>
      <c r="E150" s="15">
        <f t="shared" si="101"/>
        <v>-6.5733847922619187E-2</v>
      </c>
      <c r="F150" s="15">
        <f t="shared" si="101"/>
        <v>-2.2925795713392427E-2</v>
      </c>
      <c r="G150" s="15">
        <f t="shared" si="101"/>
        <v>6.2321927963952958E-2</v>
      </c>
      <c r="H150" s="15">
        <f t="shared" si="101"/>
        <v>-0.23002397865700663</v>
      </c>
      <c r="I150" s="15">
        <f t="shared" si="101"/>
        <v>-2.1236390734160084E-2</v>
      </c>
      <c r="J150" s="15">
        <f t="shared" si="101"/>
        <v>-2.2580035003428475E-2</v>
      </c>
      <c r="K150" s="15">
        <f t="shared" si="101"/>
        <v>-9.2359578053752209E-3</v>
      </c>
      <c r="L150" s="15">
        <f t="shared" si="101"/>
        <v>9.4261507453997154E-3</v>
      </c>
      <c r="M150" s="15">
        <f t="shared" si="101"/>
        <v>-4.443299862063612E-2</v>
      </c>
      <c r="N150" s="15">
        <f t="shared" si="101"/>
        <v>7.1194303584275004E-2</v>
      </c>
      <c r="O150" s="15">
        <f t="shared" si="101"/>
        <v>3.8767638931693771E-3</v>
      </c>
      <c r="P150" s="15">
        <f t="shared" si="101"/>
        <v>0.15416343178542491</v>
      </c>
      <c r="Q150" s="15">
        <f t="shared" si="101"/>
        <v>1.4326033330102454E-3</v>
      </c>
      <c r="R150" s="15">
        <f t="shared" si="101"/>
        <v>3.7503725324609022E-2</v>
      </c>
      <c r="S150" s="15">
        <f t="shared" si="101"/>
        <v>3.0207995176393554E-2</v>
      </c>
      <c r="T150" s="15">
        <f t="shared" si="101"/>
        <v>9.4618547570805324E-3</v>
      </c>
    </row>
    <row r="151" spans="2:20" x14ac:dyDescent="0.25">
      <c r="B151" s="16">
        <f t="shared" si="90"/>
        <v>42125</v>
      </c>
      <c r="C151" s="15">
        <f t="shared" ref="C151:T151" si="102">IFERROR(C90-C$7,"")</f>
        <v>-3.5616466100711341E-2</v>
      </c>
      <c r="D151" s="15">
        <f t="shared" si="102"/>
        <v>-8.349711979750072E-3</v>
      </c>
      <c r="E151" s="15">
        <f t="shared" si="102"/>
        <v>1.9214935563198334E-2</v>
      </c>
      <c r="F151" s="15">
        <f t="shared" si="102"/>
        <v>-8.5661349176927651E-3</v>
      </c>
      <c r="G151" s="15">
        <f t="shared" si="102"/>
        <v>-1.4300628244744013E-3</v>
      </c>
      <c r="H151" s="15">
        <f t="shared" si="102"/>
        <v>5.7211291162587732E-2</v>
      </c>
      <c r="I151" s="15">
        <f t="shared" si="102"/>
        <v>2.2090034192053173E-3</v>
      </c>
      <c r="J151" s="15">
        <f t="shared" si="102"/>
        <v>-6.7601026833360403E-2</v>
      </c>
      <c r="K151" s="15">
        <f t="shared" si="102"/>
        <v>-4.5669730356763361E-2</v>
      </c>
      <c r="L151" s="15">
        <f t="shared" si="102"/>
        <v>-2.7071704455907904E-2</v>
      </c>
      <c r="M151" s="15">
        <f t="shared" si="102"/>
        <v>-1.148740261475191E-4</v>
      </c>
      <c r="N151" s="15">
        <f t="shared" si="102"/>
        <v>-9.595725786716934E-2</v>
      </c>
      <c r="O151" s="15">
        <f t="shared" si="102"/>
        <v>-1.3848901183014278E-2</v>
      </c>
      <c r="P151" s="15">
        <f t="shared" si="102"/>
        <v>4.7264446556409045E-2</v>
      </c>
      <c r="Q151" s="15">
        <f t="shared" si="102"/>
        <v>3.9546884222715267E-2</v>
      </c>
      <c r="R151" s="15">
        <f t="shared" si="102"/>
        <v>2.5146735377981275E-4</v>
      </c>
      <c r="S151" s="15">
        <f t="shared" si="102"/>
        <v>-1.5134923536164852E-2</v>
      </c>
      <c r="T151" s="15">
        <f t="shared" si="102"/>
        <v>-3.6085282183617257E-2</v>
      </c>
    </row>
    <row r="152" spans="2:20" x14ac:dyDescent="0.25">
      <c r="B152" s="16">
        <f t="shared" si="90"/>
        <v>42156</v>
      </c>
      <c r="C152" s="15">
        <f t="shared" ref="C152:T152" si="103">IFERROR(C91-C$7,"")</f>
        <v>-2.3206613174008368E-2</v>
      </c>
      <c r="D152" s="15">
        <f t="shared" si="103"/>
        <v>-3.9080140121688672E-2</v>
      </c>
      <c r="E152" s="15">
        <f t="shared" si="103"/>
        <v>-4.0981343972591962E-2</v>
      </c>
      <c r="F152" s="15">
        <f t="shared" si="103"/>
        <v>-4.1010681587900583E-2</v>
      </c>
      <c r="G152" s="15">
        <f t="shared" si="103"/>
        <v>-3.6081793561603979E-2</v>
      </c>
      <c r="H152" s="15">
        <f t="shared" si="103"/>
        <v>-7.6722808030803516E-2</v>
      </c>
      <c r="I152" s="15">
        <f t="shared" si="103"/>
        <v>-2.7083483720239537E-2</v>
      </c>
      <c r="J152" s="15">
        <f t="shared" si="103"/>
        <v>2.3375046316560809E-2</v>
      </c>
      <c r="K152" s="15">
        <f t="shared" si="103"/>
        <v>-9.2105189760355061E-2</v>
      </c>
      <c r="L152" s="15">
        <f t="shared" si="103"/>
        <v>-7.4050435223660338E-2</v>
      </c>
      <c r="M152" s="15">
        <f t="shared" si="103"/>
        <v>-4.9364681811058325E-2</v>
      </c>
      <c r="N152" s="15">
        <f t="shared" si="103"/>
        <v>-5.8759658537778252E-2</v>
      </c>
      <c r="O152" s="15">
        <f t="shared" si="103"/>
        <v>-7.289618476368126E-2</v>
      </c>
      <c r="P152" s="15">
        <f t="shared" si="103"/>
        <v>-6.7742371369677618E-2</v>
      </c>
      <c r="Q152" s="15">
        <f t="shared" si="103"/>
        <v>-5.1394097783085804E-2</v>
      </c>
      <c r="R152" s="15">
        <f t="shared" si="103"/>
        <v>-8.1458544716707215E-2</v>
      </c>
      <c r="S152" s="15">
        <f t="shared" si="103"/>
        <v>-6.5280459806692642E-2</v>
      </c>
      <c r="T152" s="15">
        <f t="shared" si="103"/>
        <v>-2.7542442285962143E-2</v>
      </c>
    </row>
    <row r="153" spans="2:20" x14ac:dyDescent="0.25">
      <c r="B153" s="16">
        <f t="shared" si="90"/>
        <v>42186</v>
      </c>
      <c r="C153" s="15">
        <f t="shared" ref="C153:T153" si="104">IFERROR(C92-C$7,"")</f>
        <v>-5.5802051745845252E-2</v>
      </c>
      <c r="D153" s="15">
        <f t="shared" si="104"/>
        <v>7.3273899076442425E-2</v>
      </c>
      <c r="E153" s="15">
        <f t="shared" si="104"/>
        <v>4.7425366721376871E-2</v>
      </c>
      <c r="F153" s="15">
        <f t="shared" si="104"/>
        <v>1.753445019686389E-3</v>
      </c>
      <c r="G153" s="15">
        <f t="shared" si="104"/>
        <v>6.8744102456921918E-2</v>
      </c>
      <c r="H153" s="15">
        <f t="shared" si="104"/>
        <v>0.10445706923000685</v>
      </c>
      <c r="I153" s="15">
        <f t="shared" si="104"/>
        <v>2.0603797642846863E-2</v>
      </c>
      <c r="J153" s="15">
        <f t="shared" si="104"/>
        <v>3.520503505483788E-2</v>
      </c>
      <c r="K153" s="15">
        <f t="shared" si="104"/>
        <v>5.0332693487350796E-2</v>
      </c>
      <c r="L153" s="15">
        <f t="shared" si="104"/>
        <v>2.9804444431551988E-2</v>
      </c>
      <c r="M153" s="15">
        <f t="shared" si="104"/>
        <v>5.6601476947859504E-2</v>
      </c>
      <c r="N153" s="15">
        <f t="shared" si="104"/>
        <v>9.5349472851870374E-3</v>
      </c>
      <c r="O153" s="15">
        <f t="shared" si="104"/>
        <v>1.2851826428500917E-2</v>
      </c>
      <c r="P153" s="15">
        <f t="shared" si="104"/>
        <v>8.6879446420261491E-2</v>
      </c>
      <c r="Q153" s="15">
        <f t="shared" si="104"/>
        <v>2.1379301621629414E-2</v>
      </c>
      <c r="R153" s="15">
        <f t="shared" si="104"/>
        <v>1.8102094311664336E-2</v>
      </c>
      <c r="S153" s="15">
        <f t="shared" si="104"/>
        <v>-2.4813100990650873E-3</v>
      </c>
      <c r="T153" s="15">
        <f t="shared" si="104"/>
        <v>1.7692842043160528E-2</v>
      </c>
    </row>
    <row r="154" spans="2:20" x14ac:dyDescent="0.25">
      <c r="B154" s="16">
        <f t="shared" si="90"/>
        <v>42217</v>
      </c>
      <c r="C154" s="15">
        <f t="shared" ref="C154:T154" si="105">IFERROR(C93-C$7,"")</f>
        <v>-7.0615736127103368E-2</v>
      </c>
      <c r="D154" s="15">
        <f t="shared" si="105"/>
        <v>-6.0683447403147947E-2</v>
      </c>
      <c r="E154" s="15">
        <f t="shared" si="105"/>
        <v>-1.5278653628352332E-2</v>
      </c>
      <c r="F154" s="15">
        <f t="shared" si="105"/>
        <v>8.1459780882262869E-2</v>
      </c>
      <c r="G154" s="15">
        <f t="shared" si="105"/>
        <v>-6.9784080233718182E-2</v>
      </c>
      <c r="H154" s="15">
        <f t="shared" si="105"/>
        <v>-3.8704947701910394E-2</v>
      </c>
      <c r="I154" s="15">
        <f t="shared" si="105"/>
        <v>-7.1407906420013295E-2</v>
      </c>
      <c r="J154" s="15">
        <f t="shared" si="105"/>
        <v>-0.15210275397062825</v>
      </c>
      <c r="K154" s="15">
        <f t="shared" si="105"/>
        <v>-1.4360527046475396E-2</v>
      </c>
      <c r="L154" s="15">
        <f t="shared" si="105"/>
        <v>-2.3741229408994627E-3</v>
      </c>
      <c r="M154" s="15">
        <f t="shared" si="105"/>
        <v>-8.0709390130252037E-2</v>
      </c>
      <c r="N154" s="15">
        <f t="shared" si="105"/>
        <v>-4.5830057687639793E-2</v>
      </c>
      <c r="O154" s="15">
        <f t="shared" si="105"/>
        <v>-1.9845045781900494E-2</v>
      </c>
      <c r="P154" s="15">
        <f t="shared" si="105"/>
        <v>-0.10348481960016719</v>
      </c>
      <c r="Q154" s="15">
        <f t="shared" si="105"/>
        <v>-6.0589447331352034E-2</v>
      </c>
      <c r="R154" s="15">
        <f t="shared" si="105"/>
        <v>-0.10220631077086705</v>
      </c>
      <c r="S154" s="15">
        <f t="shared" si="105"/>
        <v>-1.1437851653936021E-2</v>
      </c>
      <c r="T154" s="15">
        <f t="shared" si="105"/>
        <v>5.8116037794461034E-3</v>
      </c>
    </row>
    <row r="155" spans="2:20" x14ac:dyDescent="0.25">
      <c r="B155" s="16">
        <f t="shared" si="90"/>
        <v>42248</v>
      </c>
      <c r="C155" s="15">
        <f t="shared" ref="C155:T155" si="106">IFERROR(C94-C$7,"")</f>
        <v>-2.6488939049305674E-2</v>
      </c>
      <c r="D155" s="15">
        <f t="shared" si="106"/>
        <v>-2.1658994969191873E-2</v>
      </c>
      <c r="E155" s="15">
        <f t="shared" si="106"/>
        <v>-3.5144255661115766E-2</v>
      </c>
      <c r="F155" s="15">
        <f t="shared" si="106"/>
        <v>-3.4902538678344183E-2</v>
      </c>
      <c r="G155" s="15">
        <f t="shared" si="106"/>
        <v>-2.3966714438063218E-2</v>
      </c>
      <c r="H155" s="15">
        <f t="shared" si="106"/>
        <v>1.6931234948256133E-2</v>
      </c>
      <c r="I155" s="15">
        <f t="shared" si="106"/>
        <v>-6.3273084222086225E-3</v>
      </c>
      <c r="J155" s="15">
        <f t="shared" si="106"/>
        <v>-3.2167181400173626E-2</v>
      </c>
      <c r="K155" s="15">
        <f t="shared" si="106"/>
        <v>5.0370389950762262E-2</v>
      </c>
      <c r="L155" s="15">
        <f t="shared" si="106"/>
        <v>3.2400335450189346E-2</v>
      </c>
      <c r="M155" s="15">
        <f t="shared" si="106"/>
        <v>-1.5075381232661868E-2</v>
      </c>
      <c r="N155" s="15">
        <f t="shared" si="106"/>
        <v>2.2758771995643363E-2</v>
      </c>
      <c r="O155" s="15">
        <f t="shared" si="106"/>
        <v>-6.4341405771093277E-2</v>
      </c>
      <c r="P155" s="15">
        <f t="shared" si="106"/>
        <v>5.818866200252952E-4</v>
      </c>
      <c r="Q155" s="15">
        <f t="shared" si="106"/>
        <v>8.2686010172735011E-2</v>
      </c>
      <c r="R155" s="15">
        <f t="shared" si="106"/>
        <v>-2.0649787683541341E-3</v>
      </c>
      <c r="S155" s="15">
        <f t="shared" si="106"/>
        <v>-6.2203639550000682E-2</v>
      </c>
      <c r="T155" s="15">
        <f t="shared" si="106"/>
        <v>-6.7823083420998326E-2</v>
      </c>
    </row>
    <row r="156" spans="2:20" x14ac:dyDescent="0.25">
      <c r="B156" s="16">
        <f t="shared" si="90"/>
        <v>42278</v>
      </c>
      <c r="C156" s="15">
        <f t="shared" ref="C156:T156" si="107">IFERROR(C95-C$7,"")</f>
        <v>8.4056693963617951E-3</v>
      </c>
      <c r="D156" s="15">
        <f t="shared" si="107"/>
        <v>0.11744526192065741</v>
      </c>
      <c r="E156" s="15">
        <f t="shared" si="107"/>
        <v>1.1068554754673793E-2</v>
      </c>
      <c r="F156" s="15">
        <f t="shared" si="107"/>
        <v>5.2524301989920905E-2</v>
      </c>
      <c r="G156" s="15">
        <f t="shared" si="107"/>
        <v>-2.4891349160940469E-2</v>
      </c>
      <c r="H156" s="15">
        <f t="shared" si="107"/>
        <v>-0.10008244404425486</v>
      </c>
      <c r="I156" s="15">
        <f t="shared" si="107"/>
        <v>7.1839578024535528E-2</v>
      </c>
      <c r="J156" s="15">
        <f t="shared" si="107"/>
        <v>9.7772450158235255E-2</v>
      </c>
      <c r="K156" s="15">
        <f t="shared" si="107"/>
        <v>2.5622142962225692E-2</v>
      </c>
      <c r="L156" s="15">
        <f t="shared" si="107"/>
        <v>6.9141523139613942E-2</v>
      </c>
      <c r="M156" s="15">
        <f t="shared" si="107"/>
        <v>3.7069320740406239E-2</v>
      </c>
      <c r="N156" s="15">
        <f t="shared" si="107"/>
        <v>1.9913555390150779E-2</v>
      </c>
      <c r="O156" s="15">
        <f t="shared" si="107"/>
        <v>-7.0051890905557496E-2</v>
      </c>
      <c r="P156" s="15">
        <f t="shared" si="107"/>
        <v>0.19633765435868694</v>
      </c>
      <c r="Q156" s="15">
        <f t="shared" si="107"/>
        <v>1.8557785911760924E-2</v>
      </c>
      <c r="R156" s="15">
        <f t="shared" si="107"/>
        <v>7.8183531919465421E-2</v>
      </c>
      <c r="S156" s="15">
        <f t="shared" si="107"/>
        <v>6.826471651679937E-2</v>
      </c>
      <c r="T156" s="15">
        <f t="shared" si="107"/>
        <v>7.8670267413333328E-2</v>
      </c>
    </row>
    <row r="157" spans="2:20" x14ac:dyDescent="0.25">
      <c r="B157" s="16">
        <f t="shared" si="90"/>
        <v>42309</v>
      </c>
      <c r="C157" s="15">
        <f t="shared" ref="C157:T157" si="108">IFERROR(C96-C$7,"")</f>
        <v>7.6687238875299352E-2</v>
      </c>
      <c r="D157" s="15">
        <f t="shared" si="108"/>
        <v>-1.5037048909393336E-2</v>
      </c>
      <c r="E157" s="15">
        <f t="shared" si="108"/>
        <v>-1.8423136890533997E-2</v>
      </c>
      <c r="F157" s="15">
        <f t="shared" si="108"/>
        <v>-1.5713989232783616E-2</v>
      </c>
      <c r="G157" s="15">
        <f t="shared" si="108"/>
        <v>2.7950100334941705E-2</v>
      </c>
      <c r="H157" s="15">
        <f t="shared" si="108"/>
        <v>1.0328618023641694E-2</v>
      </c>
      <c r="I157" s="15">
        <f t="shared" si="108"/>
        <v>-5.1458612652246971E-3</v>
      </c>
      <c r="J157" s="15">
        <f t="shared" si="108"/>
        <v>-0.10897249544795995</v>
      </c>
      <c r="K157" s="15">
        <f t="shared" si="108"/>
        <v>-7.9888410768715005E-3</v>
      </c>
      <c r="L157" s="15">
        <f t="shared" si="108"/>
        <v>1.7632672195038834E-2</v>
      </c>
      <c r="M157" s="15">
        <f t="shared" si="108"/>
        <v>-4.1642000782824519E-2</v>
      </c>
      <c r="N157" s="15">
        <f t="shared" si="108"/>
        <v>-5.5448360490395428E-2</v>
      </c>
      <c r="O157" s="15">
        <f t="shared" si="108"/>
        <v>-3.0338325927129838E-2</v>
      </c>
      <c r="P157" s="15">
        <f t="shared" si="108"/>
        <v>-4.423968844818417E-2</v>
      </c>
      <c r="Q157" s="15">
        <f t="shared" si="108"/>
        <v>-6.9323313081912058E-2</v>
      </c>
      <c r="R157" s="15">
        <f t="shared" si="108"/>
        <v>-6.5284710677304889E-2</v>
      </c>
      <c r="S157" s="15">
        <f t="shared" si="108"/>
        <v>-2.4407839174891761E-2</v>
      </c>
      <c r="T157" s="15">
        <f t="shared" si="108"/>
        <v>-6.8440009622647699E-3</v>
      </c>
    </row>
    <row r="158" spans="2:20" x14ac:dyDescent="0.25">
      <c r="B158" s="16">
        <f t="shared" si="90"/>
        <v>42339</v>
      </c>
      <c r="C158" s="15">
        <f t="shared" ref="C158:T158" si="109">IFERROR(C97-C$7,"")</f>
        <v>4.6467531097435684E-2</v>
      </c>
      <c r="D158" s="15">
        <f t="shared" si="109"/>
        <v>2.3866238509887483E-3</v>
      </c>
      <c r="E158" s="15">
        <f t="shared" si="109"/>
        <v>-1.7025824675702784E-2</v>
      </c>
      <c r="F158" s="15">
        <f t="shared" si="109"/>
        <v>-1.4506648284491134E-2</v>
      </c>
      <c r="G158" s="15">
        <f t="shared" si="109"/>
        <v>4.9878591639198631E-2</v>
      </c>
      <c r="H158" s="15">
        <f t="shared" si="109"/>
        <v>7.9927281886059236E-3</v>
      </c>
      <c r="I158" s="15">
        <f t="shared" si="109"/>
        <v>1.4635582578311334E-2</v>
      </c>
      <c r="J158" s="15">
        <f t="shared" si="109"/>
        <v>6.9293508551629048E-3</v>
      </c>
      <c r="K158" s="15">
        <f t="shared" si="109"/>
        <v>2.4815739910626414E-2</v>
      </c>
      <c r="L158" s="15">
        <f t="shared" si="109"/>
        <v>1.322540936312195E-2</v>
      </c>
      <c r="M158" s="15">
        <f t="shared" si="109"/>
        <v>4.1042877668373889E-2</v>
      </c>
      <c r="N158" s="15">
        <f t="shared" si="109"/>
        <v>-2.4847444789272706E-2</v>
      </c>
      <c r="O158" s="15">
        <f t="shared" si="109"/>
        <v>1.9273698823485778E-2</v>
      </c>
      <c r="P158" s="15">
        <f t="shared" si="109"/>
        <v>-8.7683393818606903E-2</v>
      </c>
      <c r="Q158" s="15">
        <f t="shared" si="109"/>
        <v>-2.286058288817245E-2</v>
      </c>
      <c r="R158" s="15">
        <f t="shared" si="109"/>
        <v>-1.9568845753145128E-2</v>
      </c>
      <c r="S158" s="15">
        <f t="shared" si="109"/>
        <v>1.0463898149994525E-2</v>
      </c>
      <c r="T158" s="15">
        <f t="shared" si="109"/>
        <v>-5.8297584449174085E-3</v>
      </c>
    </row>
    <row r="159" spans="2:20" x14ac:dyDescent="0.25">
      <c r="B159" s="16">
        <f t="shared" si="90"/>
        <v>42370</v>
      </c>
      <c r="C159" s="15">
        <f t="shared" ref="C159:T159" si="110">IFERROR(C98-C$7,"")</f>
        <v>-6.3425521446709335E-2</v>
      </c>
      <c r="D159" s="15">
        <f t="shared" si="110"/>
        <v>3.1865556095261448E-2</v>
      </c>
      <c r="E159" s="15">
        <f t="shared" si="110"/>
        <v>-2.5120860348469595E-2</v>
      </c>
      <c r="F159" s="15">
        <f t="shared" si="110"/>
        <v>-4.1524414485751823E-2</v>
      </c>
      <c r="G159" s="15">
        <f t="shared" si="110"/>
        <v>-4.3948908849355414E-2</v>
      </c>
      <c r="H159" s="15">
        <f t="shared" si="110"/>
        <v>-6.0098439439093099E-2</v>
      </c>
      <c r="I159" s="15">
        <f t="shared" si="110"/>
        <v>9.383977914515361E-3</v>
      </c>
      <c r="J159" s="15">
        <f t="shared" si="110"/>
        <v>-3.9147445615630772E-2</v>
      </c>
      <c r="K159" s="15">
        <f t="shared" si="110"/>
        <v>6.7894317963835119E-2</v>
      </c>
      <c r="L159" s="15">
        <f t="shared" si="110"/>
        <v>4.817800585048345E-2</v>
      </c>
      <c r="M159" s="15">
        <f t="shared" si="110"/>
        <v>5.8585151569847636E-2</v>
      </c>
      <c r="N159" s="15">
        <f t="shared" si="110"/>
        <v>2.2659450357956031E-2</v>
      </c>
      <c r="O159" s="15">
        <f t="shared" si="110"/>
        <v>5.4555901090271829E-2</v>
      </c>
      <c r="P159" s="15">
        <f t="shared" si="110"/>
        <v>-0.15984054891588975</v>
      </c>
      <c r="Q159" s="15">
        <f t="shared" si="110"/>
        <v>1.704222144928675E-2</v>
      </c>
      <c r="R159" s="15">
        <f t="shared" si="110"/>
        <v>-0.14874031105278729</v>
      </c>
      <c r="S159" s="15">
        <f t="shared" si="110"/>
        <v>7.1674527857404677E-2</v>
      </c>
      <c r="T159" s="15">
        <f t="shared" si="110"/>
        <v>-4.6234458744770415E-3</v>
      </c>
    </row>
    <row r="160" spans="2:20" x14ac:dyDescent="0.25">
      <c r="B160" s="16">
        <f t="shared" si="90"/>
        <v>42401</v>
      </c>
      <c r="C160" s="15">
        <f t="shared" ref="C160:T160" si="111">IFERROR(C99-C$7,"")</f>
        <v>-0.10041756547420977</v>
      </c>
      <c r="D160" s="15">
        <f t="shared" si="111"/>
        <v>7.7224375188693082E-3</v>
      </c>
      <c r="E160" s="15">
        <f t="shared" si="111"/>
        <v>6.2702664990389637E-2</v>
      </c>
      <c r="F160" s="15">
        <f t="shared" si="111"/>
        <v>9.8608061040424494E-2</v>
      </c>
      <c r="G160" s="15">
        <f t="shared" si="111"/>
        <v>-8.8544471235449965E-2</v>
      </c>
      <c r="H160" s="15">
        <f t="shared" si="111"/>
        <v>2.0926900231736014E-2</v>
      </c>
      <c r="I160" s="15">
        <f t="shared" si="111"/>
        <v>1.2338279105980707E-4</v>
      </c>
      <c r="J160" s="15">
        <f t="shared" si="111"/>
        <v>-0.13020290822670308</v>
      </c>
      <c r="K160" s="15">
        <f t="shared" si="111"/>
        <v>-1.6325701891565333E-2</v>
      </c>
      <c r="L160" s="15">
        <f t="shared" si="111"/>
        <v>-3.917362672925602E-2</v>
      </c>
      <c r="M160" s="15">
        <f t="shared" si="111"/>
        <v>-4.1009235083679027E-3</v>
      </c>
      <c r="N160" s="15">
        <f t="shared" si="111"/>
        <v>-3.055472420670593E-3</v>
      </c>
      <c r="O160" s="15">
        <f t="shared" si="111"/>
        <v>5.4661655578559336E-2</v>
      </c>
      <c r="P160" s="15">
        <f t="shared" si="111"/>
        <v>4.2284577162268092E-2</v>
      </c>
      <c r="Q160" s="15">
        <f t="shared" si="111"/>
        <v>0.14834330580832633</v>
      </c>
      <c r="R160" s="15">
        <f t="shared" si="111"/>
        <v>8.7231776003558623E-2</v>
      </c>
      <c r="S160" s="15">
        <f t="shared" si="111"/>
        <v>2.0983866937544969E-2</v>
      </c>
      <c r="T160" s="15">
        <f t="shared" si="111"/>
        <v>-8.6214427800714154E-3</v>
      </c>
    </row>
    <row r="161" spans="2:20" x14ac:dyDescent="0.25">
      <c r="B161" s="16">
        <f t="shared" si="90"/>
        <v>42430</v>
      </c>
      <c r="C161" s="15">
        <f t="shared" ref="C161:T161" si="112">IFERROR(C100-C$7,"")</f>
        <v>9.7974475076818307E-2</v>
      </c>
      <c r="D161" s="15">
        <f t="shared" si="112"/>
        <v>7.1354178294060738E-2</v>
      </c>
      <c r="E161" s="15">
        <f t="shared" si="112"/>
        <v>8.8878964669951432E-3</v>
      </c>
      <c r="F161" s="15">
        <f t="shared" si="112"/>
        <v>4.5175759569239818E-2</v>
      </c>
      <c r="G161" s="15">
        <f t="shared" si="112"/>
        <v>4.7703106223261418E-2</v>
      </c>
      <c r="H161" s="15">
        <f t="shared" si="112"/>
        <v>4.6925372514124847E-2</v>
      </c>
      <c r="I161" s="15">
        <f t="shared" si="112"/>
        <v>2.8021890763848561E-2</v>
      </c>
      <c r="J161" s="15">
        <f t="shared" si="112"/>
        <v>3.3946496724752938E-2</v>
      </c>
      <c r="K161" s="15">
        <f t="shared" si="112"/>
        <v>5.1713350108965828E-2</v>
      </c>
      <c r="L161" s="15">
        <f t="shared" si="112"/>
        <v>3.7396969507640404E-2</v>
      </c>
      <c r="M161" s="15">
        <f t="shared" si="112"/>
        <v>4.1300274884631255E-2</v>
      </c>
      <c r="N161" s="15">
        <f t="shared" si="112"/>
        <v>0.13110939051140366</v>
      </c>
      <c r="O161" s="15">
        <f t="shared" si="112"/>
        <v>0.1314574423890747</v>
      </c>
      <c r="P161" s="15">
        <f t="shared" si="112"/>
        <v>3.3010214507048906E-2</v>
      </c>
      <c r="Q161" s="15">
        <f t="shared" si="112"/>
        <v>-6.6972719796127428E-4</v>
      </c>
      <c r="R161" s="15">
        <f t="shared" si="112"/>
        <v>6.7594648449004938E-2</v>
      </c>
      <c r="S161" s="15">
        <f t="shared" si="112"/>
        <v>5.7611377712453241E-2</v>
      </c>
      <c r="T161" s="15">
        <f t="shared" si="112"/>
        <v>-1.2095688810264498E-2</v>
      </c>
    </row>
    <row r="162" spans="2:20" x14ac:dyDescent="0.25">
      <c r="B162" s="16">
        <f t="shared" si="90"/>
        <v>42461</v>
      </c>
      <c r="C162" s="15">
        <f t="shared" ref="C162:T162" si="113">IFERROR(C101-C$7,"")</f>
        <v>3.6239669563105821E-2</v>
      </c>
      <c r="D162" s="15">
        <f t="shared" si="113"/>
        <v>1.7555315872610461E-2</v>
      </c>
      <c r="E162" s="15">
        <f t="shared" si="113"/>
        <v>-9.0739076268884465E-3</v>
      </c>
      <c r="F162" s="15">
        <f t="shared" si="113"/>
        <v>-1.960040601337678E-2</v>
      </c>
      <c r="G162" s="15">
        <f t="shared" si="113"/>
        <v>4.1383028307492874E-2</v>
      </c>
      <c r="H162" s="15">
        <f t="shared" si="113"/>
        <v>5.2943039548212167E-2</v>
      </c>
      <c r="I162" s="15">
        <f t="shared" si="113"/>
        <v>2.8009469690325001E-2</v>
      </c>
      <c r="J162" s="15">
        <f t="shared" si="113"/>
        <v>5.5722695750862722E-2</v>
      </c>
      <c r="K162" s="15">
        <f t="shared" si="113"/>
        <v>3.9136900285340989E-2</v>
      </c>
      <c r="L162" s="15">
        <f t="shared" si="113"/>
        <v>-1.3294131213020591E-2</v>
      </c>
      <c r="M162" s="15">
        <f t="shared" si="113"/>
        <v>-2.0431287405076499E-2</v>
      </c>
      <c r="N162" s="15">
        <f t="shared" si="113"/>
        <v>-2.721112189379005E-3</v>
      </c>
      <c r="O162" s="15">
        <f t="shared" si="113"/>
        <v>-2.9954337479878544E-2</v>
      </c>
      <c r="P162" s="15">
        <f t="shared" si="113"/>
        <v>-8.9606202732238904E-2</v>
      </c>
      <c r="Q162" s="15">
        <f t="shared" si="113"/>
        <v>3.58017851746011E-2</v>
      </c>
      <c r="R162" s="15">
        <f t="shared" si="113"/>
        <v>-5.1289189795165405E-2</v>
      </c>
      <c r="S162" s="15">
        <f t="shared" si="113"/>
        <v>-6.6151993254537161E-2</v>
      </c>
      <c r="T162" s="15">
        <f t="shared" si="113"/>
        <v>2.7170534862272222E-3</v>
      </c>
    </row>
    <row r="163" spans="2:20" x14ac:dyDescent="0.25">
      <c r="B163" s="16">
        <f t="shared" si="90"/>
        <v>42491</v>
      </c>
      <c r="C163" s="15">
        <f t="shared" ref="C163:T163" si="114">IFERROR(C102-C$7,"")</f>
        <v>8.5091889081025385E-3</v>
      </c>
      <c r="D163" s="15">
        <f t="shared" si="114"/>
        <v>2.1450921598409013E-3</v>
      </c>
      <c r="E163" s="15">
        <f t="shared" si="114"/>
        <v>4.5785854279754012E-2</v>
      </c>
      <c r="F163" s="15">
        <f t="shared" si="114"/>
        <v>3.1257496730854151E-2</v>
      </c>
      <c r="G163" s="15">
        <f t="shared" si="114"/>
        <v>-6.8405623074870373E-4</v>
      </c>
      <c r="H163" s="15">
        <f t="shared" si="114"/>
        <v>1.623494074210417E-2</v>
      </c>
      <c r="I163" s="15">
        <f t="shared" si="114"/>
        <v>-1.794209402620487E-3</v>
      </c>
      <c r="J163" s="15">
        <f t="shared" si="114"/>
        <v>-1.2074458562960043E-2</v>
      </c>
      <c r="K163" s="15">
        <f t="shared" si="114"/>
        <v>3.3108053306239345E-3</v>
      </c>
      <c r="L163" s="15">
        <f t="shared" si="114"/>
        <v>1.206952648105155E-2</v>
      </c>
      <c r="M163" s="15">
        <f t="shared" si="114"/>
        <v>7.383861062981353E-3</v>
      </c>
      <c r="N163" s="15">
        <f t="shared" si="114"/>
        <v>-1.2825212759253364E-2</v>
      </c>
      <c r="O163" s="15">
        <f t="shared" si="114"/>
        <v>-3.1893938851731897E-2</v>
      </c>
      <c r="P163" s="15">
        <f t="shared" si="114"/>
        <v>-2.8445590843305096E-3</v>
      </c>
      <c r="Q163" s="15">
        <f t="shared" si="114"/>
        <v>-0.11244707394167144</v>
      </c>
      <c r="R163" s="15">
        <f t="shared" si="114"/>
        <v>4.8039357227547722E-2</v>
      </c>
      <c r="S163" s="15">
        <f t="shared" si="114"/>
        <v>3.3792212480499798E-3</v>
      </c>
      <c r="T163" s="15">
        <f t="shared" si="114"/>
        <v>3.2145879640514116E-2</v>
      </c>
    </row>
    <row r="164" spans="2:20" x14ac:dyDescent="0.25">
      <c r="B164" s="16">
        <f t="shared" si="90"/>
        <v>42522</v>
      </c>
      <c r="C164" s="15">
        <f t="shared" ref="C164:T164" si="115">IFERROR(C103-C$7,"")</f>
        <v>-0.11404024038316082</v>
      </c>
      <c r="D164" s="15">
        <f t="shared" si="115"/>
        <v>2.6795693977417264E-2</v>
      </c>
      <c r="E164" s="15">
        <f t="shared" si="115"/>
        <v>3.6474893332426525E-2</v>
      </c>
      <c r="F164" s="15">
        <f t="shared" si="115"/>
        <v>4.1153845048582063E-2</v>
      </c>
      <c r="G164" s="15">
        <f t="shared" si="115"/>
        <v>-4.6319222306593431E-2</v>
      </c>
      <c r="H164" s="15">
        <f t="shared" si="115"/>
        <v>3.742577231576108E-2</v>
      </c>
      <c r="I164" s="15">
        <f t="shared" si="115"/>
        <v>7.3518381350928225E-2</v>
      </c>
      <c r="J164" s="15">
        <f t="shared" si="115"/>
        <v>4.9782638647739026E-2</v>
      </c>
      <c r="K164" s="15">
        <f t="shared" si="115"/>
        <v>0.12156583621443619</v>
      </c>
      <c r="L164" s="15">
        <f t="shared" si="115"/>
        <v>9.5826406675672937E-2</v>
      </c>
      <c r="M164" s="15">
        <f t="shared" si="115"/>
        <v>7.5458455381298237E-2</v>
      </c>
      <c r="N164" s="15">
        <f t="shared" si="115"/>
        <v>7.1224666821211521E-2</v>
      </c>
      <c r="O164" s="15">
        <f t="shared" si="115"/>
        <v>6.0025993831623124E-2</v>
      </c>
      <c r="P164" s="15">
        <f t="shared" si="115"/>
        <v>-3.9004911318270719E-2</v>
      </c>
      <c r="Q164" s="15">
        <f t="shared" si="115"/>
        <v>2.6670136216994208E-2</v>
      </c>
      <c r="R164" s="15">
        <f t="shared" si="115"/>
        <v>-2.8730231624723778E-2</v>
      </c>
      <c r="S164" s="15">
        <f t="shared" si="115"/>
        <v>8.6291980417641287E-2</v>
      </c>
      <c r="T164" s="15">
        <f t="shared" si="115"/>
        <v>9.8503915667956243E-2</v>
      </c>
    </row>
    <row r="165" spans="2:20" x14ac:dyDescent="0.25">
      <c r="B165" s="16">
        <f t="shared" si="90"/>
        <v>42552</v>
      </c>
      <c r="C165" s="15">
        <f t="shared" ref="C165:T165" si="116">IFERROR(C104-C$7,"")</f>
        <v>5.6834176521734496E-2</v>
      </c>
      <c r="D165" s="15">
        <f t="shared" si="116"/>
        <v>-7.9078810273412684E-3</v>
      </c>
      <c r="E165" s="15">
        <f t="shared" si="116"/>
        <v>-6.0946225721557501E-2</v>
      </c>
      <c r="F165" s="15">
        <f t="shared" si="116"/>
        <v>1.4692799146229851E-2</v>
      </c>
      <c r="G165" s="15">
        <f t="shared" si="116"/>
        <v>5.2468140084800878E-2</v>
      </c>
      <c r="H165" s="15">
        <f t="shared" si="116"/>
        <v>-1.1263489688491139E-2</v>
      </c>
      <c r="I165" s="15">
        <f t="shared" si="116"/>
        <v>2.4663038878436037E-2</v>
      </c>
      <c r="J165" s="15">
        <f t="shared" si="116"/>
        <v>6.0081363017526916E-2</v>
      </c>
      <c r="K165" s="15">
        <f t="shared" si="116"/>
        <v>-3.8040667326889807E-2</v>
      </c>
      <c r="L165" s="15">
        <f t="shared" si="116"/>
        <v>-3.7274068019669329E-2</v>
      </c>
      <c r="M165" s="15">
        <f t="shared" si="116"/>
        <v>-3.0301474343587154E-2</v>
      </c>
      <c r="N165" s="15">
        <f t="shared" si="116"/>
        <v>-2.8714947372250138E-2</v>
      </c>
      <c r="O165" s="15">
        <f t="shared" si="116"/>
        <v>1.6739522742790176E-2</v>
      </c>
      <c r="P165" s="15">
        <f t="shared" si="116"/>
        <v>5.5819370256185068E-3</v>
      </c>
      <c r="Q165" s="15">
        <f t="shared" si="116"/>
        <v>2.638069989277032E-2</v>
      </c>
      <c r="R165" s="15">
        <f t="shared" si="116"/>
        <v>4.5900833559273643E-2</v>
      </c>
      <c r="S165" s="15">
        <f t="shared" si="116"/>
        <v>-1.4066063451589705E-2</v>
      </c>
      <c r="T165" s="15">
        <f t="shared" si="116"/>
        <v>-4.6950439002375138E-2</v>
      </c>
    </row>
    <row r="166" spans="2:20" x14ac:dyDescent="0.25">
      <c r="B166" s="16">
        <f t="shared" si="90"/>
        <v>42583</v>
      </c>
      <c r="C166" s="15">
        <f t="shared" ref="C166:T166" si="117">IFERROR(C105-C$7,"")</f>
        <v>2.888149162230632E-2</v>
      </c>
      <c r="D166" s="15">
        <f t="shared" si="117"/>
        <v>-6.8430512159436954E-3</v>
      </c>
      <c r="E166" s="15">
        <f t="shared" si="117"/>
        <v>-2.7590652202222499E-3</v>
      </c>
      <c r="F166" s="15">
        <f t="shared" si="117"/>
        <v>-1.0720054909880049E-2</v>
      </c>
      <c r="G166" s="15">
        <f t="shared" si="117"/>
        <v>-0.20350764103016716</v>
      </c>
      <c r="H166" s="15">
        <f t="shared" si="117"/>
        <v>0.16226494431442645</v>
      </c>
      <c r="I166" s="15">
        <f t="shared" si="117"/>
        <v>-5.5397675068548896E-2</v>
      </c>
      <c r="J166" s="15">
        <f t="shared" si="117"/>
        <v>3.1291247399912854E-2</v>
      </c>
      <c r="K166" s="15">
        <f t="shared" si="117"/>
        <v>-0.12477584508315313</v>
      </c>
      <c r="L166" s="15">
        <f t="shared" si="117"/>
        <v>-0.13849066325688908</v>
      </c>
      <c r="M166" s="15">
        <f t="shared" si="117"/>
        <v>-7.2987192742083845E-2</v>
      </c>
      <c r="N166" s="15">
        <f t="shared" si="117"/>
        <v>-5.9208260270126406E-2</v>
      </c>
      <c r="O166" s="15">
        <f t="shared" si="117"/>
        <v>-0.1003445906552318</v>
      </c>
      <c r="P166" s="15">
        <f t="shared" si="117"/>
        <v>1.3770224181069497E-2</v>
      </c>
      <c r="Q166" s="15">
        <f t="shared" si="117"/>
        <v>9.1695549530428147E-3</v>
      </c>
      <c r="R166" s="15">
        <f t="shared" si="117"/>
        <v>2.2179360741936095E-2</v>
      </c>
      <c r="S166" s="15">
        <f t="shared" si="117"/>
        <v>-5.3480969706675333E-2</v>
      </c>
      <c r="T166" s="15">
        <f t="shared" si="117"/>
        <v>-3.5663052192305755E-2</v>
      </c>
    </row>
    <row r="167" spans="2:20" x14ac:dyDescent="0.25">
      <c r="B167" s="16">
        <f t="shared" si="90"/>
        <v>42614</v>
      </c>
      <c r="C167" s="15">
        <f t="shared" ref="C167:T167" si="118">IFERROR(C106-C$7,"")</f>
        <v>7.7348421648213761E-2</v>
      </c>
      <c r="D167" s="15">
        <f t="shared" si="118"/>
        <v>-3.1039394327158906E-2</v>
      </c>
      <c r="E167" s="15">
        <f t="shared" si="118"/>
        <v>-4.4346510667445556E-2</v>
      </c>
      <c r="F167" s="15">
        <f t="shared" si="118"/>
        <v>-6.8594243887354259E-2</v>
      </c>
      <c r="G167" s="15">
        <f t="shared" si="118"/>
        <v>-0.11183049481503847</v>
      </c>
      <c r="H167" s="15">
        <f t="shared" si="118"/>
        <v>-2.0785084850253852E-2</v>
      </c>
      <c r="I167" s="15">
        <f t="shared" si="118"/>
        <v>-1.0763897232815269E-2</v>
      </c>
      <c r="J167" s="15">
        <f t="shared" si="118"/>
        <v>-4.6780191233681039E-2</v>
      </c>
      <c r="K167" s="15">
        <f t="shared" si="118"/>
        <v>1.1152090250260045E-3</v>
      </c>
      <c r="L167" s="15">
        <f t="shared" si="118"/>
        <v>2.1476933563156775E-5</v>
      </c>
      <c r="M167" s="15">
        <f t="shared" si="118"/>
        <v>4.3696600577888597E-3</v>
      </c>
      <c r="N167" s="15">
        <f t="shared" si="118"/>
        <v>1.0686372574023625E-2</v>
      </c>
      <c r="O167" s="15">
        <f t="shared" si="118"/>
        <v>-2.0360943868501361E-2</v>
      </c>
      <c r="P167" s="15">
        <f t="shared" si="118"/>
        <v>4.2635919681850244E-2</v>
      </c>
      <c r="Q167" s="15">
        <f t="shared" si="118"/>
        <v>-1.2297350158121206E-2</v>
      </c>
      <c r="R167" s="15">
        <f t="shared" si="118"/>
        <v>-7.3940365047522154E-3</v>
      </c>
      <c r="S167" s="15">
        <f t="shared" si="118"/>
        <v>-1.3046801400494129E-2</v>
      </c>
      <c r="T167" s="15">
        <f t="shared" si="118"/>
        <v>-1.8022212402119001E-2</v>
      </c>
    </row>
    <row r="168" spans="2:20" x14ac:dyDescent="0.25">
      <c r="B168" s="16">
        <f t="shared" si="90"/>
        <v>42644</v>
      </c>
      <c r="C168" s="15">
        <f t="shared" ref="C168:T168" si="119">IFERROR(C107-C$7,"")</f>
        <v>0.12117772158844242</v>
      </c>
      <c r="D168" s="15">
        <f t="shared" si="119"/>
        <v>-1.3051141790861075E-3</v>
      </c>
      <c r="E168" s="15">
        <f t="shared" si="119"/>
        <v>-7.6288532040942863E-3</v>
      </c>
      <c r="F168" s="15">
        <f t="shared" si="119"/>
        <v>-3.0397134850140946E-2</v>
      </c>
      <c r="G168" s="15">
        <f t="shared" si="119"/>
        <v>-0.16235597591000639</v>
      </c>
      <c r="H168" s="15">
        <f t="shared" si="119"/>
        <v>-7.2087972060247807E-2</v>
      </c>
      <c r="I168" s="15">
        <f t="shared" si="119"/>
        <v>-2.5503765953676726E-2</v>
      </c>
      <c r="J168" s="15">
        <f t="shared" si="119"/>
        <v>-5.528956459083937E-2</v>
      </c>
      <c r="K168" s="15">
        <f t="shared" si="119"/>
        <v>-2.5685192324991425E-2</v>
      </c>
      <c r="L168" s="15">
        <f t="shared" si="119"/>
        <v>-1.0613037492218048E-3</v>
      </c>
      <c r="M168" s="15">
        <f t="shared" si="119"/>
        <v>3.1401139971514509E-2</v>
      </c>
      <c r="N168" s="15">
        <f t="shared" si="119"/>
        <v>2.7860851550160153E-2</v>
      </c>
      <c r="O168" s="15">
        <f t="shared" si="119"/>
        <v>1.4912006462632446E-2</v>
      </c>
      <c r="P168" s="15">
        <f t="shared" si="119"/>
        <v>8.7266313240679128E-2</v>
      </c>
      <c r="Q168" s="15">
        <f t="shared" si="119"/>
        <v>-6.2017435147601593E-2</v>
      </c>
      <c r="R168" s="15">
        <f t="shared" si="119"/>
        <v>-4.9596981839756138E-2</v>
      </c>
      <c r="S168" s="15">
        <f t="shared" si="119"/>
        <v>-8.3912326078601024E-2</v>
      </c>
      <c r="T168" s="15">
        <f t="shared" si="119"/>
        <v>-3.7192559051914056E-2</v>
      </c>
    </row>
    <row r="169" spans="2:20" x14ac:dyDescent="0.25">
      <c r="B169" s="16">
        <f t="shared" si="90"/>
        <v>42675</v>
      </c>
      <c r="C169" s="15">
        <f t="shared" ref="C169:T169" si="120">IFERROR(C108-C$7,"")</f>
        <v>9.6112113907601215E-2</v>
      </c>
      <c r="D169" s="15">
        <f t="shared" si="120"/>
        <v>-9.1953607888719313E-2</v>
      </c>
      <c r="E169" s="15">
        <f t="shared" si="120"/>
        <v>-0.11189682000610161</v>
      </c>
      <c r="F169" s="15">
        <f t="shared" si="120"/>
        <v>9.5693413278658004E-2</v>
      </c>
      <c r="G169" s="15">
        <f t="shared" si="120"/>
        <v>-6.1288016186449759E-2</v>
      </c>
      <c r="H169" s="15">
        <f t="shared" si="120"/>
        <v>7.2349003542933416E-2</v>
      </c>
      <c r="I169" s="15">
        <f t="shared" si="120"/>
        <v>-4.849677812157395E-2</v>
      </c>
      <c r="J169" s="15">
        <f t="shared" si="120"/>
        <v>-0.16536906331355999</v>
      </c>
      <c r="K169" s="15">
        <f t="shared" si="120"/>
        <v>-3.6371123096480232E-2</v>
      </c>
      <c r="L169" s="15">
        <f t="shared" si="120"/>
        <v>-4.0359279222486853E-2</v>
      </c>
      <c r="M169" s="15">
        <f t="shared" si="120"/>
        <v>-0.12780463826406302</v>
      </c>
      <c r="N169" s="15">
        <f t="shared" si="120"/>
        <v>-0.10620434679871306</v>
      </c>
      <c r="O169" s="15">
        <f t="shared" si="120"/>
        <v>-5.5117720499175737E-2</v>
      </c>
      <c r="P169" s="15">
        <f t="shared" si="120"/>
        <v>4.1279247849911063E-2</v>
      </c>
      <c r="Q169" s="15">
        <f t="shared" si="120"/>
        <v>1.6494876824418789E-3</v>
      </c>
      <c r="R169" s="15">
        <f t="shared" si="120"/>
        <v>-3.6461830363035366E-2</v>
      </c>
      <c r="S169" s="15">
        <f t="shared" si="120"/>
        <v>4.1733105163143165E-2</v>
      </c>
      <c r="T169" s="15">
        <f t="shared" si="120"/>
        <v>-9.8477717141550319E-2</v>
      </c>
    </row>
    <row r="170" spans="2:20" x14ac:dyDescent="0.25">
      <c r="B170" s="16">
        <f t="shared" si="90"/>
        <v>42705</v>
      </c>
      <c r="C170" s="15">
        <f t="shared" ref="C170:T170" si="121">IFERROR(C109-C$7,"")</f>
        <v>4.1072135862212575E-3</v>
      </c>
      <c r="D170" s="15">
        <f t="shared" si="121"/>
        <v>3.2170254348356478E-2</v>
      </c>
      <c r="E170" s="15">
        <f t="shared" si="121"/>
        <v>-1.5369834300513578E-3</v>
      </c>
      <c r="F170" s="15">
        <f t="shared" si="121"/>
        <v>2.6969511651387761E-2</v>
      </c>
      <c r="G170" s="15">
        <f t="shared" si="121"/>
        <v>6.5225694253276498E-2</v>
      </c>
      <c r="H170" s="15">
        <f t="shared" si="121"/>
        <v>-2.4463936792744723E-2</v>
      </c>
      <c r="I170" s="15">
        <f t="shared" si="121"/>
        <v>3.4191651460896463E-2</v>
      </c>
      <c r="J170" s="15">
        <f t="shared" si="121"/>
        <v>-5.2213145649488743E-2</v>
      </c>
      <c r="K170" s="15">
        <f t="shared" si="121"/>
        <v>-1.1130785456234386E-2</v>
      </c>
      <c r="L170" s="15">
        <f t="shared" si="121"/>
        <v>1.0706292427809221E-2</v>
      </c>
      <c r="M170" s="15">
        <f t="shared" si="121"/>
        <v>4.6088794538809222E-2</v>
      </c>
      <c r="N170" s="15">
        <f t="shared" si="121"/>
        <v>4.1511084280820294E-2</v>
      </c>
      <c r="O170" s="15">
        <f t="shared" si="121"/>
        <v>0.10007702561547276</v>
      </c>
      <c r="P170" s="15">
        <f t="shared" si="121"/>
        <v>2.6319697339458541E-2</v>
      </c>
      <c r="Q170" s="15">
        <f t="shared" si="121"/>
        <v>-8.0719804823914817E-2</v>
      </c>
      <c r="R170" s="15">
        <f t="shared" si="121"/>
        <v>-2.9356782495954525E-3</v>
      </c>
      <c r="S170" s="15">
        <f t="shared" si="121"/>
        <v>6.107930536608823E-2</v>
      </c>
      <c r="T170" s="15">
        <f t="shared" si="121"/>
        <v>2.6797574815188938E-2</v>
      </c>
    </row>
    <row r="171" spans="2:20" x14ac:dyDescent="0.25">
      <c r="B171" s="16">
        <f t="shared" si="90"/>
        <v>42736</v>
      </c>
      <c r="C171" s="15">
        <f t="shared" ref="C171:T171" si="122">IFERROR(C110-C$7,"")</f>
        <v>1.4449697009079762E-2</v>
      </c>
      <c r="D171" s="15">
        <f t="shared" si="122"/>
        <v>5.7361872704982497E-2</v>
      </c>
      <c r="E171" s="15">
        <f t="shared" si="122"/>
        <v>8.3421240252260775E-3</v>
      </c>
      <c r="F171" s="15">
        <f t="shared" si="122"/>
        <v>-6.6057558296939781E-2</v>
      </c>
      <c r="G171" s="15">
        <f t="shared" si="122"/>
        <v>-1.8319252956250451E-3</v>
      </c>
      <c r="H171" s="15">
        <f t="shared" si="122"/>
        <v>2.1014637006280711E-2</v>
      </c>
      <c r="I171" s="15">
        <f t="shared" si="122"/>
        <v>-2.4380888320046788E-2</v>
      </c>
      <c r="J171" s="15">
        <f t="shared" si="122"/>
        <v>0.1230211248499235</v>
      </c>
      <c r="K171" s="15">
        <f t="shared" si="122"/>
        <v>-1.2287234199299425E-4</v>
      </c>
      <c r="L171" s="15">
        <f t="shared" si="122"/>
        <v>1.9931220688567623E-3</v>
      </c>
      <c r="M171" s="15">
        <f t="shared" si="122"/>
        <v>2.1050979287099779E-2</v>
      </c>
      <c r="N171" s="15">
        <f t="shared" si="122"/>
        <v>3.1902941952297127E-2</v>
      </c>
      <c r="O171" s="15">
        <f t="shared" si="122"/>
        <v>2.6810490063188738E-3</v>
      </c>
      <c r="P171" s="15">
        <f t="shared" si="122"/>
        <v>-5.7063567072993725E-2</v>
      </c>
      <c r="Q171" s="15">
        <f t="shared" si="122"/>
        <v>-2.7067373461935534E-2</v>
      </c>
      <c r="R171" s="15">
        <f t="shared" si="122"/>
        <v>1.494253690796192E-4</v>
      </c>
      <c r="S171" s="15">
        <f t="shared" si="122"/>
        <v>-9.1747713625381269E-2</v>
      </c>
      <c r="T171" s="15">
        <f t="shared" si="122"/>
        <v>1.0905846642574955E-2</v>
      </c>
    </row>
    <row r="172" spans="2:20" x14ac:dyDescent="0.25">
      <c r="B172" s="16">
        <f t="shared" ref="B172:B198" si="123">B50</f>
        <v>42767</v>
      </c>
      <c r="C172" s="15">
        <f t="shared" ref="C172:T172" si="124">IFERROR(C111-C$7,"")</f>
        <v>-8.0194021600510992E-2</v>
      </c>
      <c r="D172" s="15">
        <f t="shared" si="124"/>
        <v>0.12530641399822079</v>
      </c>
      <c r="E172" s="15">
        <f t="shared" si="124"/>
        <v>8.2579097123670231E-2</v>
      </c>
      <c r="F172" s="15">
        <f t="shared" si="124"/>
        <v>-1.1086878866003961E-3</v>
      </c>
      <c r="G172" s="15">
        <f t="shared" si="124"/>
        <v>-2.8652744522685764E-2</v>
      </c>
      <c r="H172" s="15">
        <f t="shared" si="124"/>
        <v>0.14836880256112353</v>
      </c>
      <c r="I172" s="15">
        <f t="shared" si="124"/>
        <v>6.8921066421343741E-2</v>
      </c>
      <c r="J172" s="15">
        <f t="shared" si="124"/>
        <v>2.1872061871146868E-2</v>
      </c>
      <c r="K172" s="15">
        <f t="shared" si="124"/>
        <v>4.5301911940917317E-2</v>
      </c>
      <c r="L172" s="15">
        <f t="shared" si="124"/>
        <v>3.4552966593138813E-2</v>
      </c>
      <c r="M172" s="15">
        <f t="shared" si="124"/>
        <v>4.318804613910722E-2</v>
      </c>
      <c r="N172" s="15">
        <f t="shared" si="124"/>
        <v>-1.9353757870690994E-2</v>
      </c>
      <c r="O172" s="15">
        <f t="shared" si="124"/>
        <v>1.4620872802695752E-2</v>
      </c>
      <c r="P172" s="15">
        <f t="shared" si="124"/>
        <v>4.1277353877738204E-2</v>
      </c>
      <c r="Q172" s="15">
        <f t="shared" si="124"/>
        <v>5.1696573657602857E-2</v>
      </c>
      <c r="R172" s="15">
        <f t="shared" si="124"/>
        <v>9.9016111168031468E-2</v>
      </c>
      <c r="S172" s="15">
        <f t="shared" si="124"/>
        <v>1.686104243424285E-2</v>
      </c>
      <c r="T172" s="15">
        <f t="shared" si="124"/>
        <v>5.0783295662121725E-2</v>
      </c>
    </row>
    <row r="173" spans="2:20" x14ac:dyDescent="0.25">
      <c r="B173" s="16">
        <f t="shared" si="123"/>
        <v>42795</v>
      </c>
      <c r="C173" s="15">
        <f t="shared" ref="C173:T173" si="125">IFERROR(C112-C$7,"")</f>
        <v>0.12630664118107995</v>
      </c>
      <c r="D173" s="15">
        <f t="shared" si="125"/>
        <v>2.8402812899822223E-2</v>
      </c>
      <c r="E173" s="15">
        <f t="shared" si="125"/>
        <v>-1.0195539224800173E-2</v>
      </c>
      <c r="F173" s="15">
        <f t="shared" si="125"/>
        <v>-2.7361793356951429E-2</v>
      </c>
      <c r="G173" s="15">
        <f t="shared" si="125"/>
        <v>-3.5325507324823771E-2</v>
      </c>
      <c r="H173" s="15">
        <f t="shared" si="125"/>
        <v>4.3357198591660748E-2</v>
      </c>
      <c r="I173" s="15">
        <f t="shared" si="125"/>
        <v>1.8339643211587354E-2</v>
      </c>
      <c r="J173" s="15">
        <f t="shared" si="125"/>
        <v>6.4342623304200958E-2</v>
      </c>
      <c r="K173" s="15">
        <f t="shared" si="125"/>
        <v>-1.2740486993705098E-2</v>
      </c>
      <c r="L173" s="15">
        <f t="shared" si="125"/>
        <v>1.0902534095354979E-2</v>
      </c>
      <c r="M173" s="15">
        <f t="shared" si="125"/>
        <v>-2.6633773287828538E-2</v>
      </c>
      <c r="N173" s="15">
        <f t="shared" si="125"/>
        <v>4.6740429199876726E-2</v>
      </c>
      <c r="O173" s="15">
        <f t="shared" si="125"/>
        <v>-1.8938336748934814E-2</v>
      </c>
      <c r="P173" s="15">
        <f t="shared" si="125"/>
        <v>-5.8368809958936558E-3</v>
      </c>
      <c r="Q173" s="15">
        <f t="shared" si="125"/>
        <v>-8.280487529830674E-2</v>
      </c>
      <c r="R173" s="15">
        <f t="shared" si="125"/>
        <v>-2.7440256499819383E-2</v>
      </c>
      <c r="S173" s="15">
        <f t="shared" si="125"/>
        <v>-2.4226163231501133E-2</v>
      </c>
      <c r="T173" s="15">
        <f t="shared" si="125"/>
        <v>-2.3073541224612488E-3</v>
      </c>
    </row>
    <row r="174" spans="2:20" x14ac:dyDescent="0.25">
      <c r="B174" s="16">
        <f t="shared" si="123"/>
        <v>42826</v>
      </c>
      <c r="C174" s="15">
        <f t="shared" ref="C174:T174" si="126">IFERROR(C113-C$7,"")</f>
        <v>0.16598440083154489</v>
      </c>
      <c r="D174" s="15">
        <f t="shared" si="126"/>
        <v>-1.2796904551560743E-2</v>
      </c>
      <c r="E174" s="15">
        <f t="shared" si="126"/>
        <v>-2.1540306683969928E-2</v>
      </c>
      <c r="F174" s="15">
        <f t="shared" si="126"/>
        <v>6.0614739637466081E-3</v>
      </c>
      <c r="G174" s="15">
        <f t="shared" si="126"/>
        <v>0.13536737852182124</v>
      </c>
      <c r="H174" s="15">
        <f t="shared" si="126"/>
        <v>6.0220948765641547E-2</v>
      </c>
      <c r="I174" s="15">
        <f t="shared" si="126"/>
        <v>-1.593121982632242E-2</v>
      </c>
      <c r="J174" s="15">
        <f t="shared" si="126"/>
        <v>9.2952936234384068E-2</v>
      </c>
      <c r="K174" s="15">
        <f t="shared" si="126"/>
        <v>1.0328199372028651E-2</v>
      </c>
      <c r="L174" s="15">
        <f t="shared" si="126"/>
        <v>2.0565361470654683E-2</v>
      </c>
      <c r="M174" s="15">
        <f t="shared" si="126"/>
        <v>2.5645925683778811E-2</v>
      </c>
      <c r="N174" s="15">
        <f t="shared" si="126"/>
        <v>-2.7578665406153419E-2</v>
      </c>
      <c r="O174" s="15">
        <f t="shared" si="126"/>
        <v>-4.6490735772901449E-2</v>
      </c>
      <c r="P174" s="15">
        <f t="shared" si="126"/>
        <v>7.4141832282010267E-2</v>
      </c>
      <c r="Q174" s="15">
        <f t="shared" si="126"/>
        <v>-3.8014958478854704E-3</v>
      </c>
      <c r="R174" s="15">
        <f t="shared" si="126"/>
        <v>-8.3041049724018878E-3</v>
      </c>
      <c r="S174" s="15">
        <f t="shared" si="126"/>
        <v>-6.6357817522908341E-2</v>
      </c>
      <c r="T174" s="15">
        <f t="shared" si="126"/>
        <v>1.4450747303737695E-4</v>
      </c>
    </row>
    <row r="175" spans="2:20" x14ac:dyDescent="0.25">
      <c r="B175" s="16">
        <f t="shared" si="123"/>
        <v>42856</v>
      </c>
      <c r="C175" s="15">
        <f t="shared" ref="C175:T175" si="127">IFERROR(C114-C$7,"")</f>
        <v>0.1297996693390164</v>
      </c>
      <c r="D175" s="15">
        <f t="shared" si="127"/>
        <v>7.4189969422728999E-2</v>
      </c>
      <c r="E175" s="15">
        <f t="shared" si="127"/>
        <v>2.7406310489761092E-2</v>
      </c>
      <c r="F175" s="15">
        <f t="shared" si="127"/>
        <v>2.5808911485457508E-2</v>
      </c>
      <c r="G175" s="15">
        <f t="shared" si="127"/>
        <v>8.5962649324981849E-2</v>
      </c>
      <c r="H175" s="15">
        <f t="shared" si="127"/>
        <v>-1.7301555685970943E-2</v>
      </c>
      <c r="I175" s="15">
        <f t="shared" si="127"/>
        <v>3.0761145848215002E-2</v>
      </c>
      <c r="J175" s="15">
        <f t="shared" si="127"/>
        <v>6.6347442624609902E-3</v>
      </c>
      <c r="K175" s="15">
        <f t="shared" si="127"/>
        <v>-3.4946418034437217E-2</v>
      </c>
      <c r="L175" s="15">
        <f t="shared" si="127"/>
        <v>-2.0415207959050097E-2</v>
      </c>
      <c r="M175" s="15">
        <f t="shared" si="127"/>
        <v>4.3336224879594619E-2</v>
      </c>
      <c r="N175" s="15">
        <f t="shared" si="127"/>
        <v>2.9195678197013481E-3</v>
      </c>
      <c r="O175" s="15">
        <f t="shared" si="127"/>
        <v>3.912463833349869E-2</v>
      </c>
      <c r="P175" s="15">
        <f t="shared" si="127"/>
        <v>-2.818885278531871E-2</v>
      </c>
      <c r="Q175" s="15">
        <f t="shared" si="127"/>
        <v>1.1787755378951527E-2</v>
      </c>
      <c r="R175" s="15">
        <f t="shared" si="127"/>
        <v>-8.506466317610327E-2</v>
      </c>
      <c r="S175" s="15">
        <f t="shared" si="127"/>
        <v>2.1290748267395673E-2</v>
      </c>
      <c r="T175" s="15">
        <f t="shared" si="127"/>
        <v>5.9782462680162476E-2</v>
      </c>
    </row>
    <row r="176" spans="2:20" x14ac:dyDescent="0.25">
      <c r="B176" s="16">
        <f t="shared" si="123"/>
        <v>42887</v>
      </c>
      <c r="C176" s="15">
        <f t="shared" ref="C176:T176" si="128">IFERROR(C115-C$7,"")</f>
        <v>-0.11811536714518039</v>
      </c>
      <c r="D176" s="15">
        <f t="shared" si="128"/>
        <v>-2.3356989993815434E-2</v>
      </c>
      <c r="E176" s="15">
        <f t="shared" si="128"/>
        <v>-6.6926900093259561E-3</v>
      </c>
      <c r="F176" s="15">
        <f t="shared" si="128"/>
        <v>-9.2770393752740363E-2</v>
      </c>
      <c r="G176" s="15">
        <f t="shared" si="128"/>
        <v>7.0430572755045603E-3</v>
      </c>
      <c r="H176" s="15">
        <f t="shared" si="128"/>
        <v>-6.3501807688215769E-2</v>
      </c>
      <c r="I176" s="15">
        <f t="shared" si="128"/>
        <v>3.0402624950110445E-2</v>
      </c>
      <c r="J176" s="15">
        <f t="shared" si="128"/>
        <v>1.440435900839371E-2</v>
      </c>
      <c r="K176" s="15">
        <f t="shared" si="128"/>
        <v>-1.2624952198474263E-2</v>
      </c>
      <c r="L176" s="15">
        <f t="shared" si="128"/>
        <v>1.6276569253611012E-2</v>
      </c>
      <c r="M176" s="15">
        <f t="shared" si="128"/>
        <v>-1.6258384110152718E-2</v>
      </c>
      <c r="N176" s="15">
        <f t="shared" si="128"/>
        <v>7.0993485377721446E-2</v>
      </c>
      <c r="O176" s="15">
        <f t="shared" si="128"/>
        <v>-5.1314720144762238E-3</v>
      </c>
      <c r="P176" s="15">
        <f t="shared" si="128"/>
        <v>-5.055656707600046E-2</v>
      </c>
      <c r="Q176" s="15">
        <f t="shared" si="128"/>
        <v>7.3677885121185595E-3</v>
      </c>
      <c r="R176" s="15">
        <f t="shared" si="128"/>
        <v>-2.3581958931549456E-2</v>
      </c>
      <c r="S176" s="15">
        <f t="shared" si="128"/>
        <v>-4.9716094959886478E-2</v>
      </c>
      <c r="T176" s="15">
        <f t="shared" si="128"/>
        <v>-2.6662697656506352E-2</v>
      </c>
    </row>
    <row r="177" spans="2:20" x14ac:dyDescent="0.25">
      <c r="B177" s="16">
        <f t="shared" si="123"/>
        <v>42917</v>
      </c>
      <c r="C177" s="15">
        <f t="shared" ref="C177:T177" si="129">IFERROR(C116-C$7,"")</f>
        <v>0.20531046422618301</v>
      </c>
      <c r="D177" s="15">
        <f t="shared" si="129"/>
        <v>-1.3132592446081742E-3</v>
      </c>
      <c r="E177" s="15">
        <f t="shared" si="129"/>
        <v>1.3241400196844184E-2</v>
      </c>
      <c r="F177" s="15">
        <f t="shared" si="129"/>
        <v>3.2424028061440305E-2</v>
      </c>
      <c r="G177" s="15">
        <f t="shared" si="129"/>
        <v>-1.664559792385021E-2</v>
      </c>
      <c r="H177" s="15">
        <f t="shared" si="129"/>
        <v>9.5166833531240905E-3</v>
      </c>
      <c r="I177" s="15">
        <f t="shared" si="129"/>
        <v>-3.9770314854057024E-3</v>
      </c>
      <c r="J177" s="15">
        <f t="shared" si="129"/>
        <v>-3.4691965051471041E-2</v>
      </c>
      <c r="K177" s="15">
        <f t="shared" si="129"/>
        <v>2.4677170590501164E-2</v>
      </c>
      <c r="L177" s="15">
        <f t="shared" si="129"/>
        <v>-5.8536947312270828E-3</v>
      </c>
      <c r="M177" s="15">
        <f t="shared" si="129"/>
        <v>2.7663872406950285E-2</v>
      </c>
      <c r="N177" s="15">
        <f t="shared" si="129"/>
        <v>2.8501288715770873E-2</v>
      </c>
      <c r="O177" s="15">
        <f t="shared" si="129"/>
        <v>5.2784070386396147E-2</v>
      </c>
      <c r="P177" s="15">
        <f t="shared" si="129"/>
        <v>-7.6401794724329473E-4</v>
      </c>
      <c r="Q177" s="15">
        <f t="shared" si="129"/>
        <v>-8.7496115777294381E-3</v>
      </c>
      <c r="R177" s="15">
        <f t="shared" si="129"/>
        <v>-1.1479549450316703E-2</v>
      </c>
      <c r="S177" s="15">
        <f t="shared" si="129"/>
        <v>7.4085836251509274E-2</v>
      </c>
      <c r="T177" s="15">
        <f t="shared" si="129"/>
        <v>1.2345338161375164E-3</v>
      </c>
    </row>
    <row r="178" spans="2:20" x14ac:dyDescent="0.25">
      <c r="B178" s="16">
        <f t="shared" si="123"/>
        <v>42948</v>
      </c>
      <c r="C178" s="15">
        <f t="shared" ref="C178:T178" si="130">IFERROR(C117-C$7,"")</f>
        <v>-5.1225247478356023E-2</v>
      </c>
      <c r="D178" s="15">
        <f t="shared" si="130"/>
        <v>-1.6625096758892306E-3</v>
      </c>
      <c r="E178" s="15">
        <f t="shared" si="130"/>
        <v>-7.6155924887268231E-2</v>
      </c>
      <c r="F178" s="15">
        <f t="shared" si="130"/>
        <v>-4.5699831123405463E-3</v>
      </c>
      <c r="G178" s="15">
        <f t="shared" si="130"/>
        <v>0.11094929872409859</v>
      </c>
      <c r="H178" s="15">
        <f t="shared" si="130"/>
        <v>-8.9788405422418865E-2</v>
      </c>
      <c r="I178" s="15">
        <f t="shared" si="130"/>
        <v>-9.8627083904686066E-3</v>
      </c>
      <c r="J178" s="15">
        <f t="shared" si="130"/>
        <v>4.9030454131520802E-2</v>
      </c>
      <c r="K178" s="15">
        <f t="shared" si="130"/>
        <v>-1.7407232700744991E-2</v>
      </c>
      <c r="L178" s="15">
        <f t="shared" si="130"/>
        <v>-7.654304351268423E-3</v>
      </c>
      <c r="M178" s="15">
        <f t="shared" si="130"/>
        <v>1.5818235690791847E-2</v>
      </c>
      <c r="N178" s="15">
        <f t="shared" si="130"/>
        <v>-4.803590839650566E-3</v>
      </c>
      <c r="O178" s="15">
        <f t="shared" si="130"/>
        <v>-2.0582700049151137E-2</v>
      </c>
      <c r="P178" s="15">
        <f t="shared" si="130"/>
        <v>-3.1943591880748787E-2</v>
      </c>
      <c r="Q178" s="15">
        <f t="shared" si="130"/>
        <v>-7.3877035165680505E-2</v>
      </c>
      <c r="R178" s="15">
        <f t="shared" si="130"/>
        <v>1.6916934763964952E-2</v>
      </c>
      <c r="S178" s="15">
        <f t="shared" si="130"/>
        <v>-2.2414584429906476E-3</v>
      </c>
      <c r="T178" s="15">
        <f t="shared" si="130"/>
        <v>6.3147841941968028E-2</v>
      </c>
    </row>
    <row r="179" spans="2:20" x14ac:dyDescent="0.25">
      <c r="B179" s="16">
        <f t="shared" si="123"/>
        <v>42979</v>
      </c>
      <c r="C179" s="15">
        <f t="shared" ref="C179:T179" si="131">IFERROR(C118-C$7,"")</f>
        <v>-0.3050226405988764</v>
      </c>
      <c r="D179" s="15">
        <f t="shared" si="131"/>
        <v>-5.5501206757550894E-2</v>
      </c>
      <c r="E179" s="15">
        <f t="shared" si="131"/>
        <v>-4.5744367616028167E-2</v>
      </c>
      <c r="F179" s="15">
        <f t="shared" si="131"/>
        <v>1.1941007133863098E-2</v>
      </c>
      <c r="G179" s="15">
        <f t="shared" si="131"/>
        <v>1.6171215181358868E-2</v>
      </c>
      <c r="H179" s="15">
        <f t="shared" si="131"/>
        <v>-2.0842718943102474E-2</v>
      </c>
      <c r="I179" s="15">
        <f t="shared" si="131"/>
        <v>-1.8870681624049018E-2</v>
      </c>
      <c r="J179" s="15">
        <f t="shared" si="131"/>
        <v>4.8320676945964307E-2</v>
      </c>
      <c r="K179" s="15">
        <f t="shared" si="131"/>
        <v>-9.683081123816252E-3</v>
      </c>
      <c r="L179" s="15">
        <f t="shared" si="131"/>
        <v>-8.4499068403549593E-3</v>
      </c>
      <c r="M179" s="15">
        <f t="shared" si="131"/>
        <v>-3.4116417329172651E-2</v>
      </c>
      <c r="N179" s="15">
        <f t="shared" si="131"/>
        <v>-1.945026477830614E-2</v>
      </c>
      <c r="O179" s="15">
        <f t="shared" si="131"/>
        <v>-4.8276979838936633E-3</v>
      </c>
      <c r="P179" s="15">
        <f t="shared" si="131"/>
        <v>2.4749867278638035E-2</v>
      </c>
      <c r="Q179" s="15">
        <f t="shared" si="131"/>
        <v>3.255710525592094E-2</v>
      </c>
      <c r="R179" s="15">
        <f t="shared" si="131"/>
        <v>2.6881161484232353E-2</v>
      </c>
      <c r="S179" s="15">
        <f t="shared" si="131"/>
        <v>2.4859149718142112E-2</v>
      </c>
      <c r="T179" s="15">
        <f t="shared" si="131"/>
        <v>-9.3322543405124581E-2</v>
      </c>
    </row>
    <row r="180" spans="2:20" x14ac:dyDescent="0.25">
      <c r="B180" s="16">
        <f t="shared" si="123"/>
        <v>43009</v>
      </c>
      <c r="C180" s="15">
        <f t="shared" ref="C180:T180" si="132">IFERROR(C119-C$7,"")</f>
        <v>-0.15807308015176211</v>
      </c>
      <c r="D180" s="15">
        <f t="shared" si="132"/>
        <v>-5.3147382142553184E-2</v>
      </c>
      <c r="E180" s="15">
        <f t="shared" si="132"/>
        <v>-8.4798343123048556E-2</v>
      </c>
      <c r="F180" s="15">
        <f t="shared" si="132"/>
        <v>1.8414364246662426E-2</v>
      </c>
      <c r="G180" s="15">
        <f t="shared" si="132"/>
        <v>2.8337878883912052E-2</v>
      </c>
      <c r="H180" s="15">
        <f t="shared" si="132"/>
        <v>4.5201148140341332E-2</v>
      </c>
      <c r="I180" s="15">
        <f t="shared" si="132"/>
        <v>6.2585679878895628E-2</v>
      </c>
      <c r="J180" s="15">
        <f t="shared" si="132"/>
        <v>-5.7341951762203192E-2</v>
      </c>
      <c r="K180" s="15">
        <f t="shared" si="132"/>
        <v>6.6330173870471465E-2</v>
      </c>
      <c r="L180" s="15">
        <f t="shared" si="132"/>
        <v>5.8467317418029005E-2</v>
      </c>
      <c r="M180" s="15">
        <f t="shared" si="132"/>
        <v>4.2521649848230612E-2</v>
      </c>
      <c r="N180" s="15">
        <f t="shared" si="132"/>
        <v>2.1113707359628454E-2</v>
      </c>
      <c r="O180" s="15">
        <f t="shared" si="132"/>
        <v>5.7003712419683307E-2</v>
      </c>
      <c r="P180" s="15">
        <f t="shared" si="132"/>
        <v>-0.11733368231604466</v>
      </c>
      <c r="Q180" s="15">
        <f t="shared" si="132"/>
        <v>4.9673107110264833E-3</v>
      </c>
      <c r="R180" s="15">
        <f t="shared" si="132"/>
        <v>-9.1654865027866739E-4</v>
      </c>
      <c r="S180" s="15">
        <f t="shared" si="132"/>
        <v>-3.9617520295558886E-2</v>
      </c>
      <c r="T180" s="15">
        <f t="shared" si="132"/>
        <v>6.560355622903738E-2</v>
      </c>
    </row>
    <row r="181" spans="2:20" x14ac:dyDescent="0.25">
      <c r="B181" s="16">
        <f t="shared" si="123"/>
        <v>43040</v>
      </c>
      <c r="C181" s="15">
        <f t="shared" ref="C181:T181" si="133">IFERROR(C120-C$7,"")</f>
        <v>4.6400844996772467E-5</v>
      </c>
      <c r="D181" s="15">
        <f t="shared" si="133"/>
        <v>-2.177306606894483E-2</v>
      </c>
      <c r="E181" s="15">
        <f t="shared" si="133"/>
        <v>2.6928459959620146E-2</v>
      </c>
      <c r="F181" s="15">
        <f t="shared" si="133"/>
        <v>3.7425717734269892E-2</v>
      </c>
      <c r="G181" s="15">
        <f t="shared" si="133"/>
        <v>3.3841534544267943E-2</v>
      </c>
      <c r="H181" s="15">
        <f t="shared" si="133"/>
        <v>-8.1759305928073941E-2</v>
      </c>
      <c r="I181" s="15">
        <f t="shared" si="133"/>
        <v>-7.7959853422612125E-3</v>
      </c>
      <c r="J181" s="15">
        <f t="shared" si="133"/>
        <v>4.3291377995301479E-2</v>
      </c>
      <c r="K181" s="15">
        <f t="shared" si="133"/>
        <v>2.7450433773006658E-2</v>
      </c>
      <c r="L181" s="15">
        <f t="shared" si="133"/>
        <v>6.0100809265729069E-2</v>
      </c>
      <c r="M181" s="15">
        <f t="shared" si="133"/>
        <v>4.9830979388325331E-3</v>
      </c>
      <c r="N181" s="15">
        <f t="shared" si="133"/>
        <v>-8.9049332281228872E-3</v>
      </c>
      <c r="O181" s="15">
        <f t="shared" si="133"/>
        <v>2.837706441298285E-2</v>
      </c>
      <c r="P181" s="15">
        <f t="shared" si="133"/>
        <v>0.10827188222723803</v>
      </c>
      <c r="Q181" s="15">
        <f t="shared" si="133"/>
        <v>0.12429196013491309</v>
      </c>
      <c r="R181" s="15">
        <f t="shared" si="133"/>
        <v>8.057434768969178E-2</v>
      </c>
      <c r="S181" s="15">
        <f t="shared" si="133"/>
        <v>6.6767044113378957E-2</v>
      </c>
      <c r="T181" s="15">
        <f t="shared" si="133"/>
        <v>4.1715919856938455E-2</v>
      </c>
    </row>
    <row r="182" spans="2:20" x14ac:dyDescent="0.25">
      <c r="B182" s="16">
        <f t="shared" si="123"/>
        <v>43070</v>
      </c>
      <c r="C182" s="15">
        <f t="shared" ref="C182:T182" si="134">IFERROR(C121-C$7,"")</f>
        <v>9.030436450449994E-2</v>
      </c>
      <c r="D182" s="15">
        <f t="shared" si="134"/>
        <v>2.4286888698277446E-2</v>
      </c>
      <c r="E182" s="15">
        <f t="shared" si="134"/>
        <v>5.2838150123316857E-2</v>
      </c>
      <c r="F182" s="15">
        <f t="shared" si="134"/>
        <v>3.8590143326954943E-2</v>
      </c>
      <c r="G182" s="15">
        <f t="shared" si="134"/>
        <v>3.0888259952738049E-2</v>
      </c>
      <c r="H182" s="15">
        <f t="shared" si="134"/>
        <v>-2.1420563100977355E-2</v>
      </c>
      <c r="I182" s="15">
        <f t="shared" si="134"/>
        <v>1.6783697470532724E-3</v>
      </c>
      <c r="J182" s="15">
        <f t="shared" si="134"/>
        <v>-5.039648897996335E-2</v>
      </c>
      <c r="K182" s="15">
        <f t="shared" si="134"/>
        <v>-1.1093511049462292E-2</v>
      </c>
      <c r="L182" s="15">
        <f t="shared" si="134"/>
        <v>2.94556890754058E-2</v>
      </c>
      <c r="M182" s="15">
        <f t="shared" si="134"/>
        <v>-1.9453851367943396E-2</v>
      </c>
      <c r="N182" s="15">
        <f t="shared" si="134"/>
        <v>-4.0804630485236429E-4</v>
      </c>
      <c r="O182" s="15">
        <f t="shared" si="134"/>
        <v>-5.7157987963198008E-2</v>
      </c>
      <c r="P182" s="15">
        <f t="shared" si="134"/>
        <v>2.6419252635207391E-2</v>
      </c>
      <c r="Q182" s="15">
        <f t="shared" si="134"/>
        <v>1.0964396964207833E-3</v>
      </c>
      <c r="R182" s="15">
        <f t="shared" si="134"/>
        <v>1.0196095599049403E-2</v>
      </c>
      <c r="S182" s="15">
        <f t="shared" si="134"/>
        <v>3.2968232246025846E-2</v>
      </c>
      <c r="T182" s="15">
        <f t="shared" si="134"/>
        <v>-2.986329508120756E-2</v>
      </c>
    </row>
    <row r="183" spans="2:20" x14ac:dyDescent="0.25">
      <c r="B183" s="16">
        <f t="shared" si="123"/>
        <v>43101</v>
      </c>
      <c r="C183" s="15">
        <f t="shared" ref="C183:T183" si="135">IFERROR(C122-C$7,"")</f>
        <v>0.12490853548979866</v>
      </c>
      <c r="D183" s="15">
        <f t="shared" si="135"/>
        <v>2.1244153084905248E-2</v>
      </c>
      <c r="E183" s="15">
        <f t="shared" si="135"/>
        <v>-4.1361838689781438E-2</v>
      </c>
      <c r="F183" s="15">
        <f t="shared" si="135"/>
        <v>2.2560503424657079E-2</v>
      </c>
      <c r="G183" s="15">
        <f t="shared" si="135"/>
        <v>2.8373705073318635E-2</v>
      </c>
      <c r="H183" s="15">
        <f t="shared" si="135"/>
        <v>0.15780473811806139</v>
      </c>
      <c r="I183" s="15">
        <f t="shared" si="135"/>
        <v>-1.8232945594874685E-2</v>
      </c>
      <c r="J183" s="15">
        <f t="shared" si="135"/>
        <v>2.2903157817859988E-2</v>
      </c>
      <c r="K183" s="15">
        <f t="shared" si="135"/>
        <v>-0.11028113702686773</v>
      </c>
      <c r="L183" s="15">
        <f t="shared" si="135"/>
        <v>-8.8359769394973225E-2</v>
      </c>
      <c r="M183" s="15">
        <f t="shared" si="135"/>
        <v>1.8812237952174279E-4</v>
      </c>
      <c r="N183" s="15">
        <f t="shared" si="135"/>
        <v>-4.5032934108426292E-2</v>
      </c>
      <c r="O183" s="15">
        <f t="shared" si="135"/>
        <v>-3.1349830452671576E-2</v>
      </c>
      <c r="P183" s="15">
        <f t="shared" si="135"/>
        <v>-8.932668089617439E-2</v>
      </c>
      <c r="Q183" s="15">
        <f t="shared" si="135"/>
        <v>3.1481710784806247E-3</v>
      </c>
      <c r="R183" s="15">
        <f t="shared" si="135"/>
        <v>6.4946391297260597E-2</v>
      </c>
      <c r="S183" s="15">
        <f t="shared" si="135"/>
        <v>1.4973445012748906E-2</v>
      </c>
      <c r="T183" s="15">
        <f t="shared" si="135"/>
        <v>1.3107075509903567E-2</v>
      </c>
    </row>
    <row r="184" spans="2:20" x14ac:dyDescent="0.25">
      <c r="B184" s="16">
        <f t="shared" si="123"/>
        <v>43132</v>
      </c>
      <c r="C184" s="15">
        <f t="shared" ref="C184:T184" si="136">IFERROR(C123-C$7,"")</f>
        <v>-0.28806455551442967</v>
      </c>
      <c r="D184" s="15">
        <f t="shared" si="136"/>
        <v>-3.8467504854091589E-2</v>
      </c>
      <c r="E184" s="15">
        <f t="shared" si="136"/>
        <v>-7.7632017433568552E-3</v>
      </c>
      <c r="F184" s="15">
        <f t="shared" si="136"/>
        <v>-5.8690230482194405E-2</v>
      </c>
      <c r="G184" s="15">
        <f t="shared" si="136"/>
        <v>-8.0344750296830719E-2</v>
      </c>
      <c r="H184" s="15">
        <f t="shared" si="136"/>
        <v>-2.0213421559425414E-2</v>
      </c>
      <c r="I184" s="15">
        <f t="shared" si="136"/>
        <v>-6.9240834335286078E-2</v>
      </c>
      <c r="J184" s="15">
        <f t="shared" si="136"/>
        <v>-7.7197685281961359E-2</v>
      </c>
      <c r="K184" s="15">
        <f t="shared" si="136"/>
        <v>-6.1830439875750404E-2</v>
      </c>
      <c r="L184" s="15">
        <f t="shared" si="136"/>
        <v>-6.5655394325999483E-2</v>
      </c>
      <c r="M184" s="15">
        <f t="shared" si="136"/>
        <v>-5.4371241538845073E-2</v>
      </c>
      <c r="N184" s="15">
        <f t="shared" si="136"/>
        <v>-8.6954161559096049E-2</v>
      </c>
      <c r="O184" s="15">
        <f t="shared" si="136"/>
        <v>-4.7167380867710842E-2</v>
      </c>
      <c r="P184" s="15">
        <f t="shared" si="136"/>
        <v>-2.2187492033164377E-2</v>
      </c>
      <c r="Q184" s="15">
        <f t="shared" si="136"/>
        <v>-8.7316673687889507E-2</v>
      </c>
      <c r="R184" s="15">
        <f t="shared" si="136"/>
        <v>6.6275413916169451E-2</v>
      </c>
      <c r="S184" s="15">
        <f t="shared" si="136"/>
        <v>-0.11951991585155038</v>
      </c>
      <c r="T184" s="15">
        <f t="shared" si="136"/>
        <v>-3.6420372213281108E-2</v>
      </c>
    </row>
    <row r="185" spans="2:20" x14ac:dyDescent="0.25">
      <c r="B185" s="16">
        <f t="shared" si="123"/>
        <v>43160</v>
      </c>
      <c r="C185" s="15">
        <f t="shared" ref="C185:T185" si="137">IFERROR(C124-C$7,"")</f>
        <v>-7.7937853571799456E-2</v>
      </c>
      <c r="D185" s="15">
        <f t="shared" si="137"/>
        <v>-4.4448532282851116E-2</v>
      </c>
      <c r="E185" s="15">
        <f t="shared" si="137"/>
        <v>1.3289346742191146E-2</v>
      </c>
      <c r="F185" s="15">
        <f t="shared" si="137"/>
        <v>-6.8872695797521895E-3</v>
      </c>
      <c r="G185" s="15">
        <f t="shared" si="137"/>
        <v>-4.9439236299826217E-2</v>
      </c>
      <c r="H185" s="15">
        <f t="shared" si="137"/>
        <v>7.4669206430398247E-4</v>
      </c>
      <c r="I185" s="15">
        <f t="shared" si="137"/>
        <v>-1.4248574412965877E-2</v>
      </c>
      <c r="J185" s="15">
        <f t="shared" si="137"/>
        <v>-0.10352597997966217</v>
      </c>
      <c r="K185" s="15">
        <f t="shared" si="137"/>
        <v>2.4649680154131822E-2</v>
      </c>
      <c r="L185" s="15">
        <f t="shared" si="137"/>
        <v>-6.0611036348369608E-3</v>
      </c>
      <c r="M185" s="15">
        <f t="shared" si="137"/>
        <v>6.4046331059271197E-2</v>
      </c>
      <c r="N185" s="15">
        <f t="shared" si="137"/>
        <v>3.8573220358401945E-2</v>
      </c>
      <c r="O185" s="15">
        <f t="shared" si="137"/>
        <v>5.2936872038912938E-2</v>
      </c>
      <c r="P185" s="15">
        <f t="shared" si="137"/>
        <v>-4.957444525117876E-2</v>
      </c>
      <c r="Q185" s="15">
        <f t="shared" si="137"/>
        <v>-6.717402188344497E-2</v>
      </c>
      <c r="R185" s="15">
        <f t="shared" si="137"/>
        <v>-5.9383387893191378E-2</v>
      </c>
      <c r="S185" s="15">
        <f t="shared" si="137"/>
        <v>-4.661451603249221E-3</v>
      </c>
      <c r="T185" s="15">
        <f t="shared" si="137"/>
        <v>-1.6192727614405256E-2</v>
      </c>
    </row>
    <row r="186" spans="2:20" x14ac:dyDescent="0.25">
      <c r="B186" s="16">
        <f t="shared" si="123"/>
        <v>43191</v>
      </c>
      <c r="C186" s="15">
        <f t="shared" ref="C186:T186" si="138">IFERROR(C125-C$7,"")</f>
        <v>-0.11622994929752462</v>
      </c>
      <c r="D186" s="15">
        <f t="shared" si="138"/>
        <v>-0.18525021123001217</v>
      </c>
      <c r="E186" s="15">
        <f t="shared" si="138"/>
        <v>-0.10091637258036509</v>
      </c>
      <c r="F186" s="15">
        <f t="shared" si="138"/>
        <v>3.0058013999961445E-2</v>
      </c>
      <c r="G186" s="15">
        <f t="shared" si="138"/>
        <v>-3.6680270206724187E-2</v>
      </c>
      <c r="H186" s="15">
        <f t="shared" si="138"/>
        <v>-5.1611997725528984E-3</v>
      </c>
      <c r="I186" s="15">
        <f t="shared" si="138"/>
        <v>-2.0260244014685846E-2</v>
      </c>
      <c r="J186" s="15">
        <f t="shared" si="138"/>
        <v>1.7121172757059541E-3</v>
      </c>
      <c r="K186" s="15">
        <f t="shared" si="138"/>
        <v>3.7827392687002664E-2</v>
      </c>
      <c r="L186" s="15">
        <f t="shared" si="138"/>
        <v>2.3247818029245193E-2</v>
      </c>
      <c r="M186" s="15">
        <f t="shared" si="138"/>
        <v>-1.0443602851763597E-2</v>
      </c>
      <c r="N186" s="15">
        <f t="shared" si="138"/>
        <v>-1.6415562804652332E-2</v>
      </c>
      <c r="O186" s="15">
        <f t="shared" si="138"/>
        <v>8.7812004918076478E-3</v>
      </c>
      <c r="P186" s="15">
        <f t="shared" si="138"/>
        <v>7.3579561102593847E-3</v>
      </c>
      <c r="Q186" s="15">
        <f t="shared" si="138"/>
        <v>-3.3919356774583118E-2</v>
      </c>
      <c r="R186" s="15">
        <f t="shared" si="138"/>
        <v>1.5859732050957805E-2</v>
      </c>
      <c r="S186" s="15">
        <f t="shared" si="138"/>
        <v>2.5158021928417901E-2</v>
      </c>
      <c r="T186" s="15">
        <f t="shared" si="138"/>
        <v>-8.5779203613217628E-2</v>
      </c>
    </row>
    <row r="187" spans="2:20" x14ac:dyDescent="0.25">
      <c r="B187" s="16">
        <f t="shared" si="123"/>
        <v>43221</v>
      </c>
      <c r="C187" s="15">
        <f t="shared" ref="C187:T187" si="139">IFERROR(C126-C$7,"")</f>
        <v>4.6081554550397148E-2</v>
      </c>
      <c r="D187" s="15">
        <f t="shared" si="139"/>
        <v>-3.4005243822970363E-2</v>
      </c>
      <c r="E187" s="15">
        <f t="shared" si="139"/>
        <v>1.4042154040005764E-3</v>
      </c>
      <c r="F187" s="15">
        <f t="shared" si="139"/>
        <v>3.287026960713868E-2</v>
      </c>
      <c r="G187" s="15">
        <f t="shared" si="139"/>
        <v>7.5462091139302055E-3</v>
      </c>
      <c r="H187" s="15">
        <f t="shared" si="139"/>
        <v>4.6937698312948056E-2</v>
      </c>
      <c r="I187" s="15">
        <f t="shared" si="139"/>
        <v>-6.3065246679348916E-2</v>
      </c>
      <c r="J187" s="15">
        <f t="shared" si="139"/>
        <v>2.166389882601075E-2</v>
      </c>
      <c r="K187" s="15">
        <f t="shared" si="139"/>
        <v>-5.5481238836127933E-2</v>
      </c>
      <c r="L187" s="15">
        <f t="shared" si="139"/>
        <v>-2.1138155315715494E-2</v>
      </c>
      <c r="M187" s="15">
        <f t="shared" si="139"/>
        <v>-2.4634514716816713E-3</v>
      </c>
      <c r="N187" s="15">
        <f t="shared" si="139"/>
        <v>-5.610384665304128E-2</v>
      </c>
      <c r="O187" s="15">
        <f t="shared" si="139"/>
        <v>3.3943904427113022E-2</v>
      </c>
      <c r="P187" s="15">
        <f t="shared" si="139"/>
        <v>7.680231409955933E-2</v>
      </c>
      <c r="Q187" s="15">
        <f t="shared" si="139"/>
        <v>-2.8732091703083117E-2</v>
      </c>
      <c r="R187" s="15">
        <f t="shared" si="139"/>
        <v>-4.4579581554059437E-2</v>
      </c>
      <c r="S187" s="15">
        <f t="shared" si="139"/>
        <v>-2.8467184662331294E-2</v>
      </c>
      <c r="T187" s="15">
        <f t="shared" si="139"/>
        <v>1.9903908112440135E-2</v>
      </c>
    </row>
    <row r="188" spans="2:20" x14ac:dyDescent="0.25">
      <c r="B188" s="16">
        <f t="shared" si="123"/>
        <v>43252</v>
      </c>
      <c r="C188" s="15">
        <f t="shared" ref="C188:T188" si="140">IFERROR(C127-C$7,"")</f>
        <v>0.1729636537978774</v>
      </c>
      <c r="D188" s="15">
        <f t="shared" si="140"/>
        <v>1.1428078784799716E-2</v>
      </c>
      <c r="E188" s="15">
        <f t="shared" si="140"/>
        <v>0.11411728485792394</v>
      </c>
      <c r="F188" s="15">
        <f t="shared" si="140"/>
        <v>3.6843999110181838E-2</v>
      </c>
      <c r="G188" s="15">
        <f t="shared" si="140"/>
        <v>-3.5479929517252054E-2</v>
      </c>
      <c r="H188" s="15">
        <f t="shared" si="140"/>
        <v>2.4443837827791543E-2</v>
      </c>
      <c r="I188" s="15">
        <f t="shared" si="140"/>
        <v>1.4443604803788566E-2</v>
      </c>
      <c r="J188" s="15">
        <f t="shared" si="140"/>
        <v>-7.4748090117238391E-4</v>
      </c>
      <c r="K188" s="15">
        <f t="shared" si="140"/>
        <v>1.7129499796007832E-2</v>
      </c>
      <c r="L188" s="15">
        <f t="shared" si="140"/>
        <v>1.1637826556516122E-2</v>
      </c>
      <c r="M188" s="15">
        <f t="shared" si="140"/>
        <v>-6.6574639520933657E-3</v>
      </c>
      <c r="N188" s="15">
        <f t="shared" si="140"/>
        <v>3.742632988052259E-3</v>
      </c>
      <c r="O188" s="15">
        <f t="shared" si="140"/>
        <v>2.9092247021612984E-2</v>
      </c>
      <c r="P188" s="15">
        <f t="shared" si="140"/>
        <v>3.2276232172882918E-2</v>
      </c>
      <c r="Q188" s="15">
        <f t="shared" si="140"/>
        <v>4.13916997452074E-2</v>
      </c>
      <c r="R188" s="15">
        <f t="shared" si="140"/>
        <v>-8.7959315564681371E-3</v>
      </c>
      <c r="S188" s="15">
        <f t="shared" si="140"/>
        <v>4.7566091473049542E-2</v>
      </c>
      <c r="T188" s="15">
        <f t="shared" si="140"/>
        <v>2.2535310028687503E-2</v>
      </c>
    </row>
    <row r="189" spans="2:20" x14ac:dyDescent="0.25">
      <c r="B189" s="16">
        <f t="shared" si="123"/>
        <v>43282</v>
      </c>
      <c r="C189" s="15">
        <f t="shared" ref="C189:T189" si="141">IFERROR(C128-C$7,"")</f>
        <v>2.3891792801669733E-2</v>
      </c>
      <c r="D189" s="15">
        <f t="shared" si="141"/>
        <v>7.7092738558480908E-2</v>
      </c>
      <c r="E189" s="15">
        <f t="shared" si="141"/>
        <v>3.5559068142408945E-2</v>
      </c>
      <c r="F189" s="15">
        <f t="shared" si="141"/>
        <v>-2.8012071832791755E-2</v>
      </c>
      <c r="G189" s="15">
        <f t="shared" si="141"/>
        <v>7.1010651962800181E-2</v>
      </c>
      <c r="H189" s="15">
        <f t="shared" si="141"/>
        <v>9.5523874618956811E-2</v>
      </c>
      <c r="I189" s="15">
        <f t="shared" si="141"/>
        <v>8.0914939914810524E-2</v>
      </c>
      <c r="J189" s="15">
        <f t="shared" si="141"/>
        <v>3.4996503849755119E-2</v>
      </c>
      <c r="K189" s="15">
        <f t="shared" si="141"/>
        <v>1.8123699354409797E-2</v>
      </c>
      <c r="L189" s="15">
        <f t="shared" si="141"/>
        <v>4.056404921979382E-2</v>
      </c>
      <c r="M189" s="15">
        <f t="shared" si="141"/>
        <v>-4.1099319753793804E-3</v>
      </c>
      <c r="N189" s="15">
        <f t="shared" si="141"/>
        <v>1.9445030231273357E-2</v>
      </c>
      <c r="O189" s="15">
        <f t="shared" si="141"/>
        <v>-1.059817332408684E-2</v>
      </c>
      <c r="P189" s="15">
        <f t="shared" si="141"/>
        <v>-4.3455670204630738E-2</v>
      </c>
      <c r="Q189" s="15">
        <f t="shared" si="141"/>
        <v>6.085067888323209E-2</v>
      </c>
      <c r="R189" s="15">
        <f t="shared" si="141"/>
        <v>-3.3607306868634806E-2</v>
      </c>
      <c r="S189" s="15">
        <f t="shared" si="141"/>
        <v>1.9756812210145483E-2</v>
      </c>
      <c r="T189" s="15">
        <f t="shared" si="141"/>
        <v>2.5881883076176542E-2</v>
      </c>
    </row>
    <row r="190" spans="2:20" x14ac:dyDescent="0.25">
      <c r="B190" s="16">
        <f t="shared" si="123"/>
        <v>43313</v>
      </c>
      <c r="C190" s="15">
        <f t="shared" ref="C190:T190" si="142">IFERROR(C129-C$7,"")</f>
        <v>0.33818220055812159</v>
      </c>
      <c r="D190" s="15">
        <f t="shared" si="142"/>
        <v>-0.10607811186159385</v>
      </c>
      <c r="E190" s="15">
        <f t="shared" si="142"/>
        <v>-2.6079680559730166E-3</v>
      </c>
      <c r="F190" s="15">
        <f t="shared" si="142"/>
        <v>0.10045876347156715</v>
      </c>
      <c r="G190" s="15">
        <f t="shared" si="142"/>
        <v>-1.7283958579115986E-2</v>
      </c>
      <c r="H190" s="15">
        <f t="shared" si="142"/>
        <v>1.5290533013961761E-2</v>
      </c>
      <c r="I190" s="15">
        <f t="shared" si="142"/>
        <v>9.0200909460080129E-3</v>
      </c>
      <c r="J190" s="15">
        <f t="shared" si="142"/>
        <v>4.5065289892252107E-2</v>
      </c>
      <c r="K190" s="15">
        <f t="shared" si="142"/>
        <v>-2.3130389297768006E-2</v>
      </c>
      <c r="L190" s="15">
        <f t="shared" si="142"/>
        <v>-1.7772864109607787E-3</v>
      </c>
      <c r="M190" s="15">
        <f t="shared" si="142"/>
        <v>1.1760459707255682E-3</v>
      </c>
      <c r="N190" s="15">
        <f t="shared" si="142"/>
        <v>-9.6167678065182741E-3</v>
      </c>
      <c r="O190" s="15">
        <f t="shared" si="142"/>
        <v>1.9824564859755006E-2</v>
      </c>
      <c r="P190" s="15">
        <f t="shared" si="142"/>
        <v>7.3084590645800196E-2</v>
      </c>
      <c r="Q190" s="15">
        <f t="shared" si="142"/>
        <v>-0.12015365897950619</v>
      </c>
      <c r="R190" s="15">
        <f t="shared" si="142"/>
        <v>0.11335037482447881</v>
      </c>
      <c r="S190" s="15">
        <f t="shared" si="142"/>
        <v>5.6707178554906632E-2</v>
      </c>
      <c r="T190" s="15">
        <f t="shared" si="142"/>
        <v>1.6368296260313213E-2</v>
      </c>
    </row>
    <row r="191" spans="2:20" x14ac:dyDescent="0.25">
      <c r="B191" s="16">
        <f t="shared" si="123"/>
        <v>43344</v>
      </c>
      <c r="C191" s="15">
        <f t="shared" ref="C191:T191" si="143">IFERROR(C130-C$7,"")</f>
        <v>-5.3063250248414982E-2</v>
      </c>
      <c r="D191" s="15">
        <f t="shared" si="143"/>
        <v>4.2250161507709487E-2</v>
      </c>
      <c r="E191" s="15">
        <f t="shared" si="143"/>
        <v>3.7333541775393816E-2</v>
      </c>
      <c r="F191" s="15">
        <f t="shared" si="143"/>
        <v>-3.3277814493739566E-2</v>
      </c>
      <c r="G191" s="15">
        <f t="shared" si="143"/>
        <v>-3.759157731546843E-2</v>
      </c>
      <c r="H191" s="15">
        <f t="shared" si="143"/>
        <v>-3.8620446646144446E-2</v>
      </c>
      <c r="I191" s="15">
        <f t="shared" si="143"/>
        <v>2.4929049834544532E-2</v>
      </c>
      <c r="J191" s="15">
        <f t="shared" si="143"/>
        <v>-1.339816457012364E-2</v>
      </c>
      <c r="K191" s="15">
        <f t="shared" si="143"/>
        <v>-4.7471196016946118E-3</v>
      </c>
      <c r="L191" s="15">
        <f t="shared" si="143"/>
        <v>-9.9555596710624202E-3</v>
      </c>
      <c r="M191" s="15">
        <f t="shared" si="143"/>
        <v>-2.2265400404082224E-2</v>
      </c>
      <c r="N191" s="15">
        <f t="shared" si="143"/>
        <v>-4.4751579421595557E-3</v>
      </c>
      <c r="O191" s="15">
        <f t="shared" si="143"/>
        <v>-1.3948295870982348E-3</v>
      </c>
      <c r="P191" s="15">
        <f t="shared" si="143"/>
        <v>5.5776116129361633E-2</v>
      </c>
      <c r="Q191" s="15">
        <f t="shared" si="143"/>
        <v>1.0741466640748033E-2</v>
      </c>
      <c r="R191" s="15">
        <f t="shared" si="143"/>
        <v>1.9935161931915711E-3</v>
      </c>
      <c r="S191" s="15">
        <f t="shared" si="143"/>
        <v>-2.4524790471357555E-2</v>
      </c>
      <c r="T191" s="15">
        <f t="shared" si="143"/>
        <v>-3.6058463193797317E-2</v>
      </c>
    </row>
    <row r="192" spans="2:20" x14ac:dyDescent="0.25">
      <c r="B192" s="16">
        <f t="shared" si="123"/>
        <v>43374</v>
      </c>
      <c r="C192" s="15">
        <f t="shared" ref="C192:T192" si="144">IFERROR(C131-C$7,"")</f>
        <v>-0.24149928746945087</v>
      </c>
      <c r="D192" s="15">
        <f t="shared" si="144"/>
        <v>8.7559611987618274E-2</v>
      </c>
      <c r="E192" s="15">
        <f t="shared" si="144"/>
        <v>-1.4699114005007455E-2</v>
      </c>
      <c r="F192" s="15">
        <f t="shared" si="144"/>
        <v>-3.8631902448292149E-2</v>
      </c>
      <c r="G192" s="15">
        <f t="shared" si="144"/>
        <v>-9.289957962895759E-2</v>
      </c>
      <c r="H192" s="15">
        <f t="shared" si="144"/>
        <v>-0.18417662705810953</v>
      </c>
      <c r="I192" s="15">
        <f t="shared" si="144"/>
        <v>5.8641145461092309E-3</v>
      </c>
      <c r="J192" s="15">
        <f t="shared" si="144"/>
        <v>-0.11990642209035078</v>
      </c>
      <c r="K192" s="15">
        <f t="shared" si="144"/>
        <v>-8.592576514534378E-3</v>
      </c>
      <c r="L192" s="15">
        <f t="shared" si="144"/>
        <v>-0.1343021639320332</v>
      </c>
      <c r="M192" s="15">
        <f t="shared" si="144"/>
        <v>1.4828543571914666E-2</v>
      </c>
      <c r="N192" s="15">
        <f t="shared" si="144"/>
        <v>1.0551062100652627E-2</v>
      </c>
      <c r="O192" s="15">
        <f t="shared" si="144"/>
        <v>-4.8184200839582938E-3</v>
      </c>
      <c r="P192" s="15">
        <f t="shared" si="144"/>
        <v>-2.690547284476295E-2</v>
      </c>
      <c r="Q192" s="15">
        <f t="shared" si="144"/>
        <v>-1.0062123458557264E-2</v>
      </c>
      <c r="R192" s="15">
        <f t="shared" si="144"/>
        <v>-7.7720490258896491E-2</v>
      </c>
      <c r="S192" s="15">
        <f t="shared" si="144"/>
        <v>6.0669850099047434E-2</v>
      </c>
      <c r="T192" s="15">
        <f t="shared" si="144"/>
        <v>-2.6234085304444946E-2</v>
      </c>
    </row>
    <row r="193" spans="2:51" x14ac:dyDescent="0.25">
      <c r="B193" s="16">
        <f t="shared" si="123"/>
        <v>43405</v>
      </c>
      <c r="C193" s="15">
        <f t="shared" ref="C193:T193" si="145">IFERROR(C132-C$7,"")</f>
        <v>5.7798629397172403E-2</v>
      </c>
      <c r="D193" s="15">
        <f t="shared" si="145"/>
        <v>-2.1186765757315686E-2</v>
      </c>
      <c r="E193" s="15">
        <f t="shared" si="145"/>
        <v>9.4041282587784644E-2</v>
      </c>
      <c r="F193" s="15">
        <f t="shared" si="145"/>
        <v>-6.3772200813369692E-2</v>
      </c>
      <c r="G193" s="15">
        <f t="shared" si="145"/>
        <v>7.1497057682686702E-2</v>
      </c>
      <c r="H193" s="15">
        <f t="shared" si="145"/>
        <v>-6.1438070075618134E-2</v>
      </c>
      <c r="I193" s="15">
        <f t="shared" si="145"/>
        <v>4.095907545368406E-2</v>
      </c>
      <c r="J193" s="15">
        <f t="shared" si="145"/>
        <v>8.3496114197242639E-3</v>
      </c>
      <c r="K193" s="15">
        <f t="shared" si="145"/>
        <v>5.9903768090790302E-2</v>
      </c>
      <c r="L193" s="15">
        <f t="shared" si="145"/>
        <v>4.4437967581719709E-2</v>
      </c>
      <c r="M193" s="15">
        <f t="shared" si="145"/>
        <v>3.8026433283800051E-2</v>
      </c>
      <c r="N193" s="15">
        <f t="shared" si="145"/>
        <v>4.1810015184840357E-2</v>
      </c>
      <c r="O193" s="15">
        <f t="shared" si="145"/>
        <v>4.8973722484812042E-2</v>
      </c>
      <c r="P193" s="15">
        <f t="shared" si="145"/>
        <v>-2.2589397198286981E-2</v>
      </c>
      <c r="Q193" s="15">
        <f t="shared" si="145"/>
        <v>7.392083400492061E-2</v>
      </c>
      <c r="R193" s="15">
        <f t="shared" si="145"/>
        <v>3.5774814311759717E-2</v>
      </c>
      <c r="S193" s="15">
        <f t="shared" si="145"/>
        <v>5.9378276546098938E-2</v>
      </c>
      <c r="T193" s="15">
        <f t="shared" si="145"/>
        <v>4.3006811757997795E-2</v>
      </c>
    </row>
    <row r="194" spans="2:51" x14ac:dyDescent="0.25">
      <c r="B194" s="16">
        <f t="shared" si="123"/>
        <v>43435</v>
      </c>
      <c r="C194" s="15">
        <f t="shared" ref="C194:T194" si="146">IFERROR(C133-C$7,"")</f>
        <v>-0.1513750863169987</v>
      </c>
      <c r="D194" s="15">
        <f t="shared" si="146"/>
        <v>-0.26293301297549165</v>
      </c>
      <c r="E194" s="15">
        <f t="shared" si="146"/>
        <v>-1.7892653775257086E-2</v>
      </c>
      <c r="F194" s="15">
        <f t="shared" si="146"/>
        <v>-8.4992558303229132E-2</v>
      </c>
      <c r="G194" s="15">
        <f t="shared" si="146"/>
        <v>-1.7022733500819672E-2</v>
      </c>
      <c r="H194" s="15">
        <f t="shared" si="146"/>
        <v>-0.1123173373259243</v>
      </c>
      <c r="I194" s="15">
        <f t="shared" si="146"/>
        <v>-0.13042629292313065</v>
      </c>
      <c r="J194" s="15">
        <f t="shared" si="146"/>
        <v>-0.10180940603529685</v>
      </c>
      <c r="K194" s="15">
        <f t="shared" si="146"/>
        <v>-5.9729573975325509E-2</v>
      </c>
      <c r="L194" s="15">
        <f t="shared" si="146"/>
        <v>-4.4314022695892954E-3</v>
      </c>
      <c r="M194" s="15">
        <f t="shared" si="146"/>
        <v>-5.2126327123852505E-2</v>
      </c>
      <c r="N194" s="15">
        <f t="shared" si="146"/>
        <v>-3.531968745668175E-2</v>
      </c>
      <c r="O194" s="15">
        <f t="shared" si="146"/>
        <v>-2.8906670533680366E-2</v>
      </c>
      <c r="P194" s="15">
        <f t="shared" si="146"/>
        <v>-6.8019130750949036E-2</v>
      </c>
      <c r="Q194" s="15">
        <f t="shared" si="146"/>
        <v>-0.16653035899398227</v>
      </c>
      <c r="R194" s="15">
        <f t="shared" si="146"/>
        <v>-0.11590423725914623</v>
      </c>
      <c r="S194" s="15">
        <f t="shared" si="146"/>
        <v>-7.639521042983595E-2</v>
      </c>
      <c r="T194" s="15">
        <f t="shared" si="146"/>
        <v>-6.8210287661173402E-2</v>
      </c>
    </row>
    <row r="195" spans="2:51" x14ac:dyDescent="0.25">
      <c r="B195" s="16">
        <f t="shared" si="123"/>
        <v>43466</v>
      </c>
      <c r="C195" s="15">
        <f t="shared" ref="C195:T195" si="147">IFERROR(C134-C$7,"")</f>
        <v>4.8743661356320918E-2</v>
      </c>
      <c r="D195" s="15">
        <f t="shared" si="147"/>
        <v>0.15079417977107759</v>
      </c>
      <c r="E195" s="15">
        <f t="shared" si="147"/>
        <v>-3.234171441692274E-2</v>
      </c>
      <c r="F195" s="15">
        <f t="shared" si="147"/>
        <v>6.7425258980704714E-3</v>
      </c>
      <c r="G195" s="15">
        <f t="shared" si="147"/>
        <v>1.5255961746013269E-2</v>
      </c>
      <c r="H195" s="15">
        <f t="shared" si="147"/>
        <v>0.11317579956036448</v>
      </c>
      <c r="I195" s="15">
        <f t="shared" si="147"/>
        <v>2.3528442169622712E-2</v>
      </c>
      <c r="J195" s="15">
        <f t="shared" si="147"/>
        <v>4.3436876841010233E-2</v>
      </c>
      <c r="K195" s="15">
        <f t="shared" si="147"/>
        <v>3.7637782309342532E-2</v>
      </c>
      <c r="L195" s="15">
        <f t="shared" si="147"/>
        <v>1.6589166817373786E-2</v>
      </c>
      <c r="M195" s="15">
        <f t="shared" si="147"/>
        <v>1.5265301810829726E-2</v>
      </c>
      <c r="N195" s="15">
        <f t="shared" si="147"/>
        <v>5.9143012946447679E-2</v>
      </c>
      <c r="O195" s="15">
        <f t="shared" si="147"/>
        <v>4.9058118723096379E-2</v>
      </c>
      <c r="P195" s="15">
        <f t="shared" si="147"/>
        <v>-3.3825404856877822E-2</v>
      </c>
      <c r="Q195" s="15">
        <f t="shared" si="147"/>
        <v>5.4425702476641649E-2</v>
      </c>
      <c r="R195" s="15">
        <f t="shared" si="147"/>
        <v>7.1193164432872644E-2</v>
      </c>
      <c r="S195" s="15">
        <f t="shared" si="147"/>
        <v>-2.7184795511017511E-2</v>
      </c>
      <c r="T195" s="15">
        <f t="shared" si="147"/>
        <v>7.2433008295171547E-2</v>
      </c>
    </row>
    <row r="196" spans="2:51" x14ac:dyDescent="0.25">
      <c r="B196" s="16">
        <f t="shared" si="123"/>
        <v>43497</v>
      </c>
      <c r="C196" s="15">
        <f t="shared" ref="C196:T196" si="148">IFERROR(C135-C$7,"")</f>
        <v>0.31030676087106729</v>
      </c>
      <c r="D196" s="15">
        <f t="shared" si="148"/>
        <v>0.12150981695950999</v>
      </c>
      <c r="E196" s="15">
        <f t="shared" si="148"/>
        <v>3.5516456264262572E-3</v>
      </c>
      <c r="F196" s="15">
        <f t="shared" si="148"/>
        <v>5.0565887925968014E-2</v>
      </c>
      <c r="G196" s="15">
        <f t="shared" si="148"/>
        <v>3.5071171703053551E-2</v>
      </c>
      <c r="H196" s="15">
        <f t="shared" si="148"/>
        <v>-2.9487212173752303E-2</v>
      </c>
      <c r="I196" s="15">
        <f t="shared" si="148"/>
        <v>1.9177088645919577E-2</v>
      </c>
      <c r="J196" s="15">
        <f t="shared" si="148"/>
        <v>1.6174006716569159E-2</v>
      </c>
      <c r="K196" s="15">
        <f t="shared" si="148"/>
        <v>4.5397416316422204E-2</v>
      </c>
      <c r="L196" s="15">
        <f t="shared" si="148"/>
        <v>1.6822002665927836E-2</v>
      </c>
      <c r="M196" s="15">
        <f t="shared" si="148"/>
        <v>3.3689036534387803E-2</v>
      </c>
      <c r="N196" s="15">
        <f t="shared" si="148"/>
        <v>2.2269046649958778E-3</v>
      </c>
      <c r="O196" s="15">
        <f t="shared" si="148"/>
        <v>8.9811796144875864E-3</v>
      </c>
      <c r="P196" s="15">
        <f t="shared" si="148"/>
        <v>3.9737610703503921E-2</v>
      </c>
      <c r="Q196" s="15">
        <f t="shared" si="148"/>
        <v>0.17950621618236068</v>
      </c>
      <c r="R196" s="15">
        <f t="shared" si="148"/>
        <v>8.1964418242262832E-2</v>
      </c>
      <c r="S196" s="15">
        <f t="shared" si="148"/>
        <v>3.7270108561876118E-2</v>
      </c>
      <c r="T196" s="15">
        <f t="shared" si="148"/>
        <v>2.2381801551120909E-3</v>
      </c>
    </row>
    <row r="197" spans="2:51" x14ac:dyDescent="0.25">
      <c r="B197" s="16">
        <f t="shared" si="123"/>
        <v>43525</v>
      </c>
      <c r="C197" s="15">
        <f t="shared" ref="C197:T197" si="149">IFERROR(C136-C$7,"")</f>
        <v>-8.1752763869405637E-2</v>
      </c>
      <c r="D197" s="15">
        <f t="shared" si="149"/>
        <v>1.2994550812839598E-2</v>
      </c>
      <c r="E197" s="15">
        <f t="shared" si="149"/>
        <v>6.8118723833160505E-2</v>
      </c>
      <c r="F197" s="15">
        <f t="shared" si="149"/>
        <v>-2.3834655611526385E-2</v>
      </c>
      <c r="G197" s="15">
        <f t="shared" si="149"/>
        <v>6.1233069759846118E-2</v>
      </c>
      <c r="H197" s="15">
        <f t="shared" si="149"/>
        <v>3.6629721878235585E-2</v>
      </c>
      <c r="I197" s="15">
        <f t="shared" si="149"/>
        <v>2.2179856403710826E-2</v>
      </c>
      <c r="J197" s="15">
        <f t="shared" si="149"/>
        <v>1.968127354625587E-2</v>
      </c>
      <c r="K197" s="15">
        <f t="shared" si="149"/>
        <v>1.5466984357330713E-2</v>
      </c>
      <c r="L197" s="15">
        <f t="shared" si="149"/>
        <v>1.1688792364426024E-2</v>
      </c>
      <c r="M197" s="15">
        <f t="shared" si="149"/>
        <v>2.2069945012431917E-2</v>
      </c>
      <c r="N197" s="15">
        <f t="shared" si="149"/>
        <v>2.7261121088067081E-2</v>
      </c>
      <c r="O197" s="15">
        <f t="shared" si="149"/>
        <v>3.0503986410752887E-2</v>
      </c>
      <c r="P197" s="15">
        <f t="shared" si="149"/>
        <v>-1.9111982673333645E-2</v>
      </c>
      <c r="Q197" s="15">
        <f t="shared" si="149"/>
        <v>1.839662502093169E-2</v>
      </c>
      <c r="R197" s="15">
        <f t="shared" si="149"/>
        <v>2.5727498020567435E-2</v>
      </c>
      <c r="S197" s="15">
        <f t="shared" si="149"/>
        <v>3.1755944983742991E-2</v>
      </c>
      <c r="T197" s="15">
        <f t="shared" si="149"/>
        <v>6.2914127298567518E-2</v>
      </c>
      <c r="V197" s="2"/>
      <c r="W197" s="2"/>
      <c r="X197" s="2"/>
      <c r="Y197" s="2"/>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2:51" x14ac:dyDescent="0.25">
      <c r="B198" s="16">
        <f t="shared" si="123"/>
        <v>43556</v>
      </c>
      <c r="C198" s="15">
        <f t="shared" ref="C198:T198" si="150">IFERROR(C137-C$7,"")</f>
        <v>1.5445421241650666E-2</v>
      </c>
      <c r="D198" s="15">
        <f t="shared" si="150"/>
        <v>-2.0236808456424622E-2</v>
      </c>
      <c r="E198" s="15">
        <f t="shared" si="150"/>
        <v>9.9832113491473834E-3</v>
      </c>
      <c r="F198" s="15">
        <f t="shared" si="150"/>
        <v>-9.0794585397410109E-3</v>
      </c>
      <c r="G198" s="15">
        <f t="shared" si="150"/>
        <v>-1.2151313974866795E-2</v>
      </c>
      <c r="H198" s="15">
        <f t="shared" si="150"/>
        <v>-1.5965373984029453E-2</v>
      </c>
      <c r="I198" s="15">
        <f t="shared" si="150"/>
        <v>-3.7875163143125612E-2</v>
      </c>
      <c r="J198" s="15">
        <f t="shared" si="150"/>
        <v>9.3340782956568932E-2</v>
      </c>
      <c r="K198" s="15">
        <f t="shared" si="150"/>
        <v>-1.1969300502745236E-2</v>
      </c>
      <c r="L198" s="15">
        <f t="shared" si="150"/>
        <v>-6.3341510194978683E-3</v>
      </c>
      <c r="M198" s="15">
        <f t="shared" si="150"/>
        <v>-3.2838651521113572E-2</v>
      </c>
      <c r="N198" s="15">
        <f t="shared" si="150"/>
        <v>-2.1598146769571704E-3</v>
      </c>
      <c r="O198" s="15">
        <f t="shared" si="150"/>
        <v>-2.0491123734122169E-2</v>
      </c>
      <c r="P198" s="15">
        <f t="shared" si="150"/>
        <v>2.3565627202369089E-2</v>
      </c>
      <c r="Q198" s="15">
        <f t="shared" si="150"/>
        <v>5.3978133321207114E-2</v>
      </c>
      <c r="R198" s="15">
        <f t="shared" si="150"/>
        <v>5.5412407590941203E-3</v>
      </c>
      <c r="S198" s="15">
        <f t="shared" si="150"/>
        <v>-1.8758208074647245E-2</v>
      </c>
      <c r="T198" s="15">
        <f t="shared" si="150"/>
        <v>1.1139992305400328E-2</v>
      </c>
      <c r="V198" s="2"/>
      <c r="W198" s="2"/>
      <c r="X198" s="2"/>
      <c r="Y198" s="2"/>
    </row>
    <row r="199" spans="2:51" x14ac:dyDescent="0.25">
      <c r="B199" s="4"/>
      <c r="C199" s="2"/>
      <c r="D199" s="2"/>
      <c r="E199" s="2"/>
      <c r="F199" s="2"/>
      <c r="G199" s="2"/>
      <c r="H199" s="2"/>
      <c r="I199" s="2"/>
      <c r="J199" s="2"/>
      <c r="K199" s="2"/>
      <c r="L199" s="2"/>
      <c r="M199" s="2"/>
      <c r="N199" s="2"/>
      <c r="O199" s="2"/>
      <c r="P199" s="2"/>
      <c r="Q199" s="2"/>
      <c r="R199" s="2"/>
      <c r="S199" s="2"/>
      <c r="T199" s="2"/>
      <c r="V199" s="2"/>
      <c r="W199" s="2"/>
      <c r="X199" s="2"/>
      <c r="Y199" s="2"/>
    </row>
    <row r="200" spans="2:51" x14ac:dyDescent="0.25">
      <c r="B200" s="12"/>
      <c r="C200" s="12" t="s">
        <v>19</v>
      </c>
      <c r="D200" s="12" t="s">
        <v>19</v>
      </c>
      <c r="E200" s="12" t="s">
        <v>19</v>
      </c>
      <c r="F200" s="12" t="s">
        <v>19</v>
      </c>
      <c r="G200" s="12" t="s">
        <v>19</v>
      </c>
      <c r="H200" s="12" t="s">
        <v>19</v>
      </c>
      <c r="I200" s="12" t="s">
        <v>19</v>
      </c>
      <c r="J200" s="12" t="s">
        <v>19</v>
      </c>
      <c r="K200" s="12" t="s">
        <v>19</v>
      </c>
      <c r="L200" s="12" t="s">
        <v>19</v>
      </c>
      <c r="M200" s="12" t="s">
        <v>19</v>
      </c>
      <c r="N200" s="12" t="s">
        <v>19</v>
      </c>
      <c r="O200" s="12" t="s">
        <v>19</v>
      </c>
      <c r="P200" s="12" t="s">
        <v>19</v>
      </c>
      <c r="Q200" s="12" t="s">
        <v>19</v>
      </c>
      <c r="R200" s="12" t="s">
        <v>19</v>
      </c>
      <c r="S200" s="12" t="s">
        <v>19</v>
      </c>
      <c r="T200" s="12" t="s">
        <v>19</v>
      </c>
      <c r="V200" s="2"/>
      <c r="W200" s="2"/>
      <c r="X200" s="2"/>
      <c r="Y200" s="2"/>
    </row>
    <row r="201" spans="2:51" x14ac:dyDescent="0.25">
      <c r="B201" s="16">
        <f t="shared" ref="B201:B232" si="151">B79</f>
        <v>41791</v>
      </c>
      <c r="C201" s="15">
        <f>IFERROR(C140^2,"")</f>
        <v>1.6029102818399459E-2</v>
      </c>
      <c r="D201" s="15">
        <f t="shared" ref="D201:T201" si="152">IFERROR(D140^2,"")</f>
        <v>2.7562518704291176E-3</v>
      </c>
      <c r="E201" s="15">
        <f t="shared" si="152"/>
        <v>2.304920684749732E-5</v>
      </c>
      <c r="F201" s="15">
        <f t="shared" si="152"/>
        <v>2.0176677916427469E-4</v>
      </c>
      <c r="G201" s="15">
        <f t="shared" si="152"/>
        <v>6.9378988399075225E-3</v>
      </c>
      <c r="H201" s="15">
        <f t="shared" si="152"/>
        <v>3.1059756180438803E-4</v>
      </c>
      <c r="I201" s="15">
        <f t="shared" si="152"/>
        <v>9.2375150932701427E-4</v>
      </c>
      <c r="J201" s="15">
        <f t="shared" si="152"/>
        <v>2.436849020517079E-3</v>
      </c>
      <c r="K201" s="15">
        <f t="shared" si="152"/>
        <v>7.7857467940549411E-5</v>
      </c>
      <c r="L201" s="15">
        <f t="shared" si="152"/>
        <v>9.2545062336002665E-4</v>
      </c>
      <c r="M201" s="15">
        <f t="shared" si="152"/>
        <v>2.0015109507779891E-3</v>
      </c>
      <c r="N201" s="15">
        <f t="shared" si="152"/>
        <v>6.2631542339530179E-4</v>
      </c>
      <c r="O201" s="15">
        <f t="shared" si="152"/>
        <v>8.2051602777767022E-5</v>
      </c>
      <c r="P201" s="15">
        <f t="shared" si="152"/>
        <v>3.9626214004613214E-11</v>
      </c>
      <c r="Q201" s="15">
        <f t="shared" si="152"/>
        <v>3.5321931050048814E-3</v>
      </c>
      <c r="R201" s="15">
        <f t="shared" si="152"/>
        <v>4.8464929707284773E-5</v>
      </c>
      <c r="S201" s="15">
        <f t="shared" si="152"/>
        <v>7.3809638712142057E-4</v>
      </c>
      <c r="T201" s="15">
        <f t="shared" si="152"/>
        <v>2.0084921013945605E-3</v>
      </c>
      <c r="V201" s="2"/>
      <c r="W201" s="2"/>
      <c r="X201" s="2"/>
      <c r="Y201" s="2"/>
    </row>
    <row r="202" spans="2:51" x14ac:dyDescent="0.25">
      <c r="B202" s="16">
        <f t="shared" si="151"/>
        <v>41821</v>
      </c>
      <c r="C202" s="15">
        <f t="shared" ref="C202:T202" si="153">IFERROR(C141^2,"")</f>
        <v>6.5604124589866086E-2</v>
      </c>
      <c r="D202" s="15">
        <f t="shared" si="153"/>
        <v>4.308130417886879E-4</v>
      </c>
      <c r="E202" s="15">
        <f t="shared" si="153"/>
        <v>1.0158222016259745E-2</v>
      </c>
      <c r="F202" s="15">
        <f t="shared" si="153"/>
        <v>3.6248923714840824E-3</v>
      </c>
      <c r="G202" s="15">
        <f t="shared" si="153"/>
        <v>6.7085551603660547E-5</v>
      </c>
      <c r="H202" s="15">
        <f t="shared" si="153"/>
        <v>8.4106140171283199E-3</v>
      </c>
      <c r="I202" s="15">
        <f t="shared" si="153"/>
        <v>2.6509061696089438E-3</v>
      </c>
      <c r="J202" s="15">
        <f t="shared" si="153"/>
        <v>4.2562533655844939E-3</v>
      </c>
      <c r="K202" s="15">
        <f t="shared" si="153"/>
        <v>2.4505148738887296E-3</v>
      </c>
      <c r="L202" s="15">
        <f t="shared" si="153"/>
        <v>1.1221348314777826E-2</v>
      </c>
      <c r="M202" s="15">
        <f t="shared" si="153"/>
        <v>1.0308792306975787E-2</v>
      </c>
      <c r="N202" s="15">
        <f t="shared" si="153"/>
        <v>2.8396675009154577E-5</v>
      </c>
      <c r="O202" s="15">
        <f t="shared" si="153"/>
        <v>2.8374599228184007E-2</v>
      </c>
      <c r="P202" s="15">
        <f t="shared" si="153"/>
        <v>2.0137557630683137E-3</v>
      </c>
      <c r="Q202" s="15">
        <f t="shared" si="153"/>
        <v>2.8027319503362923E-6</v>
      </c>
      <c r="R202" s="15">
        <f t="shared" si="153"/>
        <v>1.1765779518050712E-6</v>
      </c>
      <c r="S202" s="15">
        <f t="shared" si="153"/>
        <v>5.5986678227473122E-4</v>
      </c>
      <c r="T202" s="15">
        <f t="shared" si="153"/>
        <v>7.030481457562662E-5</v>
      </c>
      <c r="V202" s="2"/>
      <c r="W202" s="2"/>
      <c r="X202" s="2"/>
      <c r="Y202" s="2"/>
    </row>
    <row r="203" spans="2:51" x14ac:dyDescent="0.25">
      <c r="B203" s="16">
        <f t="shared" si="151"/>
        <v>41852</v>
      </c>
      <c r="C203" s="15">
        <f t="shared" ref="C203:T203" si="154">IFERROR(C142^2,"")</f>
        <v>3.6715696332140007E-4</v>
      </c>
      <c r="D203" s="15">
        <f t="shared" si="154"/>
        <v>1.5260396932777634E-3</v>
      </c>
      <c r="E203" s="15">
        <f t="shared" si="154"/>
        <v>2.1752950542334921E-3</v>
      </c>
      <c r="F203" s="15">
        <f t="shared" si="154"/>
        <v>2.9090022406351702E-3</v>
      </c>
      <c r="G203" s="15">
        <f t="shared" si="154"/>
        <v>5.057469045479978E-5</v>
      </c>
      <c r="H203" s="15">
        <f t="shared" si="154"/>
        <v>6.4182285965228123E-4</v>
      </c>
      <c r="I203" s="15">
        <f t="shared" si="154"/>
        <v>8.1221056499437383E-4</v>
      </c>
      <c r="J203" s="15">
        <f t="shared" si="154"/>
        <v>1.6819641455894964E-3</v>
      </c>
      <c r="K203" s="15">
        <f t="shared" si="154"/>
        <v>1.8329753544277559E-3</v>
      </c>
      <c r="L203" s="15">
        <f t="shared" si="154"/>
        <v>1.7789574350074021E-3</v>
      </c>
      <c r="M203" s="15">
        <f t="shared" si="154"/>
        <v>1.1180047727515924E-3</v>
      </c>
      <c r="N203" s="15">
        <f t="shared" si="154"/>
        <v>2.0429071457784897E-5</v>
      </c>
      <c r="O203" s="15">
        <f t="shared" si="154"/>
        <v>4.1398379022637528E-3</v>
      </c>
      <c r="P203" s="15">
        <f t="shared" si="154"/>
        <v>3.3312301150477798E-4</v>
      </c>
      <c r="Q203" s="15">
        <f t="shared" si="154"/>
        <v>1.1291171132625448E-3</v>
      </c>
      <c r="R203" s="15">
        <f t="shared" si="154"/>
        <v>3.3174888795148093E-4</v>
      </c>
      <c r="S203" s="15">
        <f t="shared" si="154"/>
        <v>5.771446145396446E-5</v>
      </c>
      <c r="T203" s="15">
        <f t="shared" si="154"/>
        <v>3.2824540807141036E-3</v>
      </c>
      <c r="V203" s="2"/>
      <c r="W203" s="2"/>
      <c r="X203" s="2"/>
      <c r="Y203" s="2"/>
    </row>
    <row r="204" spans="2:51" x14ac:dyDescent="0.25">
      <c r="B204" s="16">
        <f t="shared" si="151"/>
        <v>41883</v>
      </c>
      <c r="C204" s="15">
        <f t="shared" ref="C204:T204" si="155">IFERROR(C143^2,"")</f>
        <v>7.0578677675815511E-3</v>
      </c>
      <c r="D204" s="15">
        <f t="shared" si="155"/>
        <v>8.6138617662861615E-4</v>
      </c>
      <c r="E204" s="15">
        <f t="shared" si="155"/>
        <v>5.0481267291092988E-4</v>
      </c>
      <c r="F204" s="15">
        <f t="shared" si="155"/>
        <v>7.9274807836831582E-5</v>
      </c>
      <c r="G204" s="15">
        <f t="shared" si="155"/>
        <v>9.1968761397391097E-4</v>
      </c>
      <c r="H204" s="15">
        <f t="shared" si="155"/>
        <v>5.1876639776511184E-3</v>
      </c>
      <c r="I204" s="15">
        <f t="shared" si="155"/>
        <v>7.1381373475438992E-4</v>
      </c>
      <c r="J204" s="15">
        <f t="shared" si="155"/>
        <v>8.9996608871875715E-4</v>
      </c>
      <c r="K204" s="15">
        <f t="shared" si="155"/>
        <v>3.1814150414357042E-3</v>
      </c>
      <c r="L204" s="15">
        <f t="shared" si="155"/>
        <v>3.8891250715055938E-3</v>
      </c>
      <c r="M204" s="15">
        <f t="shared" si="155"/>
        <v>2.9155509094160419E-3</v>
      </c>
      <c r="N204" s="15">
        <f t="shared" si="155"/>
        <v>6.2206949198416488E-5</v>
      </c>
      <c r="O204" s="15">
        <f t="shared" si="155"/>
        <v>4.5694823355933766E-4</v>
      </c>
      <c r="P204" s="15">
        <f t="shared" si="155"/>
        <v>2.0107506721840016E-3</v>
      </c>
      <c r="Q204" s="15">
        <f t="shared" si="155"/>
        <v>1.5659462417455115E-3</v>
      </c>
      <c r="R204" s="15">
        <f t="shared" si="155"/>
        <v>8.2513164916796041E-5</v>
      </c>
      <c r="S204" s="15">
        <f t="shared" si="155"/>
        <v>8.579987492939379E-6</v>
      </c>
      <c r="T204" s="15">
        <f t="shared" si="155"/>
        <v>4.2358040339548394E-7</v>
      </c>
      <c r="V204" s="2"/>
      <c r="W204" s="2"/>
      <c r="X204" s="2"/>
      <c r="Y204" s="2"/>
    </row>
    <row r="205" spans="2:51" x14ac:dyDescent="0.25">
      <c r="B205" s="16">
        <f t="shared" si="151"/>
        <v>41913</v>
      </c>
      <c r="C205" s="15">
        <f t="shared" ref="C205:T205" si="156">IFERROR(C144^2,"")</f>
        <v>1.9213157191844455E-2</v>
      </c>
      <c r="D205" s="15">
        <f t="shared" si="156"/>
        <v>5.3646043543237772E-3</v>
      </c>
      <c r="E205" s="15">
        <f t="shared" si="156"/>
        <v>2.8450062275217825E-4</v>
      </c>
      <c r="F205" s="15">
        <f t="shared" si="156"/>
        <v>1.1265568271540257E-5</v>
      </c>
      <c r="G205" s="15">
        <f t="shared" si="156"/>
        <v>3.335465310806474E-3</v>
      </c>
      <c r="H205" s="15">
        <f t="shared" si="156"/>
        <v>2.657836454397898E-2</v>
      </c>
      <c r="I205" s="15">
        <f t="shared" si="156"/>
        <v>1.5058363351468642E-5</v>
      </c>
      <c r="J205" s="15">
        <f t="shared" si="156"/>
        <v>3.4546163946422462E-3</v>
      </c>
      <c r="K205" s="15">
        <f t="shared" si="156"/>
        <v>7.4527484477588226E-3</v>
      </c>
      <c r="L205" s="15">
        <f t="shared" si="156"/>
        <v>9.8466230580625466E-3</v>
      </c>
      <c r="M205" s="15">
        <f t="shared" si="156"/>
        <v>2.6380571045118129E-3</v>
      </c>
      <c r="N205" s="15">
        <f t="shared" si="156"/>
        <v>1.909945407436301E-3</v>
      </c>
      <c r="O205" s="15">
        <f t="shared" si="156"/>
        <v>3.9090846278339014E-3</v>
      </c>
      <c r="P205" s="15">
        <f t="shared" si="156"/>
        <v>2.8365314917937231E-3</v>
      </c>
      <c r="Q205" s="15">
        <f t="shared" si="156"/>
        <v>1.4593810392894422E-2</v>
      </c>
      <c r="R205" s="15">
        <f t="shared" si="156"/>
        <v>1.3595991830388132E-3</v>
      </c>
      <c r="S205" s="15">
        <f t="shared" si="156"/>
        <v>1.3180918369995439E-6</v>
      </c>
      <c r="T205" s="15">
        <f t="shared" si="156"/>
        <v>1.4478758440310555E-3</v>
      </c>
      <c r="V205" s="2"/>
      <c r="W205" s="2"/>
      <c r="X205" s="2"/>
      <c r="Y205" s="2"/>
    </row>
    <row r="206" spans="2:51" x14ac:dyDescent="0.25">
      <c r="B206" s="16">
        <f t="shared" si="151"/>
        <v>41944</v>
      </c>
      <c r="C206" s="15">
        <f t="shared" ref="C206:T206" si="157">IFERROR(C145^2,"")</f>
        <v>2.5791981794363711E-6</v>
      </c>
      <c r="D206" s="15">
        <f t="shared" si="157"/>
        <v>7.3937890416278258E-4</v>
      </c>
      <c r="E206" s="15">
        <f t="shared" si="157"/>
        <v>1.8480019820913908E-3</v>
      </c>
      <c r="F206" s="15">
        <f t="shared" si="157"/>
        <v>1.5415054360586066E-3</v>
      </c>
      <c r="G206" s="15">
        <f t="shared" si="157"/>
        <v>1.0470511490644588E-6</v>
      </c>
      <c r="H206" s="15">
        <f t="shared" si="157"/>
        <v>9.9625087413716474E-4</v>
      </c>
      <c r="I206" s="15">
        <f t="shared" si="157"/>
        <v>8.2408130655741293E-6</v>
      </c>
      <c r="J206" s="15">
        <f t="shared" si="157"/>
        <v>1.9621449474840793E-4</v>
      </c>
      <c r="K206" s="15">
        <f t="shared" si="157"/>
        <v>4.3899553676182788E-4</v>
      </c>
      <c r="L206" s="15">
        <f t="shared" si="157"/>
        <v>3.7779547498342072E-5</v>
      </c>
      <c r="M206" s="15">
        <f t="shared" si="157"/>
        <v>7.1705424644747404E-4</v>
      </c>
      <c r="N206" s="15">
        <f t="shared" si="157"/>
        <v>4.6617392218513297E-3</v>
      </c>
      <c r="O206" s="15">
        <f t="shared" si="157"/>
        <v>3.917607324432289E-4</v>
      </c>
      <c r="P206" s="15">
        <f t="shared" si="157"/>
        <v>2.2247273823976844E-3</v>
      </c>
      <c r="Q206" s="15">
        <f t="shared" si="157"/>
        <v>2.4700227873260495E-3</v>
      </c>
      <c r="R206" s="15">
        <f t="shared" si="157"/>
        <v>1.1141974819501179E-2</v>
      </c>
      <c r="S206" s="15">
        <f t="shared" si="157"/>
        <v>1.3318011378205154E-4</v>
      </c>
      <c r="T206" s="15">
        <f t="shared" si="157"/>
        <v>2.4584048962792951E-3</v>
      </c>
      <c r="V206" s="2"/>
      <c r="W206" s="2"/>
      <c r="X206" s="2"/>
      <c r="Y206" s="2"/>
    </row>
    <row r="207" spans="2:51" x14ac:dyDescent="0.25">
      <c r="B207" s="16">
        <f t="shared" si="151"/>
        <v>41974</v>
      </c>
      <c r="C207" s="15">
        <f t="shared" ref="C207:T207" si="158">IFERROR(C146^2,"")</f>
        <v>4.7355488717998996E-3</v>
      </c>
      <c r="D207" s="15">
        <f t="shared" si="158"/>
        <v>4.7141518588787118E-3</v>
      </c>
      <c r="E207" s="15">
        <f t="shared" si="158"/>
        <v>4.3306423116607699E-4</v>
      </c>
      <c r="F207" s="15">
        <f t="shared" si="158"/>
        <v>6.9325890889057119E-4</v>
      </c>
      <c r="G207" s="15">
        <f t="shared" si="158"/>
        <v>5.8872366080654527E-3</v>
      </c>
      <c r="H207" s="15">
        <f t="shared" si="158"/>
        <v>8.1147323813167904E-4</v>
      </c>
      <c r="I207" s="15">
        <f t="shared" si="158"/>
        <v>1.2472988761981284E-3</v>
      </c>
      <c r="J207" s="15">
        <f t="shared" si="158"/>
        <v>2.0741915061633667E-6</v>
      </c>
      <c r="K207" s="15">
        <f t="shared" si="158"/>
        <v>1.8974579192246378E-5</v>
      </c>
      <c r="L207" s="15">
        <f t="shared" si="158"/>
        <v>6.1065106455843709E-6</v>
      </c>
      <c r="M207" s="15">
        <f t="shared" si="158"/>
        <v>1.2315253404203416E-4</v>
      </c>
      <c r="N207" s="15">
        <f t="shared" si="158"/>
        <v>2.8935410313187665E-3</v>
      </c>
      <c r="O207" s="15">
        <f t="shared" si="158"/>
        <v>6.1949198195480372E-4</v>
      </c>
      <c r="P207" s="15">
        <f t="shared" si="158"/>
        <v>7.1187298458328847E-5</v>
      </c>
      <c r="Q207" s="15">
        <f t="shared" si="158"/>
        <v>3.3253373035563964E-3</v>
      </c>
      <c r="R207" s="15">
        <f t="shared" si="158"/>
        <v>9.5438429201165077E-5</v>
      </c>
      <c r="S207" s="15">
        <f t="shared" si="158"/>
        <v>7.1629248227594727E-3</v>
      </c>
      <c r="T207" s="15">
        <f t="shared" si="158"/>
        <v>4.4058774724080336E-3</v>
      </c>
      <c r="V207" s="2"/>
      <c r="W207" s="2"/>
      <c r="X207" s="2"/>
      <c r="Y207" s="2"/>
    </row>
    <row r="208" spans="2:51" x14ac:dyDescent="0.25">
      <c r="B208" s="16">
        <f t="shared" si="151"/>
        <v>42005</v>
      </c>
      <c r="C208" s="15">
        <f t="shared" ref="C208:T208" si="159">IFERROR(C147^2,"")</f>
        <v>1.3631866607311374E-2</v>
      </c>
      <c r="D208" s="15">
        <f t="shared" si="159"/>
        <v>4.0951369505279592E-5</v>
      </c>
      <c r="E208" s="15">
        <f t="shared" si="159"/>
        <v>1.3740065181850209E-4</v>
      </c>
      <c r="F208" s="15">
        <f t="shared" si="159"/>
        <v>3.1886794813975412E-4</v>
      </c>
      <c r="G208" s="15">
        <f t="shared" si="159"/>
        <v>2.154977046911504E-3</v>
      </c>
      <c r="H208" s="15">
        <f t="shared" si="159"/>
        <v>2.0237411760596208E-3</v>
      </c>
      <c r="I208" s="15">
        <f t="shared" si="159"/>
        <v>2.5512156803281323E-3</v>
      </c>
      <c r="J208" s="15">
        <f t="shared" si="159"/>
        <v>5.3879378030275305E-4</v>
      </c>
      <c r="K208" s="15">
        <f t="shared" si="159"/>
        <v>1.3670760497048347E-3</v>
      </c>
      <c r="L208" s="15">
        <f t="shared" si="159"/>
        <v>2.2752223014571462E-5</v>
      </c>
      <c r="M208" s="15">
        <f t="shared" si="159"/>
        <v>1.7923396521598385E-4</v>
      </c>
      <c r="N208" s="15">
        <f t="shared" si="159"/>
        <v>1.6633922013566276E-4</v>
      </c>
      <c r="O208" s="15">
        <f t="shared" si="159"/>
        <v>1.3466266808477949E-3</v>
      </c>
      <c r="P208" s="15">
        <f t="shared" si="159"/>
        <v>2.2293017185661456E-4</v>
      </c>
      <c r="Q208" s="15">
        <f t="shared" si="159"/>
        <v>1.4743978971998249E-2</v>
      </c>
      <c r="R208" s="15">
        <f t="shared" si="159"/>
        <v>4.8704776570085533E-3</v>
      </c>
      <c r="S208" s="15">
        <f t="shared" si="159"/>
        <v>8.6873758209419811E-4</v>
      </c>
      <c r="T208" s="15">
        <f t="shared" si="159"/>
        <v>8.7321609834058248E-3</v>
      </c>
      <c r="V208" s="2"/>
      <c r="W208" s="2"/>
      <c r="X208" s="2"/>
      <c r="Y208" s="2"/>
    </row>
    <row r="209" spans="2:25" x14ac:dyDescent="0.25">
      <c r="B209" s="16">
        <f t="shared" si="151"/>
        <v>42036</v>
      </c>
      <c r="C209" s="15">
        <f t="shared" ref="C209:T209" si="160">IFERROR(C148^2,"")</f>
        <v>3.7499947402323803E-4</v>
      </c>
      <c r="D209" s="15">
        <f t="shared" si="160"/>
        <v>8.8746614309831516E-4</v>
      </c>
      <c r="E209" s="15">
        <f t="shared" si="160"/>
        <v>1.3058715205056704E-3</v>
      </c>
      <c r="F209" s="15">
        <f t="shared" si="160"/>
        <v>2.7810756923888751E-4</v>
      </c>
      <c r="G209" s="15">
        <f t="shared" si="160"/>
        <v>4.0944017711865757E-3</v>
      </c>
      <c r="H209" s="15">
        <f t="shared" si="160"/>
        <v>9.8069436273781683E-4</v>
      </c>
      <c r="I209" s="15">
        <f t="shared" si="160"/>
        <v>2.6143661703199314E-4</v>
      </c>
      <c r="J209" s="15">
        <f t="shared" si="160"/>
        <v>6.3946222992016357E-3</v>
      </c>
      <c r="K209" s="15">
        <f t="shared" si="160"/>
        <v>2.7376264195136143E-3</v>
      </c>
      <c r="L209" s="15">
        <f t="shared" si="160"/>
        <v>9.648521313148818E-4</v>
      </c>
      <c r="M209" s="15">
        <f t="shared" si="160"/>
        <v>4.6718123539471815E-3</v>
      </c>
      <c r="N209" s="15">
        <f t="shared" si="160"/>
        <v>5.5349114627121802E-3</v>
      </c>
      <c r="O209" s="15">
        <f t="shared" si="160"/>
        <v>4.7434795081149703E-3</v>
      </c>
      <c r="P209" s="15">
        <f t="shared" si="160"/>
        <v>2.241016892648624E-3</v>
      </c>
      <c r="Q209" s="15">
        <f t="shared" si="160"/>
        <v>2.05191812432012E-2</v>
      </c>
      <c r="R209" s="15">
        <f t="shared" si="160"/>
        <v>1.0628548992134767E-2</v>
      </c>
      <c r="S209" s="15">
        <f t="shared" si="160"/>
        <v>7.0678033636805762E-3</v>
      </c>
      <c r="T209" s="15">
        <f t="shared" si="160"/>
        <v>2.0766112403748082E-4</v>
      </c>
      <c r="V209" s="2"/>
      <c r="W209" s="2"/>
      <c r="X209" s="2"/>
      <c r="Y209" s="2"/>
    </row>
    <row r="210" spans="2:25" x14ac:dyDescent="0.25">
      <c r="B210" s="16">
        <f t="shared" si="151"/>
        <v>42064</v>
      </c>
      <c r="C210" s="15">
        <f t="shared" ref="C210:T210" si="161">IFERROR(C149^2,"")</f>
        <v>7.6910633230178763E-4</v>
      </c>
      <c r="D210" s="15">
        <f t="shared" si="161"/>
        <v>1.000523219030732E-2</v>
      </c>
      <c r="E210" s="15">
        <f t="shared" si="161"/>
        <v>1.1109791106683063E-5</v>
      </c>
      <c r="F210" s="15">
        <f t="shared" si="161"/>
        <v>2.0178582756425214E-3</v>
      </c>
      <c r="G210" s="15">
        <f t="shared" si="161"/>
        <v>1.1339950327127592E-2</v>
      </c>
      <c r="H210" s="15">
        <f t="shared" si="161"/>
        <v>1.3196192653297807E-3</v>
      </c>
      <c r="I210" s="15">
        <f t="shared" si="161"/>
        <v>3.6307537249965089E-4</v>
      </c>
      <c r="J210" s="15">
        <f t="shared" si="161"/>
        <v>1.9395415559487431E-4</v>
      </c>
      <c r="K210" s="15">
        <f t="shared" si="161"/>
        <v>2.0580948662606308E-6</v>
      </c>
      <c r="L210" s="15">
        <f t="shared" si="161"/>
        <v>2.9752861715488887E-5</v>
      </c>
      <c r="M210" s="15">
        <f t="shared" si="161"/>
        <v>1.0336770241517979E-6</v>
      </c>
      <c r="N210" s="15">
        <f t="shared" si="161"/>
        <v>6.1542309566272357E-5</v>
      </c>
      <c r="O210" s="15">
        <f t="shared" si="161"/>
        <v>7.2802744666036325E-5</v>
      </c>
      <c r="P210" s="15">
        <f t="shared" si="161"/>
        <v>3.1750366415793409E-3</v>
      </c>
      <c r="Q210" s="15">
        <f t="shared" si="161"/>
        <v>9.7747955786770778E-3</v>
      </c>
      <c r="R210" s="15">
        <f t="shared" si="161"/>
        <v>7.3467761415705228E-3</v>
      </c>
      <c r="S210" s="15">
        <f t="shared" si="161"/>
        <v>5.3161516619888315E-4</v>
      </c>
      <c r="T210" s="15">
        <f t="shared" si="161"/>
        <v>3.2214781539634659E-3</v>
      </c>
      <c r="V210" s="2"/>
      <c r="W210" s="2"/>
      <c r="X210" s="2"/>
      <c r="Y210" s="2"/>
    </row>
    <row r="211" spans="2:25" x14ac:dyDescent="0.25">
      <c r="B211" s="16">
        <f t="shared" si="151"/>
        <v>42095</v>
      </c>
      <c r="C211" s="15">
        <f t="shared" ref="C211:T211" si="162">IFERROR(C150^2,"")</f>
        <v>7.5459596862690692E-4</v>
      </c>
      <c r="D211" s="15">
        <f t="shared" si="162"/>
        <v>1.246886555042993E-2</v>
      </c>
      <c r="E211" s="15">
        <f t="shared" si="162"/>
        <v>4.3209387627140272E-3</v>
      </c>
      <c r="F211" s="15">
        <f t="shared" si="162"/>
        <v>5.2559210909220258E-4</v>
      </c>
      <c r="G211" s="15">
        <f t="shared" si="162"/>
        <v>3.8840227051441419E-3</v>
      </c>
      <c r="H211" s="15">
        <f t="shared" si="162"/>
        <v>5.2911030757199044E-2</v>
      </c>
      <c r="I211" s="15">
        <f t="shared" si="162"/>
        <v>4.5098429141392026E-4</v>
      </c>
      <c r="J211" s="15">
        <f t="shared" si="162"/>
        <v>5.098579807560551E-4</v>
      </c>
      <c r="K211" s="15">
        <f t="shared" si="162"/>
        <v>8.530291658267146E-5</v>
      </c>
      <c r="L211" s="15">
        <f t="shared" si="162"/>
        <v>8.8852317874999606E-5</v>
      </c>
      <c r="M211" s="15">
        <f t="shared" si="162"/>
        <v>1.9742913664214513E-3</v>
      </c>
      <c r="N211" s="15">
        <f t="shared" si="162"/>
        <v>5.0686288628499125E-3</v>
      </c>
      <c r="O211" s="15">
        <f t="shared" si="162"/>
        <v>1.5029298283381786E-5</v>
      </c>
      <c r="P211" s="15">
        <f t="shared" si="162"/>
        <v>2.376636369985936E-2</v>
      </c>
      <c r="Q211" s="15">
        <f t="shared" si="162"/>
        <v>2.0523523097520642E-6</v>
      </c>
      <c r="R211" s="15">
        <f t="shared" si="162"/>
        <v>1.4065294132237201E-3</v>
      </c>
      <c r="S211" s="15">
        <f t="shared" si="162"/>
        <v>9.1252297257701624E-4</v>
      </c>
      <c r="T211" s="15">
        <f t="shared" si="162"/>
        <v>8.95266954440875E-5</v>
      </c>
      <c r="V211" s="2"/>
      <c r="W211" s="2"/>
      <c r="X211" s="2"/>
      <c r="Y211" s="2"/>
    </row>
    <row r="212" spans="2:25" x14ac:dyDescent="0.25">
      <c r="B212" s="16">
        <f t="shared" si="151"/>
        <v>42125</v>
      </c>
      <c r="C212" s="15">
        <f t="shared" ref="C212:T212" si="163">IFERROR(C151^2,"")</f>
        <v>1.26853265750312E-3</v>
      </c>
      <c r="D212" s="15">
        <f t="shared" si="163"/>
        <v>6.9717690144781869E-5</v>
      </c>
      <c r="E212" s="15">
        <f t="shared" si="163"/>
        <v>3.6921374869786409E-4</v>
      </c>
      <c r="F212" s="15">
        <f t="shared" si="163"/>
        <v>7.3378667428115231E-5</v>
      </c>
      <c r="G212" s="15">
        <f t="shared" si="163"/>
        <v>2.0450796819437023E-6</v>
      </c>
      <c r="H212" s="15">
        <f t="shared" si="163"/>
        <v>3.273131836490389E-3</v>
      </c>
      <c r="I212" s="15">
        <f t="shared" si="163"/>
        <v>4.8796961060607832E-6</v>
      </c>
      <c r="J212" s="15">
        <f t="shared" si="163"/>
        <v>4.5698988289247129E-3</v>
      </c>
      <c r="K212" s="15">
        <f t="shared" si="163"/>
        <v>2.085724270859473E-3</v>
      </c>
      <c r="L212" s="15">
        <f t="shared" si="163"/>
        <v>7.3287718214802382E-4</v>
      </c>
      <c r="M212" s="15">
        <f t="shared" si="163"/>
        <v>1.3196041883340901E-8</v>
      </c>
      <c r="N212" s="15">
        <f t="shared" si="163"/>
        <v>9.2077953373864325E-3</v>
      </c>
      <c r="O212" s="15">
        <f t="shared" si="163"/>
        <v>1.9179206397689427E-4</v>
      </c>
      <c r="P212" s="15">
        <f t="shared" si="163"/>
        <v>2.2339279082836468E-3</v>
      </c>
      <c r="Q212" s="15">
        <f t="shared" si="163"/>
        <v>1.5639560517248458E-3</v>
      </c>
      <c r="R212" s="15">
        <f t="shared" si="163"/>
        <v>6.3235830017021501E-8</v>
      </c>
      <c r="S212" s="15">
        <f t="shared" si="163"/>
        <v>2.2906591044555679E-4</v>
      </c>
      <c r="T212" s="15">
        <f t="shared" si="163"/>
        <v>1.302147590271285E-3</v>
      </c>
      <c r="V212" s="2"/>
      <c r="W212" s="2"/>
      <c r="X212" s="2"/>
      <c r="Y212" s="2"/>
    </row>
    <row r="213" spans="2:25" x14ac:dyDescent="0.25">
      <c r="B213" s="16">
        <f t="shared" si="151"/>
        <v>42156</v>
      </c>
      <c r="C213" s="15">
        <f t="shared" ref="C213:T213" si="164">IFERROR(C152^2,"")</f>
        <v>5.3854689500805876E-4</v>
      </c>
      <c r="D213" s="15">
        <f t="shared" si="164"/>
        <v>1.5272573519308208E-3</v>
      </c>
      <c r="E213" s="15">
        <f t="shared" si="164"/>
        <v>1.6794705537998996E-3</v>
      </c>
      <c r="F213" s="15">
        <f t="shared" si="164"/>
        <v>1.6818760043041678E-3</v>
      </c>
      <c r="G213" s="15">
        <f t="shared" si="164"/>
        <v>1.3018958266222064E-3</v>
      </c>
      <c r="H213" s="15">
        <f t="shared" si="164"/>
        <v>5.8863892721315288E-3</v>
      </c>
      <c r="I213" s="15">
        <f t="shared" si="164"/>
        <v>7.3351509042447998E-4</v>
      </c>
      <c r="J213" s="15">
        <f t="shared" si="164"/>
        <v>5.4639279030136302E-4</v>
      </c>
      <c r="K213" s="15">
        <f t="shared" si="164"/>
        <v>8.483365980791014E-3</v>
      </c>
      <c r="L213" s="15">
        <f t="shared" si="164"/>
        <v>5.4834669568135158E-3</v>
      </c>
      <c r="M213" s="15">
        <f t="shared" si="164"/>
        <v>2.4368718103070326E-3</v>
      </c>
      <c r="N213" s="15">
        <f t="shared" si="164"/>
        <v>3.4526974714762966E-3</v>
      </c>
      <c r="O213" s="15">
        <f t="shared" si="164"/>
        <v>5.3138537531007557E-3</v>
      </c>
      <c r="P213" s="15">
        <f t="shared" si="164"/>
        <v>4.5890288787873174E-3</v>
      </c>
      <c r="Q213" s="15">
        <f t="shared" si="164"/>
        <v>2.6413532869373852E-3</v>
      </c>
      <c r="R213" s="15">
        <f t="shared" si="164"/>
        <v>6.6354945073637886E-3</v>
      </c>
      <c r="S213" s="15">
        <f t="shared" si="164"/>
        <v>4.2615384325732138E-3</v>
      </c>
      <c r="T213" s="15">
        <f t="shared" si="164"/>
        <v>7.5858612707555559E-4</v>
      </c>
      <c r="V213" s="2"/>
      <c r="W213" s="2"/>
      <c r="X213" s="2"/>
      <c r="Y213" s="2"/>
    </row>
    <row r="214" spans="2:25" x14ac:dyDescent="0.25">
      <c r="B214" s="16">
        <f t="shared" si="151"/>
        <v>42186</v>
      </c>
      <c r="C214" s="15">
        <f t="shared" ref="C214:T214" si="165">IFERROR(C153^2,"")</f>
        <v>3.1138689790459911E-3</v>
      </c>
      <c r="D214" s="15">
        <f t="shared" si="165"/>
        <v>5.3690642858646703E-3</v>
      </c>
      <c r="E214" s="15">
        <f t="shared" si="165"/>
        <v>2.2491654086570808E-3</v>
      </c>
      <c r="F214" s="15">
        <f t="shared" si="165"/>
        <v>3.0745694370630012E-6</v>
      </c>
      <c r="G214" s="15">
        <f t="shared" si="165"/>
        <v>4.7257516226077781E-3</v>
      </c>
      <c r="H214" s="15">
        <f t="shared" si="165"/>
        <v>1.0911279312122444E-2</v>
      </c>
      <c r="I214" s="15">
        <f t="shared" si="165"/>
        <v>4.2451647730738193E-4</v>
      </c>
      <c r="J214" s="15">
        <f t="shared" si="165"/>
        <v>1.239394493212364E-3</v>
      </c>
      <c r="K214" s="15">
        <f t="shared" si="165"/>
        <v>2.5333800336916051E-3</v>
      </c>
      <c r="L214" s="15">
        <f t="shared" si="165"/>
        <v>8.8830490787347033E-4</v>
      </c>
      <c r="M214" s="15">
        <f t="shared" si="165"/>
        <v>3.203727192679071E-3</v>
      </c>
      <c r="N214" s="15">
        <f t="shared" si="165"/>
        <v>9.0915219731295651E-5</v>
      </c>
      <c r="O214" s="15">
        <f t="shared" si="165"/>
        <v>1.6516944254831465E-4</v>
      </c>
      <c r="P214" s="15">
        <f t="shared" si="165"/>
        <v>7.5480382102910875E-3</v>
      </c>
      <c r="Q214" s="15">
        <f t="shared" si="165"/>
        <v>4.5707453782860611E-4</v>
      </c>
      <c r="R214" s="15">
        <f t="shared" si="165"/>
        <v>3.2768581846839032E-4</v>
      </c>
      <c r="S214" s="15">
        <f t="shared" si="165"/>
        <v>6.1568998077223939E-6</v>
      </c>
      <c r="T214" s="15">
        <f t="shared" si="165"/>
        <v>3.130366595642288E-4</v>
      </c>
      <c r="V214" s="2"/>
      <c r="W214" s="2"/>
      <c r="X214" s="2"/>
      <c r="Y214" s="2"/>
    </row>
    <row r="215" spans="2:25" x14ac:dyDescent="0.25">
      <c r="B215" s="16">
        <f t="shared" si="151"/>
        <v>42217</v>
      </c>
      <c r="C215" s="15">
        <f t="shared" ref="C215:T215" si="166">IFERROR(C154^2,"")</f>
        <v>4.9865821887726917E-3</v>
      </c>
      <c r="D215" s="15">
        <f t="shared" si="166"/>
        <v>3.6824807887306235E-3</v>
      </c>
      <c r="E215" s="15">
        <f t="shared" si="166"/>
        <v>2.3343725669516387E-4</v>
      </c>
      <c r="F215" s="15">
        <f t="shared" si="166"/>
        <v>6.6356959013862795E-3</v>
      </c>
      <c r="G215" s="15">
        <f t="shared" si="166"/>
        <v>4.8698178540660169E-3</v>
      </c>
      <c r="H215" s="15">
        <f t="shared" si="166"/>
        <v>1.4980729766076188E-3</v>
      </c>
      <c r="I215" s="15">
        <f t="shared" si="166"/>
        <v>5.0990890992893756E-3</v>
      </c>
      <c r="J215" s="15">
        <f t="shared" si="166"/>
        <v>2.3135247765449469E-2</v>
      </c>
      <c r="K215" s="15">
        <f t="shared" si="166"/>
        <v>2.0622473705255137E-4</v>
      </c>
      <c r="L215" s="15">
        <f t="shared" si="166"/>
        <v>5.6364597385051141E-6</v>
      </c>
      <c r="M215" s="15">
        <f t="shared" si="166"/>
        <v>6.5140056551972253E-3</v>
      </c>
      <c r="N215" s="15">
        <f t="shared" si="166"/>
        <v>2.1003941876523912E-3</v>
      </c>
      <c r="O215" s="15">
        <f t="shared" si="166"/>
        <v>3.9382584208572661E-4</v>
      </c>
      <c r="P215" s="15">
        <f t="shared" si="166"/>
        <v>1.0709107887679146E-2</v>
      </c>
      <c r="Q215" s="15">
        <f t="shared" si="166"/>
        <v>3.6710811279186822E-3</v>
      </c>
      <c r="R215" s="15">
        <f t="shared" si="166"/>
        <v>1.0446129961391054E-2</v>
      </c>
      <c r="S215" s="15">
        <f t="shared" si="166"/>
        <v>1.3082445045744696E-4</v>
      </c>
      <c r="T215" s="15">
        <f t="shared" si="166"/>
        <v>3.3774738489272235E-5</v>
      </c>
      <c r="V215" s="2"/>
      <c r="W215" s="2"/>
      <c r="X215" s="2"/>
      <c r="Y215" s="2"/>
    </row>
    <row r="216" spans="2:25" x14ac:dyDescent="0.25">
      <c r="B216" s="16">
        <f t="shared" si="151"/>
        <v>42248</v>
      </c>
      <c r="C216" s="15">
        <f t="shared" ref="C216:T216" si="167">IFERROR(C155^2,"")</f>
        <v>7.0166389195783099E-4</v>
      </c>
      <c r="D216" s="15">
        <f t="shared" si="167"/>
        <v>4.6911206307547886E-4</v>
      </c>
      <c r="E216" s="15">
        <f t="shared" si="167"/>
        <v>1.2351187059738676E-3</v>
      </c>
      <c r="F216" s="15">
        <f t="shared" si="167"/>
        <v>1.2181872061933117E-3</v>
      </c>
      <c r="G216" s="15">
        <f t="shared" si="167"/>
        <v>5.7440340095566789E-4</v>
      </c>
      <c r="H216" s="15">
        <f t="shared" si="167"/>
        <v>2.8666671687304989E-4</v>
      </c>
      <c r="I216" s="15">
        <f t="shared" si="167"/>
        <v>4.003483186975217E-5</v>
      </c>
      <c r="J216" s="15">
        <f t="shared" si="167"/>
        <v>1.0347275592316762E-3</v>
      </c>
      <c r="K216" s="15">
        <f t="shared" si="167"/>
        <v>2.5371761837918519E-3</v>
      </c>
      <c r="L216" s="15">
        <f t="shared" si="167"/>
        <v>1.0497817372847964E-3</v>
      </c>
      <c r="M216" s="15">
        <f t="shared" si="167"/>
        <v>2.2726711931009364E-4</v>
      </c>
      <c r="N216" s="15">
        <f t="shared" si="167"/>
        <v>5.1796170274968066E-4</v>
      </c>
      <c r="O216" s="15">
        <f t="shared" si="167"/>
        <v>4.1398164966004753E-3</v>
      </c>
      <c r="P216" s="15">
        <f t="shared" si="167"/>
        <v>3.3859203856446228E-7</v>
      </c>
      <c r="Q216" s="15">
        <f t="shared" si="167"/>
        <v>6.8369762782856374E-3</v>
      </c>
      <c r="R216" s="15">
        <f t="shared" si="167"/>
        <v>4.2641373137533567E-6</v>
      </c>
      <c r="S216" s="15">
        <f t="shared" si="167"/>
        <v>3.8692927732664091E-3</v>
      </c>
      <c r="T216" s="15">
        <f t="shared" si="167"/>
        <v>4.5999706447316978E-3</v>
      </c>
      <c r="V216" s="2"/>
      <c r="W216" s="2"/>
      <c r="X216" s="2"/>
      <c r="Y216" s="2"/>
    </row>
    <row r="217" spans="2:25" x14ac:dyDescent="0.25">
      <c r="B217" s="16">
        <f t="shared" si="151"/>
        <v>42278</v>
      </c>
      <c r="C217" s="15">
        <f t="shared" ref="C217:T217" si="168">IFERROR(C156^2,"")</f>
        <v>7.0655278000933262E-5</v>
      </c>
      <c r="D217" s="15">
        <f t="shared" si="168"/>
        <v>1.379338954761182E-2</v>
      </c>
      <c r="E217" s="15">
        <f t="shared" si="168"/>
        <v>1.2251290435721183E-4</v>
      </c>
      <c r="F217" s="15">
        <f t="shared" si="168"/>
        <v>2.7588022995284089E-3</v>
      </c>
      <c r="G217" s="15">
        <f t="shared" si="168"/>
        <v>6.1957926305185177E-4</v>
      </c>
      <c r="H217" s="15">
        <f t="shared" si="168"/>
        <v>1.0016495605871404E-2</v>
      </c>
      <c r="I217" s="15">
        <f t="shared" si="168"/>
        <v>5.1609249707433276E-3</v>
      </c>
      <c r="J217" s="15">
        <f t="shared" si="168"/>
        <v>9.5594520099445968E-3</v>
      </c>
      <c r="K217" s="15">
        <f t="shared" si="168"/>
        <v>6.5649420997673151E-4</v>
      </c>
      <c r="L217" s="15">
        <f t="shared" si="168"/>
        <v>4.78055022206577E-3</v>
      </c>
      <c r="M217" s="15">
        <f t="shared" si="168"/>
        <v>1.3741345401551122E-3</v>
      </c>
      <c r="N217" s="15">
        <f t="shared" si="168"/>
        <v>3.9654968827660314E-4</v>
      </c>
      <c r="O217" s="15">
        <f t="shared" si="168"/>
        <v>4.9072674194441286E-3</v>
      </c>
      <c r="P217" s="15">
        <f t="shared" si="168"/>
        <v>3.8548474519071223E-2</v>
      </c>
      <c r="Q217" s="15">
        <f t="shared" si="168"/>
        <v>3.4439141794675223E-4</v>
      </c>
      <c r="R217" s="15">
        <f t="shared" si="168"/>
        <v>6.1126646634020679E-3</v>
      </c>
      <c r="S217" s="15">
        <f t="shared" si="168"/>
        <v>4.6600715211189804E-3</v>
      </c>
      <c r="T217" s="15">
        <f t="shared" si="168"/>
        <v>6.1890109748853755E-3</v>
      </c>
      <c r="V217" s="2"/>
      <c r="W217" s="2"/>
      <c r="X217" s="2"/>
      <c r="Y217" s="2"/>
    </row>
    <row r="218" spans="2:25" x14ac:dyDescent="0.25">
      <c r="B218" s="16">
        <f t="shared" si="151"/>
        <v>42309</v>
      </c>
      <c r="C218" s="15">
        <f t="shared" ref="C218:T218" si="169">IFERROR(C157^2,"")</f>
        <v>5.880932606317224E-3</v>
      </c>
      <c r="D218" s="15">
        <f t="shared" si="169"/>
        <v>2.261128399034873E-4</v>
      </c>
      <c r="E218" s="15">
        <f t="shared" si="169"/>
        <v>3.3941197288735468E-4</v>
      </c>
      <c r="F218" s="15">
        <f t="shared" si="169"/>
        <v>2.4692945760803941E-4</v>
      </c>
      <c r="G218" s="15">
        <f t="shared" si="169"/>
        <v>7.8120810873330841E-4</v>
      </c>
      <c r="H218" s="15">
        <f t="shared" si="169"/>
        <v>1.0668035027829605E-4</v>
      </c>
      <c r="I218" s="15">
        <f t="shared" si="169"/>
        <v>2.647988816093992E-5</v>
      </c>
      <c r="J218" s="15">
        <f t="shared" si="169"/>
        <v>1.1875004764155652E-2</v>
      </c>
      <c r="K218" s="15">
        <f t="shared" si="169"/>
        <v>6.382158175150939E-5</v>
      </c>
      <c r="L218" s="15">
        <f t="shared" si="169"/>
        <v>3.1091112873769561E-4</v>
      </c>
      <c r="M218" s="15">
        <f t="shared" si="169"/>
        <v>1.7340562291967578E-3</v>
      </c>
      <c r="N218" s="15">
        <f t="shared" si="169"/>
        <v>3.0745206810728447E-3</v>
      </c>
      <c r="O218" s="15">
        <f t="shared" si="169"/>
        <v>9.2041402006075854E-4</v>
      </c>
      <c r="P218" s="15">
        <f t="shared" si="169"/>
        <v>1.9571500339924E-3</v>
      </c>
      <c r="Q218" s="15">
        <f t="shared" si="169"/>
        <v>4.8057217366527993E-3</v>
      </c>
      <c r="R218" s="15">
        <f t="shared" si="169"/>
        <v>4.2620934482194067E-3</v>
      </c>
      <c r="S218" s="15">
        <f t="shared" si="169"/>
        <v>5.9574261318738099E-4</v>
      </c>
      <c r="T218" s="15">
        <f t="shared" si="169"/>
        <v>4.6840349171481095E-5</v>
      </c>
      <c r="V218" s="2"/>
      <c r="W218" s="2"/>
      <c r="X218" s="2"/>
      <c r="Y218" s="2"/>
    </row>
    <row r="219" spans="2:25" x14ac:dyDescent="0.25">
      <c r="B219" s="16">
        <f t="shared" si="151"/>
        <v>42339</v>
      </c>
      <c r="C219" s="15">
        <f t="shared" ref="C219:T219" si="170">IFERROR(C158^2,"")</f>
        <v>2.1592314462911522E-3</v>
      </c>
      <c r="D219" s="15">
        <f t="shared" si="170"/>
        <v>5.6959734061083631E-6</v>
      </c>
      <c r="E219" s="15">
        <f t="shared" si="170"/>
        <v>2.8987870588776982E-4</v>
      </c>
      <c r="F219" s="15">
        <f t="shared" si="170"/>
        <v>2.1044284444992958E-4</v>
      </c>
      <c r="G219" s="15">
        <f t="shared" si="170"/>
        <v>2.4878739039099354E-3</v>
      </c>
      <c r="H219" s="15">
        <f t="shared" si="170"/>
        <v>6.3883703896935732E-5</v>
      </c>
      <c r="I219" s="15">
        <f t="shared" si="170"/>
        <v>2.1420027740657024E-4</v>
      </c>
      <c r="J219" s="15">
        <f t="shared" si="170"/>
        <v>4.8015903273946878E-5</v>
      </c>
      <c r="K219" s="15">
        <f t="shared" si="170"/>
        <v>6.1582094731185667E-4</v>
      </c>
      <c r="L219" s="15">
        <f t="shared" si="170"/>
        <v>1.7491145282215372E-4</v>
      </c>
      <c r="M219" s="15">
        <f t="shared" si="170"/>
        <v>1.6845178073011042E-3</v>
      </c>
      <c r="N219" s="15">
        <f t="shared" si="170"/>
        <v>6.1739551255595533E-4</v>
      </c>
      <c r="O219" s="15">
        <f t="shared" si="170"/>
        <v>3.7147546633843707E-4</v>
      </c>
      <c r="P219" s="15">
        <f t="shared" si="170"/>
        <v>7.6883775515489113E-3</v>
      </c>
      <c r="Q219" s="15">
        <f t="shared" si="170"/>
        <v>5.22606249987003E-4</v>
      </c>
      <c r="R219" s="15">
        <f t="shared" si="170"/>
        <v>3.8293972411038607E-4</v>
      </c>
      <c r="S219" s="15">
        <f t="shared" si="170"/>
        <v>1.0949316449345884E-4</v>
      </c>
      <c r="T219" s="15">
        <f t="shared" si="170"/>
        <v>3.3986083526085838E-5</v>
      </c>
      <c r="V219" s="2"/>
      <c r="W219" s="2"/>
      <c r="X219" s="2"/>
      <c r="Y219" s="2"/>
    </row>
    <row r="220" spans="2:25" x14ac:dyDescent="0.25">
      <c r="B220" s="16">
        <f t="shared" si="151"/>
        <v>42370</v>
      </c>
      <c r="C220" s="15">
        <f t="shared" ref="C220:T220" si="171">IFERROR(C159^2,"")</f>
        <v>4.0227967707869858E-3</v>
      </c>
      <c r="D220" s="15">
        <f t="shared" si="171"/>
        <v>1.015413665260254E-3</v>
      </c>
      <c r="E220" s="15">
        <f t="shared" si="171"/>
        <v>6.3105762464731193E-4</v>
      </c>
      <c r="F220" s="15">
        <f t="shared" si="171"/>
        <v>1.7242769983845157E-3</v>
      </c>
      <c r="G220" s="15">
        <f t="shared" si="171"/>
        <v>1.9315065890489506E-3</v>
      </c>
      <c r="H220" s="15">
        <f t="shared" si="171"/>
        <v>3.6118224230143408E-3</v>
      </c>
      <c r="I220" s="15">
        <f t="shared" si="171"/>
        <v>8.8059041500112068E-5</v>
      </c>
      <c r="J220" s="15">
        <f t="shared" si="171"/>
        <v>1.5325224982287689E-3</v>
      </c>
      <c r="K220" s="15">
        <f t="shared" si="171"/>
        <v>4.6096384117743439E-3</v>
      </c>
      <c r="L220" s="15">
        <f t="shared" si="171"/>
        <v>2.3211202477292176E-3</v>
      </c>
      <c r="M220" s="15">
        <f t="shared" si="171"/>
        <v>3.4322199844620208E-3</v>
      </c>
      <c r="N220" s="15">
        <f t="shared" si="171"/>
        <v>5.1345069052467372E-4</v>
      </c>
      <c r="O220" s="15">
        <f t="shared" si="171"/>
        <v>2.9763463437715229E-3</v>
      </c>
      <c r="P220" s="15">
        <f t="shared" si="171"/>
        <v>2.5549001077732943E-2</v>
      </c>
      <c r="Q220" s="15">
        <f t="shared" si="171"/>
        <v>2.9043731192652936E-4</v>
      </c>
      <c r="R220" s="15">
        <f t="shared" si="171"/>
        <v>2.2123680132079916E-2</v>
      </c>
      <c r="S220" s="15">
        <f t="shared" si="171"/>
        <v>5.1372379435818787E-3</v>
      </c>
      <c r="T220" s="15">
        <f t="shared" si="171"/>
        <v>2.1376251754218773E-5</v>
      </c>
      <c r="V220" s="2"/>
      <c r="W220" s="2"/>
      <c r="X220" s="2"/>
      <c r="Y220" s="2"/>
    </row>
    <row r="221" spans="2:25" x14ac:dyDescent="0.25">
      <c r="B221" s="16">
        <f t="shared" si="151"/>
        <v>42401</v>
      </c>
      <c r="C221" s="15">
        <f t="shared" ref="C221:T221" si="172">IFERROR(C160^2,"")</f>
        <v>1.0083687455767206E-2</v>
      </c>
      <c r="D221" s="15">
        <f t="shared" si="172"/>
        <v>5.9636041232840353E-5</v>
      </c>
      <c r="E221" s="15">
        <f t="shared" si="172"/>
        <v>3.9316241968970341E-3</v>
      </c>
      <c r="F221" s="15">
        <f t="shared" si="172"/>
        <v>9.7235497021520827E-3</v>
      </c>
      <c r="G221" s="15">
        <f t="shared" si="172"/>
        <v>7.8401233863654267E-3</v>
      </c>
      <c r="H221" s="15">
        <f t="shared" si="172"/>
        <v>4.3793515330903281E-4</v>
      </c>
      <c r="I221" s="15">
        <f t="shared" si="172"/>
        <v>1.5223313129708009E-8</v>
      </c>
      <c r="J221" s="15">
        <f t="shared" si="172"/>
        <v>1.6952797310691263E-2</v>
      </c>
      <c r="K221" s="15">
        <f t="shared" si="172"/>
        <v>2.6652854225225989E-4</v>
      </c>
      <c r="L221" s="15">
        <f t="shared" si="172"/>
        <v>1.5345730311230818E-3</v>
      </c>
      <c r="M221" s="15">
        <f t="shared" si="172"/>
        <v>1.6817573621484508E-5</v>
      </c>
      <c r="N221" s="15">
        <f t="shared" si="172"/>
        <v>9.3359117134786129E-6</v>
      </c>
      <c r="O221" s="15">
        <f t="shared" si="172"/>
        <v>2.9878965905890472E-3</v>
      </c>
      <c r="P221" s="15">
        <f t="shared" si="172"/>
        <v>1.7879854657918042E-3</v>
      </c>
      <c r="Q221" s="15">
        <f t="shared" si="172"/>
        <v>2.2005736378142626E-2</v>
      </c>
      <c r="R221" s="15">
        <f t="shared" si="172"/>
        <v>7.6093827447350259E-3</v>
      </c>
      <c r="S221" s="15">
        <f t="shared" si="172"/>
        <v>4.4032267165259285E-4</v>
      </c>
      <c r="T221" s="15">
        <f t="shared" si="172"/>
        <v>7.4329275610045541E-5</v>
      </c>
      <c r="V221" s="2"/>
      <c r="W221" s="2"/>
      <c r="X221" s="2"/>
      <c r="Y221" s="2"/>
    </row>
    <row r="222" spans="2:25" x14ac:dyDescent="0.25">
      <c r="B222" s="16">
        <f t="shared" si="151"/>
        <v>42430</v>
      </c>
      <c r="C222" s="15">
        <f t="shared" ref="C222:T222" si="173">IFERROR(C161^2,"")</f>
        <v>9.5989977665780924E-3</v>
      </c>
      <c r="D222" s="15">
        <f t="shared" si="173"/>
        <v>5.0914187600206084E-3</v>
      </c>
      <c r="E222" s="15">
        <f t="shared" si="173"/>
        <v>7.8994703608024745E-5</v>
      </c>
      <c r="F222" s="15">
        <f t="shared" si="173"/>
        <v>2.0408492526577632E-3</v>
      </c>
      <c r="G222" s="15">
        <f t="shared" si="173"/>
        <v>2.2755863433477621E-3</v>
      </c>
      <c r="H222" s="15">
        <f t="shared" si="173"/>
        <v>2.2019905855893834E-3</v>
      </c>
      <c r="I222" s="15">
        <f t="shared" si="173"/>
        <v>7.8522636198106132E-4</v>
      </c>
      <c r="J222" s="15">
        <f t="shared" si="173"/>
        <v>1.152364639883662E-3</v>
      </c>
      <c r="K222" s="15">
        <f t="shared" si="173"/>
        <v>2.674270579492476E-3</v>
      </c>
      <c r="L222" s="15">
        <f t="shared" si="173"/>
        <v>1.3985333283553863E-3</v>
      </c>
      <c r="M222" s="15">
        <f t="shared" si="173"/>
        <v>1.7057127055461032E-3</v>
      </c>
      <c r="N222" s="15">
        <f t="shared" si="173"/>
        <v>1.7189672280271743E-2</v>
      </c>
      <c r="O222" s="15">
        <f t="shared" si="173"/>
        <v>1.7281059159476891E-2</v>
      </c>
      <c r="P222" s="15">
        <f t="shared" si="173"/>
        <v>1.0896742618013821E-3</v>
      </c>
      <c r="Q222" s="15">
        <f t="shared" si="173"/>
        <v>4.4853451968905986E-7</v>
      </c>
      <c r="R222" s="15">
        <f t="shared" si="173"/>
        <v>4.5690364989445656E-3</v>
      </c>
      <c r="S222" s="15">
        <f t="shared" si="173"/>
        <v>3.3190708419269539E-3</v>
      </c>
      <c r="T222" s="15">
        <f t="shared" si="173"/>
        <v>1.4630568779475778E-4</v>
      </c>
      <c r="V222" s="2"/>
      <c r="W222" s="2"/>
      <c r="X222" s="2"/>
      <c r="Y222" s="2"/>
    </row>
    <row r="223" spans="2:25" x14ac:dyDescent="0.25">
      <c r="B223" s="16">
        <f t="shared" si="151"/>
        <v>42461</v>
      </c>
      <c r="C223" s="15">
        <f t="shared" ref="C223:T223" si="174">IFERROR(C162^2,"")</f>
        <v>1.3133136500430985E-3</v>
      </c>
      <c r="D223" s="15">
        <f t="shared" si="174"/>
        <v>3.0818911538712883E-4</v>
      </c>
      <c r="E223" s="15">
        <f t="shared" si="174"/>
        <v>8.2335799621304314E-5</v>
      </c>
      <c r="F223" s="15">
        <f t="shared" si="174"/>
        <v>3.8417591588921663E-4</v>
      </c>
      <c r="G223" s="15">
        <f t="shared" si="174"/>
        <v>1.7125550318987566E-3</v>
      </c>
      <c r="H223" s="15">
        <f t="shared" si="174"/>
        <v>2.8029654366035577E-3</v>
      </c>
      <c r="I223" s="15">
        <f t="shared" si="174"/>
        <v>7.8453039233323488E-4</v>
      </c>
      <c r="J223" s="15">
        <f t="shared" si="174"/>
        <v>3.1050188217432145E-3</v>
      </c>
      <c r="K223" s="15">
        <f t="shared" si="174"/>
        <v>1.5316969639447237E-3</v>
      </c>
      <c r="L223" s="15">
        <f t="shared" si="174"/>
        <v>1.7673392470900833E-4</v>
      </c>
      <c r="M223" s="15">
        <f t="shared" si="174"/>
        <v>4.1743750502883759E-4</v>
      </c>
      <c r="N223" s="15">
        <f t="shared" si="174"/>
        <v>7.4044515471870017E-6</v>
      </c>
      <c r="O223" s="15">
        <f t="shared" si="174"/>
        <v>8.9726233385845652E-4</v>
      </c>
      <c r="P223" s="15">
        <f t="shared" si="174"/>
        <v>8.0292715680910995E-3</v>
      </c>
      <c r="Q223" s="15">
        <f t="shared" si="174"/>
        <v>1.2817678216882871E-3</v>
      </c>
      <c r="R223" s="15">
        <f t="shared" si="174"/>
        <v>2.6305809898444989E-3</v>
      </c>
      <c r="S223" s="15">
        <f t="shared" si="174"/>
        <v>4.3760862115483305E-3</v>
      </c>
      <c r="T223" s="15">
        <f t="shared" si="174"/>
        <v>7.3823796470195023E-6</v>
      </c>
      <c r="V223" s="2"/>
      <c r="W223" s="2"/>
      <c r="X223" s="2"/>
      <c r="Y223" s="2"/>
    </row>
    <row r="224" spans="2:25" x14ac:dyDescent="0.25">
      <c r="B224" s="16">
        <f t="shared" si="151"/>
        <v>42491</v>
      </c>
      <c r="C224" s="15">
        <f t="shared" ref="C224:T224" si="175">IFERROR(C163^2,"")</f>
        <v>7.2406295873775266E-5</v>
      </c>
      <c r="D224" s="15">
        <f t="shared" si="175"/>
        <v>4.6014203742109028E-6</v>
      </c>
      <c r="E224" s="15">
        <f t="shared" si="175"/>
        <v>2.0963444521268689E-3</v>
      </c>
      <c r="F224" s="15">
        <f t="shared" si="175"/>
        <v>9.7703110187935798E-4</v>
      </c>
      <c r="G224" s="15">
        <f t="shared" si="175"/>
        <v>4.6793292682612379E-7</v>
      </c>
      <c r="H224" s="15">
        <f t="shared" si="175"/>
        <v>2.635733008996339E-4</v>
      </c>
      <c r="I224" s="15">
        <f t="shared" si="175"/>
        <v>3.219187380451765E-6</v>
      </c>
      <c r="J224" s="15">
        <f t="shared" si="175"/>
        <v>1.4579254958863911E-4</v>
      </c>
      <c r="K224" s="15">
        <f t="shared" si="175"/>
        <v>1.096143193728786E-5</v>
      </c>
      <c r="L224" s="15">
        <f t="shared" si="175"/>
        <v>1.456734694768046E-4</v>
      </c>
      <c r="M224" s="15">
        <f t="shared" si="175"/>
        <v>5.4521404197412115E-5</v>
      </c>
      <c r="N224" s="15">
        <f t="shared" si="175"/>
        <v>1.6448608232011528E-4</v>
      </c>
      <c r="O224" s="15">
        <f t="shared" si="175"/>
        <v>1.0172233354780132E-3</v>
      </c>
      <c r="P224" s="15">
        <f t="shared" si="175"/>
        <v>8.0915163842472274E-6</v>
      </c>
      <c r="Q224" s="15">
        <f t="shared" si="175"/>
        <v>1.2644344438043725E-2</v>
      </c>
      <c r="R224" s="15">
        <f t="shared" si="175"/>
        <v>2.3077798428359415E-3</v>
      </c>
      <c r="S224" s="15">
        <f t="shared" si="175"/>
        <v>1.1419136243272462E-5</v>
      </c>
      <c r="T224" s="15">
        <f t="shared" si="175"/>
        <v>1.03335757786242E-3</v>
      </c>
      <c r="V224" s="2"/>
      <c r="W224" s="2"/>
      <c r="X224" s="2"/>
      <c r="Y224" s="2"/>
    </row>
    <row r="225" spans="2:25" x14ac:dyDescent="0.25">
      <c r="B225" s="16">
        <f t="shared" si="151"/>
        <v>42522</v>
      </c>
      <c r="C225" s="15">
        <f t="shared" ref="C225:T225" si="176">IFERROR(C164^2,"")</f>
        <v>1.3005176426649105E-2</v>
      </c>
      <c r="D225" s="15">
        <f t="shared" si="176"/>
        <v>7.1800921573139588E-4</v>
      </c>
      <c r="E225" s="15">
        <f t="shared" si="176"/>
        <v>1.330417843611893E-3</v>
      </c>
      <c r="F225" s="15">
        <f t="shared" si="176"/>
        <v>1.6936389622827024E-3</v>
      </c>
      <c r="G225" s="15">
        <f t="shared" si="176"/>
        <v>2.1454703550876225E-3</v>
      </c>
      <c r="H225" s="15">
        <f t="shared" si="176"/>
        <v>1.4006884334311885E-3</v>
      </c>
      <c r="I225" s="15">
        <f t="shared" si="176"/>
        <v>5.4049523964605113E-3</v>
      </c>
      <c r="J225" s="15">
        <f t="shared" si="176"/>
        <v>2.4783111107313594E-3</v>
      </c>
      <c r="K225" s="15">
        <f t="shared" si="176"/>
        <v>1.4778252534515125E-2</v>
      </c>
      <c r="L225" s="15">
        <f t="shared" si="176"/>
        <v>9.1827002163714557E-3</v>
      </c>
      <c r="M225" s="15">
        <f t="shared" si="176"/>
        <v>5.6939784885313765E-3</v>
      </c>
      <c r="N225" s="15">
        <f t="shared" si="176"/>
        <v>5.0729531637925896E-3</v>
      </c>
      <c r="O225" s="15">
        <f t="shared" si="176"/>
        <v>3.6031199354740573E-3</v>
      </c>
      <c r="P225" s="15">
        <f t="shared" si="176"/>
        <v>1.5213831069461631E-3</v>
      </c>
      <c r="Q225" s="15">
        <f t="shared" si="176"/>
        <v>7.1129616583302606E-4</v>
      </c>
      <c r="R225" s="15">
        <f t="shared" si="176"/>
        <v>8.2542620921027831E-4</v>
      </c>
      <c r="S225" s="15">
        <f t="shared" si="176"/>
        <v>7.4463058843985876E-3</v>
      </c>
      <c r="T225" s="15">
        <f t="shared" si="176"/>
        <v>9.7030214019198351E-3</v>
      </c>
      <c r="V225" s="2"/>
      <c r="W225" s="2"/>
      <c r="X225" s="2"/>
      <c r="Y225" s="2"/>
    </row>
    <row r="226" spans="2:25" x14ac:dyDescent="0.25">
      <c r="B226" s="16">
        <f t="shared" si="151"/>
        <v>42552</v>
      </c>
      <c r="C226" s="15">
        <f t="shared" ref="C226:T226" si="177">IFERROR(C165^2,"")</f>
        <v>3.2301236209036767E-3</v>
      </c>
      <c r="D226" s="15">
        <f t="shared" si="177"/>
        <v>6.2534582342583993E-5</v>
      </c>
      <c r="E226" s="15">
        <f t="shared" si="177"/>
        <v>3.7144424297030371E-3</v>
      </c>
      <c r="F226" s="15">
        <f t="shared" si="177"/>
        <v>2.1587834675145263E-4</v>
      </c>
      <c r="G226" s="15">
        <f t="shared" si="177"/>
        <v>2.7529057239582887E-3</v>
      </c>
      <c r="H226" s="15">
        <f t="shared" si="177"/>
        <v>1.2686619996274621E-4</v>
      </c>
      <c r="I226" s="15">
        <f t="shared" si="177"/>
        <v>6.0826548671924757E-4</v>
      </c>
      <c r="J226" s="15">
        <f t="shared" si="177"/>
        <v>3.6097701820438509E-3</v>
      </c>
      <c r="K226" s="15">
        <f t="shared" si="177"/>
        <v>1.4470923706751018E-3</v>
      </c>
      <c r="L226" s="15">
        <f t="shared" si="177"/>
        <v>1.3893561467349358E-3</v>
      </c>
      <c r="M226" s="15">
        <f t="shared" si="177"/>
        <v>9.1817934739507048E-4</v>
      </c>
      <c r="N226" s="15">
        <f t="shared" si="177"/>
        <v>8.2454820259109508E-4</v>
      </c>
      <c r="O226" s="15">
        <f t="shared" si="177"/>
        <v>2.8021162165638955E-4</v>
      </c>
      <c r="P226" s="15">
        <f t="shared" si="177"/>
        <v>3.115802095797078E-5</v>
      </c>
      <c r="Q226" s="15">
        <f t="shared" si="177"/>
        <v>6.9594132683241199E-4</v>
      </c>
      <c r="R226" s="15">
        <f t="shared" si="177"/>
        <v>2.1068865214361413E-3</v>
      </c>
      <c r="S226" s="15">
        <f t="shared" si="177"/>
        <v>1.9785414102414768E-4</v>
      </c>
      <c r="T226" s="15">
        <f t="shared" si="177"/>
        <v>2.2043437225157487E-3</v>
      </c>
      <c r="V226" s="2"/>
      <c r="W226" s="2"/>
      <c r="X226" s="2"/>
      <c r="Y226" s="2"/>
    </row>
    <row r="227" spans="2:25" x14ac:dyDescent="0.25">
      <c r="B227" s="16">
        <f t="shared" si="151"/>
        <v>42583</v>
      </c>
      <c r="C227" s="15">
        <f t="shared" ref="C227:T227" si="178">IFERROR(C166^2,"")</f>
        <v>8.3414055832935013E-4</v>
      </c>
      <c r="D227" s="15">
        <f t="shared" si="178"/>
        <v>4.6827349944028491E-5</v>
      </c>
      <c r="E227" s="15">
        <f t="shared" si="178"/>
        <v>7.6124408894400528E-6</v>
      </c>
      <c r="F227" s="15">
        <f t="shared" si="178"/>
        <v>1.1491957727084335E-4</v>
      </c>
      <c r="G227" s="15">
        <f t="shared" si="178"/>
        <v>4.1415359957663378E-2</v>
      </c>
      <c r="H227" s="15">
        <f t="shared" si="178"/>
        <v>2.6329912153363916E-2</v>
      </c>
      <c r="I227" s="15">
        <f t="shared" si="178"/>
        <v>3.0689024030005241E-3</v>
      </c>
      <c r="J227" s="15">
        <f t="shared" si="178"/>
        <v>9.7914216384255293E-4</v>
      </c>
      <c r="K227" s="15">
        <f t="shared" si="178"/>
        <v>1.556901151621503E-2</v>
      </c>
      <c r="L227" s="15">
        <f t="shared" si="178"/>
        <v>1.9179663809333048E-2</v>
      </c>
      <c r="M227" s="15">
        <f t="shared" si="178"/>
        <v>5.3271303043700971E-3</v>
      </c>
      <c r="N227" s="15">
        <f t="shared" si="178"/>
        <v>3.5056180842150289E-3</v>
      </c>
      <c r="O227" s="15">
        <f t="shared" si="178"/>
        <v>1.0069036873766032E-2</v>
      </c>
      <c r="P227" s="15">
        <f t="shared" si="178"/>
        <v>1.8961907399691111E-4</v>
      </c>
      <c r="Q227" s="15">
        <f t="shared" si="178"/>
        <v>8.4080738036872022E-5</v>
      </c>
      <c r="R227" s="15">
        <f t="shared" si="178"/>
        <v>4.9192404292093604E-4</v>
      </c>
      <c r="S227" s="15">
        <f t="shared" si="178"/>
        <v>2.8602141207663247E-3</v>
      </c>
      <c r="T227" s="15">
        <f t="shared" si="178"/>
        <v>1.2718532916711244E-3</v>
      </c>
      <c r="V227" s="2"/>
      <c r="W227" s="2"/>
      <c r="X227" s="2"/>
      <c r="Y227" s="2"/>
    </row>
    <row r="228" spans="2:25" x14ac:dyDescent="0.25">
      <c r="B228" s="16">
        <f t="shared" si="151"/>
        <v>42614</v>
      </c>
      <c r="C228" s="15">
        <f t="shared" ref="C228:T228" si="179">IFERROR(C167^2,"")</f>
        <v>5.9827783314698631E-3</v>
      </c>
      <c r="D228" s="15">
        <f t="shared" si="179"/>
        <v>9.6344400019686448E-4</v>
      </c>
      <c r="E228" s="15">
        <f t="shared" si="179"/>
        <v>1.9666130083778625E-3</v>
      </c>
      <c r="F228" s="15">
        <f t="shared" si="179"/>
        <v>4.7051702944778369E-3</v>
      </c>
      <c r="G228" s="15">
        <f t="shared" si="179"/>
        <v>1.2506059570576347E-2</v>
      </c>
      <c r="H228" s="15">
        <f t="shared" si="179"/>
        <v>4.3201975223225219E-4</v>
      </c>
      <c r="I228" s="15">
        <f t="shared" si="179"/>
        <v>1.158614836386082E-4</v>
      </c>
      <c r="J228" s="15">
        <f t="shared" si="179"/>
        <v>2.1883862918597682E-3</v>
      </c>
      <c r="K228" s="15">
        <f t="shared" si="179"/>
        <v>1.2436911694994516E-6</v>
      </c>
      <c r="L228" s="15">
        <f t="shared" si="179"/>
        <v>4.6125867527624995E-10</v>
      </c>
      <c r="M228" s="15">
        <f t="shared" si="179"/>
        <v>1.9093929020635342E-5</v>
      </c>
      <c r="N228" s="15">
        <f t="shared" si="179"/>
        <v>1.1419855879084432E-4</v>
      </c>
      <c r="O228" s="15">
        <f t="shared" si="179"/>
        <v>4.1456803521626315E-4</v>
      </c>
      <c r="P228" s="15">
        <f t="shared" si="179"/>
        <v>1.817821647117185E-3</v>
      </c>
      <c r="Q228" s="15">
        <f t="shared" si="179"/>
        <v>1.5122482091144365E-4</v>
      </c>
      <c r="R228" s="15">
        <f t="shared" si="179"/>
        <v>5.4671775833608355E-5</v>
      </c>
      <c r="S228" s="15">
        <f t="shared" si="179"/>
        <v>1.7021902678393557E-4</v>
      </c>
      <c r="T228" s="15">
        <f t="shared" si="179"/>
        <v>3.248001398670919E-4</v>
      </c>
      <c r="V228" s="2"/>
      <c r="W228" s="2"/>
      <c r="X228" s="2"/>
      <c r="Y228" s="2"/>
    </row>
    <row r="229" spans="2:25" x14ac:dyDescent="0.25">
      <c r="B229" s="16">
        <f t="shared" si="151"/>
        <v>42644</v>
      </c>
      <c r="C229" s="15">
        <f t="shared" ref="C229:T229" si="180">IFERROR(C168^2,"")</f>
        <v>1.4684040209366065E-2</v>
      </c>
      <c r="D229" s="15">
        <f t="shared" si="180"/>
        <v>1.7033230204516042E-6</v>
      </c>
      <c r="E229" s="15">
        <f t="shared" si="180"/>
        <v>5.8199401209619661E-5</v>
      </c>
      <c r="F229" s="15">
        <f t="shared" si="180"/>
        <v>9.2398580709765325E-4</v>
      </c>
      <c r="G229" s="15">
        <f t="shared" si="180"/>
        <v>2.6359462913690575E-2</v>
      </c>
      <c r="H229" s="15">
        <f t="shared" si="180"/>
        <v>5.1966757157590688E-3</v>
      </c>
      <c r="I229" s="15">
        <f t="shared" si="180"/>
        <v>6.5044207781992009E-4</v>
      </c>
      <c r="J229" s="15">
        <f t="shared" si="180"/>
        <v>3.0569359526445988E-3</v>
      </c>
      <c r="K229" s="15">
        <f t="shared" si="180"/>
        <v>6.597291047717984E-4</v>
      </c>
      <c r="L229" s="15">
        <f t="shared" si="180"/>
        <v>1.1263656481122596E-6</v>
      </c>
      <c r="M229" s="15">
        <f t="shared" si="180"/>
        <v>9.860315915106463E-4</v>
      </c>
      <c r="N229" s="15">
        <f t="shared" si="180"/>
        <v>7.7622704910006136E-4</v>
      </c>
      <c r="O229" s="15">
        <f t="shared" si="180"/>
        <v>2.2236793674159185E-4</v>
      </c>
      <c r="P229" s="15">
        <f t="shared" si="180"/>
        <v>7.6154094266203294E-3</v>
      </c>
      <c r="Q229" s="15">
        <f t="shared" si="180"/>
        <v>3.8461622622869697E-3</v>
      </c>
      <c r="R229" s="15">
        <f t="shared" si="180"/>
        <v>2.4598606076130999E-3</v>
      </c>
      <c r="S229" s="15">
        <f t="shared" si="180"/>
        <v>7.0412784679214652E-3</v>
      </c>
      <c r="T229" s="15">
        <f t="shared" si="180"/>
        <v>1.3832864488301142E-3</v>
      </c>
      <c r="V229" s="2"/>
      <c r="W229" s="2"/>
      <c r="X229" s="2"/>
      <c r="Y229" s="2"/>
    </row>
    <row r="230" spans="2:25" x14ac:dyDescent="0.25">
      <c r="B230" s="16">
        <f t="shared" si="151"/>
        <v>42675</v>
      </c>
      <c r="C230" s="15">
        <f t="shared" ref="C230:T230" si="181">IFERROR(C169^2,"")</f>
        <v>9.2375384397877115E-3</v>
      </c>
      <c r="D230" s="15">
        <f t="shared" si="181"/>
        <v>8.4554660037523422E-3</v>
      </c>
      <c r="E230" s="15">
        <f t="shared" si="181"/>
        <v>1.2520898327477901E-2</v>
      </c>
      <c r="F230" s="15">
        <f t="shared" si="181"/>
        <v>9.1572293449200398E-3</v>
      </c>
      <c r="G230" s="15">
        <f t="shared" si="181"/>
        <v>3.7562209280705278E-3</v>
      </c>
      <c r="H230" s="15">
        <f t="shared" si="181"/>
        <v>5.2343783136553921E-3</v>
      </c>
      <c r="I230" s="15">
        <f t="shared" si="181"/>
        <v>2.3519374881731739E-3</v>
      </c>
      <c r="J230" s="15">
        <f t="shared" si="181"/>
        <v>2.7346927101204215E-2</v>
      </c>
      <c r="K230" s="15">
        <f t="shared" si="181"/>
        <v>1.3228585952993178E-3</v>
      </c>
      <c r="L230" s="15">
        <f t="shared" si="181"/>
        <v>1.628871419358659E-3</v>
      </c>
      <c r="M230" s="15">
        <f t="shared" si="181"/>
        <v>1.6334025561808001E-2</v>
      </c>
      <c r="N230" s="15">
        <f t="shared" si="181"/>
        <v>1.1279363278941313E-2</v>
      </c>
      <c r="O230" s="15">
        <f t="shared" si="181"/>
        <v>3.0379631130252574E-3</v>
      </c>
      <c r="P230" s="15">
        <f t="shared" si="181"/>
        <v>1.7039763030543872E-3</v>
      </c>
      <c r="Q230" s="15">
        <f t="shared" si="181"/>
        <v>2.7208096145274807E-6</v>
      </c>
      <c r="R230" s="15">
        <f t="shared" si="181"/>
        <v>1.3294650734227678E-3</v>
      </c>
      <c r="S230" s="15">
        <f t="shared" si="181"/>
        <v>1.7416520665579666E-3</v>
      </c>
      <c r="T230" s="15">
        <f t="shared" si="181"/>
        <v>9.6978607734111936E-3</v>
      </c>
      <c r="V230" s="2"/>
      <c r="W230" s="2"/>
      <c r="X230" s="2"/>
      <c r="Y230" s="2"/>
    </row>
    <row r="231" spans="2:25" x14ac:dyDescent="0.25">
      <c r="B231" s="16">
        <f t="shared" si="151"/>
        <v>42705</v>
      </c>
      <c r="C231" s="15">
        <f t="shared" ref="C231:T231" si="182">IFERROR(C170^2,"")</f>
        <v>1.6869203442840483E-5</v>
      </c>
      <c r="D231" s="15">
        <f t="shared" si="182"/>
        <v>1.0349252648379488E-3</v>
      </c>
      <c r="E231" s="15">
        <f t="shared" si="182"/>
        <v>2.3623180642524371E-6</v>
      </c>
      <c r="F231" s="15">
        <f t="shared" si="182"/>
        <v>7.2735455871434024E-4</v>
      </c>
      <c r="G231" s="15">
        <f t="shared" si="182"/>
        <v>4.2543911908219066E-3</v>
      </c>
      <c r="H231" s="15">
        <f t="shared" si="182"/>
        <v>5.984842033994089E-4</v>
      </c>
      <c r="I231" s="15">
        <f t="shared" si="182"/>
        <v>1.1690690296234233E-3</v>
      </c>
      <c r="J231" s="15">
        <f t="shared" si="182"/>
        <v>2.7262125786147251E-3</v>
      </c>
      <c r="K231" s="15">
        <f t="shared" si="182"/>
        <v>1.2389438487271892E-4</v>
      </c>
      <c r="L231" s="15">
        <f t="shared" si="182"/>
        <v>1.1462469754976507E-4</v>
      </c>
      <c r="M231" s="15">
        <f t="shared" si="182"/>
        <v>2.1241769820405706E-3</v>
      </c>
      <c r="N231" s="15">
        <f t="shared" si="182"/>
        <v>1.7231701181693658E-3</v>
      </c>
      <c r="O231" s="15">
        <f t="shared" si="182"/>
        <v>1.001541105603999E-2</v>
      </c>
      <c r="P231" s="15">
        <f t="shared" si="182"/>
        <v>6.9272646804070098E-4</v>
      </c>
      <c r="Q231" s="15">
        <f t="shared" si="182"/>
        <v>6.5156868908109022E-3</v>
      </c>
      <c r="R231" s="15">
        <f t="shared" si="182"/>
        <v>8.6182067851478202E-6</v>
      </c>
      <c r="S231" s="15">
        <f t="shared" si="182"/>
        <v>3.7306815440038546E-3</v>
      </c>
      <c r="T231" s="15">
        <f t="shared" si="182"/>
        <v>7.1811001597564842E-4</v>
      </c>
      <c r="V231" s="2"/>
      <c r="W231" s="2"/>
      <c r="X231" s="2"/>
      <c r="Y231" s="2"/>
    </row>
    <row r="232" spans="2:25" x14ac:dyDescent="0.25">
      <c r="B232" s="16">
        <f t="shared" si="151"/>
        <v>42736</v>
      </c>
      <c r="C232" s="15">
        <f t="shared" ref="C232:T232" si="183">IFERROR(C171^2,"")</f>
        <v>2.0879374365420861E-4</v>
      </c>
      <c r="D232" s="15">
        <f t="shared" si="183"/>
        <v>3.2903844402226161E-3</v>
      </c>
      <c r="E232" s="15">
        <f t="shared" si="183"/>
        <v>6.9591033252254132E-5</v>
      </c>
      <c r="F232" s="15">
        <f t="shared" si="183"/>
        <v>4.3636010081535975E-3</v>
      </c>
      <c r="G232" s="15">
        <f t="shared" si="183"/>
        <v>3.3559502887509089E-6</v>
      </c>
      <c r="H232" s="15">
        <f t="shared" si="183"/>
        <v>4.4161496850574273E-4</v>
      </c>
      <c r="I232" s="15">
        <f t="shared" si="183"/>
        <v>5.9442771527459391E-4</v>
      </c>
      <c r="J232" s="15">
        <f t="shared" si="183"/>
        <v>1.5134197159340466E-2</v>
      </c>
      <c r="K232" s="15">
        <f t="shared" si="183"/>
        <v>1.5097612426843337E-8</v>
      </c>
      <c r="L232" s="15">
        <f t="shared" si="183"/>
        <v>3.9725355813638598E-6</v>
      </c>
      <c r="M232" s="15">
        <f t="shared" si="183"/>
        <v>4.4314372894590392E-4</v>
      </c>
      <c r="N232" s="15">
        <f t="shared" si="183"/>
        <v>1.0177977052116401E-3</v>
      </c>
      <c r="O232" s="15">
        <f t="shared" si="183"/>
        <v>7.1880237742834211E-6</v>
      </c>
      <c r="P232" s="15">
        <f t="shared" si="183"/>
        <v>3.2562506870940536E-3</v>
      </c>
      <c r="Q232" s="15">
        <f t="shared" si="183"/>
        <v>7.3264270612789198E-4</v>
      </c>
      <c r="R232" s="15">
        <f t="shared" si="183"/>
        <v>2.2327940924580419E-8</v>
      </c>
      <c r="S232" s="15">
        <f t="shared" si="183"/>
        <v>8.4176429554849719E-3</v>
      </c>
      <c r="T232" s="15">
        <f t="shared" si="183"/>
        <v>1.1893749099136343E-4</v>
      </c>
      <c r="V232" s="2"/>
      <c r="W232" s="2"/>
      <c r="X232" s="2"/>
      <c r="Y232" s="2"/>
    </row>
    <row r="233" spans="2:25" x14ac:dyDescent="0.25">
      <c r="B233" s="16">
        <f t="shared" ref="B233:B259" si="184">B111</f>
        <v>42767</v>
      </c>
      <c r="C233" s="15">
        <f t="shared" ref="C233:T233" si="185">IFERROR(C172^2,"")</f>
        <v>6.4310811004632236E-3</v>
      </c>
      <c r="D233" s="15">
        <f t="shared" si="185"/>
        <v>1.5701697389093505E-2</v>
      </c>
      <c r="E233" s="15">
        <f t="shared" si="185"/>
        <v>6.8193072817605612E-3</v>
      </c>
      <c r="F233" s="15">
        <f t="shared" si="185"/>
        <v>1.2291888298944527E-6</v>
      </c>
      <c r="G233" s="15">
        <f t="shared" si="185"/>
        <v>8.2097976868229902E-4</v>
      </c>
      <c r="H233" s="15">
        <f t="shared" si="185"/>
        <v>2.2013301573421656E-2</v>
      </c>
      <c r="I233" s="15">
        <f t="shared" si="185"/>
        <v>4.7501133966552757E-3</v>
      </c>
      <c r="J233" s="15">
        <f t="shared" si="185"/>
        <v>4.7838709049527662E-4</v>
      </c>
      <c r="K233" s="15">
        <f t="shared" si="185"/>
        <v>2.0522632255026269E-3</v>
      </c>
      <c r="L233" s="15">
        <f t="shared" si="185"/>
        <v>1.1939075003865669E-3</v>
      </c>
      <c r="M233" s="15">
        <f t="shared" si="185"/>
        <v>1.8652073293136541E-3</v>
      </c>
      <c r="N233" s="15">
        <f t="shared" si="185"/>
        <v>3.7456794371733363E-4</v>
      </c>
      <c r="O233" s="15">
        <f t="shared" si="185"/>
        <v>2.1376992151260832E-4</v>
      </c>
      <c r="P233" s="15">
        <f t="shared" si="185"/>
        <v>1.7038199431480292E-3</v>
      </c>
      <c r="Q233" s="15">
        <f t="shared" si="185"/>
        <v>2.6725357279359578E-3</v>
      </c>
      <c r="R233" s="15">
        <f t="shared" si="185"/>
        <v>9.8041902708399659E-3</v>
      </c>
      <c r="S233" s="15">
        <f t="shared" si="185"/>
        <v>2.8429475196933802E-4</v>
      </c>
      <c r="T233" s="15">
        <f t="shared" si="185"/>
        <v>2.5789431183064712E-3</v>
      </c>
      <c r="V233" s="2"/>
      <c r="W233" s="2"/>
      <c r="X233" s="2"/>
      <c r="Y233" s="2"/>
    </row>
    <row r="234" spans="2:25" x14ac:dyDescent="0.25">
      <c r="B234" s="16">
        <f t="shared" si="184"/>
        <v>42795</v>
      </c>
      <c r="C234" s="15">
        <f t="shared" ref="C234:T234" si="186">IFERROR(C173^2,"")</f>
        <v>1.5953367606446084E-2</v>
      </c>
      <c r="D234" s="15">
        <f t="shared" si="186"/>
        <v>8.0671978062230769E-4</v>
      </c>
      <c r="E234" s="15">
        <f t="shared" si="186"/>
        <v>1.0394902008443892E-4</v>
      </c>
      <c r="F234" s="15">
        <f t="shared" si="186"/>
        <v>7.4866773570851132E-4</v>
      </c>
      <c r="G234" s="15">
        <f t="shared" si="186"/>
        <v>1.2478914677561779E-3</v>
      </c>
      <c r="H234" s="15">
        <f t="shared" si="186"/>
        <v>1.8798466697167086E-3</v>
      </c>
      <c r="I234" s="15">
        <f t="shared" si="186"/>
        <v>3.3634251312832211E-4</v>
      </c>
      <c r="J234" s="15">
        <f t="shared" si="186"/>
        <v>4.1399731736663043E-3</v>
      </c>
      <c r="K234" s="15">
        <f t="shared" si="186"/>
        <v>1.6232000883676875E-4</v>
      </c>
      <c r="L234" s="15">
        <f t="shared" si="186"/>
        <v>1.1886524970037781E-4</v>
      </c>
      <c r="M234" s="15">
        <f t="shared" si="186"/>
        <v>7.0935787954744896E-4</v>
      </c>
      <c r="N234" s="15">
        <f t="shared" si="186"/>
        <v>2.1846677217886891E-3</v>
      </c>
      <c r="O234" s="15">
        <f t="shared" si="186"/>
        <v>3.5866059881605486E-4</v>
      </c>
      <c r="P234" s="15">
        <f t="shared" si="186"/>
        <v>3.4069179760224516E-5</v>
      </c>
      <c r="Q234" s="15">
        <f t="shared" si="186"/>
        <v>6.8566473731681296E-3</v>
      </c>
      <c r="R234" s="15">
        <f t="shared" si="186"/>
        <v>7.5296767677587991E-4</v>
      </c>
      <c r="S234" s="15">
        <f t="shared" si="186"/>
        <v>5.8690698491933738E-4</v>
      </c>
      <c r="T234" s="15">
        <f t="shared" si="186"/>
        <v>5.3238830464389194E-6</v>
      </c>
      <c r="V234" s="2"/>
      <c r="W234" s="2"/>
      <c r="X234" s="2"/>
      <c r="Y234" s="2"/>
    </row>
    <row r="235" spans="2:25" x14ac:dyDescent="0.25">
      <c r="B235" s="16">
        <f t="shared" si="184"/>
        <v>42826</v>
      </c>
      <c r="C235" s="15">
        <f t="shared" ref="C235:T235" si="187">IFERROR(C174^2,"")</f>
        <v>2.7550821319406962E-2</v>
      </c>
      <c r="D235" s="15">
        <f t="shared" si="187"/>
        <v>1.6376076610175605E-4</v>
      </c>
      <c r="E235" s="15">
        <f t="shared" si="187"/>
        <v>4.6398481203947957E-4</v>
      </c>
      <c r="F235" s="15">
        <f t="shared" si="187"/>
        <v>3.6741466613178014E-5</v>
      </c>
      <c r="G235" s="15">
        <f t="shared" si="187"/>
        <v>1.8324327167870028E-2</v>
      </c>
      <c r="H235" s="15">
        <f t="shared" si="187"/>
        <v>3.6265626702340239E-3</v>
      </c>
      <c r="I235" s="15">
        <f t="shared" si="187"/>
        <v>2.5380376515460855E-4</v>
      </c>
      <c r="J235" s="15">
        <f t="shared" si="187"/>
        <v>8.6402483545934706E-3</v>
      </c>
      <c r="K235" s="15">
        <f t="shared" si="187"/>
        <v>1.0667170226837301E-4</v>
      </c>
      <c r="L235" s="15">
        <f t="shared" si="187"/>
        <v>4.2293409241868813E-4</v>
      </c>
      <c r="M235" s="15">
        <f t="shared" si="187"/>
        <v>6.5771350417790568E-4</v>
      </c>
      <c r="N235" s="15">
        <f t="shared" si="187"/>
        <v>7.6058278558456332E-4</v>
      </c>
      <c r="O235" s="15">
        <f t="shared" si="187"/>
        <v>2.1613885127057387E-3</v>
      </c>
      <c r="P235" s="15">
        <f t="shared" si="187"/>
        <v>5.4970112941337395E-3</v>
      </c>
      <c r="Q235" s="15">
        <f t="shared" si="187"/>
        <v>1.4451370681490471E-5</v>
      </c>
      <c r="R235" s="15">
        <f t="shared" si="187"/>
        <v>6.8958159392669757E-5</v>
      </c>
      <c r="S235" s="15">
        <f t="shared" si="187"/>
        <v>4.4033599464036012E-3</v>
      </c>
      <c r="T235" s="15">
        <f t="shared" si="187"/>
        <v>2.0882409763648224E-8</v>
      </c>
      <c r="V235" s="2"/>
      <c r="W235" s="2"/>
      <c r="X235" s="2"/>
      <c r="Y235" s="2"/>
    </row>
    <row r="236" spans="2:25" x14ac:dyDescent="0.25">
      <c r="B236" s="16">
        <f t="shared" si="184"/>
        <v>42856</v>
      </c>
      <c r="C236" s="15">
        <f t="shared" ref="C236:T236" si="188">IFERROR(C175^2,"")</f>
        <v>1.6847954160517997E-2</v>
      </c>
      <c r="D236" s="15">
        <f t="shared" si="188"/>
        <v>5.5041515629454642E-3</v>
      </c>
      <c r="E236" s="15">
        <f t="shared" si="188"/>
        <v>7.5110585466118889E-4</v>
      </c>
      <c r="F236" s="15">
        <f t="shared" si="188"/>
        <v>6.6609991206418044E-4</v>
      </c>
      <c r="G236" s="15">
        <f t="shared" si="188"/>
        <v>7.3895770789698025E-3</v>
      </c>
      <c r="H236" s="15">
        <f t="shared" si="188"/>
        <v>2.9934382915475347E-4</v>
      </c>
      <c r="I236" s="15">
        <f t="shared" si="188"/>
        <v>9.4624809389515501E-4</v>
      </c>
      <c r="J236" s="15">
        <f t="shared" si="188"/>
        <v>4.4019831428259031E-5</v>
      </c>
      <c r="K236" s="15">
        <f t="shared" si="188"/>
        <v>1.2212521334376387E-3</v>
      </c>
      <c r="L236" s="15">
        <f t="shared" si="188"/>
        <v>4.1678071601126244E-4</v>
      </c>
      <c r="M236" s="15">
        <f t="shared" si="188"/>
        <v>1.8780283868147956E-3</v>
      </c>
      <c r="N236" s="15">
        <f t="shared" si="188"/>
        <v>8.5238762538356835E-6</v>
      </c>
      <c r="O236" s="15">
        <f t="shared" si="188"/>
        <v>1.5307373247270752E-3</v>
      </c>
      <c r="P236" s="15">
        <f t="shared" si="188"/>
        <v>7.9461142135237039E-4</v>
      </c>
      <c r="Q236" s="15">
        <f t="shared" si="188"/>
        <v>1.3895117687400067E-4</v>
      </c>
      <c r="R236" s="15">
        <f t="shared" si="188"/>
        <v>7.2359969212639E-3</v>
      </c>
      <c r="S236" s="15">
        <f t="shared" si="188"/>
        <v>4.5329596178561186E-4</v>
      </c>
      <c r="T236" s="15">
        <f t="shared" si="188"/>
        <v>3.5739428441050195E-3</v>
      </c>
      <c r="V236" s="2"/>
      <c r="W236" s="2"/>
      <c r="X236" s="2"/>
      <c r="Y236" s="2"/>
    </row>
    <row r="237" spans="2:25" x14ac:dyDescent="0.25">
      <c r="B237" s="16">
        <f t="shared" si="184"/>
        <v>42887</v>
      </c>
      <c r="C237" s="15">
        <f t="shared" ref="C237:T237" si="189">IFERROR(C176^2,"")</f>
        <v>1.395123995584076E-2</v>
      </c>
      <c r="D237" s="15">
        <f t="shared" si="189"/>
        <v>5.4554898157119431E-4</v>
      </c>
      <c r="E237" s="15">
        <f t="shared" si="189"/>
        <v>4.4792099560931467E-5</v>
      </c>
      <c r="F237" s="15">
        <f t="shared" si="189"/>
        <v>8.606345957038488E-3</v>
      </c>
      <c r="G237" s="15">
        <f t="shared" si="189"/>
        <v>4.9604655786037718E-5</v>
      </c>
      <c r="H237" s="15">
        <f t="shared" si="189"/>
        <v>4.0324795796711395E-3</v>
      </c>
      <c r="I237" s="15">
        <f t="shared" si="189"/>
        <v>9.2431960385707811E-4</v>
      </c>
      <c r="J237" s="15">
        <f t="shared" si="189"/>
        <v>2.07485558442693E-4</v>
      </c>
      <c r="K237" s="15">
        <f t="shared" si="189"/>
        <v>1.5938941801376012E-4</v>
      </c>
      <c r="L237" s="15">
        <f t="shared" si="189"/>
        <v>2.6492670666759534E-4</v>
      </c>
      <c r="M237" s="15">
        <f t="shared" si="189"/>
        <v>2.643350538732664E-4</v>
      </c>
      <c r="N237" s="15">
        <f t="shared" si="189"/>
        <v>5.0400749660767484E-3</v>
      </c>
      <c r="O237" s="15">
        <f t="shared" si="189"/>
        <v>2.6332005035352673E-5</v>
      </c>
      <c r="P237" s="15">
        <f t="shared" si="189"/>
        <v>2.5559664745101337E-3</v>
      </c>
      <c r="Q237" s="15">
        <f t="shared" si="189"/>
        <v>5.428430755930622E-5</v>
      </c>
      <c r="R237" s="15">
        <f t="shared" si="189"/>
        <v>5.5610878704928516E-4</v>
      </c>
      <c r="S237" s="15">
        <f t="shared" si="189"/>
        <v>2.4716900980604499E-3</v>
      </c>
      <c r="T237" s="15">
        <f t="shared" si="189"/>
        <v>7.1089944632226926E-4</v>
      </c>
      <c r="V237" s="2"/>
      <c r="W237" s="2"/>
      <c r="X237" s="2"/>
      <c r="Y237" s="2"/>
    </row>
    <row r="238" spans="2:25" x14ac:dyDescent="0.25">
      <c r="B238" s="16">
        <f t="shared" si="184"/>
        <v>42917</v>
      </c>
      <c r="C238" s="15">
        <f t="shared" ref="C238:T238" si="190">IFERROR(C177^2,"")</f>
        <v>4.2152386720770776E-2</v>
      </c>
      <c r="D238" s="15">
        <f t="shared" si="190"/>
        <v>1.7246498435488323E-6</v>
      </c>
      <c r="E238" s="15">
        <f t="shared" si="190"/>
        <v>1.7533467917298518E-4</v>
      </c>
      <c r="F238" s="15">
        <f t="shared" si="190"/>
        <v>1.0513175957290683E-3</v>
      </c>
      <c r="G238" s="15">
        <f t="shared" si="190"/>
        <v>2.7707593024248639E-4</v>
      </c>
      <c r="H238" s="15">
        <f t="shared" si="190"/>
        <v>9.0567262043629189E-5</v>
      </c>
      <c r="I238" s="15">
        <f t="shared" si="190"/>
        <v>1.5816779435908288E-5</v>
      </c>
      <c r="J238" s="15">
        <f t="shared" si="190"/>
        <v>1.2035324391324882E-3</v>
      </c>
      <c r="K238" s="15">
        <f t="shared" si="190"/>
        <v>6.0896274835269557E-4</v>
      </c>
      <c r="L238" s="15">
        <f t="shared" si="190"/>
        <v>3.426574200639571E-5</v>
      </c>
      <c r="M238" s="15">
        <f t="shared" si="190"/>
        <v>7.6528983654802535E-4</v>
      </c>
      <c r="N238" s="15">
        <f t="shared" si="190"/>
        <v>8.1232345845972808E-4</v>
      </c>
      <c r="O238" s="15">
        <f t="shared" si="190"/>
        <v>2.7861580865560227E-3</v>
      </c>
      <c r="P238" s="15">
        <f t="shared" si="190"/>
        <v>5.8372342370985794E-7</v>
      </c>
      <c r="Q238" s="15">
        <f t="shared" si="190"/>
        <v>7.6555702761137032E-5</v>
      </c>
      <c r="R238" s="15">
        <f t="shared" si="190"/>
        <v>1.3178005558226651E-4</v>
      </c>
      <c r="S238" s="15">
        <f t="shared" si="190"/>
        <v>5.4887111330854457E-3</v>
      </c>
      <c r="T238" s="15">
        <f t="shared" si="190"/>
        <v>1.5240737431870591E-6</v>
      </c>
      <c r="V238" s="2"/>
      <c r="W238" s="2"/>
      <c r="X238" s="2"/>
      <c r="Y238" s="2"/>
    </row>
    <row r="239" spans="2:25" x14ac:dyDescent="0.25">
      <c r="B239" s="16">
        <f t="shared" si="184"/>
        <v>42948</v>
      </c>
      <c r="C239" s="15">
        <f t="shared" ref="C239:T239" si="191">IFERROR(C178^2,"")</f>
        <v>2.6240259792188201E-3</v>
      </c>
      <c r="D239" s="15">
        <f t="shared" si="191"/>
        <v>2.7639384224253145E-6</v>
      </c>
      <c r="E239" s="15">
        <f t="shared" si="191"/>
        <v>5.7997248954352407E-3</v>
      </c>
      <c r="F239" s="15">
        <f t="shared" si="191"/>
        <v>2.0884745647077786E-5</v>
      </c>
      <c r="G239" s="15">
        <f t="shared" si="191"/>
        <v>1.2309746887369265E-2</v>
      </c>
      <c r="H239" s="15">
        <f t="shared" si="191"/>
        <v>8.0619577483006574E-3</v>
      </c>
      <c r="I239" s="15">
        <f t="shared" si="191"/>
        <v>9.7273016795419847E-5</v>
      </c>
      <c r="J239" s="15">
        <f t="shared" si="191"/>
        <v>2.4039854323431652E-3</v>
      </c>
      <c r="K239" s="15">
        <f t="shared" si="191"/>
        <v>3.0301175029788578E-4</v>
      </c>
      <c r="L239" s="15">
        <f t="shared" si="191"/>
        <v>5.8588375101846714E-5</v>
      </c>
      <c r="M239" s="15">
        <f t="shared" si="191"/>
        <v>2.5021658036944103E-4</v>
      </c>
      <c r="N239" s="15">
        <f t="shared" si="191"/>
        <v>2.307448495477483E-5</v>
      </c>
      <c r="O239" s="15">
        <f t="shared" si="191"/>
        <v>4.2364754131332623E-4</v>
      </c>
      <c r="P239" s="15">
        <f t="shared" si="191"/>
        <v>1.0203930622438397E-3</v>
      </c>
      <c r="Q239" s="15">
        <f t="shared" si="191"/>
        <v>5.4578163248711941E-3</v>
      </c>
      <c r="R239" s="15">
        <f t="shared" si="191"/>
        <v>2.8618268180824593E-4</v>
      </c>
      <c r="S239" s="15">
        <f t="shared" si="191"/>
        <v>5.0241359516540581E-6</v>
      </c>
      <c r="T239" s="15">
        <f t="shared" si="191"/>
        <v>3.9876499419277765E-3</v>
      </c>
      <c r="V239" s="2"/>
      <c r="W239" s="2"/>
      <c r="X239" s="2"/>
      <c r="Y239" s="2"/>
    </row>
    <row r="240" spans="2:25" x14ac:dyDescent="0.25">
      <c r="B240" s="16">
        <f t="shared" si="184"/>
        <v>42979</v>
      </c>
      <c r="C240" s="15">
        <f t="shared" ref="C240:T240" si="192">IFERROR(C179^2,"")</f>
        <v>9.3038811277911318E-2</v>
      </c>
      <c r="D240" s="15">
        <f t="shared" si="192"/>
        <v>3.080383951544413E-3</v>
      </c>
      <c r="E240" s="15">
        <f t="shared" si="192"/>
        <v>2.0925471685903263E-3</v>
      </c>
      <c r="F240" s="15">
        <f t="shared" si="192"/>
        <v>1.4258765137096938E-4</v>
      </c>
      <c r="G240" s="15">
        <f t="shared" si="192"/>
        <v>2.6150820044181151E-4</v>
      </c>
      <c r="H240" s="15">
        <f t="shared" si="192"/>
        <v>4.3441893294116275E-4</v>
      </c>
      <c r="I240" s="15">
        <f t="shared" si="192"/>
        <v>3.5610262495622128E-4</v>
      </c>
      <c r="J240" s="15">
        <f t="shared" si="192"/>
        <v>2.3348878205162464E-3</v>
      </c>
      <c r="K240" s="15">
        <f t="shared" si="192"/>
        <v>9.3762060050406611E-5</v>
      </c>
      <c r="L240" s="15">
        <f t="shared" si="192"/>
        <v>7.1400925610677529E-5</v>
      </c>
      <c r="M240" s="15">
        <f t="shared" si="192"/>
        <v>1.163929931378272E-3</v>
      </c>
      <c r="N240" s="15">
        <f t="shared" si="192"/>
        <v>3.7831279994621642E-4</v>
      </c>
      <c r="O240" s="15">
        <f t="shared" si="192"/>
        <v>2.330666782369094E-5</v>
      </c>
      <c r="P240" s="15">
        <f t="shared" si="192"/>
        <v>6.1255593031019767E-4</v>
      </c>
      <c r="Q240" s="15">
        <f t="shared" si="192"/>
        <v>1.0599651026451148E-3</v>
      </c>
      <c r="R240" s="15">
        <f t="shared" si="192"/>
        <v>7.2259684274137695E-4</v>
      </c>
      <c r="S240" s="15">
        <f t="shared" si="192"/>
        <v>6.1797732470900504E-4</v>
      </c>
      <c r="T240" s="15">
        <f t="shared" si="192"/>
        <v>8.7090971076013608E-3</v>
      </c>
      <c r="V240" s="2"/>
      <c r="W240" s="2"/>
      <c r="X240" s="2"/>
      <c r="Y240" s="2"/>
    </row>
    <row r="241" spans="2:25" x14ac:dyDescent="0.25">
      <c r="B241" s="16">
        <f t="shared" si="184"/>
        <v>43009</v>
      </c>
      <c r="C241" s="15">
        <f t="shared" ref="C241:T241" si="193">IFERROR(C180^2,"")</f>
        <v>2.4987098668665407E-2</v>
      </c>
      <c r="D241" s="15">
        <f t="shared" si="193"/>
        <v>2.824644228606581E-3</v>
      </c>
      <c r="E241" s="15">
        <f t="shared" si="193"/>
        <v>7.190758996414276E-3</v>
      </c>
      <c r="F241" s="15">
        <f t="shared" si="193"/>
        <v>3.3908881060875945E-4</v>
      </c>
      <c r="G241" s="15">
        <f t="shared" si="193"/>
        <v>8.0303537963926849E-4</v>
      </c>
      <c r="H241" s="15">
        <f t="shared" si="193"/>
        <v>2.0431437932050826E-3</v>
      </c>
      <c r="I241" s="15">
        <f t="shared" si="193"/>
        <v>3.9169673259036013E-3</v>
      </c>
      <c r="J241" s="15">
        <f t="shared" si="193"/>
        <v>3.2880994318988375E-3</v>
      </c>
      <c r="K241" s="15">
        <f t="shared" si="193"/>
        <v>4.3996919656869755E-3</v>
      </c>
      <c r="L241" s="15">
        <f t="shared" si="193"/>
        <v>3.4184272060605579E-3</v>
      </c>
      <c r="M241" s="15">
        <f t="shared" si="193"/>
        <v>1.8080907058155304E-3</v>
      </c>
      <c r="N241" s="15">
        <f t="shared" si="193"/>
        <v>4.4578863846802874E-4</v>
      </c>
      <c r="O241" s="15">
        <f t="shared" si="193"/>
        <v>3.2494232296259567E-3</v>
      </c>
      <c r="P241" s="15">
        <f t="shared" si="193"/>
        <v>1.376719300584249E-2</v>
      </c>
      <c r="Q241" s="15">
        <f t="shared" si="193"/>
        <v>2.4674175699878428E-5</v>
      </c>
      <c r="R241" s="15">
        <f t="shared" si="193"/>
        <v>8.4006142832764691E-7</v>
      </c>
      <c r="S241" s="15">
        <f t="shared" si="193"/>
        <v>1.5695479143690203E-3</v>
      </c>
      <c r="T241" s="15">
        <f t="shared" si="193"/>
        <v>4.3038265898964695E-3</v>
      </c>
      <c r="V241" s="2"/>
      <c r="W241" s="2"/>
      <c r="X241" s="2"/>
      <c r="Y241" s="2"/>
    </row>
    <row r="242" spans="2:25" x14ac:dyDescent="0.25">
      <c r="B242" s="16">
        <f t="shared" si="184"/>
        <v>43040</v>
      </c>
      <c r="C242" s="15">
        <f t="shared" ref="C242:T242" si="194">IFERROR(C181^2,"")</f>
        <v>2.1530384164145044E-9</v>
      </c>
      <c r="D242" s="15">
        <f t="shared" si="194"/>
        <v>4.7406640604263667E-4</v>
      </c>
      <c r="E242" s="15">
        <f t="shared" si="194"/>
        <v>7.2514195579686538E-4</v>
      </c>
      <c r="F242" s="15">
        <f t="shared" si="194"/>
        <v>1.4006843479252439E-3</v>
      </c>
      <c r="G242" s="15">
        <f t="shared" si="194"/>
        <v>1.1452494603108804E-3</v>
      </c>
      <c r="H242" s="15">
        <f t="shared" si="194"/>
        <v>6.6845841058403872E-3</v>
      </c>
      <c r="I242" s="15">
        <f t="shared" si="194"/>
        <v>6.0777387456751678E-5</v>
      </c>
      <c r="J242" s="15">
        <f t="shared" si="194"/>
        <v>1.8741434087320731E-3</v>
      </c>
      <c r="K242" s="15">
        <f t="shared" si="194"/>
        <v>7.5352631432622458E-4</v>
      </c>
      <c r="L242" s="15">
        <f t="shared" si="194"/>
        <v>3.6121072743955452E-3</v>
      </c>
      <c r="M242" s="15">
        <f t="shared" si="194"/>
        <v>2.4831265067997038E-5</v>
      </c>
      <c r="N242" s="15">
        <f t="shared" si="194"/>
        <v>7.929783579732711E-5</v>
      </c>
      <c r="O242" s="15">
        <f t="shared" si="194"/>
        <v>8.0525778469857769E-4</v>
      </c>
      <c r="P242" s="15">
        <f t="shared" si="194"/>
        <v>1.1722800481028903E-2</v>
      </c>
      <c r="Q242" s="15">
        <f t="shared" si="194"/>
        <v>1.5448491354178823E-2</v>
      </c>
      <c r="R242" s="15">
        <f t="shared" si="194"/>
        <v>6.4922255056193388E-3</v>
      </c>
      <c r="S242" s="15">
        <f t="shared" si="194"/>
        <v>4.4578381796378918E-3</v>
      </c>
      <c r="T242" s="15">
        <f t="shared" si="194"/>
        <v>1.7402179695105121E-3</v>
      </c>
      <c r="V242" s="2"/>
      <c r="W242" s="2"/>
      <c r="X242" s="2"/>
      <c r="Y242" s="2"/>
    </row>
    <row r="243" spans="2:25" x14ac:dyDescent="0.25">
      <c r="B243" s="16">
        <f t="shared" si="184"/>
        <v>43070</v>
      </c>
      <c r="C243" s="15">
        <f t="shared" ref="C243:T243" si="195">IFERROR(C182^2,"")</f>
        <v>8.1548782485615888E-3</v>
      </c>
      <c r="D243" s="15">
        <f t="shared" si="195"/>
        <v>5.8985296264251667E-4</v>
      </c>
      <c r="E243" s="15">
        <f t="shared" si="195"/>
        <v>2.7918701084541694E-3</v>
      </c>
      <c r="F243" s="15">
        <f t="shared" si="195"/>
        <v>1.4891991619949251E-3</v>
      </c>
      <c r="G243" s="15">
        <f t="shared" si="195"/>
        <v>9.5408460290792119E-4</v>
      </c>
      <c r="H243" s="15">
        <f t="shared" si="195"/>
        <v>4.5884052356295261E-4</v>
      </c>
      <c r="I243" s="15">
        <f t="shared" si="195"/>
        <v>2.8169250078236657E-6</v>
      </c>
      <c r="J243" s="15">
        <f t="shared" si="195"/>
        <v>2.5398061015075675E-3</v>
      </c>
      <c r="K243" s="15">
        <f t="shared" si="195"/>
        <v>1.2306598740454197E-4</v>
      </c>
      <c r="L243" s="15">
        <f t="shared" si="195"/>
        <v>8.6763761890698056E-4</v>
      </c>
      <c r="M243" s="15">
        <f t="shared" si="195"/>
        <v>3.7845233304603312E-4</v>
      </c>
      <c r="N243" s="15">
        <f t="shared" si="195"/>
        <v>1.6650178690366862E-7</v>
      </c>
      <c r="O243" s="15">
        <f t="shared" si="195"/>
        <v>3.2670355880010885E-3</v>
      </c>
      <c r="P243" s="15">
        <f t="shared" si="195"/>
        <v>6.979769098029127E-4</v>
      </c>
      <c r="Q243" s="15">
        <f t="shared" si="195"/>
        <v>1.2021800078872993E-6</v>
      </c>
      <c r="R243" s="15">
        <f t="shared" si="195"/>
        <v>1.0396036546495459E-4</v>
      </c>
      <c r="S243" s="15">
        <f t="shared" si="195"/>
        <v>1.0869043374278984E-3</v>
      </c>
      <c r="T243" s="15">
        <f t="shared" si="195"/>
        <v>8.918163931072756E-4</v>
      </c>
      <c r="V243" s="2"/>
      <c r="W243" s="2"/>
      <c r="X243" s="2"/>
      <c r="Y243" s="2"/>
    </row>
    <row r="244" spans="2:25" x14ac:dyDescent="0.25">
      <c r="B244" s="16">
        <f t="shared" si="184"/>
        <v>43101</v>
      </c>
      <c r="C244" s="15">
        <f t="shared" ref="C244:T244" si="196">IFERROR(C183^2,"")</f>
        <v>1.5602142238206291E-2</v>
      </c>
      <c r="D244" s="15">
        <f t="shared" si="196"/>
        <v>4.5131404029488914E-4</v>
      </c>
      <c r="E244" s="15">
        <f t="shared" si="196"/>
        <v>1.7108016997995008E-3</v>
      </c>
      <c r="F244" s="15">
        <f t="shared" si="196"/>
        <v>5.089763147739638E-4</v>
      </c>
      <c r="G244" s="15">
        <f t="shared" si="196"/>
        <v>8.0506713958766762E-4</v>
      </c>
      <c r="H244" s="15">
        <f t="shared" si="196"/>
        <v>2.4902335372509937E-2</v>
      </c>
      <c r="I244" s="15">
        <f t="shared" si="196"/>
        <v>3.3244030506566016E-4</v>
      </c>
      <c r="J244" s="15">
        <f t="shared" si="196"/>
        <v>5.2455463802980108E-4</v>
      </c>
      <c r="K244" s="15">
        <f t="shared" si="196"/>
        <v>1.2161929183938778E-2</v>
      </c>
      <c r="L244" s="15">
        <f t="shared" si="196"/>
        <v>7.8074488475328467E-3</v>
      </c>
      <c r="M244" s="15">
        <f t="shared" si="196"/>
        <v>3.5390029676922633E-8</v>
      </c>
      <c r="N244" s="15">
        <f t="shared" si="196"/>
        <v>2.0279651544138641E-3</v>
      </c>
      <c r="O244" s="15">
        <f t="shared" si="196"/>
        <v>9.8281186941125403E-4</v>
      </c>
      <c r="P244" s="15">
        <f t="shared" si="196"/>
        <v>7.9792559199269673E-3</v>
      </c>
      <c r="Q244" s="15">
        <f t="shared" si="196"/>
        <v>9.9109811393818602E-6</v>
      </c>
      <c r="R244" s="15">
        <f t="shared" si="196"/>
        <v>4.2180337425368874E-3</v>
      </c>
      <c r="S244" s="15">
        <f t="shared" si="196"/>
        <v>2.2420405554981508E-4</v>
      </c>
      <c r="T244" s="15">
        <f t="shared" si="196"/>
        <v>1.7179542842231385E-4</v>
      </c>
      <c r="V244" s="2"/>
      <c r="W244" s="2"/>
      <c r="X244" s="2"/>
      <c r="Y244" s="2"/>
    </row>
    <row r="245" spans="2:25" x14ac:dyDescent="0.25">
      <c r="B245" s="16">
        <f t="shared" si="184"/>
        <v>43132</v>
      </c>
      <c r="C245" s="15">
        <f t="shared" ref="C245:T245" si="197">IFERROR(C184^2,"")</f>
        <v>8.2981188143725931E-2</v>
      </c>
      <c r="D245" s="15">
        <f t="shared" si="197"/>
        <v>1.4797489296995599E-3</v>
      </c>
      <c r="E245" s="15">
        <f t="shared" si="197"/>
        <v>6.0267301308058918E-5</v>
      </c>
      <c r="F245" s="15">
        <f t="shared" si="197"/>
        <v>3.4445431540531014E-3</v>
      </c>
      <c r="G245" s="15">
        <f t="shared" si="197"/>
        <v>6.4552789002600801E-3</v>
      </c>
      <c r="H245" s="15">
        <f t="shared" si="197"/>
        <v>4.0858241113904414E-4</v>
      </c>
      <c r="I245" s="15">
        <f t="shared" si="197"/>
        <v>4.7942931394465314E-3</v>
      </c>
      <c r="J245" s="15">
        <f t="shared" si="197"/>
        <v>5.9594826128927534E-3</v>
      </c>
      <c r="K245" s="15">
        <f t="shared" si="197"/>
        <v>3.8230032952287856E-3</v>
      </c>
      <c r="L245" s="15">
        <f t="shared" si="197"/>
        <v>4.3106308041024853E-3</v>
      </c>
      <c r="M245" s="15">
        <f t="shared" si="197"/>
        <v>2.9562319064754322E-3</v>
      </c>
      <c r="N245" s="15">
        <f t="shared" si="197"/>
        <v>7.5610262124453775E-3</v>
      </c>
      <c r="O245" s="15">
        <f t="shared" si="197"/>
        <v>2.2247618179196947E-3</v>
      </c>
      <c r="P245" s="15">
        <f t="shared" si="197"/>
        <v>4.9228480272173268E-4</v>
      </c>
      <c r="Q245" s="15">
        <f t="shared" si="197"/>
        <v>7.6242015039173754E-3</v>
      </c>
      <c r="R245" s="15">
        <f t="shared" si="197"/>
        <v>4.3924304897595872E-3</v>
      </c>
      <c r="S245" s="15">
        <f t="shared" si="197"/>
        <v>1.4285010285161683E-2</v>
      </c>
      <c r="T245" s="15">
        <f t="shared" si="197"/>
        <v>1.3264435121539387E-3</v>
      </c>
      <c r="V245" s="2"/>
      <c r="W245" s="2"/>
      <c r="X245" s="2"/>
      <c r="Y245" s="2"/>
    </row>
    <row r="246" spans="2:25" x14ac:dyDescent="0.25">
      <c r="B246" s="16">
        <f t="shared" si="184"/>
        <v>43160</v>
      </c>
      <c r="C246" s="15">
        <f t="shared" ref="C246:T246" si="198">IFERROR(C185^2,"")</f>
        <v>6.0743090193792534E-3</v>
      </c>
      <c r="D246" s="15">
        <f t="shared" si="198"/>
        <v>1.975672022099658E-3</v>
      </c>
      <c r="E246" s="15">
        <f t="shared" si="198"/>
        <v>1.7660673683418641E-4</v>
      </c>
      <c r="F246" s="15">
        <f t="shared" si="198"/>
        <v>4.7434482264179898E-5</v>
      </c>
      <c r="G246" s="15">
        <f t="shared" si="198"/>
        <v>2.4442380859100543E-3</v>
      </c>
      <c r="H246" s="15">
        <f t="shared" si="198"/>
        <v>5.5754903889454267E-7</v>
      </c>
      <c r="I246" s="15">
        <f t="shared" si="198"/>
        <v>2.0302187280182588E-4</v>
      </c>
      <c r="J246" s="15">
        <f t="shared" si="198"/>
        <v>1.0717628530749413E-2</v>
      </c>
      <c r="K246" s="15">
        <f t="shared" si="198"/>
        <v>6.0760673170100025E-4</v>
      </c>
      <c r="L246" s="15">
        <f t="shared" si="198"/>
        <v>3.6736977272233815E-5</v>
      </c>
      <c r="M246" s="15">
        <f t="shared" si="198"/>
        <v>4.1019325221537664E-3</v>
      </c>
      <c r="N246" s="15">
        <f t="shared" si="198"/>
        <v>1.4878933288178344E-3</v>
      </c>
      <c r="O246" s="15">
        <f t="shared" si="198"/>
        <v>2.8023124212642426E-3</v>
      </c>
      <c r="P246" s="15">
        <f t="shared" si="198"/>
        <v>2.4576256219621204E-3</v>
      </c>
      <c r="Q246" s="15">
        <f t="shared" si="198"/>
        <v>4.5123492159975433E-3</v>
      </c>
      <c r="R246" s="15">
        <f t="shared" si="198"/>
        <v>3.5263867576732283E-3</v>
      </c>
      <c r="S246" s="15">
        <f t="shared" si="198"/>
        <v>2.1729131049434733E-5</v>
      </c>
      <c r="T246" s="15">
        <f t="shared" si="198"/>
        <v>2.6220442759432257E-4</v>
      </c>
      <c r="V246" s="2"/>
      <c r="W246" s="2"/>
      <c r="X246" s="2"/>
      <c r="Y246" s="2"/>
    </row>
    <row r="247" spans="2:25" x14ac:dyDescent="0.25">
      <c r="B247" s="16">
        <f t="shared" si="184"/>
        <v>43191</v>
      </c>
      <c r="C247" s="15">
        <f t="shared" ref="C247:T247" si="199">IFERROR(C186^2,"")</f>
        <v>1.3509401113705143E-2</v>
      </c>
      <c r="D247" s="15">
        <f t="shared" si="199"/>
        <v>3.4317640760764129E-2</v>
      </c>
      <c r="E247" s="15">
        <f t="shared" si="199"/>
        <v>1.0184114254779063E-2</v>
      </c>
      <c r="F247" s="15">
        <f t="shared" si="199"/>
        <v>9.0348420562187822E-4</v>
      </c>
      <c r="G247" s="15">
        <f t="shared" si="199"/>
        <v>1.3454422224382981E-3</v>
      </c>
      <c r="H247" s="15">
        <f t="shared" si="199"/>
        <v>2.663798309220009E-5</v>
      </c>
      <c r="I247" s="15">
        <f t="shared" si="199"/>
        <v>4.1047748753461367E-4</v>
      </c>
      <c r="J247" s="15">
        <f t="shared" si="199"/>
        <v>2.9313455657707782E-6</v>
      </c>
      <c r="K247" s="15">
        <f t="shared" si="199"/>
        <v>1.4309116374967026E-3</v>
      </c>
      <c r="L247" s="15">
        <f t="shared" si="199"/>
        <v>5.404610431208978E-4</v>
      </c>
      <c r="M247" s="15">
        <f t="shared" si="199"/>
        <v>1.0906884052536473E-4</v>
      </c>
      <c r="N247" s="15">
        <f t="shared" si="199"/>
        <v>2.6947070219348517E-4</v>
      </c>
      <c r="O247" s="15">
        <f t="shared" si="199"/>
        <v>7.7109482077322882E-5</v>
      </c>
      <c r="P247" s="15">
        <f t="shared" si="199"/>
        <v>5.4139518120503415E-5</v>
      </c>
      <c r="Q247" s="15">
        <f t="shared" si="199"/>
        <v>1.1505227640014575E-3</v>
      </c>
      <c r="R247" s="15">
        <f t="shared" si="199"/>
        <v>2.5153110072817828E-4</v>
      </c>
      <c r="S247" s="15">
        <f t="shared" si="199"/>
        <v>6.3292606735075596E-4</v>
      </c>
      <c r="T247" s="15">
        <f t="shared" si="199"/>
        <v>7.3580717725178482E-3</v>
      </c>
      <c r="V247" s="2"/>
      <c r="W247" s="2"/>
      <c r="X247" s="2"/>
      <c r="Y247" s="2"/>
    </row>
    <row r="248" spans="2:25" x14ac:dyDescent="0.25">
      <c r="B248" s="16">
        <f t="shared" si="184"/>
        <v>43221</v>
      </c>
      <c r="C248" s="15">
        <f t="shared" ref="C248:T248" si="200">IFERROR(C187^2,"")</f>
        <v>2.1235096697812283E-3</v>
      </c>
      <c r="D248" s="15">
        <f t="shared" si="200"/>
        <v>1.156356607459664E-3</v>
      </c>
      <c r="E248" s="15">
        <f t="shared" si="200"/>
        <v>1.971820900832502E-6</v>
      </c>
      <c r="F248" s="15">
        <f t="shared" si="200"/>
        <v>1.0804546240459848E-3</v>
      </c>
      <c r="G248" s="15">
        <f t="shared" si="200"/>
        <v>5.6945271991163293E-5</v>
      </c>
      <c r="H248" s="15">
        <f t="shared" si="200"/>
        <v>2.203147522917327E-3</v>
      </c>
      <c r="I248" s="15">
        <f t="shared" si="200"/>
        <v>3.9772253387271297E-3</v>
      </c>
      <c r="J248" s="15">
        <f t="shared" si="200"/>
        <v>4.6932451234362995E-4</v>
      </c>
      <c r="K248" s="15">
        <f t="shared" si="200"/>
        <v>3.0781678627914704E-3</v>
      </c>
      <c r="L248" s="15">
        <f t="shared" si="200"/>
        <v>4.4682161015131123E-4</v>
      </c>
      <c r="M248" s="15">
        <f t="shared" si="200"/>
        <v>6.0685931533305926E-6</v>
      </c>
      <c r="N248" s="15">
        <f t="shared" si="200"/>
        <v>3.1476416092679712E-3</v>
      </c>
      <c r="O248" s="15">
        <f t="shared" si="200"/>
        <v>1.152188647756983E-3</v>
      </c>
      <c r="P248" s="15">
        <f t="shared" si="200"/>
        <v>5.89859545104737E-3</v>
      </c>
      <c r="Q248" s="15">
        <f t="shared" si="200"/>
        <v>8.2553309363437774E-4</v>
      </c>
      <c r="R248" s="15">
        <f t="shared" si="200"/>
        <v>1.9873390915350364E-3</v>
      </c>
      <c r="S248" s="15">
        <f t="shared" si="200"/>
        <v>8.1038060259927005E-4</v>
      </c>
      <c r="T248" s="15">
        <f t="shared" si="200"/>
        <v>3.961655581484602E-4</v>
      </c>
      <c r="V248" s="2"/>
      <c r="W248" s="2"/>
      <c r="X248" s="2"/>
      <c r="Y248" s="2"/>
    </row>
    <row r="249" spans="2:25" x14ac:dyDescent="0.25">
      <c r="B249" s="16">
        <f t="shared" si="184"/>
        <v>43252</v>
      </c>
      <c r="C249" s="15">
        <f t="shared" ref="C249:T249" si="201">IFERROR(C188^2,"")</f>
        <v>2.9916425535111989E-2</v>
      </c>
      <c r="D249" s="15">
        <f t="shared" si="201"/>
        <v>1.3060098471158934E-4</v>
      </c>
      <c r="E249" s="15">
        <f t="shared" si="201"/>
        <v>1.3022754703344557E-2</v>
      </c>
      <c r="F249" s="15">
        <f t="shared" si="201"/>
        <v>1.35748027043108E-3</v>
      </c>
      <c r="G249" s="15">
        <f t="shared" si="201"/>
        <v>1.2588253985491736E-3</v>
      </c>
      <c r="H249" s="15">
        <f t="shared" si="201"/>
        <v>5.9750120775137281E-4</v>
      </c>
      <c r="I249" s="15">
        <f t="shared" si="201"/>
        <v>2.0861771972802414E-4</v>
      </c>
      <c r="J249" s="15">
        <f t="shared" si="201"/>
        <v>5.5872769761747912E-7</v>
      </c>
      <c r="K249" s="15">
        <f t="shared" si="201"/>
        <v>2.9341976326143236E-4</v>
      </c>
      <c r="L249" s="15">
        <f t="shared" si="201"/>
        <v>1.3543900695955189E-4</v>
      </c>
      <c r="M249" s="15">
        <f t="shared" si="201"/>
        <v>4.4321826273422619E-5</v>
      </c>
      <c r="N249" s="15">
        <f t="shared" si="201"/>
        <v>1.400730168325698E-5</v>
      </c>
      <c r="O249" s="15">
        <f t="shared" si="201"/>
        <v>8.4635883676654957E-4</v>
      </c>
      <c r="P249" s="15">
        <f t="shared" si="201"/>
        <v>1.0417551632778423E-3</v>
      </c>
      <c r="Q249" s="15">
        <f t="shared" si="201"/>
        <v>1.7132728077974024E-3</v>
      </c>
      <c r="R249" s="15">
        <f t="shared" si="201"/>
        <v>7.736841194607199E-5</v>
      </c>
      <c r="S249" s="15">
        <f t="shared" si="201"/>
        <v>2.2625330580225162E-3</v>
      </c>
      <c r="T249" s="15">
        <f t="shared" si="201"/>
        <v>5.0784019808906356E-4</v>
      </c>
      <c r="V249" s="2"/>
      <c r="W249" s="2"/>
      <c r="X249" s="2"/>
      <c r="Y249" s="2"/>
    </row>
    <row r="250" spans="2:25" x14ac:dyDescent="0.25">
      <c r="B250" s="16">
        <f t="shared" si="184"/>
        <v>43282</v>
      </c>
      <c r="C250" s="15">
        <f t="shared" ref="C250:T250" si="202">IFERROR(C189^2,"")</f>
        <v>5.708177632779177E-4</v>
      </c>
      <c r="D250" s="15">
        <f t="shared" si="202"/>
        <v>5.9432903384462887E-3</v>
      </c>
      <c r="E250" s="15">
        <f t="shared" si="202"/>
        <v>1.2644473271564828E-3</v>
      </c>
      <c r="F250" s="15">
        <f t="shared" si="202"/>
        <v>7.8467616836548528E-4</v>
      </c>
      <c r="G250" s="15">
        <f t="shared" si="202"/>
        <v>5.0425126921819375E-3</v>
      </c>
      <c r="H250" s="15">
        <f t="shared" si="202"/>
        <v>9.1248106222181821E-3</v>
      </c>
      <c r="I250" s="15">
        <f t="shared" si="202"/>
        <v>6.5472275014173973E-3</v>
      </c>
      <c r="J250" s="15">
        <f t="shared" si="202"/>
        <v>1.2247552817059248E-3</v>
      </c>
      <c r="K250" s="15">
        <f t="shared" si="202"/>
        <v>3.2846847828903408E-4</v>
      </c>
      <c r="L250" s="15">
        <f t="shared" si="202"/>
        <v>1.6454420891058555E-3</v>
      </c>
      <c r="M250" s="15">
        <f t="shared" si="202"/>
        <v>1.6891540842245854E-5</v>
      </c>
      <c r="N250" s="15">
        <f t="shared" si="202"/>
        <v>3.7810920069513478E-4</v>
      </c>
      <c r="O250" s="15">
        <f t="shared" si="202"/>
        <v>1.123212778073859E-4</v>
      </c>
      <c r="P250" s="15">
        <f t="shared" si="202"/>
        <v>1.8883952729336316E-3</v>
      </c>
      <c r="Q250" s="15">
        <f t="shared" si="202"/>
        <v>3.7028051205502278E-3</v>
      </c>
      <c r="R250" s="15">
        <f t="shared" si="202"/>
        <v>1.1294510749625883E-3</v>
      </c>
      <c r="S250" s="15">
        <f t="shared" si="202"/>
        <v>3.9033162870695363E-4</v>
      </c>
      <c r="T250" s="15">
        <f t="shared" si="202"/>
        <v>6.6987187156887366E-4</v>
      </c>
      <c r="V250" s="2"/>
      <c r="W250" s="2"/>
      <c r="X250" s="2"/>
      <c r="Y250" s="2"/>
    </row>
    <row r="251" spans="2:25" x14ac:dyDescent="0.25">
      <c r="B251" s="16">
        <f t="shared" si="184"/>
        <v>43313</v>
      </c>
      <c r="C251" s="15">
        <f t="shared" ref="C251:T251" si="203">IFERROR(C190^2,"")</f>
        <v>0.11436720077433357</v>
      </c>
      <c r="D251" s="15">
        <f t="shared" si="203"/>
        <v>1.1252565816120819E-2</v>
      </c>
      <c r="E251" s="15">
        <f t="shared" si="203"/>
        <v>6.8014973809756755E-6</v>
      </c>
      <c r="F251" s="15">
        <f t="shared" si="203"/>
        <v>1.0091963158236275E-2</v>
      </c>
      <c r="G251" s="15">
        <f t="shared" si="203"/>
        <v>2.987352241645971E-4</v>
      </c>
      <c r="H251" s="15">
        <f t="shared" si="203"/>
        <v>2.3380039985105452E-4</v>
      </c>
      <c r="I251" s="15">
        <f t="shared" si="203"/>
        <v>8.1362040674255737E-5</v>
      </c>
      <c r="J251" s="15">
        <f t="shared" si="203"/>
        <v>2.03088035307272E-3</v>
      </c>
      <c r="K251" s="15">
        <f t="shared" si="203"/>
        <v>5.3501490906630075E-4</v>
      </c>
      <c r="L251" s="15">
        <f t="shared" si="203"/>
        <v>3.158746986585846E-6</v>
      </c>
      <c r="M251" s="15">
        <f t="shared" si="203"/>
        <v>1.3830841252598439E-6</v>
      </c>
      <c r="N251" s="15">
        <f t="shared" si="203"/>
        <v>9.2482223044486296E-5</v>
      </c>
      <c r="O251" s="15">
        <f t="shared" si="203"/>
        <v>3.9301337187863303E-4</v>
      </c>
      <c r="P251" s="15">
        <f t="shared" si="203"/>
        <v>5.3413573898641858E-3</v>
      </c>
      <c r="Q251" s="15">
        <f t="shared" si="203"/>
        <v>1.443690176616347E-2</v>
      </c>
      <c r="R251" s="15">
        <f t="shared" si="203"/>
        <v>1.2848307472849839E-2</v>
      </c>
      <c r="S251" s="15">
        <f t="shared" si="203"/>
        <v>3.2157040996580624E-3</v>
      </c>
      <c r="T251" s="15">
        <f t="shared" si="203"/>
        <v>2.679211224653835E-4</v>
      </c>
      <c r="V251" s="2"/>
      <c r="W251" s="2"/>
      <c r="X251" s="2"/>
      <c r="Y251" s="2"/>
    </row>
    <row r="252" spans="2:25" x14ac:dyDescent="0.25">
      <c r="B252" s="16">
        <f t="shared" si="184"/>
        <v>43344</v>
      </c>
      <c r="C252" s="15">
        <f t="shared" ref="C252:T252" si="204">IFERROR(C191^2,"")</f>
        <v>2.8157085269259127E-3</v>
      </c>
      <c r="D252" s="15">
        <f t="shared" si="204"/>
        <v>1.7850761474275363E-3</v>
      </c>
      <c r="E252" s="15">
        <f t="shared" si="204"/>
        <v>1.3937933414950752E-3</v>
      </c>
      <c r="F252" s="15">
        <f t="shared" si="204"/>
        <v>1.107412937479743E-3</v>
      </c>
      <c r="G252" s="15">
        <f t="shared" si="204"/>
        <v>1.4131266850648406E-3</v>
      </c>
      <c r="H252" s="15">
        <f t="shared" si="204"/>
        <v>1.4915388991476898E-3</v>
      </c>
      <c r="I252" s="15">
        <f t="shared" si="204"/>
        <v>6.2145752565320473E-4</v>
      </c>
      <c r="J252" s="15">
        <f t="shared" si="204"/>
        <v>1.7951081384811639E-4</v>
      </c>
      <c r="K252" s="15">
        <f t="shared" si="204"/>
        <v>2.2535144512793212E-5</v>
      </c>
      <c r="L252" s="15">
        <f t="shared" si="204"/>
        <v>9.9113168364084486E-5</v>
      </c>
      <c r="M252" s="15">
        <f t="shared" si="204"/>
        <v>4.9574805515410487E-4</v>
      </c>
      <c r="N252" s="15">
        <f t="shared" si="204"/>
        <v>2.002703860727375E-5</v>
      </c>
      <c r="O252" s="15">
        <f t="shared" si="204"/>
        <v>1.9455495770446323E-6</v>
      </c>
      <c r="P252" s="15">
        <f t="shared" si="204"/>
        <v>3.1109751304760351E-3</v>
      </c>
      <c r="Q252" s="15">
        <f t="shared" si="204"/>
        <v>1.1537910559430283E-4</v>
      </c>
      <c r="R252" s="15">
        <f t="shared" si="204"/>
        <v>3.9741068125170132E-6</v>
      </c>
      <c r="S252" s="15">
        <f t="shared" si="204"/>
        <v>6.0146534766399029E-4</v>
      </c>
      <c r="T252" s="15">
        <f t="shared" si="204"/>
        <v>1.3002127678984358E-3</v>
      </c>
      <c r="V252" s="2"/>
      <c r="W252" s="2"/>
      <c r="X252" s="2"/>
      <c r="Y252" s="2"/>
    </row>
    <row r="253" spans="2:25" x14ac:dyDescent="0.25">
      <c r="B253" s="16">
        <f t="shared" si="184"/>
        <v>43374</v>
      </c>
      <c r="C253" s="15">
        <f t="shared" ref="C253:T253" si="205">IFERROR(C192^2,"")</f>
        <v>5.8321905848252469E-2</v>
      </c>
      <c r="D253" s="15">
        <f t="shared" si="205"/>
        <v>7.6666856514222654E-3</v>
      </c>
      <c r="E253" s="15">
        <f t="shared" si="205"/>
        <v>2.1606395253220633E-4</v>
      </c>
      <c r="F253" s="15">
        <f t="shared" si="205"/>
        <v>1.4924238867743609E-3</v>
      </c>
      <c r="G253" s="15">
        <f t="shared" si="205"/>
        <v>8.6303318952370318E-3</v>
      </c>
      <c r="H253" s="15">
        <f t="shared" si="205"/>
        <v>3.3921029954501962E-2</v>
      </c>
      <c r="I253" s="15">
        <f t="shared" si="205"/>
        <v>3.4387839409889871E-5</v>
      </c>
      <c r="J253" s="15">
        <f t="shared" si="205"/>
        <v>1.4377550058509362E-2</v>
      </c>
      <c r="K253" s="15">
        <f t="shared" si="205"/>
        <v>7.3832371158127758E-5</v>
      </c>
      <c r="L253" s="15">
        <f t="shared" si="205"/>
        <v>1.803707123682672E-2</v>
      </c>
      <c r="M253" s="15">
        <f t="shared" si="205"/>
        <v>2.1988570446417177E-4</v>
      </c>
      <c r="N253" s="15">
        <f t="shared" si="205"/>
        <v>1.1132491145182822E-4</v>
      </c>
      <c r="O253" s="15">
        <f t="shared" si="205"/>
        <v>2.321717210549265E-5</v>
      </c>
      <c r="P253" s="15">
        <f t="shared" si="205"/>
        <v>7.2390446900027648E-4</v>
      </c>
      <c r="Q253" s="15">
        <f t="shared" si="205"/>
        <v>1.012463284952484E-4</v>
      </c>
      <c r="R253" s="15">
        <f t="shared" si="205"/>
        <v>6.0404746060832241E-3</v>
      </c>
      <c r="S253" s="15">
        <f t="shared" si="205"/>
        <v>3.6808307110408858E-3</v>
      </c>
      <c r="T253" s="15">
        <f t="shared" si="205"/>
        <v>6.8822723176089424E-4</v>
      </c>
      <c r="V253" s="2"/>
      <c r="W253" s="2"/>
      <c r="X253" s="2"/>
      <c r="Y253" s="2"/>
    </row>
    <row r="254" spans="2:25" x14ac:dyDescent="0.25">
      <c r="B254" s="16">
        <f t="shared" si="184"/>
        <v>43405</v>
      </c>
      <c r="C254" s="15">
        <f t="shared" ref="C254:T254" si="206">IFERROR(C193^2,"")</f>
        <v>3.340681560191682E-3</v>
      </c>
      <c r="D254" s="15">
        <f t="shared" si="206"/>
        <v>4.4887904325536452E-4</v>
      </c>
      <c r="E254" s="15">
        <f t="shared" si="206"/>
        <v>8.8437628307555666E-3</v>
      </c>
      <c r="F254" s="15">
        <f t="shared" si="206"/>
        <v>4.0668935965807503E-3</v>
      </c>
      <c r="G254" s="15">
        <f t="shared" si="206"/>
        <v>5.1118292572814297E-3</v>
      </c>
      <c r="H254" s="15">
        <f t="shared" si="206"/>
        <v>3.7746364546165645E-3</v>
      </c>
      <c r="I254" s="15">
        <f t="shared" si="206"/>
        <v>1.677645862020584E-3</v>
      </c>
      <c r="J254" s="15">
        <f t="shared" si="206"/>
        <v>6.9716010860389839E-5</v>
      </c>
      <c r="K254" s="15">
        <f t="shared" si="206"/>
        <v>3.5884614314751866E-3</v>
      </c>
      <c r="L254" s="15">
        <f t="shared" si="206"/>
        <v>1.9747329627939716E-3</v>
      </c>
      <c r="M254" s="15">
        <f t="shared" si="206"/>
        <v>1.4460096282872964E-3</v>
      </c>
      <c r="N254" s="15">
        <f t="shared" si="206"/>
        <v>1.7480773697565813E-3</v>
      </c>
      <c r="O254" s="15">
        <f t="shared" si="206"/>
        <v>2.3984254940193845E-3</v>
      </c>
      <c r="P254" s="15">
        <f t="shared" si="206"/>
        <v>5.1028086578197573E-4</v>
      </c>
      <c r="Q254" s="15">
        <f t="shared" si="206"/>
        <v>5.464289699983027E-3</v>
      </c>
      <c r="R254" s="15">
        <f t="shared" si="206"/>
        <v>1.2798373390408878E-3</v>
      </c>
      <c r="S254" s="15">
        <f t="shared" si="206"/>
        <v>3.5257797255850033E-3</v>
      </c>
      <c r="T254" s="15">
        <f t="shared" si="206"/>
        <v>1.8495858575878574E-3</v>
      </c>
      <c r="V254" s="2"/>
      <c r="W254" s="2"/>
      <c r="X254" s="2"/>
      <c r="Y254" s="2"/>
    </row>
    <row r="255" spans="2:25" x14ac:dyDescent="0.25">
      <c r="B255" s="16">
        <f t="shared" si="184"/>
        <v>43435</v>
      </c>
      <c r="C255" s="15">
        <f t="shared" ref="C255:T255" si="207">IFERROR(C194^2,"")</f>
        <v>2.2914416757478805E-2</v>
      </c>
      <c r="D255" s="15">
        <f t="shared" si="207"/>
        <v>6.9133769312370058E-2</v>
      </c>
      <c r="E255" s="15">
        <f t="shared" si="207"/>
        <v>3.2014705912122165E-4</v>
      </c>
      <c r="F255" s="15">
        <f t="shared" si="207"/>
        <v>7.2237349669278033E-3</v>
      </c>
      <c r="G255" s="15">
        <f t="shared" si="207"/>
        <v>2.8977345583992836E-4</v>
      </c>
      <c r="H255" s="15">
        <f t="shared" si="207"/>
        <v>1.2615184263985469E-2</v>
      </c>
      <c r="I255" s="15">
        <f t="shared" si="207"/>
        <v>1.701101788567028E-2</v>
      </c>
      <c r="J255" s="15">
        <f t="shared" si="207"/>
        <v>1.0365155157259939E-2</v>
      </c>
      <c r="K255" s="15">
        <f t="shared" si="207"/>
        <v>3.5676220072738823E-3</v>
      </c>
      <c r="L255" s="15">
        <f t="shared" si="207"/>
        <v>1.9637326074921159E-5</v>
      </c>
      <c r="M255" s="15">
        <f t="shared" si="207"/>
        <v>2.7171539794228813E-3</v>
      </c>
      <c r="N255" s="15">
        <f t="shared" si="207"/>
        <v>1.2474803220376821E-3</v>
      </c>
      <c r="O255" s="15">
        <f t="shared" si="207"/>
        <v>8.3559560134274476E-4</v>
      </c>
      <c r="P255" s="15">
        <f t="shared" si="207"/>
        <v>4.6266021481147007E-3</v>
      </c>
      <c r="Q255" s="15">
        <f t="shared" si="207"/>
        <v>2.7732360466664614E-2</v>
      </c>
      <c r="R255" s="15">
        <f t="shared" si="207"/>
        <v>1.3433792214624461E-2</v>
      </c>
      <c r="S255" s="15">
        <f t="shared" si="207"/>
        <v>5.8362281766189154E-3</v>
      </c>
      <c r="T255" s="15">
        <f t="shared" si="207"/>
        <v>4.6526433428200247E-3</v>
      </c>
      <c r="V255" s="2"/>
      <c r="W255" s="2"/>
      <c r="X255" s="2"/>
      <c r="Y255" s="2"/>
    </row>
    <row r="256" spans="2:25" x14ac:dyDescent="0.25">
      <c r="B256" s="16">
        <f t="shared" si="184"/>
        <v>43466</v>
      </c>
      <c r="C256" s="15">
        <f t="shared" ref="C256:T256" si="208">IFERROR(C195^2,"")</f>
        <v>2.3759445224196931E-3</v>
      </c>
      <c r="D256" s="15">
        <f t="shared" si="208"/>
        <v>2.2738884652832067E-2</v>
      </c>
      <c r="E256" s="15">
        <f t="shared" si="208"/>
        <v>1.0459864914257881E-3</v>
      </c>
      <c r="F256" s="15">
        <f t="shared" si="208"/>
        <v>4.5461655486151018E-5</v>
      </c>
      <c r="G256" s="15">
        <f t="shared" si="208"/>
        <v>2.3274436879582022E-4</v>
      </c>
      <c r="H256" s="15">
        <f t="shared" si="208"/>
        <v>1.2808761606127797E-2</v>
      </c>
      <c r="I256" s="15">
        <f t="shared" si="208"/>
        <v>5.5358759092928025E-4</v>
      </c>
      <c r="J256" s="15">
        <f t="shared" si="208"/>
        <v>1.886762269701091E-3</v>
      </c>
      <c r="K256" s="15">
        <f t="shared" si="208"/>
        <v>1.4166026571654578E-3</v>
      </c>
      <c r="L256" s="15">
        <f t="shared" si="208"/>
        <v>2.7520045569465548E-4</v>
      </c>
      <c r="M256" s="15">
        <f t="shared" si="208"/>
        <v>2.3302943937572132E-4</v>
      </c>
      <c r="N256" s="15">
        <f t="shared" si="208"/>
        <v>3.4978959803836779E-3</v>
      </c>
      <c r="O256" s="15">
        <f t="shared" si="208"/>
        <v>2.4066990126494197E-3</v>
      </c>
      <c r="P256" s="15">
        <f t="shared" si="208"/>
        <v>1.1441580137316937E-3</v>
      </c>
      <c r="Q256" s="15">
        <f t="shared" si="208"/>
        <v>2.9621570900759168E-3</v>
      </c>
      <c r="R256" s="15">
        <f t="shared" si="208"/>
        <v>5.0684666619660425E-3</v>
      </c>
      <c r="S256" s="15">
        <f t="shared" si="208"/>
        <v>7.3901310697583775E-4</v>
      </c>
      <c r="T256" s="15">
        <f t="shared" si="208"/>
        <v>5.2465406906883902E-3</v>
      </c>
      <c r="V256" s="2"/>
      <c r="W256" s="2"/>
      <c r="X256" s="2"/>
      <c r="Y256" s="2"/>
    </row>
    <row r="257" spans="2:28" x14ac:dyDescent="0.25">
      <c r="B257" s="16">
        <f t="shared" si="184"/>
        <v>43497</v>
      </c>
      <c r="C257" s="15">
        <f t="shared" ref="C257:T257" si="209">IFERROR(C196^2,"")</f>
        <v>9.6290285842293738E-2</v>
      </c>
      <c r="D257" s="15">
        <f t="shared" si="209"/>
        <v>1.4764635617533621E-2</v>
      </c>
      <c r="E257" s="15">
        <f t="shared" si="209"/>
        <v>1.261418665571276E-5</v>
      </c>
      <c r="F257" s="15">
        <f t="shared" si="209"/>
        <v>2.5569090217415578E-3</v>
      </c>
      <c r="G257" s="15">
        <f t="shared" si="209"/>
        <v>1.2299870846250642E-3</v>
      </c>
      <c r="H257" s="15">
        <f t="shared" si="209"/>
        <v>8.6949568177988599E-4</v>
      </c>
      <c r="I257" s="15">
        <f t="shared" si="209"/>
        <v>3.6776072893345756E-4</v>
      </c>
      <c r="J257" s="15">
        <f t="shared" si="209"/>
        <v>2.6159849326762427E-4</v>
      </c>
      <c r="K257" s="15">
        <f t="shared" si="209"/>
        <v>2.060925408206557E-3</v>
      </c>
      <c r="L257" s="15">
        <f t="shared" si="209"/>
        <v>2.8297977369248322E-4</v>
      </c>
      <c r="M257" s="15">
        <f t="shared" si="209"/>
        <v>1.1349511826153162E-3</v>
      </c>
      <c r="N257" s="15">
        <f t="shared" si="209"/>
        <v>4.9591043869804026E-6</v>
      </c>
      <c r="O257" s="15">
        <f t="shared" si="209"/>
        <v>8.0661587267687393E-5</v>
      </c>
      <c r="P257" s="15">
        <f t="shared" si="209"/>
        <v>1.5790777044232295E-3</v>
      </c>
      <c r="Q257" s="15">
        <f t="shared" si="209"/>
        <v>3.2222481648108404E-2</v>
      </c>
      <c r="R257" s="15">
        <f t="shared" si="209"/>
        <v>6.7181658577925877E-3</v>
      </c>
      <c r="S257" s="15">
        <f t="shared" si="209"/>
        <v>1.3890609922140315E-3</v>
      </c>
      <c r="T257" s="15">
        <f t="shared" si="209"/>
        <v>5.0094504067375835E-6</v>
      </c>
      <c r="V257" s="2"/>
      <c r="W257" s="2"/>
      <c r="X257" s="2"/>
      <c r="Y257" s="2"/>
    </row>
    <row r="258" spans="2:28" x14ac:dyDescent="0.25">
      <c r="B258" s="16">
        <f t="shared" si="184"/>
        <v>43525</v>
      </c>
      <c r="C258" s="15">
        <f t="shared" ref="C258:T258" si="210">IFERROR(C197^2,"")</f>
        <v>6.6835144002867957E-3</v>
      </c>
      <c r="D258" s="15">
        <f t="shared" si="210"/>
        <v>1.6885835082747027E-4</v>
      </c>
      <c r="E258" s="15">
        <f t="shared" si="210"/>
        <v>4.6401605366583887E-3</v>
      </c>
      <c r="F258" s="15">
        <f t="shared" si="210"/>
        <v>5.6809080812006614E-4</v>
      </c>
      <c r="G258" s="15">
        <f t="shared" si="210"/>
        <v>3.7494888322141813E-3</v>
      </c>
      <c r="H258" s="15">
        <f t="shared" si="210"/>
        <v>1.3417365248768907E-3</v>
      </c>
      <c r="I258" s="15">
        <f t="shared" si="210"/>
        <v>4.9194603008923215E-4</v>
      </c>
      <c r="J258" s="15">
        <f t="shared" si="210"/>
        <v>3.8735252840255109E-4</v>
      </c>
      <c r="K258" s="15">
        <f t="shared" si="210"/>
        <v>2.3922760510991297E-4</v>
      </c>
      <c r="L258" s="15">
        <f t="shared" si="210"/>
        <v>1.3662786693866412E-4</v>
      </c>
      <c r="M258" s="15">
        <f t="shared" si="210"/>
        <v>4.8708247285176844E-4</v>
      </c>
      <c r="N258" s="15">
        <f t="shared" si="210"/>
        <v>7.4316872297825571E-4</v>
      </c>
      <c r="O258" s="15">
        <f t="shared" si="210"/>
        <v>9.3049318694739681E-4</v>
      </c>
      <c r="P258" s="15">
        <f t="shared" si="210"/>
        <v>3.6526788170580549E-4</v>
      </c>
      <c r="Q258" s="15">
        <f t="shared" si="210"/>
        <v>3.3843581216076989E-4</v>
      </c>
      <c r="R258" s="15">
        <f t="shared" si="210"/>
        <v>6.6190415439830127E-4</v>
      </c>
      <c r="S258" s="15">
        <f t="shared" si="210"/>
        <v>1.0084400418105116E-3</v>
      </c>
      <c r="T258" s="15">
        <f t="shared" si="210"/>
        <v>3.958187413740359E-3</v>
      </c>
      <c r="V258" s="2"/>
      <c r="W258" s="2"/>
      <c r="X258" s="2"/>
      <c r="Y258" s="2"/>
    </row>
    <row r="259" spans="2:28" x14ac:dyDescent="0.25">
      <c r="B259" s="16">
        <f t="shared" si="184"/>
        <v>43556</v>
      </c>
      <c r="C259" s="15">
        <f t="shared" ref="C259:T259" si="211">IFERROR(C198^2,"")</f>
        <v>2.3856103733203358E-4</v>
      </c>
      <c r="D259" s="15">
        <f t="shared" si="211"/>
        <v>4.0952841650201911E-4</v>
      </c>
      <c r="E259" s="15">
        <f t="shared" si="211"/>
        <v>9.966450884174512E-5</v>
      </c>
      <c r="F259" s="15">
        <f t="shared" si="211"/>
        <v>8.2436567374875972E-5</v>
      </c>
      <c r="G259" s="15">
        <f t="shared" si="211"/>
        <v>1.4765443131579308E-4</v>
      </c>
      <c r="H259" s="15">
        <f t="shared" si="211"/>
        <v>2.548931664499245E-4</v>
      </c>
      <c r="I259" s="15">
        <f t="shared" si="211"/>
        <v>1.4345279831183809E-3</v>
      </c>
      <c r="J259" s="15">
        <f t="shared" si="211"/>
        <v>8.7125017629453086E-3</v>
      </c>
      <c r="K259" s="15">
        <f t="shared" si="211"/>
        <v>1.4326415452501736E-4</v>
      </c>
      <c r="L259" s="15">
        <f t="shared" si="211"/>
        <v>4.0121469137805885E-5</v>
      </c>
      <c r="M259" s="15">
        <f t="shared" si="211"/>
        <v>1.0783770337251348E-3</v>
      </c>
      <c r="N259" s="15">
        <f t="shared" si="211"/>
        <v>4.6647994387996064E-6</v>
      </c>
      <c r="O259" s="15">
        <f t="shared" si="211"/>
        <v>4.198861518871049E-4</v>
      </c>
      <c r="P259" s="15">
        <f t="shared" si="211"/>
        <v>5.55338785441038E-4</v>
      </c>
      <c r="Q259" s="15">
        <f t="shared" si="211"/>
        <v>2.9136388768420097E-3</v>
      </c>
      <c r="R259" s="15">
        <f t="shared" si="211"/>
        <v>3.0705349150245979E-5</v>
      </c>
      <c r="S259" s="15">
        <f t="shared" si="211"/>
        <v>3.5187037017176109E-4</v>
      </c>
      <c r="T259" s="15">
        <f t="shared" si="211"/>
        <v>1.240994285643785E-4</v>
      </c>
      <c r="V259" s="2"/>
      <c r="W259" s="2"/>
      <c r="X259" s="2"/>
      <c r="Y259" s="2"/>
    </row>
    <row r="261" spans="2:28" x14ac:dyDescent="0.25">
      <c r="B261" s="4"/>
      <c r="C261" s="2"/>
      <c r="D261" s="2"/>
      <c r="E261" s="2"/>
      <c r="F261" s="2"/>
      <c r="G261" s="2"/>
      <c r="H261" s="2"/>
      <c r="I261" s="2"/>
      <c r="J261" s="2"/>
      <c r="K261" s="2"/>
      <c r="L261" s="2"/>
      <c r="M261" s="2"/>
      <c r="N261" s="2"/>
      <c r="O261" s="2"/>
      <c r="P261" s="2"/>
      <c r="Q261" s="2"/>
      <c r="R261" s="2"/>
      <c r="S261" s="2"/>
      <c r="T261" s="2"/>
      <c r="V261" s="2"/>
      <c r="W261" s="2"/>
      <c r="X261" s="2"/>
      <c r="Y261" s="2"/>
      <c r="AA261" s="2"/>
    </row>
    <row r="262" spans="2:28" x14ac:dyDescent="0.25">
      <c r="B262" s="12" t="s">
        <v>6</v>
      </c>
      <c r="C262" s="12" t="s">
        <v>7</v>
      </c>
      <c r="D262" s="12" t="s">
        <v>7</v>
      </c>
      <c r="E262" s="12" t="s">
        <v>7</v>
      </c>
      <c r="F262" s="12" t="s">
        <v>7</v>
      </c>
      <c r="G262" s="12" t="s">
        <v>7</v>
      </c>
      <c r="H262" s="12" t="s">
        <v>7</v>
      </c>
      <c r="I262" s="12" t="s">
        <v>7</v>
      </c>
      <c r="J262" s="12" t="s">
        <v>7</v>
      </c>
      <c r="K262" s="12" t="s">
        <v>7</v>
      </c>
      <c r="L262" s="12" t="s">
        <v>7</v>
      </c>
      <c r="M262" s="12" t="s">
        <v>7</v>
      </c>
      <c r="N262" s="12" t="s">
        <v>7</v>
      </c>
      <c r="O262" s="12" t="s">
        <v>7</v>
      </c>
      <c r="P262" s="12" t="s">
        <v>7</v>
      </c>
      <c r="Q262" s="12" t="s">
        <v>7</v>
      </c>
      <c r="R262" s="12" t="s">
        <v>7</v>
      </c>
      <c r="S262" s="12" t="s">
        <v>7</v>
      </c>
      <c r="T262" s="12" t="s">
        <v>7</v>
      </c>
      <c r="U262" s="12" t="s">
        <v>13</v>
      </c>
      <c r="V262" s="12" t="s">
        <v>14</v>
      </c>
      <c r="W262" s="12" t="s">
        <v>7</v>
      </c>
      <c r="X262" s="12"/>
      <c r="Y262" s="12" t="s">
        <v>26</v>
      </c>
      <c r="Z262" s="12" t="s">
        <v>14</v>
      </c>
      <c r="AA262" s="12" t="s">
        <v>7</v>
      </c>
      <c r="AB262" s="12"/>
    </row>
    <row r="263" spans="2:28" x14ac:dyDescent="0.25">
      <c r="B263" s="16">
        <f t="shared" ref="B263:B294" si="212">B17</f>
        <v>41760</v>
      </c>
      <c r="C263" s="15">
        <v>0</v>
      </c>
      <c r="D263" s="15">
        <v>0</v>
      </c>
      <c r="E263" s="15">
        <v>0</v>
      </c>
      <c r="F263" s="15">
        <v>0</v>
      </c>
      <c r="G263" s="15">
        <v>0</v>
      </c>
      <c r="H263" s="15">
        <v>0</v>
      </c>
      <c r="I263" s="15">
        <v>0</v>
      </c>
      <c r="J263" s="15">
        <v>0</v>
      </c>
      <c r="K263" s="15">
        <v>0</v>
      </c>
      <c r="L263" s="15">
        <v>0</v>
      </c>
      <c r="M263" s="15">
        <v>0</v>
      </c>
      <c r="N263" s="15">
        <v>0</v>
      </c>
      <c r="O263" s="15">
        <v>0</v>
      </c>
      <c r="P263" s="15">
        <v>0</v>
      </c>
      <c r="Q263" s="15">
        <v>0</v>
      </c>
      <c r="R263" s="15">
        <v>0</v>
      </c>
      <c r="S263" s="15">
        <v>0</v>
      </c>
      <c r="T263" s="15">
        <v>0</v>
      </c>
      <c r="U263" s="14">
        <f>W3</f>
        <v>1010476.46</v>
      </c>
      <c r="V263" s="15">
        <v>0</v>
      </c>
      <c r="W263" s="15"/>
      <c r="X263" s="15">
        <f>U263/$U$263-1</f>
        <v>0</v>
      </c>
      <c r="Y263" s="10">
        <v>1923.5699460000001</v>
      </c>
      <c r="Z263" s="15">
        <v>0</v>
      </c>
      <c r="AA263" s="15"/>
      <c r="AB263" s="15">
        <f>Y263/$Y$263-1</f>
        <v>0</v>
      </c>
    </row>
    <row r="264" spans="2:28" x14ac:dyDescent="0.25">
      <c r="B264" s="16">
        <f t="shared" si="212"/>
        <v>41791</v>
      </c>
      <c r="C264" s="15">
        <f t="shared" ref="C264:C295" si="213">IFERROR(C79*C$14,"")</f>
        <v>3.6522205757008983E-3</v>
      </c>
      <c r="D264" s="15">
        <f t="shared" ref="D264:T264" si="214">D79*D$14</f>
        <v>-1.2111621777089864E-3</v>
      </c>
      <c r="E264" s="15">
        <f t="shared" si="214"/>
        <v>3.029474671192741E-3</v>
      </c>
      <c r="F264" s="15">
        <f t="shared" si="214"/>
        <v>-1.9855439141480141E-4</v>
      </c>
      <c r="G264" s="15">
        <f t="shared" si="214"/>
        <v>2.188303713982191E-3</v>
      </c>
      <c r="H264" s="15">
        <f t="shared" si="214"/>
        <v>4.8122264452960485E-3</v>
      </c>
      <c r="I264" s="15">
        <f t="shared" si="214"/>
        <v>9.3063427526939447E-4</v>
      </c>
      <c r="J264" s="15">
        <f t="shared" si="214"/>
        <v>-1.1572631379238834E-3</v>
      </c>
      <c r="K264" s="15">
        <f t="shared" si="214"/>
        <v>4.5117204330007658E-3</v>
      </c>
      <c r="L264" s="15">
        <f t="shared" si="214"/>
        <v>9.5683740396122069E-4</v>
      </c>
      <c r="M264" s="15">
        <f t="shared" si="214"/>
        <v>1.4529444085618602E-3</v>
      </c>
      <c r="N264" s="15">
        <f t="shared" si="214"/>
        <v>8.1931559513291792E-4</v>
      </c>
      <c r="O264" s="15">
        <f t="shared" si="214"/>
        <v>-2.004334395493601E-5</v>
      </c>
      <c r="P264" s="15">
        <f t="shared" si="214"/>
        <v>8.0788493189169313E-5</v>
      </c>
      <c r="Q264" s="15">
        <f t="shared" si="214"/>
        <v>1.6457295637108231E-3</v>
      </c>
      <c r="R264" s="15">
        <f t="shared" si="214"/>
        <v>1.0347643828059641E-3</v>
      </c>
      <c r="S264" s="15">
        <f t="shared" si="214"/>
        <v>-5.1540530443240683E-4</v>
      </c>
      <c r="T264" s="15">
        <f t="shared" si="214"/>
        <v>-8.0953184075681773E-4</v>
      </c>
      <c r="U264" s="14">
        <f t="shared" ref="U264:U295" si="215">(1+SUM(C264:T264))*U263</f>
        <v>1031901.5921445367</v>
      </c>
      <c r="V264" s="15">
        <f>IF(U264&lt;U263,U264/MAX($U$263:U264)-1,V263)</f>
        <v>0</v>
      </c>
      <c r="W264" s="15">
        <f>LN(U264/U263)</f>
        <v>2.0981343871684422E-2</v>
      </c>
      <c r="X264" s="15">
        <f t="shared" ref="X264:X313" si="216">U264/$U$263-1</f>
        <v>2.120299976561224E-2</v>
      </c>
      <c r="Y264" s="10">
        <v>1960.2299800000001</v>
      </c>
      <c r="Z264" s="15">
        <f>IF(Y264&lt;Y263,Y264/MAX($Y$263:Y264)-1,Z263)</f>
        <v>0</v>
      </c>
      <c r="AA264" s="15">
        <f>LN(Y264/Y263)</f>
        <v>1.8878996624704429E-2</v>
      </c>
      <c r="AB264" s="15">
        <f>Y264/$Y$263-1</f>
        <v>1.9058331658920569E-2</v>
      </c>
    </row>
    <row r="265" spans="2:28" x14ac:dyDescent="0.25">
      <c r="B265" s="16">
        <f t="shared" si="212"/>
        <v>41821</v>
      </c>
      <c r="C265" s="15">
        <f t="shared" si="213"/>
        <v>-5.8170528206503693E-3</v>
      </c>
      <c r="D265" s="15">
        <f t="shared" ref="D265:T265" si="217">D80*D$14</f>
        <v>-4.2579055361238695E-4</v>
      </c>
      <c r="E265" s="15">
        <f t="shared" si="217"/>
        <v>-1.3374519997883841E-2</v>
      </c>
      <c r="F265" s="15">
        <f t="shared" si="217"/>
        <v>-4.4792994219316363E-3</v>
      </c>
      <c r="G265" s="15">
        <f t="shared" si="217"/>
        <v>-7.5099518783273048E-5</v>
      </c>
      <c r="H265" s="15">
        <f t="shared" si="217"/>
        <v>-8.7296476055147027E-3</v>
      </c>
      <c r="I265" s="15">
        <f t="shared" si="217"/>
        <v>-1.0951484953346479E-3</v>
      </c>
      <c r="J265" s="15">
        <f t="shared" si="217"/>
        <v>1.678142313455642E-3</v>
      </c>
      <c r="K265" s="15">
        <f t="shared" si="217"/>
        <v>-6.5628282079241455E-3</v>
      </c>
      <c r="L265" s="15">
        <f t="shared" si="217"/>
        <v>-2.4166228170737786E-3</v>
      </c>
      <c r="M265" s="15">
        <f t="shared" si="217"/>
        <v>-2.165904671361222E-3</v>
      </c>
      <c r="N265" s="15">
        <f t="shared" si="217"/>
        <v>3.3198505472643202E-4</v>
      </c>
      <c r="O265" s="15">
        <f t="shared" si="217"/>
        <v>-3.9634647894916768E-3</v>
      </c>
      <c r="P265" s="15">
        <f t="shared" si="217"/>
        <v>-1.0292966240345025E-3</v>
      </c>
      <c r="Q265" s="15">
        <f t="shared" si="217"/>
        <v>2.1674723355662084E-4</v>
      </c>
      <c r="R265" s="15">
        <f t="shared" si="217"/>
        <v>1.6887483968142708E-3</v>
      </c>
      <c r="S265" s="15">
        <f t="shared" si="217"/>
        <v>7.4215574782540044E-4</v>
      </c>
      <c r="T265" s="15">
        <f t="shared" si="217"/>
        <v>9.1810455864864212E-5</v>
      </c>
      <c r="U265" s="14">
        <f t="shared" si="215"/>
        <v>985068.64930991526</v>
      </c>
      <c r="V265" s="15">
        <f>IF(U265&lt;U264,U265/MAX($U$263:U265)-1,V264)</f>
        <v>-4.5385086321352963E-2</v>
      </c>
      <c r="W265" s="15">
        <f t="shared" ref="W265:W313" si="218">LN(U265/U264)</f>
        <v>-4.6447251571297983E-2</v>
      </c>
      <c r="X265" s="15">
        <f t="shared" si="216"/>
        <v>-2.5144386530374652E-2</v>
      </c>
      <c r="Y265" s="10">
        <v>1930.670044</v>
      </c>
      <c r="Z265" s="15">
        <f>IF(Y265&lt;Y264,Y265/MAX($Y$263:Y265)-1,Z264)</f>
        <v>-1.5079830581919862E-2</v>
      </c>
      <c r="AA265" s="15">
        <f t="shared" ref="AA265:AA313" si="219">LN(Y265/Y264)</f>
        <v>-1.5194687370535838E-2</v>
      </c>
      <c r="AB265" s="15">
        <f t="shared" ref="AB265:AB322" si="220">Y265/$Y$263-1</f>
        <v>3.6911046644101386E-3</v>
      </c>
    </row>
    <row r="266" spans="2:28" x14ac:dyDescent="0.25">
      <c r="B266" s="16">
        <f t="shared" si="212"/>
        <v>41852</v>
      </c>
      <c r="C266" s="15">
        <f t="shared" si="213"/>
        <v>4.5817081030172344E-5</v>
      </c>
      <c r="D266" s="15">
        <f t="shared" ref="D266:T266" si="221">D81*D$14</f>
        <v>1.0542190423876525E-3</v>
      </c>
      <c r="E266" s="15">
        <f t="shared" si="221"/>
        <v>9.529475596869964E-3</v>
      </c>
      <c r="F266" s="15">
        <f t="shared" si="221"/>
        <v>6.1421368813902493E-3</v>
      </c>
      <c r="G266" s="15">
        <f t="shared" si="221"/>
        <v>-4.8404474879970754E-5</v>
      </c>
      <c r="H266" s="15">
        <f t="shared" si="221"/>
        <v>-5.084991965022236E-4</v>
      </c>
      <c r="I266" s="15">
        <f t="shared" si="221"/>
        <v>8.837758726645597E-4</v>
      </c>
      <c r="J266" s="15">
        <f t="shared" si="221"/>
        <v>1.0787168859743806E-3</v>
      </c>
      <c r="K266" s="15">
        <f t="shared" si="221"/>
        <v>1.096539188002406E-2</v>
      </c>
      <c r="L266" s="15">
        <f t="shared" si="221"/>
        <v>1.2477018956916952E-3</v>
      </c>
      <c r="M266" s="15">
        <f t="shared" si="221"/>
        <v>1.1733319834735887E-3</v>
      </c>
      <c r="N266" s="15">
        <f t="shared" si="221"/>
        <v>8.8320147828761962E-5</v>
      </c>
      <c r="O266" s="15">
        <f t="shared" si="221"/>
        <v>1.7959268690480063E-3</v>
      </c>
      <c r="P266" s="15">
        <f t="shared" si="221"/>
        <v>-3.7061645192376717E-4</v>
      </c>
      <c r="Q266" s="15">
        <f t="shared" si="221"/>
        <v>-6.5602109629604331E-4</v>
      </c>
      <c r="R266" s="15">
        <f t="shared" si="221"/>
        <v>-2.1738065863716397E-4</v>
      </c>
      <c r="S266" s="15">
        <f t="shared" si="221"/>
        <v>-3.1204862650316443E-5</v>
      </c>
      <c r="T266" s="15">
        <f t="shared" si="221"/>
        <v>1.7167246555977282E-3</v>
      </c>
      <c r="U266" s="14">
        <f t="shared" si="215"/>
        <v>1018452.046664991</v>
      </c>
      <c r="V266" s="15">
        <f>IF(U266&lt;U265,U266/MAX($U$263:U266)-1,V265)</f>
        <v>-4.5385086321352963E-2</v>
      </c>
      <c r="W266" s="15">
        <f t="shared" si="218"/>
        <v>3.33278187718185E-2</v>
      </c>
      <c r="X266" s="15">
        <f t="shared" si="216"/>
        <v>7.8928970448168823E-3</v>
      </c>
      <c r="Y266" s="10">
        <v>2003.369995</v>
      </c>
      <c r="Z266" s="15">
        <f>IF(Y266&lt;Y265,Y266/MAX($Y$263:Y266)-1,Z265)</f>
        <v>-1.5079830581919862E-2</v>
      </c>
      <c r="AA266" s="15">
        <f t="shared" si="219"/>
        <v>3.6963644321168353E-2</v>
      </c>
      <c r="AB266" s="15">
        <f t="shared" si="220"/>
        <v>4.1485389790967275E-2</v>
      </c>
    </row>
    <row r="267" spans="2:28" x14ac:dyDescent="0.25">
      <c r="B267" s="16">
        <f t="shared" si="212"/>
        <v>41883</v>
      </c>
      <c r="C267" s="15">
        <f t="shared" si="213"/>
        <v>-1.5586185283969559E-3</v>
      </c>
      <c r="D267" s="15">
        <f t="shared" ref="D267:T267" si="222">D82*D$14</f>
        <v>-6.3839681569061483E-4</v>
      </c>
      <c r="E267" s="15">
        <f t="shared" si="222"/>
        <v>5.7741805325534591E-3</v>
      </c>
      <c r="F267" s="15">
        <f t="shared" si="222"/>
        <v>2.9471044250449426E-4</v>
      </c>
      <c r="G267" s="15">
        <f t="shared" si="222"/>
        <v>8.7784026589296049E-4</v>
      </c>
      <c r="H267" s="15">
        <f t="shared" si="222"/>
        <v>-6.2916163312393561E-3</v>
      </c>
      <c r="I267" s="15">
        <f t="shared" si="222"/>
        <v>8.3968738034634013E-4</v>
      </c>
      <c r="J267" s="15">
        <f t="shared" si="222"/>
        <v>8.0626320157769875E-4</v>
      </c>
      <c r="K267" s="15">
        <f t="shared" si="222"/>
        <v>-7.8732035844092749E-3</v>
      </c>
      <c r="L267" s="15">
        <f t="shared" si="222"/>
        <v>-1.3387150833063844E-3</v>
      </c>
      <c r="M267" s="15">
        <f t="shared" si="222"/>
        <v>-9.8981637820695981E-4</v>
      </c>
      <c r="N267" s="15">
        <f t="shared" si="222"/>
        <v>3.9527908600256022E-4</v>
      </c>
      <c r="O267" s="15">
        <f t="shared" si="222"/>
        <v>7.3293267052159338E-4</v>
      </c>
      <c r="P267" s="15">
        <f t="shared" si="222"/>
        <v>-1.028467918692407E-3</v>
      </c>
      <c r="Q267" s="15">
        <f t="shared" si="222"/>
        <v>-8.0371629152986915E-4</v>
      </c>
      <c r="R267" s="15">
        <f t="shared" si="222"/>
        <v>7.9863026892865174E-4</v>
      </c>
      <c r="S267" s="15">
        <f t="shared" si="222"/>
        <v>8.4281298304539844E-5</v>
      </c>
      <c r="T267" s="15">
        <f t="shared" si="222"/>
        <v>3.1535913659916582E-4</v>
      </c>
      <c r="U267" s="14">
        <f t="shared" si="215"/>
        <v>1008671.4578781753</v>
      </c>
      <c r="V267" s="15">
        <f>IF(U267&lt;U266,U267/MAX($U$263:U267)-1,V266)</f>
        <v>-2.2511966686749263E-2</v>
      </c>
      <c r="W267" s="15">
        <f t="shared" si="218"/>
        <v>-9.6497965328540981E-3</v>
      </c>
      <c r="X267" s="15">
        <f t="shared" si="216"/>
        <v>-1.7862881455196211E-3</v>
      </c>
      <c r="Y267" s="10">
        <v>1972.290039</v>
      </c>
      <c r="Z267" s="15">
        <f>IF(Y267&lt;Y266,Y267/MAX($Y$263:Y267)-1,Z266)</f>
        <v>-1.5513837223063764E-2</v>
      </c>
      <c r="AA267" s="15">
        <f t="shared" si="219"/>
        <v>-1.5635436078483781E-2</v>
      </c>
      <c r="AB267" s="15">
        <f t="shared" si="220"/>
        <v>2.5327954983551226E-2</v>
      </c>
    </row>
    <row r="268" spans="2:28" x14ac:dyDescent="0.25">
      <c r="B268" s="16">
        <f t="shared" si="212"/>
        <v>41913</v>
      </c>
      <c r="C268" s="15">
        <f t="shared" si="213"/>
        <v>3.9492448197949795E-3</v>
      </c>
      <c r="D268" s="15">
        <f t="shared" ref="D268:T268" si="223">D83*D$14</f>
        <v>1.8998325424965641E-3</v>
      </c>
      <c r="E268" s="15">
        <f t="shared" si="223"/>
        <v>4.9040424687331885E-3</v>
      </c>
      <c r="F268" s="15">
        <f t="shared" si="223"/>
        <v>1.4355629578664535E-3</v>
      </c>
      <c r="G268" s="15">
        <f t="shared" si="223"/>
        <v>-1.3013257693555644E-3</v>
      </c>
      <c r="H268" s="15">
        <f t="shared" si="223"/>
        <v>2.2821905500038746E-2</v>
      </c>
      <c r="I268" s="15">
        <f t="shared" si="223"/>
        <v>2.7468703149944717E-4</v>
      </c>
      <c r="J268" s="15">
        <f t="shared" si="223"/>
        <v>1.5182181846645304E-3</v>
      </c>
      <c r="K268" s="15">
        <f t="shared" si="223"/>
        <v>1.9227873623991081E-2</v>
      </c>
      <c r="L268" s="15">
        <f t="shared" si="223"/>
        <v>2.6592257012705406E-3</v>
      </c>
      <c r="M268" s="15">
        <f t="shared" si="223"/>
        <v>1.6168218222626656E-3</v>
      </c>
      <c r="N268" s="15">
        <f t="shared" si="223"/>
        <v>1.2813903757872185E-3</v>
      </c>
      <c r="O268" s="15">
        <f t="shared" si="223"/>
        <v>1.7509258403976232E-3</v>
      </c>
      <c r="P268" s="15">
        <f t="shared" si="223"/>
        <v>-1.236728661088209E-3</v>
      </c>
      <c r="Q268" s="15">
        <f t="shared" si="223"/>
        <v>3.1641367270233024E-3</v>
      </c>
      <c r="R268" s="15">
        <f t="shared" si="223"/>
        <v>-2.2937104159148135E-3</v>
      </c>
      <c r="S268" s="15">
        <f t="shared" si="223"/>
        <v>1.2834664349401395E-4</v>
      </c>
      <c r="T268" s="15">
        <f t="shared" si="223"/>
        <v>-6.4215436949495897E-4</v>
      </c>
      <c r="U268" s="14">
        <f t="shared" si="215"/>
        <v>1070360.0844808391</v>
      </c>
      <c r="V268" s="15">
        <f>IF(U268&lt;U267,U268/MAX($U$263:U268)-1,V267)</f>
        <v>-2.2511966686749263E-2</v>
      </c>
      <c r="W268" s="15">
        <f t="shared" si="218"/>
        <v>5.9361042682075274E-2</v>
      </c>
      <c r="X268" s="15">
        <f t="shared" si="216"/>
        <v>5.9262760540546466E-2</v>
      </c>
      <c r="Y268" s="10">
        <v>2018.0500489999999</v>
      </c>
      <c r="Z268" s="15">
        <f>IF(Y268&lt;Y267,Y268/MAX($Y$263:Y268)-1,Z267)</f>
        <v>-1.5513837223063764E-2</v>
      </c>
      <c r="AA268" s="15">
        <f t="shared" si="219"/>
        <v>2.2936398946422354E-2</v>
      </c>
      <c r="AB268" s="15">
        <f t="shared" si="220"/>
        <v>4.9117061324683409E-2</v>
      </c>
    </row>
    <row r="269" spans="2:28" x14ac:dyDescent="0.25">
      <c r="B269" s="16">
        <f t="shared" si="212"/>
        <v>41944</v>
      </c>
      <c r="C269" s="15">
        <f t="shared" si="213"/>
        <v>4.8015060590228032E-4</v>
      </c>
      <c r="D269" s="15">
        <f t="shared" ref="D269:T269" si="224">D84*D$14</f>
        <v>-5.8500966048254392E-4</v>
      </c>
      <c r="E269" s="15">
        <f t="shared" si="224"/>
        <v>8.9621635494047374E-3</v>
      </c>
      <c r="F269" s="15">
        <f t="shared" si="224"/>
        <v>4.7767353146112544E-3</v>
      </c>
      <c r="G269" s="15">
        <f t="shared" si="224"/>
        <v>1.5285809671753225E-4</v>
      </c>
      <c r="H269" s="15">
        <f t="shared" si="224"/>
        <v>6.538776189479208E-3</v>
      </c>
      <c r="I269" s="15">
        <f t="shared" si="224"/>
        <v>1.0765710520723397E-4</v>
      </c>
      <c r="J269" s="15">
        <f t="shared" si="224"/>
        <v>4.1061379736926967E-4</v>
      </c>
      <c r="K269" s="15">
        <f t="shared" si="224"/>
        <v>-1.1418935620639236E-3</v>
      </c>
      <c r="L269" s="15">
        <f t="shared" si="224"/>
        <v>3.5626148809160757E-4</v>
      </c>
      <c r="M269" s="15">
        <f t="shared" si="224"/>
        <v>1.0085901504301256E-3</v>
      </c>
      <c r="N269" s="15">
        <f t="shared" si="224"/>
        <v>1.8893710949493604E-3</v>
      </c>
      <c r="O269" s="15">
        <f t="shared" si="224"/>
        <v>-2.8562876283396186E-4</v>
      </c>
      <c r="P269" s="15">
        <f t="shared" si="224"/>
        <v>1.2478941268656866E-3</v>
      </c>
      <c r="Q269" s="15">
        <f t="shared" si="224"/>
        <v>1.4049289857375102E-3</v>
      </c>
      <c r="R269" s="15">
        <f t="shared" si="224"/>
        <v>1.355557339861776E-2</v>
      </c>
      <c r="S269" s="15">
        <f t="shared" si="224"/>
        <v>4.4226911436238199E-4</v>
      </c>
      <c r="T269" s="15">
        <f t="shared" si="224"/>
        <v>1.5259631351479351E-3</v>
      </c>
      <c r="U269" s="14">
        <f t="shared" si="215"/>
        <v>1114081.3763095906</v>
      </c>
      <c r="V269" s="15">
        <f>IF(U269&lt;U268,U269/MAX($U$263:U269)-1,V268)</f>
        <v>-2.2511966686749263E-2</v>
      </c>
      <c r="W269" s="15">
        <f t="shared" si="218"/>
        <v>4.0035068175733962E-2</v>
      </c>
      <c r="X269" s="15">
        <f t="shared" si="216"/>
        <v>0.10253075693578317</v>
      </c>
      <c r="Y269" s="10">
        <v>2067.5600589999999</v>
      </c>
      <c r="Z269" s="15">
        <f>IF(Y269&lt;Y268,Y269/MAX($Y$263:Y269)-1,Z268)</f>
        <v>-1.5513837223063764E-2</v>
      </c>
      <c r="AA269" s="15">
        <f t="shared" si="219"/>
        <v>2.4237473674625542E-2</v>
      </c>
      <c r="AB269" s="15">
        <f t="shared" si="220"/>
        <v>7.4855667868705567E-2</v>
      </c>
    </row>
    <row r="270" spans="2:28" x14ac:dyDescent="0.25">
      <c r="B270" s="16">
        <f t="shared" si="212"/>
        <v>41974</v>
      </c>
      <c r="C270" s="15">
        <f t="shared" si="213"/>
        <v>-1.1826624043915386E-3</v>
      </c>
      <c r="D270" s="15">
        <f t="shared" ref="D270:T270" si="225">D85*D$14</f>
        <v>-1.6109652481193914E-3</v>
      </c>
      <c r="E270" s="15">
        <f t="shared" si="225"/>
        <v>5.5166231210678268E-3</v>
      </c>
      <c r="F270" s="15">
        <f t="shared" si="225"/>
        <v>-1.3268710694485017E-3</v>
      </c>
      <c r="G270" s="15">
        <f t="shared" si="225"/>
        <v>-1.7707786267278035E-3</v>
      </c>
      <c r="H270" s="15">
        <f t="shared" si="225"/>
        <v>-8.9892018493029319E-4</v>
      </c>
      <c r="I270" s="15">
        <f t="shared" si="225"/>
        <v>-6.9509383427682962E-4</v>
      </c>
      <c r="J270" s="15">
        <f t="shared" si="225"/>
        <v>9.9684904909229529E-5</v>
      </c>
      <c r="K270" s="15">
        <f t="shared" si="225"/>
        <v>2.0092689347064353E-3</v>
      </c>
      <c r="L270" s="15">
        <f t="shared" si="225"/>
        <v>2.6532984388760641E-4</v>
      </c>
      <c r="M270" s="15">
        <f t="shared" si="225"/>
        <v>6.2064302663589167E-4</v>
      </c>
      <c r="N270" s="15">
        <f t="shared" si="225"/>
        <v>-1.1307035884760297E-3</v>
      </c>
      <c r="O270" s="15">
        <f t="shared" si="225"/>
        <v>8.1985325874189949E-4</v>
      </c>
      <c r="P270" s="15">
        <f t="shared" si="225"/>
        <v>2.8968874573391111E-4</v>
      </c>
      <c r="Q270" s="15">
        <f t="shared" si="225"/>
        <v>-1.2513689527494536E-3</v>
      </c>
      <c r="R270" s="15">
        <f t="shared" si="225"/>
        <v>7.2233917863575182E-4</v>
      </c>
      <c r="S270" s="15">
        <f t="shared" si="225"/>
        <v>-1.9371636799947829E-3</v>
      </c>
      <c r="T270" s="15">
        <f t="shared" si="225"/>
        <v>-1.3429579380558451E-3</v>
      </c>
      <c r="U270" s="14">
        <f t="shared" si="215"/>
        <v>1110957.4313986655</v>
      </c>
      <c r="V270" s="15">
        <f>IF(U270&lt;U269,U270/MAX($U$263:U270)-1,V269)</f>
        <v>-2.8040545128518168E-3</v>
      </c>
      <c r="W270" s="15">
        <f t="shared" si="218"/>
        <v>-2.8079932383644549E-3</v>
      </c>
      <c r="X270" s="15">
        <f t="shared" si="216"/>
        <v>9.9439200591239452E-2</v>
      </c>
      <c r="Y270" s="10">
        <v>2058.8999020000001</v>
      </c>
      <c r="Z270" s="15">
        <f>IF(Y270&lt;Y269,Y270/MAX($Y$263:Y270)-1,Z269)</f>
        <v>-4.1885878779204244E-3</v>
      </c>
      <c r="AA270" s="15">
        <f t="shared" si="219"/>
        <v>-4.1973845845717124E-3</v>
      </c>
      <c r="AB270" s="15">
        <f t="shared" si="220"/>
        <v>7.0353540447756657E-2</v>
      </c>
    </row>
    <row r="271" spans="2:28" x14ac:dyDescent="0.25">
      <c r="B271" s="16">
        <f t="shared" si="212"/>
        <v>42005</v>
      </c>
      <c r="C271" s="15">
        <f t="shared" si="213"/>
        <v>-2.3687429913630009E-3</v>
      </c>
      <c r="D271" s="15">
        <f t="shared" ref="D271:T271" si="226">D86*D$14</f>
        <v>-7.0593992020404644E-5</v>
      </c>
      <c r="E271" s="15">
        <f t="shared" si="226"/>
        <v>4.1046768009804935E-3</v>
      </c>
      <c r="F271" s="15">
        <f t="shared" si="226"/>
        <v>-5.3842720880373522E-4</v>
      </c>
      <c r="G271" s="15">
        <f t="shared" si="226"/>
        <v>1.2760528705440253E-3</v>
      </c>
      <c r="H271" s="15">
        <f t="shared" si="226"/>
        <v>8.2012791898267243E-3</v>
      </c>
      <c r="I271" s="15">
        <f t="shared" si="226"/>
        <v>-1.0709670521687619E-3</v>
      </c>
      <c r="J271" s="15">
        <f t="shared" si="226"/>
        <v>6.3833492161963115E-4</v>
      </c>
      <c r="K271" s="15">
        <f t="shared" si="226"/>
        <v>9.856677486063916E-3</v>
      </c>
      <c r="L271" s="15">
        <f t="shared" si="226"/>
        <v>3.2220384418411792E-4</v>
      </c>
      <c r="M271" s="15">
        <f t="shared" si="226"/>
        <v>6.7730980574587396E-4</v>
      </c>
      <c r="N271" s="15">
        <f t="shared" si="226"/>
        <v>-1.1894354408473087E-4</v>
      </c>
      <c r="O271" s="15">
        <f t="shared" si="226"/>
        <v>-7.0383409731629562E-4</v>
      </c>
      <c r="P271" s="15">
        <f t="shared" si="226"/>
        <v>4.503453766920835E-4</v>
      </c>
      <c r="Q271" s="15">
        <f t="shared" si="226"/>
        <v>-2.8288190997024219E-3</v>
      </c>
      <c r="R271" s="15">
        <f t="shared" si="226"/>
        <v>-5.9565784053667442E-3</v>
      </c>
      <c r="S271" s="15">
        <f t="shared" si="226"/>
        <v>-5.7246811975629897E-4</v>
      </c>
      <c r="T271" s="15">
        <f t="shared" si="226"/>
        <v>2.61118703534739E-3</v>
      </c>
      <c r="U271" s="14">
        <f t="shared" si="215"/>
        <v>1126409.3970485546</v>
      </c>
      <c r="V271" s="15">
        <f>IF(U271&lt;U270,U271/MAX($U$263:U271)-1,V270)</f>
        <v>-2.8040545128518168E-3</v>
      </c>
      <c r="W271" s="15">
        <f t="shared" si="218"/>
        <v>1.381285458637593E-2</v>
      </c>
      <c r="X271" s="15">
        <f t="shared" si="216"/>
        <v>0.11473096270699346</v>
      </c>
      <c r="Y271" s="10">
        <v>1994.98999</v>
      </c>
      <c r="Z271" s="15">
        <f>IF(Y271&lt;Y270,Y271/MAX($Y$263:Y271)-1,Z270)</f>
        <v>-3.5099376525535742E-2</v>
      </c>
      <c r="AA271" s="15">
        <f t="shared" si="219"/>
        <v>-3.1532779216949261E-2</v>
      </c>
      <c r="AB271" s="15">
        <f t="shared" si="220"/>
        <v>3.7128904071575652E-2</v>
      </c>
    </row>
    <row r="272" spans="2:28" x14ac:dyDescent="0.25">
      <c r="B272" s="16">
        <f t="shared" si="212"/>
        <v>42036</v>
      </c>
      <c r="C272" s="15">
        <f t="shared" si="213"/>
        <v>9.9898731822798911E-4</v>
      </c>
      <c r="D272" s="15">
        <f t="shared" ref="D272:T272" si="227">D87*D$14</f>
        <v>8.2476817405066052E-4</v>
      </c>
      <c r="E272" s="15">
        <f t="shared" si="227"/>
        <v>7.8977267731304597E-3</v>
      </c>
      <c r="F272" s="15">
        <f t="shared" si="227"/>
        <v>-4.2859358506774459E-4</v>
      </c>
      <c r="G272" s="15">
        <f t="shared" si="227"/>
        <v>1.7106444464895685E-3</v>
      </c>
      <c r="H272" s="15">
        <f t="shared" si="227"/>
        <v>-1.2493997434801973E-3</v>
      </c>
      <c r="I272" s="15">
        <f t="shared" si="227"/>
        <v>5.7871417887951919E-4</v>
      </c>
      <c r="J272" s="15">
        <f t="shared" si="227"/>
        <v>2.0424856540018207E-3</v>
      </c>
      <c r="K272" s="15">
        <f t="shared" si="227"/>
        <v>-7.0982022905779606E-3</v>
      </c>
      <c r="L272" s="15">
        <f t="shared" si="227"/>
        <v>-5.6430859492747438E-4</v>
      </c>
      <c r="M272" s="15">
        <f t="shared" si="227"/>
        <v>-1.3449660595436423E-3</v>
      </c>
      <c r="N272" s="15">
        <f t="shared" si="227"/>
        <v>-1.640496289430532E-3</v>
      </c>
      <c r="O272" s="15">
        <f t="shared" si="227"/>
        <v>-1.4999068362311968E-3</v>
      </c>
      <c r="P272" s="15">
        <f t="shared" si="227"/>
        <v>1.2521585533778446E-3</v>
      </c>
      <c r="Q272" s="15">
        <f t="shared" si="227"/>
        <v>3.7193286444552401E-3</v>
      </c>
      <c r="R272" s="15">
        <f t="shared" si="227"/>
        <v>1.3281749192521571E-2</v>
      </c>
      <c r="S272" s="15">
        <f t="shared" si="227"/>
        <v>2.236716158780897E-3</v>
      </c>
      <c r="T272" s="15">
        <f t="shared" si="227"/>
        <v>-5.7269099874603999E-5</v>
      </c>
      <c r="U272" s="14">
        <f t="shared" si="215"/>
        <v>1149681.1690532241</v>
      </c>
      <c r="V272" s="15">
        <f>IF(U272&lt;U271,U272/MAX($U$263:U272)-1,V271)</f>
        <v>-2.8040545128518168E-3</v>
      </c>
      <c r="W272" s="15">
        <f t="shared" si="218"/>
        <v>2.044961069725787E-2</v>
      </c>
      <c r="X272" s="15">
        <f t="shared" si="216"/>
        <v>0.13776145666295303</v>
      </c>
      <c r="Y272" s="10">
        <v>2104.5</v>
      </c>
      <c r="Z272" s="15">
        <f>IF(Y272&lt;Y271,Y272/MAX($Y$263:Y272)-1,Z271)</f>
        <v>-3.5099376525535742E-2</v>
      </c>
      <c r="AA272" s="15">
        <f t="shared" si="219"/>
        <v>5.343887644310899E-2</v>
      </c>
      <c r="AB272" s="15">
        <f t="shared" si="220"/>
        <v>9.4059513861836974E-2</v>
      </c>
    </row>
    <row r="273" spans="2:28" x14ac:dyDescent="0.25">
      <c r="B273" s="16">
        <f t="shared" si="212"/>
        <v>42064</v>
      </c>
      <c r="C273" s="15">
        <f t="shared" si="213"/>
        <v>-1.6624689099496826E-4</v>
      </c>
      <c r="D273" s="15">
        <f t="shared" ref="D273:T273" si="228">D88*D$14</f>
        <v>-2.3869970832753906E-3</v>
      </c>
      <c r="E273" s="15">
        <f t="shared" si="228"/>
        <v>1.7657854202378781E-3</v>
      </c>
      <c r="F273" s="15">
        <f t="shared" si="228"/>
        <v>-3.0568234389901318E-3</v>
      </c>
      <c r="G273" s="15">
        <f t="shared" si="228"/>
        <v>2.7621704327375346E-3</v>
      </c>
      <c r="H273" s="15">
        <f t="shared" si="228"/>
        <v>-1.8699971527404596E-3</v>
      </c>
      <c r="I273" s="15">
        <f t="shared" si="228"/>
        <v>-2.9274448252322667E-4</v>
      </c>
      <c r="J273" s="15">
        <f t="shared" si="228"/>
        <v>4.0861187121067497E-4</v>
      </c>
      <c r="K273" s="15">
        <f t="shared" si="228"/>
        <v>2.5639566760575746E-3</v>
      </c>
      <c r="L273" s="15">
        <f t="shared" si="228"/>
        <v>6.9240320900327491E-5</v>
      </c>
      <c r="M273" s="15">
        <f t="shared" si="228"/>
        <v>3.209302004748079E-4</v>
      </c>
      <c r="N273" s="15">
        <f t="shared" si="228"/>
        <v>6.0560436424999187E-6</v>
      </c>
      <c r="O273" s="15">
        <f t="shared" si="228"/>
        <v>-7.0350860662052139E-6</v>
      </c>
      <c r="P273" s="15">
        <f t="shared" si="228"/>
        <v>-1.313137312683655E-3</v>
      </c>
      <c r="Q273" s="15">
        <f t="shared" si="228"/>
        <v>-2.2707353060737166E-3</v>
      </c>
      <c r="R273" s="15">
        <f t="shared" si="228"/>
        <v>-7.7286447278629329E-3</v>
      </c>
      <c r="S273" s="15">
        <f t="shared" si="228"/>
        <v>-4.1369219682394886E-4</v>
      </c>
      <c r="T273" s="15">
        <f t="shared" si="228"/>
        <v>-1.1049831396417534E-3</v>
      </c>
      <c r="U273" s="14">
        <f t="shared" si="215"/>
        <v>1135063.7940307427</v>
      </c>
      <c r="V273" s="15">
        <f>IF(U273&lt;U272,U273/MAX($U$263:U273)-1,V272)</f>
        <v>-1.2714285852415075E-2</v>
      </c>
      <c r="W273" s="15">
        <f t="shared" si="218"/>
        <v>-1.2795804085964218E-2</v>
      </c>
      <c r="X273" s="15">
        <f t="shared" si="216"/>
        <v>0.12329563227108009</v>
      </c>
      <c r="Y273" s="10">
        <v>2067.889893</v>
      </c>
      <c r="Z273" s="15">
        <f>IF(Y273&lt;Y272,Y273/MAX($Y$263:Y273)-1,Z272)</f>
        <v>-1.739610691375626E-2</v>
      </c>
      <c r="AA273" s="15">
        <f t="shared" si="219"/>
        <v>-1.7549197229950769E-2</v>
      </c>
      <c r="AB273" s="15">
        <f t="shared" si="220"/>
        <v>7.5027137588684178E-2</v>
      </c>
    </row>
    <row r="274" spans="2:28" x14ac:dyDescent="0.25">
      <c r="B274" s="16">
        <f t="shared" si="212"/>
        <v>42095</v>
      </c>
      <c r="C274" s="15">
        <f t="shared" si="213"/>
        <v>-1.5974361823974274E-4</v>
      </c>
      <c r="D274" s="15">
        <f t="shared" ref="D274:T274" si="229">D89*D$14</f>
        <v>2.8503894488236575E-3</v>
      </c>
      <c r="E274" s="15">
        <f t="shared" si="229"/>
        <v>-7.9286079649373981E-3</v>
      </c>
      <c r="F274" s="15">
        <f t="shared" si="229"/>
        <v>-1.0101125945333449E-3</v>
      </c>
      <c r="G274" s="15">
        <f t="shared" si="229"/>
        <v>1.6694365430614552E-3</v>
      </c>
      <c r="H274" s="15">
        <f t="shared" si="229"/>
        <v>-2.5861122586809948E-2</v>
      </c>
      <c r="I274" s="15">
        <f t="shared" si="229"/>
        <v>-3.4672530307679856E-4</v>
      </c>
      <c r="J274" s="15">
        <f t="shared" si="229"/>
        <v>-4.945951531553671E-4</v>
      </c>
      <c r="K274" s="15">
        <f t="shared" si="229"/>
        <v>1.0826977180762615E-3</v>
      </c>
      <c r="L274" s="15">
        <f t="shared" si="229"/>
        <v>4.3740251266078777E-4</v>
      </c>
      <c r="M274" s="15">
        <f t="shared" si="229"/>
        <v>-7.5322395493809303E-4</v>
      </c>
      <c r="N274" s="15">
        <f t="shared" si="229"/>
        <v>1.961549253513504E-3</v>
      </c>
      <c r="O274" s="15">
        <f t="shared" si="229"/>
        <v>2.9997890252895192E-4</v>
      </c>
      <c r="P274" s="15">
        <f t="shared" si="229"/>
        <v>3.8950714780943488E-3</v>
      </c>
      <c r="Q274" s="15">
        <f t="shared" si="229"/>
        <v>2.1077151673156973E-4</v>
      </c>
      <c r="R274" s="15">
        <f t="shared" si="229"/>
        <v>5.9828314470323583E-3</v>
      </c>
      <c r="S274" s="15">
        <f t="shared" si="229"/>
        <v>9.0412119701549281E-4</v>
      </c>
      <c r="T274" s="15">
        <f t="shared" si="229"/>
        <v>5.3335095919367168E-4</v>
      </c>
      <c r="U274" s="14">
        <f t="shared" si="215"/>
        <v>1116078.1152021429</v>
      </c>
      <c r="V274" s="15">
        <f>IF(U274&lt;U273,U274/MAX($U$263:U274)-1,V273)</f>
        <v>-2.922815016510516E-2</v>
      </c>
      <c r="W274" s="15">
        <f t="shared" si="218"/>
        <v>-1.6867998337964773E-2</v>
      </c>
      <c r="X274" s="15">
        <f t="shared" si="216"/>
        <v>0.10450679395553952</v>
      </c>
      <c r="Y274" s="10">
        <v>2085.51001</v>
      </c>
      <c r="Z274" s="15">
        <f>IF(Y274&lt;Y273,Y274/MAX($Y$263:Y274)-1,Z273)</f>
        <v>-1.739610691375626E-2</v>
      </c>
      <c r="AA274" s="15">
        <f t="shared" si="219"/>
        <v>8.4847224530057719E-3</v>
      </c>
      <c r="AB274" s="15">
        <f t="shared" si="220"/>
        <v>8.4187250033069372E-2</v>
      </c>
    </row>
    <row r="275" spans="2:28" x14ac:dyDescent="0.25">
      <c r="B275" s="16">
        <f t="shared" si="212"/>
        <v>42125</v>
      </c>
      <c r="C275" s="15">
        <f t="shared" si="213"/>
        <v>-3.6129595969918978E-4</v>
      </c>
      <c r="D275" s="15">
        <f t="shared" ref="D275:T275" si="230">D90*D$14</f>
        <v>-1.1884811643294347E-4</v>
      </c>
      <c r="E275" s="15">
        <f t="shared" si="230"/>
        <v>5.2687881936221018E-3</v>
      </c>
      <c r="F275" s="15">
        <f t="shared" si="230"/>
        <v>3.2611678327368706E-4</v>
      </c>
      <c r="G275" s="15">
        <f t="shared" si="230"/>
        <v>9.216103709797717E-5</v>
      </c>
      <c r="H275" s="15">
        <f t="shared" si="230"/>
        <v>9.7154874884352316E-3</v>
      </c>
      <c r="I275" s="15">
        <f t="shared" si="230"/>
        <v>2.3333259736566705E-4</v>
      </c>
      <c r="J275" s="15">
        <f t="shared" si="230"/>
        <v>-1.6084506859683715E-3</v>
      </c>
      <c r="K275" s="15">
        <f t="shared" si="230"/>
        <v>-5.8350589086006693E-3</v>
      </c>
      <c r="L275" s="15">
        <f t="shared" si="230"/>
        <v>-4.6558376772489341E-4</v>
      </c>
      <c r="M275" s="15">
        <f t="shared" si="230"/>
        <v>3.4324207739502556E-4</v>
      </c>
      <c r="N275" s="15">
        <f t="shared" si="230"/>
        <v>-2.1739147594592562E-3</v>
      </c>
      <c r="O275" s="15">
        <f t="shared" si="230"/>
        <v>-1.3856830212793976E-4</v>
      </c>
      <c r="P275" s="15">
        <f t="shared" si="230"/>
        <v>1.2503046413434985E-3</v>
      </c>
      <c r="Q275" s="15">
        <f t="shared" si="230"/>
        <v>1.1537494681849126E-3</v>
      </c>
      <c r="R275" s="15">
        <f t="shared" si="230"/>
        <v>1.8374360127813626E-3</v>
      </c>
      <c r="S275" s="15">
        <f t="shared" si="230"/>
        <v>-2.1769906568905374E-4</v>
      </c>
      <c r="T275" s="15">
        <f t="shared" si="230"/>
        <v>-5.9352182665771251E-4</v>
      </c>
      <c r="U275" s="14">
        <f t="shared" si="215"/>
        <v>1125796.5628324524</v>
      </c>
      <c r="V275" s="15">
        <f>IF(U275&lt;U274,U275/MAX($U$263:U275)-1,V274)</f>
        <v>-2.922815016510516E-2</v>
      </c>
      <c r="W275" s="15">
        <f t="shared" si="218"/>
        <v>8.6699837437922665E-3</v>
      </c>
      <c r="X275" s="15">
        <f t="shared" si="216"/>
        <v>0.11412448225904481</v>
      </c>
      <c r="Y275" s="10">
        <v>2107.389893</v>
      </c>
      <c r="Z275" s="15">
        <f>IF(Y275&lt;Y274,Y275/MAX($Y$263:Y275)-1,Z274)</f>
        <v>-1.739610691375626E-2</v>
      </c>
      <c r="AA275" s="15">
        <f t="shared" si="219"/>
        <v>1.0436729763142673E-2</v>
      </c>
      <c r="AB275" s="15">
        <f t="shared" si="220"/>
        <v>9.5561873059125002E-2</v>
      </c>
    </row>
    <row r="276" spans="2:28" x14ac:dyDescent="0.25">
      <c r="B276" s="16">
        <f t="shared" si="212"/>
        <v>42156</v>
      </c>
      <c r="C276" s="15">
        <f t="shared" si="213"/>
        <v>-5.4266221304715667E-5</v>
      </c>
      <c r="D276" s="15">
        <f t="shared" ref="D276:T276" si="231">D91*D$14</f>
        <v>-8.79143614606612E-4</v>
      </c>
      <c r="E276" s="15">
        <f t="shared" si="231"/>
        <v>-4.0831308769770204E-3</v>
      </c>
      <c r="F276" s="15">
        <f t="shared" si="231"/>
        <v>-2.6929904942008739E-3</v>
      </c>
      <c r="G276" s="15">
        <f t="shared" si="231"/>
        <v>-7.6515063983929616E-4</v>
      </c>
      <c r="H276" s="15">
        <f t="shared" si="231"/>
        <v>-6.8734266298595857E-3</v>
      </c>
      <c r="I276" s="15">
        <f t="shared" si="231"/>
        <v>-4.9138708436360489E-4</v>
      </c>
      <c r="J276" s="15">
        <f t="shared" si="231"/>
        <v>6.4237050460941867E-4</v>
      </c>
      <c r="K276" s="15">
        <f t="shared" si="231"/>
        <v>-1.4651856744973645E-2</v>
      </c>
      <c r="L276" s="15">
        <f t="shared" si="231"/>
        <v>-1.6278753357974549E-3</v>
      </c>
      <c r="M276" s="15">
        <f t="shared" si="231"/>
        <v>-8.7523776193024726E-4</v>
      </c>
      <c r="N276" s="15">
        <f t="shared" si="231"/>
        <v>-1.2536162467806163E-3</v>
      </c>
      <c r="O276" s="15">
        <f t="shared" si="231"/>
        <v>-1.599445569389242E-3</v>
      </c>
      <c r="P276" s="15">
        <f t="shared" si="231"/>
        <v>-1.5950564946815473E-3</v>
      </c>
      <c r="Q276" s="15">
        <f t="shared" si="231"/>
        <v>-1.0962035392755752E-3</v>
      </c>
      <c r="R276" s="15">
        <f t="shared" si="231"/>
        <v>-7.2551755340094209E-3</v>
      </c>
      <c r="S276" s="15">
        <f t="shared" si="231"/>
        <v>-1.4583399478756559E-3</v>
      </c>
      <c r="T276" s="15">
        <f t="shared" si="231"/>
        <v>-3.821650995139868E-4</v>
      </c>
      <c r="U276" s="14">
        <f t="shared" si="215"/>
        <v>1072893.0211771838</v>
      </c>
      <c r="V276" s="15">
        <f>IF(U276&lt;U275,U276/MAX($U$263:U276)-1,V275)</f>
        <v>-6.6790819875110485E-2</v>
      </c>
      <c r="W276" s="15">
        <f t="shared" si="218"/>
        <v>-4.8132082949693074E-2</v>
      </c>
      <c r="X276" s="15">
        <f t="shared" si="216"/>
        <v>6.1769436150134416E-2</v>
      </c>
      <c r="Y276" s="10">
        <v>2063.110107</v>
      </c>
      <c r="Z276" s="15">
        <f>IF(Y276&lt;Y275,Y276/MAX($Y$263:Y276)-1,Z275)</f>
        <v>-2.1011672375900514E-2</v>
      </c>
      <c r="AA276" s="15">
        <f t="shared" si="219"/>
        <v>-2.1235559276432083E-2</v>
      </c>
      <c r="AB276" s="15">
        <f t="shared" si="220"/>
        <v>7.2542285914878768E-2</v>
      </c>
    </row>
    <row r="277" spans="2:28" x14ac:dyDescent="0.25">
      <c r="B277" s="16">
        <f t="shared" si="212"/>
        <v>42186</v>
      </c>
      <c r="C277" s="15">
        <f t="shared" si="213"/>
        <v>-8.6070357690221479E-4</v>
      </c>
      <c r="D277" s="15">
        <f t="shared" ref="D277:T277" si="232">D92*D$14</f>
        <v>1.9005856429688468E-3</v>
      </c>
      <c r="E277" s="15">
        <f t="shared" si="232"/>
        <v>9.6514788046113704E-3</v>
      </c>
      <c r="F277" s="15">
        <f t="shared" si="232"/>
        <v>1.2863989288716955E-3</v>
      </c>
      <c r="G277" s="15">
        <f t="shared" si="232"/>
        <v>1.8283263031694977E-3</v>
      </c>
      <c r="H277" s="15">
        <f t="shared" si="232"/>
        <v>1.5567291917124783E-2</v>
      </c>
      <c r="I277" s="15">
        <f t="shared" si="232"/>
        <v>6.8843459508171343E-4</v>
      </c>
      <c r="J277" s="15">
        <f t="shared" si="232"/>
        <v>9.3505393679637607E-4</v>
      </c>
      <c r="K277" s="15">
        <f t="shared" si="232"/>
        <v>1.2393122177723998E-2</v>
      </c>
      <c r="L277" s="15">
        <f t="shared" si="232"/>
        <v>9.4157788172758111E-4</v>
      </c>
      <c r="M277" s="15">
        <f t="shared" si="232"/>
        <v>1.7464501979980289E-3</v>
      </c>
      <c r="N277" s="15">
        <f t="shared" si="232"/>
        <v>4.3604720720438034E-4</v>
      </c>
      <c r="O277" s="15">
        <f t="shared" si="232"/>
        <v>5.2202916521719759E-4</v>
      </c>
      <c r="P277" s="15">
        <f t="shared" si="232"/>
        <v>2.2304115867307385E-3</v>
      </c>
      <c r="Q277" s="15">
        <f t="shared" si="232"/>
        <v>7.0426886867926315E-4</v>
      </c>
      <c r="R277" s="15">
        <f t="shared" si="232"/>
        <v>3.8238366102344651E-3</v>
      </c>
      <c r="S277" s="15">
        <f t="shared" si="232"/>
        <v>9.5361503705600095E-5</v>
      </c>
      <c r="T277" s="15">
        <f t="shared" si="232"/>
        <v>7.3699220201094606E-4</v>
      </c>
      <c r="U277" s="14">
        <f t="shared" si="215"/>
        <v>1131501.909570406</v>
      </c>
      <c r="V277" s="15">
        <f>IF(U277&lt;U276,U277/MAX($U$263:U277)-1,V276)</f>
        <v>-6.6790819875110485E-2</v>
      </c>
      <c r="W277" s="15">
        <f t="shared" si="218"/>
        <v>5.318711573063066E-2</v>
      </c>
      <c r="X277" s="15">
        <f t="shared" si="216"/>
        <v>0.11977067686505638</v>
      </c>
      <c r="Y277" s="10">
        <v>2103.8400879999999</v>
      </c>
      <c r="Z277" s="15">
        <f>IF(Y277&lt;Y276,Y277/MAX($Y$263:Y277)-1,Z276)</f>
        <v>-2.1011672375900514E-2</v>
      </c>
      <c r="AA277" s="15">
        <f t="shared" si="219"/>
        <v>1.954968324649287E-2</v>
      </c>
      <c r="AB277" s="15">
        <f t="shared" si="220"/>
        <v>9.3716447574399675E-2</v>
      </c>
    </row>
    <row r="278" spans="2:28" x14ac:dyDescent="0.25">
      <c r="B278" s="16">
        <f t="shared" si="212"/>
        <v>42217</v>
      </c>
      <c r="C278" s="15">
        <f t="shared" si="213"/>
        <v>-1.2272060380594525E-3</v>
      </c>
      <c r="D278" s="15">
        <f t="shared" ref="D278:T278" si="233">D93*D$14</f>
        <v>-1.4136268048795275E-3</v>
      </c>
      <c r="E278" s="15">
        <f t="shared" si="233"/>
        <v>-9.0035591859200783E-5</v>
      </c>
      <c r="F278" s="15">
        <f t="shared" si="233"/>
        <v>8.7034228469314162E-3</v>
      </c>
      <c r="G278" s="15">
        <f t="shared" si="233"/>
        <v>-1.5989723072959087E-3</v>
      </c>
      <c r="H278" s="15">
        <f t="shared" si="233"/>
        <v>-2.1645808336394168E-3</v>
      </c>
      <c r="I278" s="15">
        <f t="shared" si="233"/>
        <v>-1.588008936884884E-3</v>
      </c>
      <c r="J278" s="15">
        <f t="shared" si="233"/>
        <v>-3.6990913510974695E-3</v>
      </c>
      <c r="K278" s="15">
        <f t="shared" si="233"/>
        <v>1.0968503385630623E-4</v>
      </c>
      <c r="L278" s="15">
        <f t="shared" si="233"/>
        <v>1.4545425474938678E-4</v>
      </c>
      <c r="M278" s="15">
        <f t="shared" si="233"/>
        <v>-1.6507310455440415E-3</v>
      </c>
      <c r="N278" s="15">
        <f t="shared" si="233"/>
        <v>-9.33727526905379E-4</v>
      </c>
      <c r="O278" s="15">
        <f t="shared" si="233"/>
        <v>-2.8691774014666941E-4</v>
      </c>
      <c r="P278" s="15">
        <f t="shared" si="233"/>
        <v>-2.4793533992944852E-3</v>
      </c>
      <c r="Q278" s="15">
        <f t="shared" si="233"/>
        <v>-1.3237038797651061E-3</v>
      </c>
      <c r="R278" s="15">
        <f t="shared" si="233"/>
        <v>-9.5639669833538134E-3</v>
      </c>
      <c r="S278" s="15">
        <f t="shared" si="233"/>
        <v>-1.2623053503597865E-4</v>
      </c>
      <c r="T278" s="15">
        <f t="shared" si="233"/>
        <v>4.4304081536225505E-4</v>
      </c>
      <c r="U278" s="14">
        <f t="shared" si="215"/>
        <v>1110292.4154254997</v>
      </c>
      <c r="V278" s="15">
        <f>IF(U278&lt;U277,U278/MAX($U$263:U278)-1,V277)</f>
        <v>-3.4260588664039471E-2</v>
      </c>
      <c r="W278" s="15">
        <f t="shared" si="218"/>
        <v>-1.8922455784114282E-2</v>
      </c>
      <c r="X278" s="15">
        <f t="shared" si="216"/>
        <v>9.8781079398425176E-2</v>
      </c>
      <c r="Y278" s="10">
        <v>1972.1800539999999</v>
      </c>
      <c r="Z278" s="15">
        <f>IF(Y278&lt;Y277,Y278/MAX($Y$263:Y278)-1,Z277)</f>
        <v>-6.4159859288079102E-2</v>
      </c>
      <c r="AA278" s="15">
        <f t="shared" si="219"/>
        <v>-6.4624730898542204E-2</v>
      </c>
      <c r="AB278" s="15">
        <f t="shared" si="220"/>
        <v>2.5270777442267134E-2</v>
      </c>
    </row>
    <row r="279" spans="2:28" x14ac:dyDescent="0.25">
      <c r="B279" s="16">
        <f t="shared" si="212"/>
        <v>42248</v>
      </c>
      <c r="C279" s="15">
        <f t="shared" si="213"/>
        <v>-1.3547360230835884E-4</v>
      </c>
      <c r="D279" s="15">
        <f t="shared" ref="D279:T279" si="234">D94*D$14</f>
        <v>-4.4813047768265041E-4</v>
      </c>
      <c r="E279" s="15">
        <f t="shared" si="234"/>
        <v>-3.1762977982913248E-3</v>
      </c>
      <c r="F279" s="15">
        <f t="shared" si="234"/>
        <v>-2.1246010234664925E-3</v>
      </c>
      <c r="G279" s="15">
        <f t="shared" si="234"/>
        <v>-4.6541384232051073E-4</v>
      </c>
      <c r="H279" s="15">
        <f t="shared" si="234"/>
        <v>4.7264488698620924E-3</v>
      </c>
      <c r="I279" s="15">
        <f t="shared" si="234"/>
        <v>2.2137379581624333E-5</v>
      </c>
      <c r="J279" s="15">
        <f t="shared" si="234"/>
        <v>-7.3178886266407638E-4</v>
      </c>
      <c r="K279" s="15">
        <f t="shared" si="234"/>
        <v>1.2400279684106274E-2</v>
      </c>
      <c r="L279" s="15">
        <f t="shared" si="234"/>
        <v>1.0058023125133651E-3</v>
      </c>
      <c r="M279" s="15">
        <f t="shared" si="234"/>
        <v>-2.6892898498286033E-5</v>
      </c>
      <c r="N279" s="15">
        <f t="shared" si="234"/>
        <v>7.6321526192720706E-4</v>
      </c>
      <c r="O279" s="15">
        <f t="shared" si="234"/>
        <v>-1.3877934594383585E-3</v>
      </c>
      <c r="P279" s="15">
        <f t="shared" si="234"/>
        <v>9.534057774760447E-5</v>
      </c>
      <c r="Q279" s="15">
        <f t="shared" si="234"/>
        <v>2.2210461261896858E-3</v>
      </c>
      <c r="R279" s="15">
        <f t="shared" si="234"/>
        <v>1.5796641164871326E-3</v>
      </c>
      <c r="S279" s="15">
        <f t="shared" si="234"/>
        <v>-1.382216941093985E-3</v>
      </c>
      <c r="T279" s="15">
        <f t="shared" si="234"/>
        <v>-1.3787405450972562E-3</v>
      </c>
      <c r="U279" s="14">
        <f t="shared" si="215"/>
        <v>1123123.6039632685</v>
      </c>
      <c r="V279" s="15">
        <f>IF(U279&lt;U278,U279/MAX($U$263:U279)-1,V278)</f>
        <v>-3.4260588664039471E-2</v>
      </c>
      <c r="W279" s="15">
        <f t="shared" si="218"/>
        <v>1.149031761072467E-2</v>
      </c>
      <c r="X279" s="15">
        <f t="shared" si="216"/>
        <v>0.11147923620434308</v>
      </c>
      <c r="Y279" s="10">
        <v>1920.030029</v>
      </c>
      <c r="Z279" s="15">
        <f>IF(Y279&lt;Y278,Y279/MAX($Y$263:Y279)-1,Z278)</f>
        <v>-8.8906122508389585E-2</v>
      </c>
      <c r="AA279" s="15">
        <f t="shared" si="219"/>
        <v>-2.6798731264652844E-2</v>
      </c>
      <c r="AB279" s="15">
        <f t="shared" si="220"/>
        <v>-1.8402850425902617E-3</v>
      </c>
    </row>
    <row r="280" spans="2:28" x14ac:dyDescent="0.25">
      <c r="B280" s="16">
        <f t="shared" si="212"/>
        <v>42278</v>
      </c>
      <c r="C280" s="15">
        <f t="shared" si="213"/>
        <v>7.2784706440137009E-4</v>
      </c>
      <c r="D280" s="15">
        <f t="shared" ref="D280:T280" si="235">D95*D$14</f>
        <v>2.9934206716100628E-3</v>
      </c>
      <c r="E280" s="15">
        <f t="shared" si="235"/>
        <v>4.003190142926839E-3</v>
      </c>
      <c r="F280" s="15">
        <f t="shared" si="235"/>
        <v>6.010849707011455E-3</v>
      </c>
      <c r="G280" s="15">
        <f t="shared" si="235"/>
        <v>-4.8829004873103044E-4</v>
      </c>
      <c r="H280" s="15">
        <f t="shared" si="235"/>
        <v>-9.7667226462999756E-3</v>
      </c>
      <c r="I280" s="15">
        <f t="shared" si="235"/>
        <v>1.9560489930877958E-3</v>
      </c>
      <c r="J280" s="15">
        <f t="shared" si="235"/>
        <v>2.4830220879643256E-3</v>
      </c>
      <c r="K280" s="15">
        <f t="shared" si="235"/>
        <v>7.7012782463025623E-3</v>
      </c>
      <c r="L280" s="15">
        <f t="shared" si="235"/>
        <v>1.9148088342839118E-3</v>
      </c>
      <c r="M280" s="15">
        <f t="shared" si="235"/>
        <v>1.2632089504123784E-3</v>
      </c>
      <c r="N280" s="15">
        <f t="shared" si="235"/>
        <v>6.9282231567557981E-4</v>
      </c>
      <c r="O280" s="15">
        <f t="shared" si="235"/>
        <v>-1.5290754526493687E-3</v>
      </c>
      <c r="P280" s="15">
        <f t="shared" si="235"/>
        <v>4.9384956508173343E-3</v>
      </c>
      <c r="Q280" s="15">
        <f t="shared" si="235"/>
        <v>6.344623016398763E-4</v>
      </c>
      <c r="R280" s="15">
        <f t="shared" si="235"/>
        <v>1.0509641195224856E-2</v>
      </c>
      <c r="S280" s="15">
        <f t="shared" si="235"/>
        <v>1.8456750789437721E-3</v>
      </c>
      <c r="T280" s="15">
        <f t="shared" si="235"/>
        <v>2.2456227288955807E-3</v>
      </c>
      <c r="U280" s="14">
        <f t="shared" si="215"/>
        <v>1165955.3891993763</v>
      </c>
      <c r="V280" s="15">
        <f>IF(U280&lt;U279,U280/MAX($U$263:U280)-1,V279)</f>
        <v>-3.4260588664039471E-2</v>
      </c>
      <c r="W280" s="15">
        <f t="shared" si="218"/>
        <v>3.7427091942873587E-2</v>
      </c>
      <c r="X280" s="15">
        <f t="shared" si="216"/>
        <v>0.1538669482704984</v>
      </c>
      <c r="Y280" s="10">
        <v>2079.360107</v>
      </c>
      <c r="Z280" s="15">
        <f>IF(Y280&lt;Y279,Y280/MAX($Y$263:Y280)-1,Z279)</f>
        <v>-8.8906122508389585E-2</v>
      </c>
      <c r="AA280" s="15">
        <f t="shared" si="219"/>
        <v>7.9719379495131665E-2</v>
      </c>
      <c r="AB280" s="15">
        <f t="shared" si="220"/>
        <v>8.0990120127401921E-2</v>
      </c>
    </row>
    <row r="281" spans="2:28" x14ac:dyDescent="0.25">
      <c r="B281" s="16">
        <f t="shared" si="212"/>
        <v>42309</v>
      </c>
      <c r="C281" s="15">
        <f t="shared" si="213"/>
        <v>2.417187988754461E-3</v>
      </c>
      <c r="D281" s="15">
        <f t="shared" ref="D281:T281" si="236">D96*D$14</f>
        <v>-2.842982084034992E-4</v>
      </c>
      <c r="E281" s="15">
        <f t="shared" si="236"/>
        <v>-5.785533742462709E-4</v>
      </c>
      <c r="F281" s="15">
        <f t="shared" si="236"/>
        <v>-3.3902239097264903E-4</v>
      </c>
      <c r="G281" s="15">
        <f t="shared" si="236"/>
        <v>8.1904989404908582E-4</v>
      </c>
      <c r="H281" s="15">
        <f t="shared" si="236"/>
        <v>3.9086567931761176E-3</v>
      </c>
      <c r="I281" s="15">
        <f t="shared" si="236"/>
        <v>5.1367332078091335E-5</v>
      </c>
      <c r="J281" s="15">
        <f t="shared" si="236"/>
        <v>-2.6320140803744014E-3</v>
      </c>
      <c r="K281" s="15">
        <f t="shared" si="236"/>
        <v>1.3194903807267717E-3</v>
      </c>
      <c r="L281" s="15">
        <f t="shared" si="236"/>
        <v>6.4043845101503501E-4</v>
      </c>
      <c r="M281" s="15">
        <f t="shared" si="236"/>
        <v>-6.8417242458844994E-4</v>
      </c>
      <c r="N281" s="15">
        <f t="shared" si="236"/>
        <v>-1.1716920709471976E-3</v>
      </c>
      <c r="O281" s="15">
        <f t="shared" si="236"/>
        <v>-5.4652992708542668E-4</v>
      </c>
      <c r="P281" s="15">
        <f t="shared" si="236"/>
        <v>-1.0135812240578892E-3</v>
      </c>
      <c r="Q281" s="15">
        <f t="shared" si="236"/>
        <v>-1.5397867400862664E-3</v>
      </c>
      <c r="R281" s="15">
        <f t="shared" si="236"/>
        <v>-5.455366839627095E-3</v>
      </c>
      <c r="S281" s="15">
        <f t="shared" si="236"/>
        <v>-4.4711845361638142E-4</v>
      </c>
      <c r="T281" s="15">
        <f t="shared" si="236"/>
        <v>1.2993097949059914E-4</v>
      </c>
      <c r="U281" s="14">
        <f t="shared" si="215"/>
        <v>1159652.218141427</v>
      </c>
      <c r="V281" s="15">
        <f>IF(U281&lt;U280,U281/MAX($U$263:U281)-1,V280)</f>
        <v>-5.4060139147155128E-3</v>
      </c>
      <c r="W281" s="15">
        <f t="shared" si="218"/>
        <v>-5.420679285952283E-3</v>
      </c>
      <c r="X281" s="15">
        <f t="shared" si="216"/>
        <v>0.14762912749241797</v>
      </c>
      <c r="Y281" s="10">
        <v>2080.4099120000001</v>
      </c>
      <c r="Z281" s="15">
        <f>IF(Y281&lt;Y280,Y281/MAX($Y$263:Y281)-1,Z280)</f>
        <v>-8.8906122508389585E-2</v>
      </c>
      <c r="AA281" s="15">
        <f t="shared" si="219"/>
        <v>5.0474185711855491E-4</v>
      </c>
      <c r="AB281" s="15">
        <f t="shared" si="220"/>
        <v>8.1535878810200524E-2</v>
      </c>
    </row>
    <row r="282" spans="2:28" x14ac:dyDescent="0.25">
      <c r="B282" s="16">
        <f t="shared" si="212"/>
        <v>42339</v>
      </c>
      <c r="C282" s="15">
        <f t="shared" si="213"/>
        <v>1.6695281229852062E-3</v>
      </c>
      <c r="D282" s="15">
        <f t="shared" ref="D282:T282" si="237">D97*D$14</f>
        <v>1.4677746357163234E-4</v>
      </c>
      <c r="E282" s="15">
        <f t="shared" si="237"/>
        <v>-3.6147100885371099E-4</v>
      </c>
      <c r="F282" s="15">
        <f t="shared" si="237"/>
        <v>-2.2667402375906183E-4</v>
      </c>
      <c r="G282" s="15">
        <f t="shared" si="237"/>
        <v>1.3615783984799791E-3</v>
      </c>
      <c r="H282" s="15">
        <f t="shared" si="237"/>
        <v>3.6193363281371567E-3</v>
      </c>
      <c r="I282" s="15">
        <f t="shared" si="237"/>
        <v>5.4077615619696376E-4</v>
      </c>
      <c r="J282" s="15">
        <f t="shared" si="237"/>
        <v>2.3549077726282838E-4</v>
      </c>
      <c r="K282" s="15">
        <f t="shared" si="237"/>
        <v>7.5481648116148643E-3</v>
      </c>
      <c r="L282" s="15">
        <f t="shared" si="237"/>
        <v>5.3139922530370863E-4</v>
      </c>
      <c r="M282" s="15">
        <f t="shared" si="237"/>
        <v>1.3615179433791133E-3</v>
      </c>
      <c r="N282" s="15">
        <f t="shared" si="237"/>
        <v>-4.1460081468174415E-4</v>
      </c>
      <c r="O282" s="15">
        <f t="shared" si="237"/>
        <v>6.8091145117823971E-4</v>
      </c>
      <c r="P282" s="15">
        <f t="shared" si="237"/>
        <v>-2.0884134217921818E-3</v>
      </c>
      <c r="Q282" s="15">
        <f t="shared" si="237"/>
        <v>-3.9026144105704368E-4</v>
      </c>
      <c r="R282" s="15">
        <f t="shared" si="237"/>
        <v>-3.6814936470664055E-4</v>
      </c>
      <c r="S282" s="15">
        <f t="shared" si="237"/>
        <v>4.1563636317782407E-4</v>
      </c>
      <c r="T282" s="15">
        <f t="shared" si="237"/>
        <v>1.5502415477712094E-4</v>
      </c>
      <c r="U282" s="14">
        <f t="shared" si="215"/>
        <v>1176370.4268201368</v>
      </c>
      <c r="V282" s="15">
        <f>IF(U282&lt;U281,U282/MAX($U$263:U282)-1,V281)</f>
        <v>-5.4060139147155128E-3</v>
      </c>
      <c r="W282" s="15">
        <f t="shared" si="218"/>
        <v>1.4313640451873142E-2</v>
      </c>
      <c r="X282" s="15">
        <f t="shared" si="216"/>
        <v>0.16417400442968932</v>
      </c>
      <c r="Y282" s="10">
        <v>2043.9399410000001</v>
      </c>
      <c r="Z282" s="15">
        <f>IF(Y282&lt;Y281,Y282/MAX($Y$263:Y282)-1,Z281)</f>
        <v>-3.0108311808250687E-2</v>
      </c>
      <c r="AA282" s="15">
        <f t="shared" si="219"/>
        <v>-1.7685658536441762E-2</v>
      </c>
      <c r="AB282" s="15">
        <f t="shared" si="220"/>
        <v>6.2576354579829685E-2</v>
      </c>
    </row>
    <row r="283" spans="2:28" x14ac:dyDescent="0.25">
      <c r="B283" s="16">
        <f t="shared" si="212"/>
        <v>42370</v>
      </c>
      <c r="C283" s="15">
        <f t="shared" si="213"/>
        <v>-1.0493143462432463E-3</v>
      </c>
      <c r="D283" s="15">
        <f t="shared" ref="D283:T283" si="238">D98*D$14</f>
        <v>8.7610994708818806E-4</v>
      </c>
      <c r="E283" s="15">
        <f t="shared" si="238"/>
        <v>-1.6190922284561203E-3</v>
      </c>
      <c r="F283" s="15">
        <f t="shared" si="238"/>
        <v>-2.7407955921221524E-3</v>
      </c>
      <c r="G283" s="15">
        <f t="shared" si="238"/>
        <v>-9.5978939688049023E-4</v>
      </c>
      <c r="H283" s="15">
        <f t="shared" si="238"/>
        <v>-4.8143526188375325E-3</v>
      </c>
      <c r="I283" s="15">
        <f t="shared" si="238"/>
        <v>4.1084723475044206E-4</v>
      </c>
      <c r="J283" s="15">
        <f t="shared" si="238"/>
        <v>-9.0448621118660263E-4</v>
      </c>
      <c r="K283" s="15">
        <f t="shared" si="238"/>
        <v>1.572758456220695E-2</v>
      </c>
      <c r="L283" s="15">
        <f t="shared" si="238"/>
        <v>1.3961545627848386E-3</v>
      </c>
      <c r="M283" s="15">
        <f t="shared" si="238"/>
        <v>1.7955279029350675E-3</v>
      </c>
      <c r="N283" s="15">
        <f t="shared" si="238"/>
        <v>7.6075796476049874E-4</v>
      </c>
      <c r="O283" s="15">
        <f t="shared" si="238"/>
        <v>1.553821500631199E-3</v>
      </c>
      <c r="P283" s="15">
        <f t="shared" si="238"/>
        <v>-3.8736394501472328E-3</v>
      </c>
      <c r="Q283" s="15">
        <f t="shared" si="238"/>
        <v>5.9696601838964169E-4</v>
      </c>
      <c r="R283" s="15">
        <f t="shared" si="238"/>
        <v>-1.4742225773925937E-2</v>
      </c>
      <c r="S283" s="15">
        <f t="shared" si="238"/>
        <v>1.9300365528519645E-3</v>
      </c>
      <c r="T283" s="15">
        <f t="shared" si="238"/>
        <v>1.8486929759322293E-4</v>
      </c>
      <c r="U283" s="14">
        <f t="shared" si="215"/>
        <v>1169934.4806007706</v>
      </c>
      <c r="V283" s="15">
        <f>IF(U283&lt;U282,U283/MAX($U$263:U283)-1,V282)</f>
        <v>-5.4710200738072867E-3</v>
      </c>
      <c r="W283" s="15">
        <f t="shared" si="218"/>
        <v>-5.4860409153997224E-3</v>
      </c>
      <c r="X283" s="15">
        <f t="shared" si="216"/>
        <v>0.15780478508204987</v>
      </c>
      <c r="Y283" s="10">
        <v>1940.23999</v>
      </c>
      <c r="Z283" s="15">
        <f>IF(Y283&lt;Y282,Y283/MAX($Y$263:Y283)-1,Z282)</f>
        <v>-7.9316078887543551E-2</v>
      </c>
      <c r="AA283" s="15">
        <f t="shared" si="219"/>
        <v>-5.2067617227535473E-2</v>
      </c>
      <c r="AB283" s="15">
        <f t="shared" si="220"/>
        <v>8.6662011093825431E-3</v>
      </c>
    </row>
    <row r="284" spans="2:28" x14ac:dyDescent="0.25">
      <c r="B284" s="16">
        <f t="shared" si="212"/>
        <v>42401</v>
      </c>
      <c r="C284" s="15">
        <f t="shared" si="213"/>
        <v>-1.9645272554954926E-3</v>
      </c>
      <c r="D284" s="15">
        <f t="shared" ref="D284:T284" si="239">D99*D$14</f>
        <v>2.7878978347962307E-4</v>
      </c>
      <c r="E284" s="15">
        <f t="shared" si="239"/>
        <v>1.2024915470979853E-2</v>
      </c>
      <c r="F284" s="15">
        <f t="shared" si="239"/>
        <v>1.0299145479395208E-2</v>
      </c>
      <c r="G284" s="15">
        <f t="shared" si="239"/>
        <v>-2.0631194632259884E-3</v>
      </c>
      <c r="H284" s="15">
        <f t="shared" si="239"/>
        <v>5.2213470969177042E-3</v>
      </c>
      <c r="I284" s="15">
        <f t="shared" si="239"/>
        <v>1.8173266627609196E-4</v>
      </c>
      <c r="J284" s="15">
        <f t="shared" si="239"/>
        <v>-3.1572715608589822E-3</v>
      </c>
      <c r="K284" s="15">
        <f t="shared" si="239"/>
        <v>-2.6344682582210544E-4</v>
      </c>
      <c r="L284" s="15">
        <f t="shared" si="239"/>
        <v>-7.6499505419237127E-4</v>
      </c>
      <c r="M284" s="15">
        <f t="shared" si="239"/>
        <v>2.4462400859260176E-4</v>
      </c>
      <c r="N284" s="15">
        <f t="shared" si="239"/>
        <v>1.2455010152569802E-4</v>
      </c>
      <c r="O284" s="15">
        <f t="shared" si="239"/>
        <v>1.5564379516934906E-3</v>
      </c>
      <c r="P284" s="15">
        <f t="shared" si="239"/>
        <v>1.1270986689317078E-3</v>
      </c>
      <c r="Q284" s="15">
        <f t="shared" si="239"/>
        <v>3.8454604058551253E-3</v>
      </c>
      <c r="R284" s="15">
        <f t="shared" si="239"/>
        <v>1.1516521093446327E-2</v>
      </c>
      <c r="S284" s="15">
        <f t="shared" si="239"/>
        <v>6.7590884858412551E-4</v>
      </c>
      <c r="T284" s="15">
        <f t="shared" si="239"/>
        <v>8.5955639931312286E-5</v>
      </c>
      <c r="U284" s="14">
        <f t="shared" si="215"/>
        <v>1215525.8060225137</v>
      </c>
      <c r="V284" s="15">
        <f>IF(U284&lt;U283,U284/MAX($U$263:U284)-1,V283)</f>
        <v>-5.4710200738072867E-3</v>
      </c>
      <c r="W284" s="15">
        <f t="shared" si="218"/>
        <v>3.8228997581309869E-2</v>
      </c>
      <c r="X284" s="15">
        <f t="shared" si="216"/>
        <v>0.20292342685797315</v>
      </c>
      <c r="Y284" s="10">
        <v>1932.2299800000001</v>
      </c>
      <c r="Z284" s="15">
        <f>IF(Y284&lt;Y283,Y284/MAX($Y$263:Y284)-1,Z283)</f>
        <v>-8.3116993956276919E-2</v>
      </c>
      <c r="AA284" s="15">
        <f t="shared" si="219"/>
        <v>-4.1369056367907874E-3</v>
      </c>
      <c r="AB284" s="15">
        <f t="shared" si="220"/>
        <v>4.5020634773422774E-3</v>
      </c>
    </row>
    <row r="285" spans="2:28" x14ac:dyDescent="0.25">
      <c r="B285" s="16">
        <f t="shared" si="212"/>
        <v>42430</v>
      </c>
      <c r="C285" s="15">
        <f t="shared" si="213"/>
        <v>2.9438513264021032E-3</v>
      </c>
      <c r="D285" s="15">
        <f t="shared" ref="D285:T285" si="240">D100*D$14</f>
        <v>1.8530902074398072E-3</v>
      </c>
      <c r="E285" s="15">
        <f t="shared" si="240"/>
        <v>3.6644094079002344E-3</v>
      </c>
      <c r="F285" s="15">
        <f t="shared" si="240"/>
        <v>5.3270356248908048E-3</v>
      </c>
      <c r="G285" s="15">
        <f t="shared" si="240"/>
        <v>1.307755140293014E-3</v>
      </c>
      <c r="H285" s="15">
        <f t="shared" si="240"/>
        <v>8.4414861540869322E-3</v>
      </c>
      <c r="I285" s="15">
        <f t="shared" si="240"/>
        <v>8.7196418272301535E-4</v>
      </c>
      <c r="J285" s="15">
        <f t="shared" si="240"/>
        <v>9.0391668669940345E-4</v>
      </c>
      <c r="K285" s="15">
        <f t="shared" si="240"/>
        <v>1.2655270339292264E-2</v>
      </c>
      <c r="L285" s="15">
        <f t="shared" si="240"/>
        <v>1.1294230561735158E-3</v>
      </c>
      <c r="M285" s="15">
        <f t="shared" si="240"/>
        <v>1.3678861574456084E-3</v>
      </c>
      <c r="N285" s="15">
        <f t="shared" si="240"/>
        <v>3.4438966732428227E-3</v>
      </c>
      <c r="O285" s="15">
        <f t="shared" si="240"/>
        <v>3.4564274578942431E-3</v>
      </c>
      <c r="P285" s="15">
        <f t="shared" si="240"/>
        <v>8.9764348065302232E-4</v>
      </c>
      <c r="Q285" s="15">
        <f t="shared" si="240"/>
        <v>1.587581692120362E-4</v>
      </c>
      <c r="R285" s="15">
        <f t="shared" si="240"/>
        <v>9.3313204280210185E-3</v>
      </c>
      <c r="S285" s="15">
        <f t="shared" si="240"/>
        <v>1.5821029120981897E-3</v>
      </c>
      <c r="T285" s="15">
        <f t="shared" si="240"/>
        <v>0</v>
      </c>
      <c r="U285" s="14">
        <f t="shared" si="215"/>
        <v>1287650.5338199229</v>
      </c>
      <c r="V285" s="15">
        <f>IF(U285&lt;U284,U285/MAX($U$263:U285)-1,V284)</f>
        <v>-5.4710200738072867E-3</v>
      </c>
      <c r="W285" s="15">
        <f t="shared" si="218"/>
        <v>5.764252085656639E-2</v>
      </c>
      <c r="X285" s="15">
        <f t="shared" si="216"/>
        <v>0.27430037689341424</v>
      </c>
      <c r="Y285" s="10">
        <v>2059.73999</v>
      </c>
      <c r="Z285" s="15">
        <f>IF(Y285&lt;Y284,Y285/MAX($Y$263:Y285)-1,Z284)</f>
        <v>-8.3116993956276919E-2</v>
      </c>
      <c r="AA285" s="15">
        <f t="shared" si="219"/>
        <v>6.3904990415635493E-2</v>
      </c>
      <c r="AB285" s="15">
        <f t="shared" si="220"/>
        <v>7.0790274241475437E-2</v>
      </c>
    </row>
    <row r="286" spans="2:28" x14ac:dyDescent="0.25">
      <c r="B286" s="16">
        <f t="shared" si="212"/>
        <v>42461</v>
      </c>
      <c r="C286" s="15">
        <f t="shared" si="213"/>
        <v>1.4164826058652462E-3</v>
      </c>
      <c r="D286" s="15">
        <f t="shared" ref="D286:T286" si="241">D101*D$14</f>
        <v>5.2206309916233461E-4</v>
      </c>
      <c r="E286" s="15">
        <f t="shared" si="241"/>
        <v>8.7391571720490263E-4</v>
      </c>
      <c r="F286" s="15">
        <f t="shared" si="241"/>
        <v>-7.0067050721408695E-4</v>
      </c>
      <c r="G286" s="15">
        <f t="shared" si="241"/>
        <v>1.1513913315861653E-3</v>
      </c>
      <c r="H286" s="15">
        <f t="shared" si="241"/>
        <v>9.1868270510068861E-3</v>
      </c>
      <c r="I286" s="15">
        <f t="shared" si="241"/>
        <v>8.7165687537803379E-4</v>
      </c>
      <c r="J286" s="15">
        <f t="shared" si="241"/>
        <v>1.4426773577324967E-3</v>
      </c>
      <c r="K286" s="15">
        <f t="shared" si="241"/>
        <v>1.0267353496897202E-2</v>
      </c>
      <c r="L286" s="15">
        <f t="shared" si="241"/>
        <v>-1.2471552911972803E-4</v>
      </c>
      <c r="M286" s="15">
        <f t="shared" si="241"/>
        <v>-1.5940232312195891E-4</v>
      </c>
      <c r="N286" s="15">
        <f t="shared" si="241"/>
        <v>1.3282244245909266E-4</v>
      </c>
      <c r="O286" s="15">
        <f t="shared" si="241"/>
        <v>-5.3702974419023847E-4</v>
      </c>
      <c r="P286" s="15">
        <f t="shared" si="241"/>
        <v>-2.1359852601710791E-3</v>
      </c>
      <c r="Q286" s="15">
        <f t="shared" si="241"/>
        <v>1.0610927068360593E-3</v>
      </c>
      <c r="R286" s="15">
        <f t="shared" si="241"/>
        <v>-3.8979587380774832E-3</v>
      </c>
      <c r="S286" s="15">
        <f t="shared" si="241"/>
        <v>-1.4799023860507252E-3</v>
      </c>
      <c r="T286" s="15">
        <f t="shared" si="241"/>
        <v>3.6647915322272131E-4</v>
      </c>
      <c r="U286" s="14">
        <f t="shared" si="215"/>
        <v>1311159.2949678877</v>
      </c>
      <c r="V286" s="15">
        <f>IF(U286&lt;U285,U286/MAX($U$263:U286)-1,V285)</f>
        <v>-5.4710200738072867E-3</v>
      </c>
      <c r="W286" s="15">
        <f t="shared" si="218"/>
        <v>1.8092437666366423E-2</v>
      </c>
      <c r="X286" s="15">
        <f t="shared" si="216"/>
        <v>0.29756540292674183</v>
      </c>
      <c r="Y286" s="10">
        <v>2065.3000489999999</v>
      </c>
      <c r="Z286" s="15">
        <f>IF(Y286&lt;Y285,Y286/MAX($Y$263:Y286)-1,Z285)</f>
        <v>-8.3116993956276919E-2</v>
      </c>
      <c r="AA286" s="15">
        <f t="shared" si="219"/>
        <v>2.6957616481642385E-3</v>
      </c>
      <c r="AB286" s="15">
        <f t="shared" si="220"/>
        <v>7.3680763881096567E-2</v>
      </c>
    </row>
    <row r="287" spans="2:28" x14ac:dyDescent="0.25">
      <c r="B287" s="16">
        <f t="shared" si="212"/>
        <v>42491</v>
      </c>
      <c r="C287" s="15">
        <f t="shared" si="213"/>
        <v>7.3040822034706979E-4</v>
      </c>
      <c r="D287" s="15">
        <f t="shared" ref="D287:T287" si="242">D102*D$14</f>
        <v>1.4080177535154636E-4</v>
      </c>
      <c r="E287" s="15">
        <f t="shared" si="242"/>
        <v>9.3967689157688026E-3</v>
      </c>
      <c r="F287" s="15">
        <f t="shared" si="242"/>
        <v>4.0318802617320569E-3</v>
      </c>
      <c r="G287" s="15">
        <f t="shared" si="242"/>
        <v>1.1061783998395675E-4</v>
      </c>
      <c r="H287" s="15">
        <f t="shared" si="242"/>
        <v>4.6402067190096591E-3</v>
      </c>
      <c r="I287" s="15">
        <f t="shared" si="242"/>
        <v>1.3428989374281855E-4</v>
      </c>
      <c r="J287" s="15">
        <f t="shared" si="242"/>
        <v>-2.3467874598670258E-4</v>
      </c>
      <c r="K287" s="15">
        <f t="shared" si="242"/>
        <v>3.4649778869767791E-3</v>
      </c>
      <c r="L287" s="15">
        <f t="shared" si="242"/>
        <v>5.0280175352117936E-4</v>
      </c>
      <c r="M287" s="15">
        <f t="shared" si="242"/>
        <v>5.2876681216046666E-4</v>
      </c>
      <c r="N287" s="15">
        <f t="shared" si="242"/>
        <v>-1.1716112890174735E-4</v>
      </c>
      <c r="O287" s="15">
        <f t="shared" si="242"/>
        <v>-5.8501704148594561E-4</v>
      </c>
      <c r="P287" s="15">
        <f t="shared" si="242"/>
        <v>1.0567556306911892E-5</v>
      </c>
      <c r="Q287" s="15">
        <f t="shared" si="242"/>
        <v>-2.6067032534051269E-3</v>
      </c>
      <c r="R287" s="15">
        <f t="shared" si="242"/>
        <v>7.1552264310247625E-3</v>
      </c>
      <c r="S287" s="15">
        <f t="shared" si="242"/>
        <v>2.4035576084829166E-4</v>
      </c>
      <c r="T287" s="15">
        <f t="shared" si="242"/>
        <v>1.0945719717898876E-3</v>
      </c>
      <c r="U287" s="14">
        <f t="shared" si="215"/>
        <v>1348709.1685810948</v>
      </c>
      <c r="V287" s="15">
        <f>IF(U287&lt;U286,U287/MAX($U$263:U287)-1,V286)</f>
        <v>-5.4710200738072867E-3</v>
      </c>
      <c r="W287" s="15">
        <f t="shared" si="218"/>
        <v>2.8236259746069824E-2</v>
      </c>
      <c r="X287" s="15">
        <f t="shared" si="216"/>
        <v>0.33472596539368649</v>
      </c>
      <c r="Y287" s="10">
        <v>2096.9499510000001</v>
      </c>
      <c r="Z287" s="15">
        <f>IF(Y287&lt;Y286,Y287/MAX($Y$263:Y287)-1,Z286)</f>
        <v>-8.3116993956276919E-2</v>
      </c>
      <c r="AA287" s="15">
        <f t="shared" si="219"/>
        <v>1.5208366645339389E-2</v>
      </c>
      <c r="AB287" s="15">
        <f t="shared" si="220"/>
        <v>9.0134494646549213E-2</v>
      </c>
    </row>
    <row r="288" spans="2:28" x14ac:dyDescent="0.25">
      <c r="B288" s="16">
        <f t="shared" si="212"/>
        <v>42522</v>
      </c>
      <c r="C288" s="15">
        <f t="shared" si="213"/>
        <v>-2.3015631847874782E-3</v>
      </c>
      <c r="D288" s="15">
        <f t="shared" ref="D288:T288" si="243">D103*D$14</f>
        <v>7.5067748234170135E-4</v>
      </c>
      <c r="E288" s="15">
        <f t="shared" si="243"/>
        <v>7.9502450787408991E-3</v>
      </c>
      <c r="F288" s="15">
        <f t="shared" si="243"/>
        <v>4.9527788500273616E-3</v>
      </c>
      <c r="G288" s="15">
        <f t="shared" si="243"/>
        <v>-1.0184328574426001E-3</v>
      </c>
      <c r="H288" s="15">
        <f t="shared" si="243"/>
        <v>7.264877263611272E-3</v>
      </c>
      <c r="I288" s="15">
        <f t="shared" si="243"/>
        <v>1.997583937068398E-3</v>
      </c>
      <c r="J288" s="15">
        <f t="shared" si="243"/>
        <v>1.2957155694508654E-3</v>
      </c>
      <c r="K288" s="15">
        <f t="shared" si="243"/>
        <v>2.5918308032257299E-2</v>
      </c>
      <c r="L288" s="15">
        <f t="shared" si="243"/>
        <v>2.5750143064643075E-3</v>
      </c>
      <c r="M288" s="15">
        <f t="shared" si="243"/>
        <v>2.2129870046406781E-3</v>
      </c>
      <c r="N288" s="15">
        <f t="shared" si="243"/>
        <v>1.9623004644060498E-3</v>
      </c>
      <c r="O288" s="15">
        <f t="shared" si="243"/>
        <v>1.6891559927714537E-3</v>
      </c>
      <c r="P288" s="15">
        <f t="shared" si="243"/>
        <v>-8.8406862932823428E-4</v>
      </c>
      <c r="Q288" s="15">
        <f t="shared" si="243"/>
        <v>8.3516837017197463E-4</v>
      </c>
      <c r="R288" s="15">
        <f t="shared" si="243"/>
        <v>-1.3876195722090281E-3</v>
      </c>
      <c r="S288" s="15">
        <f t="shared" si="243"/>
        <v>2.2916840809951884E-3</v>
      </c>
      <c r="T288" s="15">
        <f t="shared" si="243"/>
        <v>2.7363231321148431E-3</v>
      </c>
      <c r="U288" s="14">
        <f t="shared" si="215"/>
        <v>1428068.7472786463</v>
      </c>
      <c r="V288" s="15">
        <f>IF(U288&lt;U287,U288/MAX($U$263:U288)-1,V287)</f>
        <v>-5.4710200738072867E-3</v>
      </c>
      <c r="W288" s="15">
        <f t="shared" si="218"/>
        <v>5.7175041505153477E-2</v>
      </c>
      <c r="X288" s="15">
        <f t="shared" si="216"/>
        <v>0.41326275654026268</v>
      </c>
      <c r="Y288" s="10">
        <v>2098.860107</v>
      </c>
      <c r="Z288" s="15">
        <f>IF(Y288&lt;Y287,Y288/MAX($Y$263:Y288)-1,Z287)</f>
        <v>-8.3116993956276919E-2</v>
      </c>
      <c r="AA288" s="15">
        <f t="shared" si="219"/>
        <v>9.1050648411568206E-4</v>
      </c>
      <c r="AB288" s="15">
        <f t="shared" si="220"/>
        <v>9.1127521182429616E-2</v>
      </c>
    </row>
    <row r="289" spans="2:28" x14ac:dyDescent="0.25">
      <c r="B289" s="16">
        <f t="shared" si="212"/>
        <v>42552</v>
      </c>
      <c r="C289" s="15">
        <f t="shared" si="213"/>
        <v>1.9260072651192746E-3</v>
      </c>
      <c r="D289" s="15">
        <f t="shared" ref="D289:T289" si="244">D104*D$14</f>
        <v>-1.0791686345727286E-4</v>
      </c>
      <c r="E289" s="15">
        <f t="shared" si="244"/>
        <v>-7.1848168916317451E-3</v>
      </c>
      <c r="F289" s="15">
        <f t="shared" si="244"/>
        <v>2.4904625456748097E-3</v>
      </c>
      <c r="G289" s="15">
        <f t="shared" si="244"/>
        <v>1.4256459089097184E-3</v>
      </c>
      <c r="H289" s="15">
        <f t="shared" si="244"/>
        <v>1.2342846756443258E-3</v>
      </c>
      <c r="I289" s="15">
        <f t="shared" si="244"/>
        <v>7.8886348670550185E-4</v>
      </c>
      <c r="J289" s="15">
        <f t="shared" si="244"/>
        <v>1.5505142900907279E-3</v>
      </c>
      <c r="K289" s="15">
        <f t="shared" si="244"/>
        <v>-4.3865127484190502E-3</v>
      </c>
      <c r="L289" s="15">
        <f t="shared" si="244"/>
        <v>-7.17998444553719E-4</v>
      </c>
      <c r="M289" s="15">
        <f t="shared" si="244"/>
        <v>-4.0359868318636492E-4</v>
      </c>
      <c r="N289" s="15">
        <f t="shared" si="244"/>
        <v>-5.1028593789029057E-4</v>
      </c>
      <c r="O289" s="15">
        <f t="shared" si="244"/>
        <v>6.1821389757328973E-4</v>
      </c>
      <c r="P289" s="15">
        <f t="shared" si="244"/>
        <v>2.190458446073889E-4</v>
      </c>
      <c r="Q289" s="15">
        <f t="shared" si="244"/>
        <v>8.2800748281632345E-4</v>
      </c>
      <c r="R289" s="15">
        <f t="shared" si="244"/>
        <v>6.9172535742534251E-3</v>
      </c>
      <c r="S289" s="15">
        <f t="shared" si="244"/>
        <v>-1.9125460787914228E-4</v>
      </c>
      <c r="T289" s="15">
        <f t="shared" si="244"/>
        <v>-8.6233454147241191E-4</v>
      </c>
      <c r="U289" s="14">
        <f t="shared" si="215"/>
        <v>1433257.7496785487</v>
      </c>
      <c r="V289" s="15">
        <f>IF(U289&lt;U288,U289/MAX($U$263:U289)-1,V288)</f>
        <v>-5.4710200738072867E-3</v>
      </c>
      <c r="W289" s="15">
        <f t="shared" si="218"/>
        <v>3.6269947479969813E-3</v>
      </c>
      <c r="X289" s="15">
        <f t="shared" si="216"/>
        <v>0.4183979601845933</v>
      </c>
      <c r="Y289" s="10">
        <v>2173.6000979999999</v>
      </c>
      <c r="Z289" s="15">
        <f>IF(Y289&lt;Y288,Y289/MAX($Y$263:Y289)-1,Z288)</f>
        <v>-8.3116993956276919E-2</v>
      </c>
      <c r="AA289" s="15">
        <f t="shared" si="219"/>
        <v>3.4990433050203752E-2</v>
      </c>
      <c r="AB289" s="15">
        <f t="shared" si="220"/>
        <v>0.12998235521402757</v>
      </c>
    </row>
    <row r="290" spans="2:28" x14ac:dyDescent="0.25">
      <c r="B290" s="16">
        <f t="shared" si="212"/>
        <v>42583</v>
      </c>
      <c r="C290" s="15">
        <f t="shared" si="213"/>
        <v>1.2344353679513739E-3</v>
      </c>
      <c r="D290" s="15">
        <f t="shared" ref="D290:T290" si="245">D105*D$14</f>
        <v>-8.1572117845940821E-5</v>
      </c>
      <c r="E290" s="15">
        <f t="shared" si="245"/>
        <v>1.8549712838635928E-3</v>
      </c>
      <c r="F290" s="15">
        <f t="shared" si="245"/>
        <v>1.2568508701325275E-4</v>
      </c>
      <c r="G290" s="15">
        <f t="shared" si="245"/>
        <v>-4.9074007093897337E-3</v>
      </c>
      <c r="H290" s="15">
        <f t="shared" si="245"/>
        <v>2.2727304795935186E-2</v>
      </c>
      <c r="I290" s="15">
        <f t="shared" si="245"/>
        <v>-1.1919029417124581E-3</v>
      </c>
      <c r="J290" s="15">
        <f t="shared" si="245"/>
        <v>8.382236836966397E-4</v>
      </c>
      <c r="K290" s="15">
        <f t="shared" si="245"/>
        <v>-2.0855102429685295E-2</v>
      </c>
      <c r="L290" s="15">
        <f t="shared" si="245"/>
        <v>-3.2221783845104534E-3</v>
      </c>
      <c r="M290" s="15">
        <f t="shared" si="245"/>
        <v>-1.4596776738462934E-3</v>
      </c>
      <c r="N290" s="15">
        <f t="shared" si="245"/>
        <v>-1.2647150142954023E-3</v>
      </c>
      <c r="O290" s="15">
        <f t="shared" si="245"/>
        <v>-2.2785411984836234E-3</v>
      </c>
      <c r="P290" s="15">
        <f t="shared" si="245"/>
        <v>4.2163065186383379E-4</v>
      </c>
      <c r="Q290" s="15">
        <f t="shared" si="245"/>
        <v>4.0218991998741032E-4</v>
      </c>
      <c r="R290" s="15">
        <f t="shared" si="245"/>
        <v>4.2775508966948622E-3</v>
      </c>
      <c r="S290" s="15">
        <f t="shared" si="245"/>
        <v>-1.1664110765188382E-3</v>
      </c>
      <c r="T290" s="15">
        <f t="shared" si="245"/>
        <v>-5.8307551721791862E-4</v>
      </c>
      <c r="U290" s="14">
        <f t="shared" si="215"/>
        <v>1425907.1649427922</v>
      </c>
      <c r="V290" s="15">
        <f>IF(U290&lt;U289,U290/MAX($U$263:U290)-1,V289)</f>
        <v>-5.1285853764998501E-3</v>
      </c>
      <c r="W290" s="15">
        <f t="shared" si="218"/>
        <v>-5.1417817088291904E-3</v>
      </c>
      <c r="X290" s="15">
        <f t="shared" si="216"/>
        <v>0.41112358514793335</v>
      </c>
      <c r="Y290" s="10">
        <v>2170.9499510000001</v>
      </c>
      <c r="Z290" s="15">
        <f>IF(Y290&lt;Y289,Y290/MAX($Y$263:Y290)-1,Z289)</f>
        <v>-1.2192431360480427E-3</v>
      </c>
      <c r="AA290" s="15">
        <f t="shared" si="219"/>
        <v>-1.2199870176702919E-3</v>
      </c>
      <c r="AB290" s="15">
        <f t="shared" si="220"/>
        <v>0.12860463198357741</v>
      </c>
    </row>
    <row r="291" spans="2:28" x14ac:dyDescent="0.25">
      <c r="B291" s="16">
        <f t="shared" si="212"/>
        <v>42614</v>
      </c>
      <c r="C291" s="15">
        <f t="shared" si="213"/>
        <v>2.4335461821188668E-3</v>
      </c>
      <c r="D291" s="15">
        <f t="shared" ref="D291:T291" si="246">D106*D$14</f>
        <v>-6.8020909923626469E-4</v>
      </c>
      <c r="E291" s="15">
        <f t="shared" si="246"/>
        <v>-4.6059333962030647E-3</v>
      </c>
      <c r="F291" s="15">
        <f t="shared" si="246"/>
        <v>-5.2597618694786574E-3</v>
      </c>
      <c r="G291" s="15">
        <f t="shared" si="246"/>
        <v>-2.6392344075461286E-3</v>
      </c>
      <c r="H291" s="15">
        <f t="shared" si="246"/>
        <v>5.4951515837275031E-5</v>
      </c>
      <c r="I291" s="15">
        <f t="shared" si="246"/>
        <v>-8.7627394419311955E-5</v>
      </c>
      <c r="J291" s="15">
        <f t="shared" si="246"/>
        <v>-1.0933264741762587E-3</v>
      </c>
      <c r="K291" s="15">
        <f t="shared" si="246"/>
        <v>3.0480954224684814E-3</v>
      </c>
      <c r="L291" s="15">
        <f t="shared" si="246"/>
        <v>2.0472332160282491E-4</v>
      </c>
      <c r="M291" s="15">
        <f t="shared" si="246"/>
        <v>4.5419305600407646E-4</v>
      </c>
      <c r="N291" s="15">
        <f t="shared" si="246"/>
        <v>4.6453439454659186E-4</v>
      </c>
      <c r="O291" s="15">
        <f t="shared" si="246"/>
        <v>-2.9968147356904096E-4</v>
      </c>
      <c r="P291" s="15">
        <f t="shared" si="246"/>
        <v>1.1357911653304402E-3</v>
      </c>
      <c r="Q291" s="15">
        <f t="shared" si="246"/>
        <v>-1.2891857093092401E-4</v>
      </c>
      <c r="R291" s="15">
        <f t="shared" si="246"/>
        <v>9.8665169757219885E-4</v>
      </c>
      <c r="S291" s="15">
        <f t="shared" si="246"/>
        <v>-1.6603724529220049E-4</v>
      </c>
      <c r="T291" s="15">
        <f t="shared" si="246"/>
        <v>-1.4662695833247077E-4</v>
      </c>
      <c r="U291" s="14">
        <f t="shared" si="215"/>
        <v>1416888.4873018116</v>
      </c>
      <c r="V291" s="15">
        <f>IF(U291&lt;U290,U291/MAX($U$263:U291)-1,V290)</f>
        <v>-1.1421017873727402E-2</v>
      </c>
      <c r="W291" s="15">
        <f t="shared" si="218"/>
        <v>-6.3449568669198082E-3</v>
      </c>
      <c r="X291" s="15">
        <f t="shared" si="216"/>
        <v>0.40219841172926651</v>
      </c>
      <c r="Y291" s="10">
        <v>2168.2700199999999</v>
      </c>
      <c r="Z291" s="15">
        <f>IF(Y291&lt;Y290,Y291/MAX($Y$263:Y291)-1,Z290)</f>
        <v>-2.4521888846547046E-3</v>
      </c>
      <c r="AA291" s="15">
        <f t="shared" si="219"/>
        <v>-1.2352134063971093E-3</v>
      </c>
      <c r="AB291" s="15">
        <f t="shared" si="220"/>
        <v>0.12721142504271588</v>
      </c>
    </row>
    <row r="292" spans="2:28" x14ac:dyDescent="0.25">
      <c r="B292" s="16">
        <f t="shared" si="212"/>
        <v>42644</v>
      </c>
      <c r="C292" s="15">
        <f t="shared" si="213"/>
        <v>3.5179182995116031E-3</v>
      </c>
      <c r="D292" s="15">
        <f t="shared" ref="D292:T292" si="247">D107*D$14</f>
        <v>5.5440896709034274E-5</v>
      </c>
      <c r="E292" s="15">
        <f t="shared" si="247"/>
        <v>1.0984151732974907E-3</v>
      </c>
      <c r="F292" s="15">
        <f t="shared" si="247"/>
        <v>-1.7053534493223781E-3</v>
      </c>
      <c r="G292" s="15">
        <f t="shared" si="247"/>
        <v>-3.8892754301486721E-3</v>
      </c>
      <c r="H292" s="15">
        <f t="shared" si="247"/>
        <v>-6.2993615013301214E-3</v>
      </c>
      <c r="I292" s="15">
        <f t="shared" si="247"/>
        <v>-4.5230359679372103E-4</v>
      </c>
      <c r="J292" s="15">
        <f t="shared" si="247"/>
        <v>-1.3038552122024353E-3</v>
      </c>
      <c r="K292" s="15">
        <f t="shared" si="247"/>
        <v>-2.0405528577827126E-3</v>
      </c>
      <c r="L292" s="15">
        <f t="shared" si="247"/>
        <v>1.7793445700164059E-4</v>
      </c>
      <c r="M292" s="15">
        <f t="shared" si="247"/>
        <v>1.1229736012165214E-3</v>
      </c>
      <c r="N292" s="15">
        <f t="shared" si="247"/>
        <v>8.8944481195840695E-4</v>
      </c>
      <c r="O292" s="15">
        <f t="shared" si="247"/>
        <v>5.7299967555772373E-4</v>
      </c>
      <c r="P292" s="15">
        <f t="shared" si="247"/>
        <v>2.2399829828921502E-3</v>
      </c>
      <c r="Q292" s="15">
        <f t="shared" si="247"/>
        <v>-1.3590334463798881E-3</v>
      </c>
      <c r="R292" s="15">
        <f t="shared" si="247"/>
        <v>-3.7096514645251033E-3</v>
      </c>
      <c r="S292" s="15">
        <f t="shared" si="247"/>
        <v>-1.9193072986615511E-3</v>
      </c>
      <c r="T292" s="15">
        <f t="shared" si="247"/>
        <v>-6.2091674658233903E-4</v>
      </c>
      <c r="U292" s="14">
        <f t="shared" si="215"/>
        <v>1397584.0885400784</v>
      </c>
      <c r="V292" s="15">
        <f>IF(U292&lt;U291,U292/MAX($U$263:U292)-1,V291)</f>
        <v>-2.4889913308664302E-2</v>
      </c>
      <c r="W292" s="15">
        <f t="shared" si="218"/>
        <v>-1.3718166355319427E-2</v>
      </c>
      <c r="X292" s="15">
        <f t="shared" si="216"/>
        <v>0.38309415791841239</v>
      </c>
      <c r="Y292" s="10">
        <v>2126.1499020000001</v>
      </c>
      <c r="Z292" s="15">
        <f>IF(Y292&lt;Y291,Y292/MAX($Y$263:Y292)-1,Z291)</f>
        <v>-2.1830232729406096E-2</v>
      </c>
      <c r="AA292" s="15">
        <f t="shared" si="219"/>
        <v>-1.9616837421336072E-2</v>
      </c>
      <c r="AB292" s="15">
        <f t="shared" si="220"/>
        <v>0.10531457741958294</v>
      </c>
    </row>
    <row r="293" spans="2:28" x14ac:dyDescent="0.25">
      <c r="B293" s="16">
        <f t="shared" si="212"/>
        <v>42675</v>
      </c>
      <c r="C293" s="15">
        <f t="shared" si="213"/>
        <v>2.8977750138174164E-3</v>
      </c>
      <c r="D293" s="15">
        <f t="shared" ref="D293:T293" si="248">D108*D$14</f>
        <v>-2.1872757151562539E-3</v>
      </c>
      <c r="E293" s="15">
        <f t="shared" si="248"/>
        <v>-1.5100353167668331E-2</v>
      </c>
      <c r="F293" s="15">
        <f t="shared" si="248"/>
        <v>1.0027924729779853E-2</v>
      </c>
      <c r="G293" s="15">
        <f t="shared" si="248"/>
        <v>-1.388772852296521E-3</v>
      </c>
      <c r="H293" s="15">
        <f t="shared" si="248"/>
        <v>1.159042607492922E-2</v>
      </c>
      <c r="I293" s="15">
        <f t="shared" si="248"/>
        <v>-1.0211692032200505E-3</v>
      </c>
      <c r="J293" s="15">
        <f t="shared" si="248"/>
        <v>-4.0273105097835549E-3</v>
      </c>
      <c r="K293" s="15">
        <f t="shared" si="248"/>
        <v>-4.0695128921138576E-3</v>
      </c>
      <c r="L293" s="15">
        <f t="shared" si="248"/>
        <v>-7.9432905008849615E-4</v>
      </c>
      <c r="M293" s="15">
        <f t="shared" si="248"/>
        <v>-2.8159053469278411E-3</v>
      </c>
      <c r="N293" s="15">
        <f t="shared" si="248"/>
        <v>-2.4274359778442872E-3</v>
      </c>
      <c r="O293" s="15">
        <f t="shared" si="248"/>
        <v>-1.1595920703649917E-3</v>
      </c>
      <c r="P293" s="15">
        <f t="shared" si="248"/>
        <v>1.1022260135024802E-3</v>
      </c>
      <c r="Q293" s="15">
        <f t="shared" si="248"/>
        <v>2.1613740990219425E-4</v>
      </c>
      <c r="R293" s="15">
        <f t="shared" si="248"/>
        <v>-2.2479844428258686E-3</v>
      </c>
      <c r="S293" s="15">
        <f t="shared" si="248"/>
        <v>1.1892616837802614E-3</v>
      </c>
      <c r="T293" s="15">
        <f t="shared" si="248"/>
        <v>-2.1371608283503661E-3</v>
      </c>
      <c r="U293" s="14">
        <f t="shared" si="215"/>
        <v>1380319.6608345699</v>
      </c>
      <c r="V293" s="15">
        <f>IF(U293&lt;U292,U293/MAX($U$263:U293)-1,V292)</f>
        <v>-3.6935498067846906E-2</v>
      </c>
      <c r="W293" s="15">
        <f t="shared" si="218"/>
        <v>-1.2429984296480562E-2</v>
      </c>
      <c r="X293" s="15">
        <f t="shared" si="216"/>
        <v>0.36600872506675719</v>
      </c>
      <c r="Y293" s="10">
        <v>2198.8100589999999</v>
      </c>
      <c r="Z293" s="15">
        <f>IF(Y293&lt;Y292,Y293/MAX($Y$263:Y293)-1,Z292)</f>
        <v>-2.1830232729406096E-2</v>
      </c>
      <c r="AA293" s="15">
        <f t="shared" si="219"/>
        <v>3.3603545390870432E-2</v>
      </c>
      <c r="AB293" s="15">
        <f t="shared" si="220"/>
        <v>0.1430881749698536</v>
      </c>
    </row>
    <row r="294" spans="2:28" x14ac:dyDescent="0.25">
      <c r="B294" s="16">
        <f t="shared" si="212"/>
        <v>42705</v>
      </c>
      <c r="C294" s="15">
        <f t="shared" si="213"/>
        <v>6.2149981188495485E-4</v>
      </c>
      <c r="D294" s="15">
        <f t="shared" ref="D294:T294" si="249">D109*D$14</f>
        <v>8.8364842683404544E-4</v>
      </c>
      <c r="E294" s="15">
        <f t="shared" si="249"/>
        <v>2.0448303596647139E-3</v>
      </c>
      <c r="F294" s="15">
        <f t="shared" si="249"/>
        <v>3.6328644551402254E-3</v>
      </c>
      <c r="G294" s="15">
        <f t="shared" si="249"/>
        <v>1.7412780555624871E-3</v>
      </c>
      <c r="H294" s="15">
        <f t="shared" si="249"/>
        <v>-4.0070659733510545E-4</v>
      </c>
      <c r="I294" s="15">
        <f t="shared" si="249"/>
        <v>1.0246090225901386E-3</v>
      </c>
      <c r="J294" s="15">
        <f t="shared" si="249"/>
        <v>-1.227742134284949E-3</v>
      </c>
      <c r="K294" s="15">
        <f t="shared" si="249"/>
        <v>7.2292282735767052E-4</v>
      </c>
      <c r="L294" s="15">
        <f t="shared" si="249"/>
        <v>4.6907424706243593E-4</v>
      </c>
      <c r="M294" s="15">
        <f t="shared" si="249"/>
        <v>1.4863579834537561E-3</v>
      </c>
      <c r="N294" s="15">
        <f t="shared" si="249"/>
        <v>1.2271625439147788E-3</v>
      </c>
      <c r="O294" s="15">
        <f t="shared" si="249"/>
        <v>2.680050718410328E-3</v>
      </c>
      <c r="P294" s="15">
        <f t="shared" si="249"/>
        <v>7.3211470703888075E-4</v>
      </c>
      <c r="Q294" s="15">
        <f t="shared" si="249"/>
        <v>-1.8217451080724627E-3</v>
      </c>
      <c r="R294" s="15">
        <f t="shared" si="249"/>
        <v>1.4827735157356601E-3</v>
      </c>
      <c r="S294" s="15">
        <f t="shared" si="249"/>
        <v>1.667902230313752E-3</v>
      </c>
      <c r="T294" s="15">
        <f t="shared" si="249"/>
        <v>9.6225061060436384E-4</v>
      </c>
      <c r="U294" s="14">
        <f t="shared" si="215"/>
        <v>1405067.6131129481</v>
      </c>
      <c r="V294" s="15">
        <f>IF(U294&lt;U293,U294/MAX($U$263:U294)-1,V293)</f>
        <v>-3.6935498067846906E-2</v>
      </c>
      <c r="W294" s="15">
        <f t="shared" si="218"/>
        <v>1.777031420885922E-2</v>
      </c>
      <c r="X294" s="15">
        <f t="shared" si="216"/>
        <v>0.39050009449299616</v>
      </c>
      <c r="Y294" s="10">
        <v>2238.830078</v>
      </c>
      <c r="Z294" s="15">
        <f>IF(Y294&lt;Y293,Y294/MAX($Y$263:Y294)-1,Z293)</f>
        <v>-2.1830232729406096E-2</v>
      </c>
      <c r="AA294" s="15">
        <f t="shared" si="219"/>
        <v>1.8037111058687334E-2</v>
      </c>
      <c r="AB294" s="15">
        <f t="shared" si="220"/>
        <v>0.1638932510125628</v>
      </c>
    </row>
    <row r="295" spans="2:28" x14ac:dyDescent="0.25">
      <c r="B295" s="16">
        <f t="shared" ref="B295:B322" si="250">B49</f>
        <v>42736</v>
      </c>
      <c r="C295" s="15">
        <f t="shared" si="213"/>
        <v>8.7738116667818037E-4</v>
      </c>
      <c r="D295" s="15">
        <f t="shared" ref="D295:T295" si="251">D110*D$14</f>
        <v>1.5069093179543103E-3</v>
      </c>
      <c r="E295" s="15">
        <f t="shared" si="251"/>
        <v>3.5796197872501254E-3</v>
      </c>
      <c r="F295" s="15">
        <f t="shared" si="251"/>
        <v>-5.0237121565782873E-3</v>
      </c>
      <c r="G295" s="15">
        <f t="shared" si="251"/>
        <v>8.2218636481572801E-5</v>
      </c>
      <c r="H295" s="15">
        <f t="shared" si="251"/>
        <v>5.2322140667685757E-3</v>
      </c>
      <c r="I295" s="15">
        <f t="shared" si="251"/>
        <v>-4.245227013924086E-4</v>
      </c>
      <c r="J295" s="15">
        <f t="shared" si="251"/>
        <v>3.1076945986848684E-3</v>
      </c>
      <c r="K295" s="15">
        <f t="shared" si="251"/>
        <v>2.8130183228082489E-3</v>
      </c>
      <c r="L295" s="15">
        <f t="shared" si="251"/>
        <v>2.5350340736785118E-4</v>
      </c>
      <c r="M295" s="15">
        <f t="shared" si="251"/>
        <v>8.6690230480020679E-4</v>
      </c>
      <c r="N295" s="15">
        <f t="shared" si="251"/>
        <v>9.8944937817405576E-4</v>
      </c>
      <c r="O295" s="15">
        <f t="shared" si="251"/>
        <v>2.7039595492494483E-4</v>
      </c>
      <c r="P295" s="15">
        <f t="shared" si="251"/>
        <v>-1.3308542910823687E-3</v>
      </c>
      <c r="Q295" s="15">
        <f t="shared" si="251"/>
        <v>-4.9434082193057451E-4</v>
      </c>
      <c r="R295" s="15">
        <f t="shared" si="251"/>
        <v>1.8260808788775511E-3</v>
      </c>
      <c r="S295" s="15">
        <f t="shared" si="251"/>
        <v>-2.1131610858833795E-3</v>
      </c>
      <c r="T295" s="15">
        <f t="shared" si="251"/>
        <v>5.6907647934815466E-4</v>
      </c>
      <c r="U295" s="14">
        <f t="shared" si="215"/>
        <v>1422754.4261250121</v>
      </c>
      <c r="V295" s="15">
        <f>IF(U295&lt;U294,U295/MAX($U$263:U295)-1,V294)</f>
        <v>-3.6935498067846906E-2</v>
      </c>
      <c r="W295" s="15">
        <f t="shared" si="218"/>
        <v>1.2509304621059517E-2</v>
      </c>
      <c r="X295" s="15">
        <f t="shared" si="216"/>
        <v>0.40800353342720341</v>
      </c>
      <c r="Y295" s="10">
        <v>2278.8701169999999</v>
      </c>
      <c r="Z295" s="15">
        <f>IF(Y295&lt;Y294,Y295/MAX($Y$263:Y295)-1,Z294)</f>
        <v>-2.1830232729406096E-2</v>
      </c>
      <c r="AA295" s="15">
        <f t="shared" si="219"/>
        <v>1.7726314594617782E-2</v>
      </c>
      <c r="AB295" s="15">
        <f t="shared" si="220"/>
        <v>0.18470873478702177</v>
      </c>
    </row>
    <row r="296" spans="2:28" x14ac:dyDescent="0.25">
      <c r="B296" s="16">
        <f t="shared" si="250"/>
        <v>42767</v>
      </c>
      <c r="C296" s="15">
        <f t="shared" ref="C296:C322" si="252">IFERROR(C111*C$14,"")</f>
        <v>-1.46418052120099E-3</v>
      </c>
      <c r="D296" s="15">
        <f t="shared" ref="D296:T296" si="253">D111*D$14</f>
        <v>3.18791189403704E-3</v>
      </c>
      <c r="E296" s="15">
        <f t="shared" si="253"/>
        <v>1.5112860210358264E-2</v>
      </c>
      <c r="F296" s="15">
        <f t="shared" si="253"/>
        <v>1.0200649167400196E-3</v>
      </c>
      <c r="G296" s="15">
        <f t="shared" si="253"/>
        <v>-5.8134999398065299E-4</v>
      </c>
      <c r="H296" s="15">
        <f t="shared" si="253"/>
        <v>2.1006145632514555E-2</v>
      </c>
      <c r="I296" s="15">
        <f t="shared" si="253"/>
        <v>1.883842669667065E-3</v>
      </c>
      <c r="J296" s="15">
        <f t="shared" si="253"/>
        <v>6.0518546109504664E-4</v>
      </c>
      <c r="K296" s="15">
        <f t="shared" si="253"/>
        <v>1.1437917159327453E-2</v>
      </c>
      <c r="L296" s="15">
        <f t="shared" si="253"/>
        <v>1.0590601376127609E-3</v>
      </c>
      <c r="M296" s="15">
        <f t="shared" si="253"/>
        <v>1.4145911359682145E-3</v>
      </c>
      <c r="N296" s="15">
        <f t="shared" si="253"/>
        <v>-2.7868258362810563E-4</v>
      </c>
      <c r="O296" s="15">
        <f t="shared" si="253"/>
        <v>5.6579679475195275E-4</v>
      </c>
      <c r="P296" s="15">
        <f t="shared" si="253"/>
        <v>1.1021791551082516E-3</v>
      </c>
      <c r="Q296" s="15">
        <f t="shared" si="253"/>
        <v>1.4543425526316199E-3</v>
      </c>
      <c r="R296" s="15">
        <f t="shared" si="253"/>
        <v>1.2827870575261423E-2</v>
      </c>
      <c r="S296" s="15">
        <f t="shared" si="253"/>
        <v>5.7390685579890711E-4</v>
      </c>
      <c r="T296" s="15">
        <f t="shared" si="253"/>
        <v>1.5556766278451016E-3</v>
      </c>
      <c r="U296" s="14">
        <f t="shared" ref="U296:U322" si="254">(1+SUM(C296:T296))*U295</f>
        <v>1525880.1325012841</v>
      </c>
      <c r="V296" s="15">
        <f>IF(U296&lt;U295,U296/MAX($U$263:U296)-1,V295)</f>
        <v>-3.6935498067846906E-2</v>
      </c>
      <c r="W296" s="15">
        <f t="shared" si="218"/>
        <v>6.9976650185875316E-2</v>
      </c>
      <c r="X296" s="15">
        <f t="shared" si="216"/>
        <v>0.51006004880240763</v>
      </c>
      <c r="Y296" s="10">
        <v>2363.639893</v>
      </c>
      <c r="Z296" s="15">
        <f>IF(Y296&lt;Y295,Y296/MAX($Y$263:Y296)-1,Z295)</f>
        <v>-2.1830232729406096E-2</v>
      </c>
      <c r="AA296" s="15">
        <f t="shared" si="219"/>
        <v>3.6523000999039816E-2</v>
      </c>
      <c r="AB296" s="15">
        <f t="shared" si="220"/>
        <v>0.22877772025660459</v>
      </c>
    </row>
    <row r="297" spans="2:28" x14ac:dyDescent="0.25">
      <c r="B297" s="16">
        <f t="shared" si="250"/>
        <v>42795</v>
      </c>
      <c r="C297" s="15">
        <f t="shared" si="252"/>
        <v>3.6448118936641461E-3</v>
      </c>
      <c r="D297" s="15">
        <f t="shared" ref="D297:T297" si="255">D112*D$14</f>
        <v>7.9043889653647047E-4</v>
      </c>
      <c r="E297" s="15">
        <f t="shared" si="255"/>
        <v>6.9966229138544375E-4</v>
      </c>
      <c r="F297" s="15">
        <f t="shared" si="255"/>
        <v>-1.4229016189775323E-3</v>
      </c>
      <c r="G297" s="15">
        <f t="shared" si="255"/>
        <v>-7.4643951031975716E-4</v>
      </c>
      <c r="H297" s="15">
        <f t="shared" si="255"/>
        <v>7.999536485441109E-3</v>
      </c>
      <c r="I297" s="15">
        <f t="shared" si="255"/>
        <v>6.3241759416960146E-4</v>
      </c>
      <c r="J297" s="15">
        <f t="shared" si="255"/>
        <v>1.6559412954529813E-3</v>
      </c>
      <c r="K297" s="15">
        <f t="shared" si="255"/>
        <v>4.172854283728708E-4</v>
      </c>
      <c r="L297" s="15">
        <f t="shared" si="255"/>
        <v>4.7392942368737576E-4</v>
      </c>
      <c r="M297" s="15">
        <f t="shared" si="255"/>
        <v>-3.1285681039304382E-4</v>
      </c>
      <c r="N297" s="15">
        <f t="shared" si="255"/>
        <v>1.3565407413805672E-3</v>
      </c>
      <c r="O297" s="15">
        <f t="shared" si="255"/>
        <v>-2.6448502971604545E-4</v>
      </c>
      <c r="P297" s="15">
        <f t="shared" si="255"/>
        <v>-6.3464893483238256E-5</v>
      </c>
      <c r="Q297" s="15">
        <f t="shared" si="255"/>
        <v>-1.8733314279158742E-3</v>
      </c>
      <c r="R297" s="15">
        <f t="shared" si="255"/>
        <v>-1.2440723811296735E-3</v>
      </c>
      <c r="S297" s="15">
        <f t="shared" si="255"/>
        <v>-4.4262364471725501E-4</v>
      </c>
      <c r="T297" s="15">
        <f t="shared" si="255"/>
        <v>2.421712695762168E-4</v>
      </c>
      <c r="U297" s="14">
        <f t="shared" si="254"/>
        <v>1543492.6954880876</v>
      </c>
      <c r="V297" s="15">
        <f>IF(U297&lt;U296,U297/MAX($U$263:U297)-1,V296)</f>
        <v>-3.6935498067846906E-2</v>
      </c>
      <c r="W297" s="15">
        <f t="shared" si="218"/>
        <v>1.1476452868035229E-2</v>
      </c>
      <c r="X297" s="15">
        <f t="shared" si="216"/>
        <v>0.52749000752386421</v>
      </c>
      <c r="Y297" s="10">
        <v>2362.719971</v>
      </c>
      <c r="Z297" s="15">
        <f>IF(Y297&lt;Y296,Y297/MAX($Y$263:Y297)-1,Z296)</f>
        <v>-3.8919718808450021E-4</v>
      </c>
      <c r="AA297" s="15">
        <f t="shared" si="219"/>
        <v>-3.8927294496698804E-4</v>
      </c>
      <c r="AB297" s="15">
        <f t="shared" si="220"/>
        <v>0.2282994834230998</v>
      </c>
    </row>
    <row r="298" spans="2:28" x14ac:dyDescent="0.25">
      <c r="B298" s="16">
        <f t="shared" si="250"/>
        <v>42826</v>
      </c>
      <c r="C298" s="15">
        <f t="shared" si="252"/>
        <v>4.6264715666283467E-3</v>
      </c>
      <c r="D298" s="15">
        <f t="shared" ref="D298:T298" si="256">D113*D$14</f>
        <v>-2.2887523601103517E-4</v>
      </c>
      <c r="E298" s="15">
        <f t="shared" si="256"/>
        <v>-1.0628278154963602E-3</v>
      </c>
      <c r="F298" s="15">
        <f t="shared" si="256"/>
        <v>1.6872799049195556E-3</v>
      </c>
      <c r="G298" s="15">
        <f t="shared" si="256"/>
        <v>3.4766397152627224E-3</v>
      </c>
      <c r="H298" s="15">
        <f t="shared" si="256"/>
        <v>1.008826000718299E-2</v>
      </c>
      <c r="I298" s="15">
        <f t="shared" si="256"/>
        <v>-2.154711096877298E-4</v>
      </c>
      <c r="J298" s="15">
        <f t="shared" si="256"/>
        <v>2.3637834388064026E-3</v>
      </c>
      <c r="K298" s="15">
        <f t="shared" si="256"/>
        <v>4.7973851764898474E-3</v>
      </c>
      <c r="L298" s="15">
        <f t="shared" si="256"/>
        <v>7.1299554144977533E-4</v>
      </c>
      <c r="M298" s="15">
        <f t="shared" si="256"/>
        <v>9.8058497279326006E-4</v>
      </c>
      <c r="N298" s="15">
        <f t="shared" si="256"/>
        <v>-4.8217340852724336E-4</v>
      </c>
      <c r="O298" s="15">
        <f t="shared" si="256"/>
        <v>-9.4615353251240551E-4</v>
      </c>
      <c r="P298" s="15">
        <f t="shared" si="256"/>
        <v>1.9152727724566477E-3</v>
      </c>
      <c r="Q298" s="15">
        <f t="shared" si="256"/>
        <v>8.1275695005655468E-5</v>
      </c>
      <c r="R298" s="15">
        <f t="shared" si="256"/>
        <v>8.85380153882017E-4</v>
      </c>
      <c r="S298" s="15">
        <f t="shared" si="256"/>
        <v>-1.484994643924085E-3</v>
      </c>
      <c r="T298" s="15">
        <f t="shared" si="256"/>
        <v>3.0283229664008891E-4</v>
      </c>
      <c r="U298" s="14">
        <f t="shared" si="254"/>
        <v>1585935.1413231483</v>
      </c>
      <c r="V298" s="15">
        <f>IF(U298&lt;U297,U298/MAX($U$263:U298)-1,V297)</f>
        <v>-3.6935498067846906E-2</v>
      </c>
      <c r="W298" s="15">
        <f t="shared" si="218"/>
        <v>2.7126395361689554E-2</v>
      </c>
      <c r="X298" s="15">
        <f t="shared" si="216"/>
        <v>0.56949241679825802</v>
      </c>
      <c r="Y298" s="10">
        <v>2384.1999510000001</v>
      </c>
      <c r="Z298" s="15">
        <f>IF(Y298&lt;Y297,Y298/MAX($Y$263:Y298)-1,Z297)</f>
        <v>-3.8919718808450021E-4</v>
      </c>
      <c r="AA298" s="15">
        <f t="shared" si="219"/>
        <v>9.0501322804594966E-3</v>
      </c>
      <c r="AB298" s="15">
        <f t="shared" si="220"/>
        <v>0.23946621018791903</v>
      </c>
    </row>
    <row r="299" spans="2:28" x14ac:dyDescent="0.25">
      <c r="B299" s="16">
        <f t="shared" si="250"/>
        <v>42856</v>
      </c>
      <c r="C299" s="15">
        <f t="shared" si="252"/>
        <v>3.7312322185358519E-3</v>
      </c>
      <c r="D299" s="15">
        <f t="shared" ref="D299:T299" si="257">D114*D$14</f>
        <v>1.9232499598171228E-3</v>
      </c>
      <c r="E299" s="15">
        <f t="shared" si="257"/>
        <v>6.541376399752075E-3</v>
      </c>
      <c r="F299" s="15">
        <f t="shared" si="257"/>
        <v>3.5248655225980198E-3</v>
      </c>
      <c r="G299" s="15">
        <f t="shared" si="257"/>
        <v>2.2543269956561869E-3</v>
      </c>
      <c r="H299" s="15">
        <f t="shared" si="257"/>
        <v>4.8641718800656187E-4</v>
      </c>
      <c r="I299" s="15">
        <f t="shared" si="257"/>
        <v>9.3973555575347766E-4</v>
      </c>
      <c r="J299" s="15">
        <f t="shared" si="257"/>
        <v>2.2820197330835739E-4</v>
      </c>
      <c r="K299" s="15">
        <f t="shared" si="257"/>
        <v>-3.799001160996606E-3</v>
      </c>
      <c r="L299" s="15">
        <f t="shared" si="257"/>
        <v>-3.0089669285583096E-4</v>
      </c>
      <c r="M299" s="15">
        <f t="shared" si="257"/>
        <v>1.418257197137205E-3</v>
      </c>
      <c r="N299" s="15">
        <f t="shared" si="257"/>
        <v>2.7237740074778833E-4</v>
      </c>
      <c r="O299" s="15">
        <f t="shared" si="257"/>
        <v>1.1720396539572761E-3</v>
      </c>
      <c r="P299" s="15">
        <f t="shared" si="257"/>
        <v>-6.1647064557728156E-4</v>
      </c>
      <c r="Q299" s="15">
        <f t="shared" si="257"/>
        <v>4.669663034448912E-4</v>
      </c>
      <c r="R299" s="15">
        <f t="shared" si="257"/>
        <v>-7.6564609274654217E-3</v>
      </c>
      <c r="S299" s="15">
        <f t="shared" si="257"/>
        <v>6.8350133940401812E-4</v>
      </c>
      <c r="T299" s="15">
        <f t="shared" si="257"/>
        <v>1.7783232548145402E-3</v>
      </c>
      <c r="U299" s="14">
        <f t="shared" si="254"/>
        <v>1606628.4889205955</v>
      </c>
      <c r="V299" s="15">
        <f>IF(U299&lt;U298,U299/MAX($U$263:U299)-1,V298)</f>
        <v>-3.6935498067846906E-2</v>
      </c>
      <c r="W299" s="15">
        <f t="shared" si="218"/>
        <v>1.2963649152912732E-2</v>
      </c>
      <c r="X299" s="15">
        <f t="shared" si="216"/>
        <v>0.58997121904313898</v>
      </c>
      <c r="Y299" s="10">
        <v>2411.8000489999999</v>
      </c>
      <c r="Z299" s="15">
        <f>IF(Y299&lt;Y298,Y299/MAX($Y$263:Y299)-1,Z298)</f>
        <v>-3.8919718808450021E-4</v>
      </c>
      <c r="AA299" s="15">
        <f t="shared" si="219"/>
        <v>1.1509759254333795E-2</v>
      </c>
      <c r="AB299" s="15">
        <f t="shared" si="220"/>
        <v>0.25381458262812751</v>
      </c>
    </row>
    <row r="300" spans="2:28" x14ac:dyDescent="0.25">
      <c r="B300" s="16">
        <f t="shared" si="250"/>
        <v>42887</v>
      </c>
      <c r="C300" s="15">
        <f t="shared" si="252"/>
        <v>-2.4023850971064348E-3</v>
      </c>
      <c r="D300" s="15">
        <f t="shared" ref="D300:T300" si="258">D115*D$14</f>
        <v>-4.9014023970678406E-4</v>
      </c>
      <c r="E300" s="15">
        <f t="shared" si="258"/>
        <v>1.2438547669378522E-3</v>
      </c>
      <c r="F300" s="15">
        <f t="shared" si="258"/>
        <v>-7.5094585825144482E-3</v>
      </c>
      <c r="G300" s="15">
        <f t="shared" si="258"/>
        <v>3.0179284039547711E-4</v>
      </c>
      <c r="H300" s="15">
        <f t="shared" si="258"/>
        <v>-5.2358896578562951E-3</v>
      </c>
      <c r="I300" s="15">
        <f t="shared" si="258"/>
        <v>9.3086546049899355E-4</v>
      </c>
      <c r="J300" s="15">
        <f t="shared" si="258"/>
        <v>4.204284885587156E-4</v>
      </c>
      <c r="K300" s="15">
        <f t="shared" si="258"/>
        <v>4.3922226168302493E-4</v>
      </c>
      <c r="L300" s="15">
        <f t="shared" si="258"/>
        <v>6.0688737399568953E-4</v>
      </c>
      <c r="M300" s="15">
        <f t="shared" si="258"/>
        <v>-5.6161340770826711E-5</v>
      </c>
      <c r="N300" s="15">
        <f t="shared" si="258"/>
        <v>1.9565808496341706E-3</v>
      </c>
      <c r="O300" s="15">
        <f t="shared" si="258"/>
        <v>7.7107903939692337E-5</v>
      </c>
      <c r="P300" s="15">
        <f t="shared" si="258"/>
        <v>-1.1698658798087091E-3</v>
      </c>
      <c r="Q300" s="15">
        <f t="shared" si="258"/>
        <v>3.5761276969624331E-4</v>
      </c>
      <c r="R300" s="15">
        <f t="shared" si="258"/>
        <v>-8.1472473900789163E-4</v>
      </c>
      <c r="S300" s="15">
        <f t="shared" si="258"/>
        <v>-1.0732650484859621E-3</v>
      </c>
      <c r="T300" s="15">
        <f t="shared" si="258"/>
        <v>-3.6039951010441787E-4</v>
      </c>
      <c r="U300" s="14">
        <f t="shared" si="254"/>
        <v>1586099.0906962089</v>
      </c>
      <c r="V300" s="15">
        <f>IF(U300&lt;U299,U300/MAX($U$263:U300)-1,V299)</f>
        <v>-1.2777937380021975E-2</v>
      </c>
      <c r="W300" s="15">
        <f t="shared" si="218"/>
        <v>-1.2860277397619796E-2</v>
      </c>
      <c r="X300" s="15">
        <f t="shared" si="216"/>
        <v>0.56965466637016848</v>
      </c>
      <c r="Y300" s="10">
        <v>2423.4099120000001</v>
      </c>
      <c r="Z300" s="15">
        <f>IF(Y300&lt;Y299,Y300/MAX($Y$263:Y300)-1,Z299)</f>
        <v>-3.8919718808450021E-4</v>
      </c>
      <c r="AA300" s="15">
        <f t="shared" si="219"/>
        <v>4.8022259241070758E-3</v>
      </c>
      <c r="AB300" s="15">
        <f t="shared" si="220"/>
        <v>0.25985016403453409</v>
      </c>
    </row>
    <row r="301" spans="2:28" x14ac:dyDescent="0.25">
      <c r="B301" s="16">
        <f t="shared" si="250"/>
        <v>42917</v>
      </c>
      <c r="C301" s="15">
        <f t="shared" si="252"/>
        <v>5.5994299914747343E-3</v>
      </c>
      <c r="D301" s="15">
        <f t="shared" ref="D301:T301" si="259">D116*D$14</f>
        <v>5.5239381239736087E-5</v>
      </c>
      <c r="E301" s="15">
        <f t="shared" si="259"/>
        <v>4.3407570969778118E-3</v>
      </c>
      <c r="F301" s="15">
        <f t="shared" si="259"/>
        <v>4.1404311151427694E-3</v>
      </c>
      <c r="G301" s="15">
        <f t="shared" si="259"/>
        <v>-2.842835338961806E-4</v>
      </c>
      <c r="H301" s="15">
        <f t="shared" si="259"/>
        <v>3.8080915554958004E-3</v>
      </c>
      <c r="I301" s="15">
        <f t="shared" si="259"/>
        <v>8.0285120519669542E-5</v>
      </c>
      <c r="J301" s="15">
        <f t="shared" si="259"/>
        <v>-7.9425404001460598E-4</v>
      </c>
      <c r="K301" s="15">
        <f t="shared" si="259"/>
        <v>7.5218543648666305E-3</v>
      </c>
      <c r="L301" s="15">
        <f t="shared" si="259"/>
        <v>5.9366851230664027E-5</v>
      </c>
      <c r="M301" s="15">
        <f t="shared" si="259"/>
        <v>1.0305105970668696E-3</v>
      </c>
      <c r="N301" s="15">
        <f t="shared" si="259"/>
        <v>9.0528974231954371E-4</v>
      </c>
      <c r="O301" s="15">
        <f t="shared" si="259"/>
        <v>1.5099849845416585E-3</v>
      </c>
      <c r="P301" s="15">
        <f t="shared" si="259"/>
        <v>6.2041816704012467E-5</v>
      </c>
      <c r="Q301" s="15">
        <f t="shared" si="259"/>
        <v>-4.1144666222847768E-5</v>
      </c>
      <c r="R301" s="15">
        <f t="shared" si="259"/>
        <v>5.3201974682230496E-4</v>
      </c>
      <c r="S301" s="15">
        <f t="shared" si="259"/>
        <v>1.9896942611103189E-3</v>
      </c>
      <c r="T301" s="15">
        <f t="shared" si="259"/>
        <v>3.2980042470266989E-4</v>
      </c>
      <c r="U301" s="14">
        <f t="shared" si="254"/>
        <v>1635022.4992488993</v>
      </c>
      <c r="V301" s="15">
        <f>IF(U301&lt;U300,U301/MAX($U$263:U301)-1,V300)</f>
        <v>-1.2777937380021975E-2</v>
      </c>
      <c r="W301" s="15">
        <f t="shared" si="218"/>
        <v>3.0378965631196134E-2</v>
      </c>
      <c r="X301" s="15">
        <f t="shared" si="216"/>
        <v>0.61807084476653662</v>
      </c>
      <c r="Y301" s="10">
        <v>2470.3000489999999</v>
      </c>
      <c r="Z301" s="15">
        <f>IF(Y301&lt;Y300,Y301/MAX($Y$263:Y301)-1,Z300)</f>
        <v>-3.8919718808450021E-4</v>
      </c>
      <c r="AA301" s="15">
        <f t="shared" si="219"/>
        <v>1.916401766181007E-2</v>
      </c>
      <c r="AB301" s="15">
        <f t="shared" si="220"/>
        <v>0.28422678579321059</v>
      </c>
    </row>
    <row r="302" spans="2:28" x14ac:dyDescent="0.25">
      <c r="B302" s="16">
        <f t="shared" si="250"/>
        <v>42948</v>
      </c>
      <c r="C302" s="15">
        <f t="shared" si="252"/>
        <v>-7.4746975977080872E-4</v>
      </c>
      <c r="D302" s="15">
        <f t="shared" ref="D302:T302" si="260">D117*D$14</f>
        <v>4.6598644787521841E-5</v>
      </c>
      <c r="E302" s="15">
        <f t="shared" si="260"/>
        <v>-9.5477515577403992E-3</v>
      </c>
      <c r="F302" s="15">
        <f t="shared" si="260"/>
        <v>6.9797622455570986E-4</v>
      </c>
      <c r="G302" s="15">
        <f t="shared" si="260"/>
        <v>2.8725167899814486E-3</v>
      </c>
      <c r="H302" s="15">
        <f t="shared" si="260"/>
        <v>-8.4917155819565493E-3</v>
      </c>
      <c r="I302" s="15">
        <f t="shared" si="260"/>
        <v>-6.5331257942598245E-5</v>
      </c>
      <c r="J302" s="15">
        <f t="shared" si="260"/>
        <v>1.2771059197956367E-3</v>
      </c>
      <c r="K302" s="15">
        <f t="shared" si="260"/>
        <v>-4.6879934350621734E-4</v>
      </c>
      <c r="L302" s="15">
        <f t="shared" si="260"/>
        <v>1.4818321618174578E-5</v>
      </c>
      <c r="M302" s="15">
        <f t="shared" si="260"/>
        <v>7.3744002132682606E-4</v>
      </c>
      <c r="N302" s="15">
        <f t="shared" si="260"/>
        <v>8.1300246428134122E-5</v>
      </c>
      <c r="O302" s="15">
        <f t="shared" si="260"/>
        <v>-3.0516789976074504E-4</v>
      </c>
      <c r="P302" s="15">
        <f t="shared" si="260"/>
        <v>-7.0936590944691382E-4</v>
      </c>
      <c r="Q302" s="15">
        <f t="shared" si="260"/>
        <v>-1.6524494854353378E-3</v>
      </c>
      <c r="R302" s="15">
        <f t="shared" si="260"/>
        <v>3.6919531957649546E-3</v>
      </c>
      <c r="S302" s="15">
        <f t="shared" si="260"/>
        <v>1.0129562650729405E-4</v>
      </c>
      <c r="T302" s="15">
        <f t="shared" si="260"/>
        <v>1.8615854433717471E-3</v>
      </c>
      <c r="U302" s="14">
        <f t="shared" si="254"/>
        <v>1617682.3329430819</v>
      </c>
      <c r="V302" s="15">
        <f>IF(U302&lt;U301,U302/MAX($U$263:U302)-1,V301)</f>
        <v>-1.060546036142207E-2</v>
      </c>
      <c r="W302" s="15">
        <f t="shared" si="218"/>
        <v>-1.066209906511021E-2</v>
      </c>
      <c r="X302" s="15">
        <f t="shared" si="216"/>
        <v>0.60091045856039238</v>
      </c>
      <c r="Y302" s="10">
        <v>2471.6499020000001</v>
      </c>
      <c r="Z302" s="15">
        <f>IF(Y302&lt;Y301,Y302/MAX($Y$263:Y302)-1,Z301)</f>
        <v>-3.8919718808450021E-4</v>
      </c>
      <c r="AA302" s="15">
        <f t="shared" si="219"/>
        <v>5.4628357104102084E-4</v>
      </c>
      <c r="AB302" s="15">
        <f t="shared" si="220"/>
        <v>0.28492852944584324</v>
      </c>
    </row>
    <row r="303" spans="2:28" x14ac:dyDescent="0.25">
      <c r="B303" s="16">
        <f t="shared" si="250"/>
        <v>42979</v>
      </c>
      <c r="C303" s="15">
        <f t="shared" si="252"/>
        <v>-7.0266213077573988E-3</v>
      </c>
      <c r="D303" s="15">
        <f t="shared" ref="D303:T303" si="261">D118*D$14</f>
        <v>-1.2854140050089333E-3</v>
      </c>
      <c r="E303" s="15">
        <f t="shared" si="261"/>
        <v>-4.823100389848357E-3</v>
      </c>
      <c r="F303" s="15">
        <f t="shared" si="261"/>
        <v>2.2343962373647724E-3</v>
      </c>
      <c r="G303" s="15">
        <f t="shared" si="261"/>
        <v>5.2763080563254729E-4</v>
      </c>
      <c r="H303" s="15">
        <f t="shared" si="261"/>
        <v>4.7813027414165709E-5</v>
      </c>
      <c r="I303" s="15">
        <f t="shared" si="261"/>
        <v>-2.8819575776430642E-4</v>
      </c>
      <c r="J303" s="15">
        <f t="shared" si="261"/>
        <v>1.2595454615946487E-3</v>
      </c>
      <c r="K303" s="15">
        <f t="shared" si="261"/>
        <v>9.9780147806365917E-4</v>
      </c>
      <c r="L303" s="15">
        <f t="shared" si="261"/>
        <v>-4.8655235919982647E-6</v>
      </c>
      <c r="M303" s="15">
        <f t="shared" si="261"/>
        <v>-4.9798343969977986E-4</v>
      </c>
      <c r="N303" s="15">
        <f t="shared" si="261"/>
        <v>-2.8107024210990603E-4</v>
      </c>
      <c r="O303" s="15">
        <f t="shared" si="261"/>
        <v>8.462351767755617E-5</v>
      </c>
      <c r="P303" s="15">
        <f t="shared" si="261"/>
        <v>6.932758492583515E-4</v>
      </c>
      <c r="Q303" s="15">
        <f t="shared" si="261"/>
        <v>9.8081671706485348E-4</v>
      </c>
      <c r="R303" s="15">
        <f t="shared" si="261"/>
        <v>4.8007627606612112E-3</v>
      </c>
      <c r="S303" s="15">
        <f t="shared" si="261"/>
        <v>7.7178646013672777E-4</v>
      </c>
      <c r="T303" s="15">
        <f t="shared" si="261"/>
        <v>-2.0096176855733008E-3</v>
      </c>
      <c r="U303" s="14">
        <f t="shared" si="254"/>
        <v>1611505.3487810327</v>
      </c>
      <c r="V303" s="15">
        <f>IF(U303&lt;U302,U303/MAX($U$263:U303)-1,V302)</f>
        <v>-1.4383380337989138E-2</v>
      </c>
      <c r="W303" s="15">
        <f t="shared" si="218"/>
        <v>-3.8257247981935646E-3</v>
      </c>
      <c r="X303" s="15">
        <f t="shared" si="216"/>
        <v>0.59479751639244793</v>
      </c>
      <c r="Y303" s="10">
        <v>2519.360107</v>
      </c>
      <c r="Z303" s="15">
        <f>IF(Y303&lt;Y302,Y303/MAX($Y$263:Y303)-1,Z302)</f>
        <v>-3.8919718808450021E-4</v>
      </c>
      <c r="AA303" s="15">
        <f t="shared" si="219"/>
        <v>1.911903932397916E-2</v>
      </c>
      <c r="AB303" s="15">
        <f t="shared" si="220"/>
        <v>0.30973147726648875</v>
      </c>
    </row>
    <row r="304" spans="2:28" x14ac:dyDescent="0.25">
      <c r="B304" s="16">
        <f t="shared" si="250"/>
        <v>43009</v>
      </c>
      <c r="C304" s="15">
        <f t="shared" si="252"/>
        <v>-3.3909710411714187E-3</v>
      </c>
      <c r="D304" s="15">
        <f t="shared" ref="D304:T304" si="262">D119*D$14</f>
        <v>-1.2271784916601683E-3</v>
      </c>
      <c r="E304" s="15">
        <f t="shared" si="262"/>
        <v>-1.0890412541750771E-2</v>
      </c>
      <c r="F304" s="15">
        <f t="shared" si="262"/>
        <v>2.836770490505138E-3</v>
      </c>
      <c r="G304" s="15">
        <f t="shared" si="262"/>
        <v>8.2864384710788211E-4</v>
      </c>
      <c r="H304" s="15">
        <f t="shared" si="262"/>
        <v>8.227925826809375E-3</v>
      </c>
      <c r="I304" s="15">
        <f t="shared" si="262"/>
        <v>1.7271001132286865E-3</v>
      </c>
      <c r="J304" s="15">
        <f t="shared" si="262"/>
        <v>-1.354632920852962E-3</v>
      </c>
      <c r="K304" s="15">
        <f t="shared" si="262"/>
        <v>1.5430597250457052E-2</v>
      </c>
      <c r="L304" s="15">
        <f t="shared" si="262"/>
        <v>1.6507204031297378E-3</v>
      </c>
      <c r="M304" s="15">
        <f t="shared" si="262"/>
        <v>1.3981039559779799E-3</v>
      </c>
      <c r="N304" s="15">
        <f t="shared" si="262"/>
        <v>7.2251504027100654E-4</v>
      </c>
      <c r="O304" s="15">
        <f t="shared" si="262"/>
        <v>1.6143823208558353E-3</v>
      </c>
      <c r="P304" s="15">
        <f t="shared" si="262"/>
        <v>-2.8219853967750962E-3</v>
      </c>
      <c r="Q304" s="15">
        <f t="shared" si="262"/>
        <v>2.9822301901634928E-4</v>
      </c>
      <c r="R304" s="15">
        <f t="shared" si="262"/>
        <v>1.707460315357931E-3</v>
      </c>
      <c r="S304" s="15">
        <f t="shared" si="262"/>
        <v>-8.2341819247093938E-4</v>
      </c>
      <c r="T304" s="15">
        <f t="shared" si="262"/>
        <v>1.9223417891224772E-3</v>
      </c>
      <c r="U304" s="14">
        <f t="shared" si="254"/>
        <v>1640280.6876858659</v>
      </c>
      <c r="V304" s="15">
        <f>IF(U304&lt;U303,U304/MAX($U$263:U304)-1,V303)</f>
        <v>-1.4383380337989138E-2</v>
      </c>
      <c r="W304" s="15">
        <f t="shared" si="218"/>
        <v>1.7698636819675678E-2</v>
      </c>
      <c r="X304" s="15">
        <f t="shared" si="216"/>
        <v>0.62327451713804982</v>
      </c>
      <c r="Y304" s="10">
        <v>2575.26001</v>
      </c>
      <c r="Z304" s="15">
        <f>IF(Y304&lt;Y303,Y304/MAX($Y$263:Y304)-1,Z303)</f>
        <v>-3.8919718808450021E-4</v>
      </c>
      <c r="AA304" s="15">
        <f t="shared" si="219"/>
        <v>2.1945560290305279E-2</v>
      </c>
      <c r="AB304" s="15">
        <f t="shared" si="220"/>
        <v>0.33879197653049631</v>
      </c>
    </row>
    <row r="305" spans="2:28" x14ac:dyDescent="0.25">
      <c r="B305" s="16">
        <f t="shared" si="250"/>
        <v>43040</v>
      </c>
      <c r="C305" s="15">
        <f t="shared" si="252"/>
        <v>5.2103203994832584E-4</v>
      </c>
      <c r="D305" s="15">
        <f t="shared" ref="D305:T305" si="263">D120*D$14</f>
        <v>-4.5095268839879507E-4</v>
      </c>
      <c r="E305" s="15">
        <f t="shared" si="263"/>
        <v>6.4671389299253215E-3</v>
      </c>
      <c r="F305" s="15">
        <f t="shared" si="263"/>
        <v>4.6058602624322684E-3</v>
      </c>
      <c r="G305" s="15">
        <f t="shared" si="263"/>
        <v>9.6480871284745342E-4</v>
      </c>
      <c r="H305" s="15">
        <f t="shared" si="263"/>
        <v>-7.4972411145798022E-3</v>
      </c>
      <c r="I305" s="15">
        <f t="shared" si="263"/>
        <v>-1.4198868173533418E-5</v>
      </c>
      <c r="J305" s="15">
        <f t="shared" si="263"/>
        <v>1.13511656221527E-3</v>
      </c>
      <c r="K305" s="15">
        <f t="shared" si="263"/>
        <v>8.048419647976892E-3</v>
      </c>
      <c r="L305" s="15">
        <f t="shared" si="263"/>
        <v>1.6911343046990051E-3</v>
      </c>
      <c r="M305" s="15">
        <f t="shared" si="263"/>
        <v>4.6937000235876129E-4</v>
      </c>
      <c r="N305" s="15">
        <f t="shared" si="263"/>
        <v>-2.0170261565498927E-5</v>
      </c>
      <c r="O305" s="15">
        <f t="shared" si="263"/>
        <v>9.0613603457667603E-4</v>
      </c>
      <c r="P305" s="15">
        <f t="shared" si="263"/>
        <v>2.7596776471933578E-3</v>
      </c>
      <c r="Q305" s="15">
        <f t="shared" si="263"/>
        <v>3.250410777647724E-3</v>
      </c>
      <c r="R305" s="15">
        <f t="shared" si="263"/>
        <v>1.0775688874423052E-2</v>
      </c>
      <c r="S305" s="15">
        <f t="shared" si="263"/>
        <v>1.8086214596189731E-3</v>
      </c>
      <c r="T305" s="15">
        <f t="shared" si="263"/>
        <v>1.3313424606448269E-3</v>
      </c>
      <c r="U305" s="14">
        <f t="shared" si="254"/>
        <v>1700564.6030197863</v>
      </c>
      <c r="V305" s="15">
        <f>IF(U305&lt;U304,U305/MAX($U$263:U305)-1,V304)</f>
        <v>-1.4383380337989138E-2</v>
      </c>
      <c r="W305" s="15">
        <f t="shared" si="218"/>
        <v>3.6092937126718884E-2</v>
      </c>
      <c r="X305" s="15">
        <f t="shared" si="216"/>
        <v>0.68293341837947064</v>
      </c>
      <c r="Y305" s="10">
        <v>2584.8400879999999</v>
      </c>
      <c r="Z305" s="15">
        <f>IF(Y305&lt;Y304,Y305/MAX($Y$263:Y305)-1,Z304)</f>
        <v>-3.8919718808450021E-4</v>
      </c>
      <c r="AA305" s="15">
        <f t="shared" si="219"/>
        <v>3.7131407628128972E-3</v>
      </c>
      <c r="AB305" s="15">
        <f t="shared" si="220"/>
        <v>0.34377234026508319</v>
      </c>
    </row>
    <row r="306" spans="2:28" x14ac:dyDescent="0.25">
      <c r="B306" s="16">
        <f t="shared" si="250"/>
        <v>43070</v>
      </c>
      <c r="C306" s="15">
        <f t="shared" si="252"/>
        <v>2.7540866244040382E-3</v>
      </c>
      <c r="D306" s="15">
        <f t="shared" ref="D306:T306" si="264">D121*D$14</f>
        <v>6.8860762276427444E-4</v>
      </c>
      <c r="E306" s="15">
        <f t="shared" si="264"/>
        <v>1.0492393105494839E-2</v>
      </c>
      <c r="F306" s="15">
        <f t="shared" si="264"/>
        <v>4.7142151677014854E-3</v>
      </c>
      <c r="G306" s="15">
        <f t="shared" si="264"/>
        <v>8.9174232514729131E-4</v>
      </c>
      <c r="H306" s="15">
        <f t="shared" si="264"/>
        <v>-2.3758044974977124E-5</v>
      </c>
      <c r="I306" s="15">
        <f t="shared" si="264"/>
        <v>2.2020429370998254E-4</v>
      </c>
      <c r="J306" s="15">
        <f t="shared" si="264"/>
        <v>-1.1827965877670868E-3</v>
      </c>
      <c r="K306" s="15">
        <f t="shared" si="264"/>
        <v>7.300001969627371E-4</v>
      </c>
      <c r="L306" s="15">
        <f t="shared" si="264"/>
        <v>9.3294939383222267E-4</v>
      </c>
      <c r="M306" s="15">
        <f t="shared" si="264"/>
        <v>-1.3521976974676441E-4</v>
      </c>
      <c r="N306" s="15">
        <f t="shared" si="264"/>
        <v>1.9004955204773762E-4</v>
      </c>
      <c r="O306" s="15">
        <f t="shared" si="264"/>
        <v>-1.2100699277121649E-3</v>
      </c>
      <c r="P306" s="15">
        <f t="shared" si="264"/>
        <v>7.3457778509388187E-4</v>
      </c>
      <c r="Q306" s="15">
        <f t="shared" si="264"/>
        <v>2.0245455810124542E-4</v>
      </c>
      <c r="R306" s="15">
        <f t="shared" si="264"/>
        <v>2.9440646782315288E-3</v>
      </c>
      <c r="S306" s="15">
        <f t="shared" si="264"/>
        <v>9.7241168123004575E-4</v>
      </c>
      <c r="T306" s="15">
        <f t="shared" si="264"/>
        <v>-4.3958486353415556E-4</v>
      </c>
      <c r="U306" s="14">
        <f t="shared" si="254"/>
        <v>1740487.6150700271</v>
      </c>
      <c r="V306" s="15">
        <f>IF(U306&lt;U305,U306/MAX($U$263:U306)-1,V305)</f>
        <v>-1.4383380337989138E-2</v>
      </c>
      <c r="W306" s="15">
        <f t="shared" si="218"/>
        <v>2.3204997166816774E-2</v>
      </c>
      <c r="X306" s="15">
        <f t="shared" si="216"/>
        <v>0.72244251495975198</v>
      </c>
      <c r="Y306" s="10">
        <v>2673.610107</v>
      </c>
      <c r="Z306" s="15">
        <f>IF(Y306&lt;Y305,Y306/MAX($Y$263:Y306)-1,Z305)</f>
        <v>-3.8919718808450021E-4</v>
      </c>
      <c r="AA306" s="15">
        <f t="shared" si="219"/>
        <v>3.3766014609890378E-2</v>
      </c>
      <c r="AB306" s="15">
        <f t="shared" si="220"/>
        <v>0.38992091894536185</v>
      </c>
    </row>
    <row r="307" spans="2:28" x14ac:dyDescent="0.25">
      <c r="B307" s="16">
        <f t="shared" si="250"/>
        <v>43101</v>
      </c>
      <c r="C307" s="15">
        <f t="shared" si="252"/>
        <v>3.6102216348450219E-3</v>
      </c>
      <c r="D307" s="15">
        <f t="shared" ref="D307:T307" si="265">D122*D$14</f>
        <v>6.1332789746092111E-4</v>
      </c>
      <c r="E307" s="15">
        <f t="shared" si="265"/>
        <v>-4.1422434305997211E-3</v>
      </c>
      <c r="F307" s="15">
        <f t="shared" si="265"/>
        <v>3.222586914230989E-3</v>
      </c>
      <c r="G307" s="15">
        <f t="shared" si="265"/>
        <v>8.2953021583651596E-4</v>
      </c>
      <c r="H307" s="15">
        <f t="shared" si="265"/>
        <v>2.2174869098177962E-2</v>
      </c>
      <c r="I307" s="15">
        <f t="shared" si="265"/>
        <v>-2.7241765569020331E-4</v>
      </c>
      <c r="J307" s="15">
        <f t="shared" si="265"/>
        <v>6.3069560377350951E-4</v>
      </c>
      <c r="K307" s="15">
        <f t="shared" si="265"/>
        <v>-1.8102961882979943E-2</v>
      </c>
      <c r="L307" s="15">
        <f t="shared" si="265"/>
        <v>-1.9818997672847775E-3</v>
      </c>
      <c r="M307" s="15">
        <f t="shared" si="265"/>
        <v>3.5073845206735741E-4</v>
      </c>
      <c r="N307" s="15">
        <f t="shared" si="265"/>
        <v>-9.1400604870257407E-4</v>
      </c>
      <c r="O307" s="15">
        <f t="shared" si="265"/>
        <v>-5.7155536225344974E-4</v>
      </c>
      <c r="P307" s="15">
        <f t="shared" si="265"/>
        <v>-2.1290696652233126E-3</v>
      </c>
      <c r="Q307" s="15">
        <f t="shared" si="265"/>
        <v>2.532160419971652E-4</v>
      </c>
      <c r="R307" s="15">
        <f t="shared" si="265"/>
        <v>9.0366249195189541E-3</v>
      </c>
      <c r="S307" s="15">
        <f t="shared" si="265"/>
        <v>5.2720617804403037E-4</v>
      </c>
      <c r="T307" s="15">
        <f t="shared" si="265"/>
        <v>6.2353665121917012E-4</v>
      </c>
      <c r="U307" s="14">
        <f t="shared" si="254"/>
        <v>1764433.9395154279</v>
      </c>
      <c r="V307" s="15">
        <f>IF(U307&lt;U306,U307/MAX($U$263:U307)-1,V306)</f>
        <v>-1.4383380337989138E-2</v>
      </c>
      <c r="W307" s="15">
        <f t="shared" si="218"/>
        <v>1.3664612276968368E-2</v>
      </c>
      <c r="X307" s="15">
        <f t="shared" si="216"/>
        <v>0.7461405677035049</v>
      </c>
      <c r="Y307" s="10">
        <v>2823.8100589999999</v>
      </c>
      <c r="Z307" s="15">
        <f>IF(Y307&lt;Y306,Y307/MAX($Y$263:Y307)-1,Z306)</f>
        <v>-3.8919718808450021E-4</v>
      </c>
      <c r="AA307" s="15">
        <f t="shared" si="219"/>
        <v>5.4657398659986728E-2</v>
      </c>
      <c r="AB307" s="15">
        <f t="shared" si="220"/>
        <v>0.46800487545151093</v>
      </c>
    </row>
    <row r="308" spans="2:28" x14ac:dyDescent="0.25">
      <c r="B308" s="16">
        <f t="shared" si="250"/>
        <v>43132</v>
      </c>
      <c r="C308" s="15">
        <f t="shared" si="252"/>
        <v>-6.6070646491973679E-3</v>
      </c>
      <c r="D308" s="15">
        <f t="shared" ref="D308:T308" si="266">D123*D$14</f>
        <v>-8.6398652555386255E-4</v>
      </c>
      <c r="E308" s="15">
        <f t="shared" si="266"/>
        <v>1.0775431746270457E-3</v>
      </c>
      <c r="F308" s="15">
        <f t="shared" si="266"/>
        <v>-4.3381500112004657E-3</v>
      </c>
      <c r="G308" s="15">
        <f t="shared" si="266"/>
        <v>-1.8602517749816908E-3</v>
      </c>
      <c r="H308" s="15">
        <f t="shared" si="266"/>
        <v>1.2575703357508102E-4</v>
      </c>
      <c r="I308" s="15">
        <f t="shared" si="266"/>
        <v>-1.5343938312760107E-3</v>
      </c>
      <c r="J308" s="15">
        <f t="shared" si="266"/>
        <v>-1.8458797312872737E-3</v>
      </c>
      <c r="K308" s="15">
        <f t="shared" si="266"/>
        <v>-8.9035266388937852E-3</v>
      </c>
      <c r="L308" s="15">
        <f t="shared" si="266"/>
        <v>-1.4201752747376247E-3</v>
      </c>
      <c r="M308" s="15">
        <f t="shared" si="266"/>
        <v>-9.9910407465431486E-4</v>
      </c>
      <c r="N308" s="15">
        <f t="shared" si="266"/>
        <v>-1.9511709186954326E-3</v>
      </c>
      <c r="O308" s="15">
        <f t="shared" si="266"/>
        <v>-9.6289427615153475E-4</v>
      </c>
      <c r="P308" s="15">
        <f t="shared" si="266"/>
        <v>-4.6799215573313578E-4</v>
      </c>
      <c r="Q308" s="15">
        <f t="shared" si="266"/>
        <v>-1.9849569473659456E-3</v>
      </c>
      <c r="R308" s="15">
        <f t="shared" si="266"/>
        <v>9.1845172781715549E-3</v>
      </c>
      <c r="S308" s="15">
        <f t="shared" si="266"/>
        <v>-2.8002676966145464E-3</v>
      </c>
      <c r="T308" s="15">
        <f t="shared" si="266"/>
        <v>-6.0181222338956343E-4</v>
      </c>
      <c r="U308" s="14">
        <f t="shared" si="254"/>
        <v>1717228.6104751239</v>
      </c>
      <c r="V308" s="15">
        <f>IF(U308&lt;U307,U308/MAX($U$263:U308)-1,V307)</f>
        <v>-2.6753809243358906E-2</v>
      </c>
      <c r="W308" s="15">
        <f t="shared" si="218"/>
        <v>-2.71182064405198E-2</v>
      </c>
      <c r="X308" s="15">
        <f t="shared" si="216"/>
        <v>0.6994246560430748</v>
      </c>
      <c r="Y308" s="10">
        <v>2713.830078</v>
      </c>
      <c r="Z308" s="15">
        <f>IF(Y308&lt;Y307,Y308/MAX($Y$263:Y308)-1,Z307)</f>
        <v>-3.8947372061896912E-2</v>
      </c>
      <c r="AA308" s="15">
        <f t="shared" si="219"/>
        <v>-3.9726107788010244E-2</v>
      </c>
      <c r="AB308" s="15">
        <f t="shared" si="220"/>
        <v>0.41082994337862244</v>
      </c>
    </row>
    <row r="309" spans="2:28" x14ac:dyDescent="0.25">
      <c r="B309" s="16">
        <f t="shared" si="250"/>
        <v>43160</v>
      </c>
      <c r="C309" s="15">
        <f t="shared" si="252"/>
        <v>-1.4083611103086389E-3</v>
      </c>
      <c r="D309" s="15">
        <f t="shared" ref="D309:T309" si="267">D124*D$14</f>
        <v>-1.0119619526301035E-3</v>
      </c>
      <c r="E309" s="15">
        <f t="shared" si="267"/>
        <v>4.3482059329400585E-3</v>
      </c>
      <c r="F309" s="15">
        <f t="shared" si="267"/>
        <v>4.8234256171338053E-4</v>
      </c>
      <c r="G309" s="15">
        <f t="shared" si="267"/>
        <v>-1.0956245119921972E-3</v>
      </c>
      <c r="H309" s="15">
        <f t="shared" si="267"/>
        <v>2.7218511343886928E-3</v>
      </c>
      <c r="I309" s="15">
        <f t="shared" si="267"/>
        <v>-1.7384110938676922E-4</v>
      </c>
      <c r="J309" s="15">
        <f t="shared" si="267"/>
        <v>-2.4972629089246036E-3</v>
      </c>
      <c r="K309" s="15">
        <f t="shared" si="267"/>
        <v>7.5166346981934626E-3</v>
      </c>
      <c r="L309" s="15">
        <f t="shared" si="267"/>
        <v>5.423538820752051E-5</v>
      </c>
      <c r="M309" s="15">
        <f t="shared" si="267"/>
        <v>1.9306418740567591E-3</v>
      </c>
      <c r="N309" s="15">
        <f t="shared" si="267"/>
        <v>1.1544774285579514E-3</v>
      </c>
      <c r="O309" s="15">
        <f t="shared" si="267"/>
        <v>1.5137654202708785E-3</v>
      </c>
      <c r="P309" s="15">
        <f t="shared" si="267"/>
        <v>-1.1455673962789271E-3</v>
      </c>
      <c r="Q309" s="15">
        <f t="shared" si="267"/>
        <v>-1.4866115478985365E-3</v>
      </c>
      <c r="R309" s="15">
        <f t="shared" si="267"/>
        <v>-4.7986733166610019E-3</v>
      </c>
      <c r="S309" s="15">
        <f t="shared" si="267"/>
        <v>4.1423050152111725E-5</v>
      </c>
      <c r="T309" s="15">
        <f t="shared" si="267"/>
        <v>-1.0136403385737354E-4</v>
      </c>
      <c r="U309" s="14">
        <f t="shared" si="254"/>
        <v>1727608.0718517452</v>
      </c>
      <c r="V309" s="15">
        <f>IF(U309&lt;U308,U309/MAX($U$263:U309)-1,V308)</f>
        <v>-2.6753809243358906E-2</v>
      </c>
      <c r="W309" s="15">
        <f t="shared" si="218"/>
        <v>6.0261160361517298E-3</v>
      </c>
      <c r="X309" s="15">
        <f t="shared" si="216"/>
        <v>0.70969650480699498</v>
      </c>
      <c r="Y309" s="10">
        <v>2640.8701169999999</v>
      </c>
      <c r="Z309" s="15">
        <f>IF(Y309&lt;Y308,Y309/MAX($Y$263:Y309)-1,Z308)</f>
        <v>-6.4784790116083402E-2</v>
      </c>
      <c r="AA309" s="15">
        <f t="shared" si="219"/>
        <v>-2.725249739187887E-2</v>
      </c>
      <c r="AB309" s="15">
        <f t="shared" si="220"/>
        <v>0.37290048770599782</v>
      </c>
    </row>
    <row r="310" spans="2:28" x14ac:dyDescent="0.25">
      <c r="B310" s="16">
        <f t="shared" si="250"/>
        <v>43191</v>
      </c>
      <c r="C310" s="15">
        <f t="shared" si="252"/>
        <v>-2.3557383437605977E-3</v>
      </c>
      <c r="D310" s="15">
        <f t="shared" ref="D310:T310" si="268">D125*D$14</f>
        <v>-4.4955086882750156E-3</v>
      </c>
      <c r="E310" s="15">
        <f t="shared" si="268"/>
        <v>-1.3394462762541182E-2</v>
      </c>
      <c r="F310" s="15">
        <f t="shared" si="268"/>
        <v>3.9202631360913858E-3</v>
      </c>
      <c r="G310" s="15">
        <f t="shared" si="268"/>
        <v>-7.7995743318904449E-4</v>
      </c>
      <c r="H310" s="15">
        <f t="shared" si="268"/>
        <v>1.9901068594652405E-3</v>
      </c>
      <c r="I310" s="15">
        <f t="shared" si="268"/>
        <v>-3.2257464845704035E-4</v>
      </c>
      <c r="J310" s="15">
        <f t="shared" si="268"/>
        <v>1.0641222407572715E-4</v>
      </c>
      <c r="K310" s="15">
        <f t="shared" si="268"/>
        <v>1.0018714549247416E-2</v>
      </c>
      <c r="L310" s="15">
        <f t="shared" si="268"/>
        <v>7.7936167328897005E-4</v>
      </c>
      <c r="M310" s="15">
        <f t="shared" si="268"/>
        <v>8.7701022395681968E-5</v>
      </c>
      <c r="N310" s="15">
        <f t="shared" si="268"/>
        <v>-2.0598927551188632E-4</v>
      </c>
      <c r="O310" s="15">
        <f t="shared" si="268"/>
        <v>4.2131860693528394E-4</v>
      </c>
      <c r="P310" s="15">
        <f t="shared" si="268"/>
        <v>2.6298598460433841E-4</v>
      </c>
      <c r="Q310" s="15">
        <f t="shared" si="268"/>
        <v>-6.6386439778526546E-4</v>
      </c>
      <c r="R310" s="15">
        <f t="shared" si="268"/>
        <v>3.5743086947790177E-3</v>
      </c>
      <c r="S310" s="15">
        <f t="shared" si="268"/>
        <v>7.7918079889934932E-4</v>
      </c>
      <c r="T310" s="15">
        <f t="shared" si="268"/>
        <v>-1.8229893946008682E-3</v>
      </c>
      <c r="U310" s="14">
        <f t="shared" si="254"/>
        <v>1723978.8313380936</v>
      </c>
      <c r="V310" s="15">
        <f>IF(U310&lt;U309,U310/MAX($U$263:U310)-1,V309)</f>
        <v>-2.2928094541439514E-2</v>
      </c>
      <c r="W310" s="15">
        <f t="shared" si="218"/>
        <v>-2.1029410256376796E-3</v>
      </c>
      <c r="X310" s="15">
        <f t="shared" si="216"/>
        <v>0.70610489168455604</v>
      </c>
      <c r="Y310" s="10">
        <v>2648.0500489999999</v>
      </c>
      <c r="Z310" s="15">
        <f>IF(Y310&lt;Y309,Y310/MAX($Y$263:Y310)-1,Z309)</f>
        <v>-6.4784790116083402E-2</v>
      </c>
      <c r="AA310" s="15">
        <f t="shared" si="219"/>
        <v>2.7150859477301889E-3</v>
      </c>
      <c r="AB310" s="15">
        <f t="shared" si="220"/>
        <v>0.37663309541019396</v>
      </c>
    </row>
    <row r="311" spans="2:28" x14ac:dyDescent="0.25">
      <c r="B311" s="16">
        <f t="shared" si="250"/>
        <v>43221</v>
      </c>
      <c r="C311" s="15">
        <f t="shared" si="252"/>
        <v>1.659978752902935E-3</v>
      </c>
      <c r="D311" s="15">
        <f t="shared" ref="D311:T311" si="269">D126*D$14</f>
        <v>-7.5358660017803476E-4</v>
      </c>
      <c r="E311" s="15">
        <f t="shared" si="269"/>
        <v>2.5017664640005358E-3</v>
      </c>
      <c r="F311" s="15">
        <f t="shared" si="269"/>
        <v>4.1819558469204697E-3</v>
      </c>
      <c r="G311" s="15">
        <f t="shared" si="269"/>
        <v>3.1424122139055849E-4</v>
      </c>
      <c r="H311" s="15">
        <f t="shared" si="269"/>
        <v>8.4430128124909458E-3</v>
      </c>
      <c r="I311" s="15">
        <f t="shared" si="269"/>
        <v>-1.3816048277613428E-3</v>
      </c>
      <c r="J311" s="15">
        <f t="shared" si="269"/>
        <v>6.0003534000424661E-4</v>
      </c>
      <c r="K311" s="15">
        <f t="shared" si="269"/>
        <v>-7.697990552725323E-3</v>
      </c>
      <c r="L311" s="15">
        <f t="shared" si="269"/>
        <v>-3.1878299167830418E-4</v>
      </c>
      <c r="M311" s="15">
        <f t="shared" si="269"/>
        <v>2.8513638323728751E-4</v>
      </c>
      <c r="N311" s="15">
        <f t="shared" si="269"/>
        <v>-1.1879093255937295E-3</v>
      </c>
      <c r="O311" s="15">
        <f t="shared" si="269"/>
        <v>1.0438641320261251E-3</v>
      </c>
      <c r="P311" s="15">
        <f t="shared" si="269"/>
        <v>1.9810952315357307E-3</v>
      </c>
      <c r="Q311" s="15">
        <f t="shared" si="269"/>
        <v>-5.3552728957841024E-4</v>
      </c>
      <c r="R311" s="15">
        <f t="shared" si="269"/>
        <v>-3.1513199869426241E-3</v>
      </c>
      <c r="S311" s="15">
        <f t="shared" si="269"/>
        <v>-5.4754992451476155E-4</v>
      </c>
      <c r="T311" s="15">
        <f t="shared" si="269"/>
        <v>7.9169575416691634E-4</v>
      </c>
      <c r="U311" s="14">
        <f t="shared" si="254"/>
        <v>1734716.6514869104</v>
      </c>
      <c r="V311" s="15">
        <f>IF(U311&lt;U310,U311/MAX($U$263:U311)-1,V310)</f>
        <v>-2.2928094541439514E-2</v>
      </c>
      <c r="W311" s="15">
        <f t="shared" si="218"/>
        <v>6.2091934378247365E-3</v>
      </c>
      <c r="X311" s="15">
        <f t="shared" si="216"/>
        <v>0.71673138381364221</v>
      </c>
      <c r="Y311" s="10">
        <v>2705.2700199999999</v>
      </c>
      <c r="Z311" s="15">
        <f>IF(Y311&lt;Y310,Y311/MAX($Y$263:Y311)-1,Z310)</f>
        <v>-6.4784790116083402E-2</v>
      </c>
      <c r="AA311" s="15">
        <f t="shared" si="219"/>
        <v>2.1378191291432879E-2</v>
      </c>
      <c r="AB311" s="15">
        <f t="shared" si="220"/>
        <v>0.40637985409655575</v>
      </c>
    </row>
    <row r="312" spans="2:28" x14ac:dyDescent="0.25">
      <c r="B312" s="16">
        <f t="shared" si="250"/>
        <v>43252</v>
      </c>
      <c r="C312" s="15">
        <f t="shared" si="252"/>
        <v>4.7991438960345292E-3</v>
      </c>
      <c r="D312" s="15">
        <f t="shared" ref="D312:T312" si="270">D127*D$14</f>
        <v>3.7047032757489101E-4</v>
      </c>
      <c r="E312" s="15">
        <f t="shared" si="270"/>
        <v>2.0012541413226319E-2</v>
      </c>
      <c r="F312" s="15">
        <f t="shared" si="270"/>
        <v>4.5517287946919768E-3</v>
      </c>
      <c r="G312" s="15">
        <f t="shared" si="270"/>
        <v>-7.5026003950923192E-4</v>
      </c>
      <c r="H312" s="15">
        <f t="shared" si="270"/>
        <v>5.6569506966860162E-3</v>
      </c>
      <c r="I312" s="15">
        <f t="shared" si="270"/>
        <v>5.3602647171339924E-4</v>
      </c>
      <c r="J312" s="15">
        <f t="shared" si="270"/>
        <v>4.5559787768642421E-5</v>
      </c>
      <c r="K312" s="15">
        <f t="shared" si="270"/>
        <v>6.0887623187180131E-3</v>
      </c>
      <c r="L312" s="15">
        <f t="shared" si="270"/>
        <v>4.9212115032000665E-4</v>
      </c>
      <c r="M312" s="15">
        <f t="shared" si="270"/>
        <v>1.8137314266630737E-4</v>
      </c>
      <c r="N312" s="15">
        <f t="shared" si="270"/>
        <v>2.927406947217744E-4</v>
      </c>
      <c r="O312" s="15">
        <f t="shared" si="270"/>
        <v>9.2383022729023356E-4</v>
      </c>
      <c r="P312" s="15">
        <f t="shared" si="270"/>
        <v>8.7948416761553727E-4</v>
      </c>
      <c r="Q312" s="15">
        <f t="shared" si="270"/>
        <v>1.1993916873636785E-3</v>
      </c>
      <c r="R312" s="15">
        <f t="shared" si="270"/>
        <v>8.3065016469242186E-4</v>
      </c>
      <c r="S312" s="15">
        <f t="shared" si="270"/>
        <v>1.3335744545573851E-3</v>
      </c>
      <c r="T312" s="15">
        <f t="shared" si="270"/>
        <v>8.5679875310880587E-4</v>
      </c>
      <c r="U312" s="14">
        <f t="shared" si="254"/>
        <v>1818505.0063716162</v>
      </c>
      <c r="V312" s="15">
        <f>IF(U312&lt;U311,U312/MAX($U$263:U312)-1,V311)</f>
        <v>-2.2928094541439514E-2</v>
      </c>
      <c r="W312" s="15">
        <f t="shared" si="218"/>
        <v>4.7170651665996335E-2</v>
      </c>
      <c r="X312" s="15">
        <f t="shared" si="216"/>
        <v>0.79965103429684659</v>
      </c>
      <c r="Y312" s="10">
        <v>2718.3701169999999</v>
      </c>
      <c r="Z312" s="15">
        <f>IF(Y312&lt;Y311,Y312/MAX($Y$263:Y312)-1,Z311)</f>
        <v>-6.4784790116083402E-2</v>
      </c>
      <c r="AA312" s="15">
        <f t="shared" si="219"/>
        <v>4.830749144322073E-3</v>
      </c>
      <c r="AB312" s="15">
        <f t="shared" si="220"/>
        <v>0.41319015856572339</v>
      </c>
    </row>
    <row r="313" spans="2:28" x14ac:dyDescent="0.25">
      <c r="B313" s="16">
        <f t="shared" si="250"/>
        <v>43282</v>
      </c>
      <c r="C313" s="15">
        <f t="shared" si="252"/>
        <v>1.1109862076256452E-3</v>
      </c>
      <c r="D313" s="15">
        <f t="shared" ref="D313:T313" si="271">D128*D$14</f>
        <v>1.9950668019371241E-3</v>
      </c>
      <c r="E313" s="15">
        <f t="shared" si="271"/>
        <v>7.8079651384205303E-3</v>
      </c>
      <c r="F313" s="15">
        <f t="shared" si="271"/>
        <v>-1.4834128814325367E-3</v>
      </c>
      <c r="G313" s="15">
        <f t="shared" si="271"/>
        <v>1.8844025601532145E-3</v>
      </c>
      <c r="H313" s="15">
        <f t="shared" si="271"/>
        <v>1.4460837331644317E-2</v>
      </c>
      <c r="I313" s="15">
        <f t="shared" si="271"/>
        <v>2.180580742453708E-3</v>
      </c>
      <c r="J313" s="15">
        <f t="shared" si="271"/>
        <v>9.298947071325113E-4</v>
      </c>
      <c r="K313" s="15">
        <f t="shared" si="271"/>
        <v>6.2775330690890835E-3</v>
      </c>
      <c r="L313" s="15">
        <f t="shared" si="271"/>
        <v>1.2077791544480223E-3</v>
      </c>
      <c r="M313" s="15">
        <f t="shared" si="271"/>
        <v>2.4440113187631791E-4</v>
      </c>
      <c r="N313" s="15">
        <f t="shared" si="271"/>
        <v>6.8123062657088199E-4</v>
      </c>
      <c r="O313" s="15">
        <f t="shared" si="271"/>
        <v>-5.8142681452732771E-5</v>
      </c>
      <c r="P313" s="15">
        <f t="shared" si="271"/>
        <v>-9.9418398239544022E-4</v>
      </c>
      <c r="Q313" s="15">
        <f t="shared" si="271"/>
        <v>1.6808224754204506E-3</v>
      </c>
      <c r="R313" s="15">
        <f t="shared" si="271"/>
        <v>-1.9303358141194867E-3</v>
      </c>
      <c r="S313" s="15">
        <f t="shared" si="271"/>
        <v>6.4555052812905313E-4</v>
      </c>
      <c r="T313" s="15">
        <f t="shared" si="271"/>
        <v>9.3959566080443482E-4</v>
      </c>
      <c r="U313" s="14">
        <f t="shared" si="254"/>
        <v>1886845.4624706297</v>
      </c>
      <c r="V313" s="15">
        <f>IF(U313&lt;U312,U313/MAX($U$263:U313)-1,V312)</f>
        <v>-2.2928094541439514E-2</v>
      </c>
      <c r="W313" s="15">
        <f t="shared" si="218"/>
        <v>3.6891628687016065E-2</v>
      </c>
      <c r="X313" s="15">
        <f t="shared" si="216"/>
        <v>0.86728294736388989</v>
      </c>
      <c r="Y313" s="10">
        <v>2816.290039</v>
      </c>
      <c r="Z313" s="15">
        <f>IF(Y313&lt;Y312,Y313/MAX($Y$263:Y313)-1,Z312)</f>
        <v>-6.4784790116083402E-2</v>
      </c>
      <c r="AA313" s="15">
        <f t="shared" si="219"/>
        <v>3.5387950784307211E-2</v>
      </c>
      <c r="AB313" s="15">
        <f t="shared" si="220"/>
        <v>0.46409546731398144</v>
      </c>
    </row>
    <row r="314" spans="2:28" x14ac:dyDescent="0.25">
      <c r="B314" s="16">
        <f t="shared" si="250"/>
        <v>43313</v>
      </c>
      <c r="C314" s="15">
        <f t="shared" si="252"/>
        <v>8.8867835714863501E-3</v>
      </c>
      <c r="D314" s="15">
        <f t="shared" ref="D314:T314" si="272">D129*D$14</f>
        <v>-2.536727298938684E-3</v>
      </c>
      <c r="E314" s="15">
        <f t="shared" si="272"/>
        <v>1.878445300243886E-3</v>
      </c>
      <c r="F314" s="15">
        <f t="shared" si="272"/>
        <v>1.0471361452547743E-2</v>
      </c>
      <c r="G314" s="15">
        <f t="shared" si="272"/>
        <v>-3.0007708972195853E-4</v>
      </c>
      <c r="H314" s="15">
        <f t="shared" si="272"/>
        <v>4.5232335300371719E-3</v>
      </c>
      <c r="I314" s="15">
        <f t="shared" si="272"/>
        <v>4.0184437860010314E-4</v>
      </c>
      <c r="J314" s="15">
        <f t="shared" si="272"/>
        <v>1.1790045686946745E-3</v>
      </c>
      <c r="K314" s="15">
        <f t="shared" si="272"/>
        <v>-1.5554670614518107E-3</v>
      </c>
      <c r="L314" s="15">
        <f t="shared" si="272"/>
        <v>1.6022047033096212E-4</v>
      </c>
      <c r="M314" s="15">
        <f t="shared" si="272"/>
        <v>3.7518047596180385E-4</v>
      </c>
      <c r="N314" s="15">
        <f t="shared" si="272"/>
        <v>-3.7781621319376478E-5</v>
      </c>
      <c r="O314" s="15">
        <f t="shared" si="272"/>
        <v>6.9454031978813358E-4</v>
      </c>
      <c r="P314" s="15">
        <f t="shared" si="272"/>
        <v>1.8891157644000207E-3</v>
      </c>
      <c r="Q314" s="15">
        <f t="shared" si="272"/>
        <v>-2.7973703630039676E-3</v>
      </c>
      <c r="R314" s="15">
        <f t="shared" si="272"/>
        <v>1.4422973646901194E-2</v>
      </c>
      <c r="S314" s="15">
        <f t="shared" si="272"/>
        <v>1.5597322980032654E-3</v>
      </c>
      <c r="T314" s="15">
        <f t="shared" si="272"/>
        <v>7.0422187446548027E-4</v>
      </c>
      <c r="U314" s="14">
        <f t="shared" si="254"/>
        <v>1962166.8884183255</v>
      </c>
      <c r="V314" s="15">
        <f>IF(U314&lt;U313,U314/MAX($U$263:U314)-1,V313)</f>
        <v>-2.2928094541439514E-2</v>
      </c>
      <c r="W314" s="15">
        <f t="shared" ref="W314:W322" si="273">LN(U314/U313)</f>
        <v>3.9143050730926637E-2</v>
      </c>
      <c r="X314" s="15">
        <f t="shared" ref="X314:X322" si="274">U314/$U$263-1</f>
        <v>0.94182345268916556</v>
      </c>
      <c r="Y314" s="10">
        <v>2901.5200199999999</v>
      </c>
      <c r="Z314" s="15">
        <f>IF(Y314&lt;Y313,Y314/MAX($Y$263:Y314)-1,Z313)</f>
        <v>-6.4784790116083402E-2</v>
      </c>
      <c r="AA314" s="15">
        <f t="shared" ref="AA314:AA322" si="275">LN(Y314/Y313)</f>
        <v>2.9814314708128044E-2</v>
      </c>
      <c r="AB314" s="15">
        <f t="shared" si="220"/>
        <v>0.50840369804779639</v>
      </c>
    </row>
    <row r="315" spans="2:28" x14ac:dyDescent="0.25">
      <c r="B315" s="16">
        <f t="shared" si="250"/>
        <v>43344</v>
      </c>
      <c r="C315" s="15">
        <f t="shared" si="252"/>
        <v>-7.9294342597721775E-4</v>
      </c>
      <c r="D315" s="15">
        <f t="shared" ref="D315:T315" si="276">D130*D$14</f>
        <v>1.1330334337681261E-3</v>
      </c>
      <c r="E315" s="15">
        <f t="shared" si="276"/>
        <v>8.0836422057834721E-3</v>
      </c>
      <c r="F315" s="15">
        <f t="shared" si="276"/>
        <v>-1.9734133166543358E-3</v>
      </c>
      <c r="G315" s="15">
        <f t="shared" si="276"/>
        <v>-8.0250390371108522E-4</v>
      </c>
      <c r="H315" s="15">
        <f t="shared" si="276"/>
        <v>-2.1541146359687073E-3</v>
      </c>
      <c r="I315" s="15">
        <f t="shared" si="276"/>
        <v>7.9544481162099011E-4</v>
      </c>
      <c r="J315" s="15">
        <f t="shared" si="276"/>
        <v>-2.6742829680660978E-4</v>
      </c>
      <c r="K315" s="15">
        <f t="shared" si="276"/>
        <v>1.9350028200470699E-3</v>
      </c>
      <c r="L315" s="15">
        <f t="shared" si="276"/>
        <v>-4.2116585103798895E-5</v>
      </c>
      <c r="M315" s="15">
        <f t="shared" si="276"/>
        <v>-2.0477975326530249E-4</v>
      </c>
      <c r="N315" s="15">
        <f t="shared" si="276"/>
        <v>8.9425940357981104E-5</v>
      </c>
      <c r="O315" s="15">
        <f t="shared" si="276"/>
        <v>1.6955544169277342E-4</v>
      </c>
      <c r="P315" s="15">
        <f t="shared" si="276"/>
        <v>1.4608901895944836E-3</v>
      </c>
      <c r="Q315" s="15">
        <f t="shared" si="276"/>
        <v>4.4108027889060581E-4</v>
      </c>
      <c r="R315" s="15">
        <f t="shared" si="276"/>
        <v>2.031289531963867E-3</v>
      </c>
      <c r="S315" s="15">
        <f t="shared" si="276"/>
        <v>-4.5001192271475589E-4</v>
      </c>
      <c r="T315" s="15">
        <f t="shared" si="276"/>
        <v>-5.9285830328825327E-4</v>
      </c>
      <c r="U315" s="14">
        <f t="shared" si="254"/>
        <v>1979550.1065443547</v>
      </c>
      <c r="V315" s="15">
        <f>IF(U315&lt;U314,U315/MAX($U$263:U315)-1,V314)</f>
        <v>-2.2928094541439514E-2</v>
      </c>
      <c r="W315" s="15">
        <f t="shared" si="273"/>
        <v>8.8201820896524358E-3</v>
      </c>
      <c r="X315" s="15">
        <f t="shared" si="274"/>
        <v>0.95902644436106388</v>
      </c>
      <c r="Y315" s="10">
        <v>2913.9799800000001</v>
      </c>
      <c r="Z315" s="15">
        <f>IF(Y315&lt;Y314,Y315/MAX($Y$263:Y315)-1,Z314)</f>
        <v>-6.4784790116083402E-2</v>
      </c>
      <c r="AA315" s="15">
        <f t="shared" si="275"/>
        <v>4.2850929639178534E-3</v>
      </c>
      <c r="AB315" s="15">
        <f t="shared" si="220"/>
        <v>0.51488121659392982</v>
      </c>
    </row>
    <row r="316" spans="2:28" x14ac:dyDescent="0.25">
      <c r="B316" s="16">
        <f t="shared" si="250"/>
        <v>43374</v>
      </c>
      <c r="C316" s="15">
        <f t="shared" si="252"/>
        <v>-5.4550024812924673E-3</v>
      </c>
      <c r="D316" s="15">
        <f t="shared" ref="D316:T316" si="277">D131*D$14</f>
        <v>2.2540256654899021E-3</v>
      </c>
      <c r="E316" s="15">
        <f t="shared" si="277"/>
        <v>0</v>
      </c>
      <c r="F316" s="15">
        <f t="shared" si="277"/>
        <v>-2.4716346686780859E-3</v>
      </c>
      <c r="G316" s="15">
        <f t="shared" si="277"/>
        <v>-2.1708683462011449E-3</v>
      </c>
      <c r="H316" s="15">
        <f t="shared" si="277"/>
        <v>-2.0182525554345649E-2</v>
      </c>
      <c r="I316" s="15">
        <f t="shared" si="277"/>
        <v>3.2376298519736163E-4</v>
      </c>
      <c r="J316" s="15">
        <f t="shared" si="277"/>
        <v>-2.9025282159137592E-3</v>
      </c>
      <c r="K316" s="15">
        <f t="shared" si="277"/>
        <v>1.204857869949544E-3</v>
      </c>
      <c r="L316" s="15">
        <f t="shared" si="277"/>
        <v>-3.1185515438402643E-3</v>
      </c>
      <c r="M316" s="15">
        <f t="shared" si="277"/>
        <v>7.129542426359206E-4</v>
      </c>
      <c r="N316" s="15">
        <f t="shared" si="277"/>
        <v>4.6118670465159422E-4</v>
      </c>
      <c r="O316" s="15">
        <f t="shared" si="277"/>
        <v>8.4853060380989578E-5</v>
      </c>
      <c r="P316" s="15">
        <f t="shared" si="277"/>
        <v>-5.8471879406567478E-4</v>
      </c>
      <c r="Q316" s="15">
        <f t="shared" si="277"/>
        <v>-7.3617265357612074E-5</v>
      </c>
      <c r="R316" s="15">
        <f t="shared" si="277"/>
        <v>-6.8392084295583501E-3</v>
      </c>
      <c r="S316" s="15">
        <f t="shared" si="277"/>
        <v>1.6577719778227439E-3</v>
      </c>
      <c r="T316" s="15">
        <f t="shared" si="277"/>
        <v>-3.4979529592852791E-4</v>
      </c>
      <c r="U316" s="14">
        <f t="shared" si="254"/>
        <v>1905417.8592051854</v>
      </c>
      <c r="V316" s="15">
        <f>IF(U316&lt;U315,U316/MAX($U$263:U316)-1,V315)</f>
        <v>-3.7449038089053421E-2</v>
      </c>
      <c r="W316" s="15">
        <f t="shared" si="273"/>
        <v>-3.8168266781919487E-2</v>
      </c>
      <c r="X316" s="15">
        <f t="shared" si="274"/>
        <v>0.88566278842872359</v>
      </c>
      <c r="Y316" s="10">
        <v>2711.73999</v>
      </c>
      <c r="Z316" s="15">
        <f>IF(Y316&lt;Y315,Y316/MAX($Y$263:Y316)-1,Z315)</f>
        <v>-6.9403356024429486E-2</v>
      </c>
      <c r="AA316" s="15">
        <f t="shared" si="275"/>
        <v>-7.1929345879864132E-2</v>
      </c>
      <c r="AB316" s="15">
        <f t="shared" si="220"/>
        <v>0.40974337618394041</v>
      </c>
    </row>
    <row r="317" spans="2:28" x14ac:dyDescent="0.25">
      <c r="B317" s="16">
        <f t="shared" si="250"/>
        <v>43405</v>
      </c>
      <c r="C317" s="15">
        <f t="shared" si="252"/>
        <v>1.9498686046362265E-3</v>
      </c>
      <c r="D317" s="15">
        <f t="shared" ref="D317:T317" si="278">D132*D$14</f>
        <v>-4.3644714732886397E-4</v>
      </c>
      <c r="E317" s="15">
        <f t="shared" si="278"/>
        <v>1.6893592037295554E-2</v>
      </c>
      <c r="F317" s="15">
        <f t="shared" si="278"/>
        <v>-4.8110496256324291E-3</v>
      </c>
      <c r="G317" s="15">
        <f t="shared" si="278"/>
        <v>1.8964366287124793E-3</v>
      </c>
      <c r="H317" s="15">
        <f t="shared" si="278"/>
        <v>-4.9802776350461528E-3</v>
      </c>
      <c r="I317" s="15">
        <f t="shared" si="278"/>
        <v>1.1920405328894384E-3</v>
      </c>
      <c r="J317" s="15">
        <f t="shared" si="278"/>
        <v>2.706291654584663E-4</v>
      </c>
      <c r="K317" s="15">
        <f t="shared" si="278"/>
        <v>1.4210402138754009E-2</v>
      </c>
      <c r="L317" s="15">
        <f t="shared" si="278"/>
        <v>1.3036230091857638E-3</v>
      </c>
      <c r="M317" s="15">
        <f t="shared" si="278"/>
        <v>1.2868886842132483E-3</v>
      </c>
      <c r="N317" s="15">
        <f t="shared" si="278"/>
        <v>1.2345583348078212E-3</v>
      </c>
      <c r="O317" s="15">
        <f t="shared" si="278"/>
        <v>1.4157139141006878E-3</v>
      </c>
      <c r="P317" s="15">
        <f t="shared" si="278"/>
        <v>-4.7793561263273054E-4</v>
      </c>
      <c r="Q317" s="15">
        <f t="shared" si="278"/>
        <v>2.0041886209734238E-3</v>
      </c>
      <c r="R317" s="15">
        <f t="shared" si="278"/>
        <v>5.7904398925525211E-3</v>
      </c>
      <c r="S317" s="15">
        <f t="shared" si="278"/>
        <v>1.6258174097532291E-3</v>
      </c>
      <c r="T317" s="15">
        <f t="shared" si="278"/>
        <v>1.3632801640985851E-3</v>
      </c>
      <c r="U317" s="14">
        <f t="shared" si="254"/>
        <v>1984934.317376547</v>
      </c>
      <c r="V317" s="15">
        <f>IF(U317&lt;U316,U317/MAX($U$263:U317)-1,V316)</f>
        <v>-3.7449038089053421E-2</v>
      </c>
      <c r="W317" s="15">
        <f t="shared" si="273"/>
        <v>4.0884490919434163E-2</v>
      </c>
      <c r="X317" s="15">
        <f t="shared" si="274"/>
        <v>0.96435483254755594</v>
      </c>
      <c r="Y317" s="10">
        <v>2760.169922</v>
      </c>
      <c r="Z317" s="15">
        <f>IF(Y317&lt;Y316,Y317/MAX($Y$263:Y317)-1,Z316)</f>
        <v>-6.9403356024429486E-2</v>
      </c>
      <c r="AA317" s="15">
        <f t="shared" si="275"/>
        <v>1.7701752187834409E-2</v>
      </c>
      <c r="AB317" s="15">
        <f t="shared" si="220"/>
        <v>0.43492048611992606</v>
      </c>
    </row>
    <row r="318" spans="2:28" x14ac:dyDescent="0.25">
      <c r="B318" s="16">
        <f t="shared" si="250"/>
        <v>43435</v>
      </c>
      <c r="C318" s="15">
        <f t="shared" si="252"/>
        <v>-3.2252572888004974E-3</v>
      </c>
      <c r="D318" s="15">
        <f t="shared" ref="D318:T318" si="279">D133*D$14</f>
        <v>-6.4174436570886267E-3</v>
      </c>
      <c r="E318" s="15">
        <f t="shared" si="279"/>
        <v>-4.9613905893232662E-4</v>
      </c>
      <c r="F318" s="15">
        <f t="shared" si="279"/>
        <v>-6.785696902398837E-3</v>
      </c>
      <c r="G318" s="15">
        <f t="shared" si="279"/>
        <v>-2.9361417127118347E-4</v>
      </c>
      <c r="H318" s="15">
        <f t="shared" si="279"/>
        <v>-1.1282121600848898E-2</v>
      </c>
      <c r="I318" s="15">
        <f t="shared" si="279"/>
        <v>-3.0481712672156013E-3</v>
      </c>
      <c r="J318" s="15">
        <f t="shared" si="279"/>
        <v>-2.4547934894894067E-3</v>
      </c>
      <c r="K318" s="15">
        <f t="shared" si="279"/>
        <v>-8.5046308346252188E-3</v>
      </c>
      <c r="L318" s="15">
        <f t="shared" si="279"/>
        <v>9.4555510193530603E-5</v>
      </c>
      <c r="M318" s="15">
        <f t="shared" si="279"/>
        <v>-9.4356308721279224E-4</v>
      </c>
      <c r="N318" s="15">
        <f t="shared" si="279"/>
        <v>-6.7369251750600012E-4</v>
      </c>
      <c r="O318" s="15">
        <f t="shared" si="279"/>
        <v>-5.1110962166214466E-4</v>
      </c>
      <c r="P318" s="15">
        <f t="shared" si="279"/>
        <v>-1.6019037442768377E-3</v>
      </c>
      <c r="Q318" s="15">
        <f t="shared" si="279"/>
        <v>-3.9447672062336483E-3</v>
      </c>
      <c r="R318" s="15">
        <f t="shared" si="279"/>
        <v>-1.1088259067009068E-2</v>
      </c>
      <c r="S318" s="15">
        <f t="shared" si="279"/>
        <v>-1.7333278140735312E-3</v>
      </c>
      <c r="T318" s="15">
        <f t="shared" si="279"/>
        <v>-1.3883202892947381E-3</v>
      </c>
      <c r="U318" s="14">
        <f t="shared" si="254"/>
        <v>1857306.5022808162</v>
      </c>
      <c r="V318" s="15">
        <f>IF(U318&lt;U317,U318/MAX($U$263:U318)-1,V317)</f>
        <v>-6.4298256107745755E-2</v>
      </c>
      <c r="W318" s="15">
        <f t="shared" si="273"/>
        <v>-6.6458502971906877E-2</v>
      </c>
      <c r="X318" s="15">
        <f t="shared" si="274"/>
        <v>0.83805024243792503</v>
      </c>
      <c r="Y318" s="10">
        <v>2506.8500979999999</v>
      </c>
      <c r="Z318" s="15">
        <f>IF(Y318&lt;Y317,Y318/MAX($Y$263:Y318)-1,Z317)</f>
        <v>-0.13971608754841214</v>
      </c>
      <c r="AA318" s="15">
        <f t="shared" si="275"/>
        <v>-9.6265219766061866E-2</v>
      </c>
      <c r="AB318" s="15">
        <f t="shared" si="220"/>
        <v>0.30322793991084729</v>
      </c>
    </row>
    <row r="319" spans="2:28" x14ac:dyDescent="0.25">
      <c r="B319" s="16">
        <f t="shared" si="250"/>
        <v>43466</v>
      </c>
      <c r="C319" s="15">
        <f t="shared" si="252"/>
        <v>1.7258414155008289E-3</v>
      </c>
      <c r="D319" s="15">
        <f t="shared" ref="D319:T319" si="280">D134*D$14</f>
        <v>3.8184997103246359E-3</v>
      </c>
      <c r="E319" s="15">
        <f t="shared" si="280"/>
        <v>-2.7409031342053754E-3</v>
      </c>
      <c r="F319" s="15">
        <f t="shared" si="280"/>
        <v>1.7506547725716093E-3</v>
      </c>
      <c r="G319" s="15">
        <f t="shared" si="280"/>
        <v>5.0498669981771215E-4</v>
      </c>
      <c r="H319" s="15">
        <f t="shared" si="280"/>
        <v>1.6647183218458234E-2</v>
      </c>
      <c r="I319" s="15">
        <f t="shared" si="280"/>
        <v>7.6079265196252026E-4</v>
      </c>
      <c r="J319" s="15">
        <f t="shared" si="280"/>
        <v>1.1387163206329168E-3</v>
      </c>
      <c r="K319" s="15">
        <f t="shared" si="280"/>
        <v>9.9827128301090817E-3</v>
      </c>
      <c r="L319" s="15">
        <f t="shared" si="280"/>
        <v>6.1462128903817294E-4</v>
      </c>
      <c r="M319" s="15">
        <f t="shared" si="280"/>
        <v>7.2375999260151263E-4</v>
      </c>
      <c r="N319" s="15">
        <f t="shared" si="280"/>
        <v>1.6633906344144672E-3</v>
      </c>
      <c r="O319" s="15">
        <f t="shared" si="280"/>
        <v>1.4178019448867869E-3</v>
      </c>
      <c r="P319" s="15">
        <f t="shared" si="280"/>
        <v>-7.5592347537301746E-4</v>
      </c>
      <c r="Q319" s="15">
        <f t="shared" si="280"/>
        <v>1.5218633937167947E-3</v>
      </c>
      <c r="R319" s="15">
        <f t="shared" si="280"/>
        <v>9.7317598253130033E-3</v>
      </c>
      <c r="S319" s="15">
        <f t="shared" si="280"/>
        <v>-5.1582258592555328E-4</v>
      </c>
      <c r="T319" s="15">
        <f t="shared" si="280"/>
        <v>2.0913079238242733E-3</v>
      </c>
      <c r="U319" s="14">
        <f t="shared" si="254"/>
        <v>1950322.7213413334</v>
      </c>
      <c r="V319" s="15">
        <f>IF(U319&lt;U318,U319/MAX($U$263:U319)-1,V318)</f>
        <v>-6.4298256107745755E-2</v>
      </c>
      <c r="W319" s="15">
        <f t="shared" si="273"/>
        <v>4.8867535869182473E-2</v>
      </c>
      <c r="X319" s="15">
        <f t="shared" si="274"/>
        <v>0.93010208406174399</v>
      </c>
      <c r="Y319" s="10">
        <v>2704.1000979999999</v>
      </c>
      <c r="Z319" s="15">
        <f>IF(Y319&lt;Y318,Y319/MAX($Y$263:Y319)-1,Z318)</f>
        <v>-0.13971608754841214</v>
      </c>
      <c r="AA319" s="15">
        <f t="shared" si="275"/>
        <v>7.5742151976753658E-2</v>
      </c>
      <c r="AB319" s="15">
        <f t="shared" si="220"/>
        <v>0.40577165058285836</v>
      </c>
    </row>
    <row r="320" spans="2:28" x14ac:dyDescent="0.25">
      <c r="B320" s="16">
        <f t="shared" si="250"/>
        <v>43497</v>
      </c>
      <c r="C320" s="15">
        <f t="shared" si="252"/>
        <v>8.1971227829744069E-3</v>
      </c>
      <c r="D320" s="15">
        <f t="shared" ref="D320:T320" si="281">D135*D$14</f>
        <v>3.0939810309986572E-3</v>
      </c>
      <c r="E320" s="15">
        <f t="shared" si="281"/>
        <v>2.8353849833634035E-3</v>
      </c>
      <c r="F320" s="15">
        <f t="shared" si="281"/>
        <v>5.8286106943080352E-3</v>
      </c>
      <c r="G320" s="15">
        <f t="shared" si="281"/>
        <v>9.952309247311822E-4</v>
      </c>
      <c r="H320" s="15">
        <f t="shared" si="281"/>
        <v>-1.0228833573232834E-3</v>
      </c>
      <c r="I320" s="15">
        <f t="shared" si="281"/>
        <v>6.5313666748508035E-4</v>
      </c>
      <c r="J320" s="15">
        <f t="shared" si="281"/>
        <v>4.6421099557959793E-4</v>
      </c>
      <c r="K320" s="15">
        <f t="shared" si="281"/>
        <v>1.1456050774933516E-2</v>
      </c>
      <c r="L320" s="15">
        <f t="shared" si="281"/>
        <v>6.2038183512140512E-4</v>
      </c>
      <c r="M320" s="15">
        <f t="shared" si="281"/>
        <v>1.1795780015524109E-3</v>
      </c>
      <c r="N320" s="15">
        <f t="shared" si="281"/>
        <v>2.5524035742899911E-4</v>
      </c>
      <c r="O320" s="15">
        <f t="shared" si="281"/>
        <v>4.2626625120499654E-4</v>
      </c>
      <c r="P320" s="15">
        <f t="shared" si="281"/>
        <v>1.0640846710904279E-3</v>
      </c>
      <c r="Q320" s="15">
        <f t="shared" si="281"/>
        <v>4.6164558621479505E-3</v>
      </c>
      <c r="R320" s="15">
        <f t="shared" si="281"/>
        <v>1.0930374588411907E-2</v>
      </c>
      <c r="S320" s="15">
        <f t="shared" si="281"/>
        <v>1.0788435598076593E-3</v>
      </c>
      <c r="T320" s="15">
        <f t="shared" si="281"/>
        <v>3.546314420173774E-4</v>
      </c>
      <c r="U320" s="14">
        <f t="shared" si="254"/>
        <v>2053741.9032181262</v>
      </c>
      <c r="V320" s="15">
        <f>IF(U320&lt;U319,U320/MAX($U$263:U320)-1,V319)</f>
        <v>-6.4298256107745755E-2</v>
      </c>
      <c r="W320" s="15">
        <f t="shared" si="273"/>
        <v>5.1668590917539094E-2</v>
      </c>
      <c r="X320" s="15">
        <f t="shared" si="274"/>
        <v>1.0324490322299305</v>
      </c>
      <c r="Y320" s="10">
        <v>2784.48999</v>
      </c>
      <c r="Z320" s="15">
        <f>IF(Y320&lt;Y319,Y320/MAX($Y$263:Y320)-1,Z319)</f>
        <v>-0.13971608754841214</v>
      </c>
      <c r="AA320" s="15">
        <f t="shared" si="275"/>
        <v>2.9295553154109054E-2</v>
      </c>
      <c r="AB320" s="15">
        <f t="shared" si="220"/>
        <v>0.44756368012000536</v>
      </c>
    </row>
    <row r="321" spans="2:28" x14ac:dyDescent="0.25">
      <c r="B321" s="16">
        <f t="shared" si="250"/>
        <v>43525</v>
      </c>
      <c r="C321" s="15">
        <f t="shared" si="252"/>
        <v>-1.5027450580951658E-3</v>
      </c>
      <c r="D321" s="15">
        <f t="shared" ref="D321:T321" si="282">D136*D$14</f>
        <v>4.0922610492471367E-4</v>
      </c>
      <c r="E321" s="15">
        <f t="shared" si="282"/>
        <v>1.2866338634833045E-2</v>
      </c>
      <c r="F321" s="15">
        <f t="shared" si="282"/>
        <v>-1.094685991737894E-3</v>
      </c>
      <c r="G321" s="15">
        <f t="shared" si="282"/>
        <v>1.6424973156967018E-3</v>
      </c>
      <c r="H321" s="15">
        <f t="shared" si="282"/>
        <v>7.1662794276496208E-3</v>
      </c>
      <c r="I321" s="15">
        <f t="shared" si="282"/>
        <v>7.2742755590892469E-4</v>
      </c>
      <c r="J321" s="15">
        <f t="shared" si="282"/>
        <v>5.5098359663768469E-4</v>
      </c>
      <c r="K321" s="15">
        <f t="shared" si="282"/>
        <v>5.7730970338057824E-3</v>
      </c>
      <c r="L321" s="15">
        <f t="shared" si="282"/>
        <v>4.933820853820145E-4</v>
      </c>
      <c r="M321" s="15">
        <f t="shared" si="282"/>
        <v>8.9211233604952797E-4</v>
      </c>
      <c r="N321" s="15">
        <f t="shared" si="282"/>
        <v>8.7460699816873505E-4</v>
      </c>
      <c r="O321" s="15">
        <f t="shared" si="282"/>
        <v>9.5875779475528618E-4</v>
      </c>
      <c r="P321" s="15">
        <f t="shared" si="282"/>
        <v>-3.9190158159371617E-4</v>
      </c>
      <c r="Q321" s="15">
        <f t="shared" si="282"/>
        <v>6.3047505163433843E-4</v>
      </c>
      <c r="R321" s="15">
        <f t="shared" si="282"/>
        <v>4.6723842001271457E-3</v>
      </c>
      <c r="S321" s="15">
        <f t="shared" si="282"/>
        <v>9.4241871973436541E-4</v>
      </c>
      <c r="T321" s="15">
        <f t="shared" si="282"/>
        <v>1.8558031551975003E-3</v>
      </c>
      <c r="U321" s="14">
        <f t="shared" si="254"/>
        <v>2130688.336702676</v>
      </c>
      <c r="V321" s="15">
        <f>IF(U321&lt;U320,U321/MAX($U$263:U321)-1,V320)</f>
        <v>-6.4298256107745755E-2</v>
      </c>
      <c r="W321" s="15">
        <f t="shared" si="273"/>
        <v>3.6781642363050267E-2</v>
      </c>
      <c r="X321" s="15">
        <f t="shared" si="274"/>
        <v>1.1085976972711231</v>
      </c>
      <c r="Y321" s="10">
        <v>2834.3999020000001</v>
      </c>
      <c r="Z321" s="15">
        <f>IF(Y321&lt;Y320,Y321/MAX($Y$263:Y321)-1,Z320)</f>
        <v>-0.13971608754841214</v>
      </c>
      <c r="AA321" s="15">
        <f t="shared" si="275"/>
        <v>1.7765510853122508E-2</v>
      </c>
      <c r="AB321" s="15">
        <f t="shared" si="220"/>
        <v>0.47351018240539711</v>
      </c>
    </row>
    <row r="322" spans="2:28" x14ac:dyDescent="0.25">
      <c r="B322" s="16">
        <f t="shared" si="250"/>
        <v>43556</v>
      </c>
      <c r="C322" s="15">
        <f t="shared" si="252"/>
        <v>9.0201618471142839E-4</v>
      </c>
      <c r="D322" s="15">
        <f t="shared" ref="D322:T322" si="283">D137*D$14</f>
        <v>-4.1294443998001926E-4</v>
      </c>
      <c r="E322" s="15">
        <f t="shared" si="283"/>
        <v>3.8345743452302952E-3</v>
      </c>
      <c r="F322" s="15">
        <f t="shared" si="283"/>
        <v>2.7834977025980066E-4</v>
      </c>
      <c r="G322" s="15">
        <f t="shared" si="283"/>
        <v>-1.7309133578739404E-4</v>
      </c>
      <c r="H322" s="15">
        <f t="shared" si="283"/>
        <v>6.5191502338557568E-4</v>
      </c>
      <c r="I322" s="15">
        <f t="shared" si="283"/>
        <v>-7.5838190933177083E-4</v>
      </c>
      <c r="J322" s="15">
        <f t="shared" si="283"/>
        <v>2.3733790785253344E-3</v>
      </c>
      <c r="K322" s="15">
        <f t="shared" si="283"/>
        <v>5.6371222100645572E-4</v>
      </c>
      <c r="L322" s="15">
        <f t="shared" si="283"/>
        <v>4.7479976392659741E-5</v>
      </c>
      <c r="M322" s="15">
        <f t="shared" si="283"/>
        <v>-4.6637048633966209E-4</v>
      </c>
      <c r="N322" s="15">
        <f t="shared" si="283"/>
        <v>1.4670939417546009E-4</v>
      </c>
      <c r="O322" s="15">
        <f t="shared" si="283"/>
        <v>-3.0290222810351098E-4</v>
      </c>
      <c r="P322" s="15">
        <f t="shared" si="283"/>
        <v>6.639767976933861E-4</v>
      </c>
      <c r="Q322" s="15">
        <f t="shared" si="283"/>
        <v>1.5107901729849989E-3</v>
      </c>
      <c r="R322" s="15">
        <f t="shared" si="283"/>
        <v>2.4260769091206768E-3</v>
      </c>
      <c r="S322" s="15">
        <f t="shared" si="283"/>
        <v>-3.0734203813599214E-4</v>
      </c>
      <c r="T322" s="15">
        <f t="shared" si="283"/>
        <v>5.7486943128949358E-4</v>
      </c>
      <c r="U322" s="14">
        <f t="shared" si="254"/>
        <v>2155303.7888574624</v>
      </c>
      <c r="V322" s="15">
        <f>IF(U322&lt;U321,U322/MAX($U$263:U322)-1,V321)</f>
        <v>-6.4298256107745755E-2</v>
      </c>
      <c r="W322" s="15">
        <f t="shared" si="273"/>
        <v>1.1486592641177228E-2</v>
      </c>
      <c r="X322" s="15">
        <f t="shared" si="274"/>
        <v>1.1329579403140797</v>
      </c>
      <c r="Y322" s="10">
        <v>2878.1999510000001</v>
      </c>
      <c r="Z322" s="15">
        <f>IF(Y322&lt;Y321,Y322/MAX($Y$263:Y322)-1,Z321)</f>
        <v>-0.13971608754841214</v>
      </c>
      <c r="AA322" s="15">
        <f t="shared" si="275"/>
        <v>1.5334841735500879E-2</v>
      </c>
      <c r="AB322" s="15">
        <f t="shared" si="220"/>
        <v>0.49628037024862093</v>
      </c>
    </row>
    <row r="323" spans="2:28" x14ac:dyDescent="0.25">
      <c r="B323" s="4"/>
    </row>
    <row r="324" spans="2:28" x14ac:dyDescent="0.25">
      <c r="AA324" s="6"/>
    </row>
    <row r="325" spans="2:28" x14ac:dyDescent="0.25">
      <c r="AA325" s="6"/>
    </row>
    <row r="326" spans="2:28" x14ac:dyDescent="0.25">
      <c r="AA326" s="2"/>
    </row>
  </sheetData>
  <conditionalFormatting sqref="Z90:AX96 AR66:AX75 AR77:AX89">
    <cfRule type="cellIs" dxfId="2" priority="7" operator="equal">
      <formula>1</formula>
    </cfRule>
  </conditionalFormatting>
  <conditionalFormatting sqref="C9:T9 AR6:AX6">
    <cfRule type="top10" dxfId="1" priority="4" percent="1" bottom="1" rank="5"/>
    <cfRule type="top10" dxfId="0" priority="5" percent="1" rank="5"/>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PORT</vt:lpstr>
      <vt:lpstr>Return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2019-04-24T08:41:39Z</dcterms:created>
  <dcterms:modified xsi:type="dcterms:W3CDTF">2019-04-24T08:41:59Z</dcterms:modified>
</cp:coreProperties>
</file>