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2445" windowWidth="9765" windowHeight="5880" tabRatio="759"/>
  </bookViews>
  <sheets>
    <sheet name="TEMPLATE" sheetId="13" r:id="rId1"/>
    <sheet name="TEMPLATE_COMMENTS" sheetId="14" r:id="rId2"/>
  </sheets>
  <calcPr calcId="145621"/>
</workbook>
</file>

<file path=xl/calcChain.xml><?xml version="1.0" encoding="utf-8"?>
<calcChain xmlns="http://schemas.openxmlformats.org/spreadsheetml/2006/main">
  <c r="A46" i="14" l="1"/>
  <c r="A42" i="14"/>
  <c r="G40" i="14"/>
  <c r="F32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G19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G20" i="14" s="1"/>
  <c r="G33" i="14" s="1"/>
  <c r="H13" i="14"/>
  <c r="G13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H15" i="14" s="1"/>
  <c r="F11" i="14"/>
  <c r="G15" i="14" s="1"/>
  <c r="E3" i="14"/>
  <c r="J2" i="14"/>
  <c r="K2" i="14" s="1"/>
  <c r="I2" i="14"/>
  <c r="I19" i="14" s="1"/>
  <c r="H2" i="14"/>
  <c r="H19" i="14" s="1"/>
  <c r="K1" i="14"/>
  <c r="L1" i="14" s="1"/>
  <c r="J1" i="14"/>
  <c r="J40" i="14" s="1"/>
  <c r="I1" i="14"/>
  <c r="I40" i="14" s="1"/>
  <c r="H1" i="14"/>
  <c r="H40" i="14" s="1"/>
  <c r="K20" i="14" l="1"/>
  <c r="K19" i="14"/>
  <c r="L2" i="14"/>
  <c r="H20" i="14"/>
  <c r="H33" i="14" s="1"/>
  <c r="L40" i="14"/>
  <c r="M1" i="14"/>
  <c r="I20" i="14"/>
  <c r="J19" i="14"/>
  <c r="J20" i="14" s="1"/>
  <c r="K40" i="14"/>
  <c r="F34" i="14"/>
  <c r="I13" i="14"/>
  <c r="I15" i="14" s="1"/>
  <c r="E3" i="13"/>
  <c r="I33" i="14" l="1"/>
  <c r="N1" i="14"/>
  <c r="M40" i="14"/>
  <c r="M2" i="14"/>
  <c r="L19" i="14"/>
  <c r="L20" i="14" s="1"/>
  <c r="F35" i="14"/>
  <c r="G34" i="14"/>
  <c r="J13" i="14"/>
  <c r="G13" i="13"/>
  <c r="H13" i="13" s="1"/>
  <c r="N40" i="14" l="1"/>
  <c r="O1" i="14"/>
  <c r="J15" i="14"/>
  <c r="K13" i="14"/>
  <c r="J33" i="14"/>
  <c r="G42" i="14"/>
  <c r="G41" i="14"/>
  <c r="H34" i="14"/>
  <c r="G35" i="14"/>
  <c r="G46" i="14" s="1"/>
  <c r="N2" i="14"/>
  <c r="M19" i="14"/>
  <c r="M20" i="14" s="1"/>
  <c r="I13" i="13"/>
  <c r="G19" i="13"/>
  <c r="K15" i="14" l="1"/>
  <c r="K33" i="14" s="1"/>
  <c r="P1" i="14"/>
  <c r="O40" i="14"/>
  <c r="L13" i="14"/>
  <c r="M13" i="14"/>
  <c r="M15" i="14" s="1"/>
  <c r="O2" i="14"/>
  <c r="N19" i="14"/>
  <c r="N20" i="14" s="1"/>
  <c r="I34" i="14"/>
  <c r="H41" i="14"/>
  <c r="H42" i="14"/>
  <c r="H35" i="14"/>
  <c r="H46" i="14" s="1"/>
  <c r="J13" i="13"/>
  <c r="K13" i="13"/>
  <c r="G40" i="13"/>
  <c r="I42" i="14" l="1"/>
  <c r="J34" i="14"/>
  <c r="I41" i="14"/>
  <c r="I35" i="14"/>
  <c r="I46" i="14" s="1"/>
  <c r="N13" i="14"/>
  <c r="L15" i="14"/>
  <c r="L33" i="14" s="1"/>
  <c r="P40" i="14"/>
  <c r="Q1" i="14"/>
  <c r="O19" i="14"/>
  <c r="O20" i="14" s="1"/>
  <c r="P2" i="14"/>
  <c r="L13" i="13"/>
  <c r="M13" i="13" s="1"/>
  <c r="A46" i="13"/>
  <c r="A42" i="13"/>
  <c r="F32" i="13"/>
  <c r="X31" i="13"/>
  <c r="W31" i="13"/>
  <c r="V31" i="13"/>
  <c r="U31" i="13"/>
  <c r="T31" i="13"/>
  <c r="S31" i="13"/>
  <c r="R31" i="13"/>
  <c r="Q31" i="13"/>
  <c r="P31" i="13"/>
  <c r="O31" i="13"/>
  <c r="N31" i="13"/>
  <c r="L31" i="13"/>
  <c r="K31" i="13"/>
  <c r="J31" i="13"/>
  <c r="I31" i="13"/>
  <c r="H31" i="13"/>
  <c r="G31" i="13"/>
  <c r="M31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G20" i="13" s="1"/>
  <c r="F11" i="13"/>
  <c r="H2" i="13"/>
  <c r="H1" i="13"/>
  <c r="H40" i="13" s="1"/>
  <c r="M33" i="14" l="1"/>
  <c r="Q2" i="14"/>
  <c r="P19" i="14"/>
  <c r="P20" i="14" s="1"/>
  <c r="J41" i="14"/>
  <c r="K34" i="14"/>
  <c r="J42" i="14"/>
  <c r="J35" i="14"/>
  <c r="J46" i="14" s="1"/>
  <c r="R1" i="14"/>
  <c r="Q40" i="14"/>
  <c r="N15" i="14"/>
  <c r="O13" i="14"/>
  <c r="N13" i="13"/>
  <c r="F34" i="13"/>
  <c r="F35" i="13" s="1"/>
  <c r="I2" i="13"/>
  <c r="I19" i="13" s="1"/>
  <c r="H19" i="13"/>
  <c r="H20" i="13" s="1"/>
  <c r="J2" i="13"/>
  <c r="J19" i="13" s="1"/>
  <c r="I20" i="13"/>
  <c r="I1" i="13"/>
  <c r="I40" i="13" s="1"/>
  <c r="K42" i="14" l="1"/>
  <c r="L34" i="14"/>
  <c r="K41" i="14"/>
  <c r="K35" i="14"/>
  <c r="K46" i="14" s="1"/>
  <c r="N33" i="14"/>
  <c r="S1" i="14"/>
  <c r="R40" i="14"/>
  <c r="O15" i="14"/>
  <c r="P13" i="14"/>
  <c r="P15" i="14" s="1"/>
  <c r="Q19" i="14"/>
  <c r="Q20" i="14" s="1"/>
  <c r="R2" i="14"/>
  <c r="O13" i="13"/>
  <c r="P13" i="13" s="1"/>
  <c r="J1" i="13"/>
  <c r="J40" i="13" s="1"/>
  <c r="J20" i="13"/>
  <c r="K2" i="13"/>
  <c r="K19" i="13" s="1"/>
  <c r="W11" i="13"/>
  <c r="X11" i="13"/>
  <c r="H11" i="13"/>
  <c r="P11" i="13"/>
  <c r="M11" i="13"/>
  <c r="N15" i="13" s="1"/>
  <c r="T11" i="13"/>
  <c r="Q11" i="13"/>
  <c r="L11" i="13"/>
  <c r="U11" i="13"/>
  <c r="I11" i="13"/>
  <c r="K11" i="13"/>
  <c r="N11" i="13"/>
  <c r="G11" i="13"/>
  <c r="R11" i="13"/>
  <c r="S11" i="13"/>
  <c r="J11" i="13"/>
  <c r="K15" i="13" s="1"/>
  <c r="O11" i="13"/>
  <c r="P15" i="13" s="1"/>
  <c r="V11" i="13"/>
  <c r="T1" i="14" l="1"/>
  <c r="S40" i="14"/>
  <c r="S2" i="14"/>
  <c r="R19" i="14"/>
  <c r="R20" i="14" s="1"/>
  <c r="Q13" i="14"/>
  <c r="M34" i="14"/>
  <c r="L41" i="14"/>
  <c r="L42" i="14"/>
  <c r="L35" i="14"/>
  <c r="L46" i="14" s="1"/>
  <c r="O33" i="14"/>
  <c r="O15" i="13"/>
  <c r="Q13" i="13"/>
  <c r="R13" i="13" s="1"/>
  <c r="H15" i="13"/>
  <c r="G15" i="13"/>
  <c r="G33" i="13" s="1"/>
  <c r="M15" i="13"/>
  <c r="J15" i="13"/>
  <c r="L15" i="13"/>
  <c r="I15" i="13"/>
  <c r="K1" i="13"/>
  <c r="K40" i="13" s="1"/>
  <c r="K20" i="13"/>
  <c r="L2" i="13"/>
  <c r="L19" i="13" s="1"/>
  <c r="G34" i="13"/>
  <c r="S19" i="14" l="1"/>
  <c r="S20" i="14" s="1"/>
  <c r="T2" i="14"/>
  <c r="P33" i="14"/>
  <c r="M41" i="14"/>
  <c r="M42" i="14"/>
  <c r="N34" i="14"/>
  <c r="M35" i="14"/>
  <c r="M46" i="14" s="1"/>
  <c r="Q15" i="14"/>
  <c r="R13" i="14"/>
  <c r="T40" i="14"/>
  <c r="U1" i="14"/>
  <c r="Q15" i="13"/>
  <c r="S13" i="13"/>
  <c r="T13" i="13" s="1"/>
  <c r="U13" i="13" s="1"/>
  <c r="V13" i="13"/>
  <c r="W13" i="13" s="1"/>
  <c r="X13" i="13" s="1"/>
  <c r="R15" i="13"/>
  <c r="M2" i="13"/>
  <c r="M19" i="13" s="1"/>
  <c r="L20" i="13"/>
  <c r="L1" i="13"/>
  <c r="L40" i="13" s="1"/>
  <c r="G35" i="13"/>
  <c r="G46" i="13" s="1"/>
  <c r="G42" i="13"/>
  <c r="H34" i="13"/>
  <c r="G41" i="13"/>
  <c r="H33" i="13"/>
  <c r="N41" i="14" l="1"/>
  <c r="N42" i="14"/>
  <c r="O34" i="14"/>
  <c r="N35" i="14"/>
  <c r="N46" i="14" s="1"/>
  <c r="Q33" i="14"/>
  <c r="U2" i="14"/>
  <c r="T19" i="14"/>
  <c r="T20" i="14" s="1"/>
  <c r="V1" i="14"/>
  <c r="U40" i="14"/>
  <c r="R15" i="14"/>
  <c r="S13" i="14"/>
  <c r="H41" i="13"/>
  <c r="H42" i="13"/>
  <c r="S15" i="13"/>
  <c r="M1" i="13"/>
  <c r="M40" i="13" s="1"/>
  <c r="M20" i="13"/>
  <c r="N2" i="13"/>
  <c r="N19" i="13" s="1"/>
  <c r="H35" i="13"/>
  <c r="H46" i="13" s="1"/>
  <c r="I33" i="13"/>
  <c r="I34" i="13"/>
  <c r="O42" i="14" l="1"/>
  <c r="O41" i="14"/>
  <c r="P34" i="14"/>
  <c r="O35" i="14"/>
  <c r="O46" i="14" s="1"/>
  <c r="R33" i="14"/>
  <c r="S15" i="14"/>
  <c r="T13" i="14"/>
  <c r="U19" i="14"/>
  <c r="U20" i="14" s="1"/>
  <c r="V2" i="14"/>
  <c r="V40" i="14"/>
  <c r="W1" i="14"/>
  <c r="T15" i="13"/>
  <c r="N20" i="13"/>
  <c r="O2" i="13"/>
  <c r="O19" i="13" s="1"/>
  <c r="N1" i="13"/>
  <c r="N40" i="13" s="1"/>
  <c r="I41" i="13"/>
  <c r="I42" i="13"/>
  <c r="J34" i="13"/>
  <c r="I35" i="13"/>
  <c r="I46" i="13" s="1"/>
  <c r="J33" i="13"/>
  <c r="S33" i="14" l="1"/>
  <c r="X1" i="14"/>
  <c r="X40" i="14" s="1"/>
  <c r="W40" i="14"/>
  <c r="T15" i="14"/>
  <c r="U13" i="14"/>
  <c r="Q34" i="14"/>
  <c r="P41" i="14"/>
  <c r="P42" i="14"/>
  <c r="P35" i="14"/>
  <c r="P46" i="14" s="1"/>
  <c r="W2" i="14"/>
  <c r="V19" i="14"/>
  <c r="V20" i="14" s="1"/>
  <c r="U15" i="13"/>
  <c r="O1" i="13"/>
  <c r="O40" i="13" s="1"/>
  <c r="O20" i="13"/>
  <c r="P2" i="13"/>
  <c r="P19" i="13" s="1"/>
  <c r="J35" i="13"/>
  <c r="J46" i="13" s="1"/>
  <c r="K33" i="13"/>
  <c r="J41" i="13"/>
  <c r="J42" i="13"/>
  <c r="K34" i="13"/>
  <c r="W19" i="14" l="1"/>
  <c r="W20" i="14" s="1"/>
  <c r="X2" i="14"/>
  <c r="X19" i="14" s="1"/>
  <c r="X20" i="14" s="1"/>
  <c r="U15" i="14"/>
  <c r="V13" i="14"/>
  <c r="Q42" i="14"/>
  <c r="R34" i="14"/>
  <c r="Q41" i="14"/>
  <c r="Q35" i="14"/>
  <c r="Q46" i="14" s="1"/>
  <c r="T33" i="14"/>
  <c r="V15" i="13"/>
  <c r="Q2" i="13"/>
  <c r="Q19" i="13" s="1"/>
  <c r="P20" i="13"/>
  <c r="P1" i="13"/>
  <c r="P40" i="13" s="1"/>
  <c r="K42" i="13"/>
  <c r="L34" i="13"/>
  <c r="K41" i="13"/>
  <c r="L33" i="13"/>
  <c r="K35" i="13"/>
  <c r="K46" i="13" s="1"/>
  <c r="V15" i="14" l="1"/>
  <c r="W13" i="14"/>
  <c r="R41" i="14"/>
  <c r="S34" i="14"/>
  <c r="R42" i="14"/>
  <c r="R35" i="14"/>
  <c r="R46" i="14" s="1"/>
  <c r="U33" i="14"/>
  <c r="W15" i="13"/>
  <c r="X15" i="13"/>
  <c r="Q1" i="13"/>
  <c r="Q40" i="13" s="1"/>
  <c r="R2" i="13"/>
  <c r="R19" i="13" s="1"/>
  <c r="Q20" i="13"/>
  <c r="L35" i="13"/>
  <c r="L46" i="13" s="1"/>
  <c r="M33" i="13"/>
  <c r="M34" i="13"/>
  <c r="L41" i="13"/>
  <c r="L42" i="13"/>
  <c r="V33" i="14" l="1"/>
  <c r="S42" i="14"/>
  <c r="T34" i="14"/>
  <c r="S41" i="14"/>
  <c r="S35" i="14"/>
  <c r="S46" i="14" s="1"/>
  <c r="W15" i="14"/>
  <c r="X13" i="14"/>
  <c r="X15" i="14" s="1"/>
  <c r="R20" i="13"/>
  <c r="S2" i="13"/>
  <c r="S19" i="13" s="1"/>
  <c r="R1" i="13"/>
  <c r="R40" i="13" s="1"/>
  <c r="M35" i="13"/>
  <c r="M46" i="13" s="1"/>
  <c r="N33" i="13"/>
  <c r="M41" i="13"/>
  <c r="M42" i="13"/>
  <c r="N34" i="13"/>
  <c r="U34" i="14" l="1"/>
  <c r="T41" i="14"/>
  <c r="T42" i="14"/>
  <c r="T35" i="14"/>
  <c r="T46" i="14" s="1"/>
  <c r="W33" i="14"/>
  <c r="S1" i="13"/>
  <c r="S40" i="13" s="1"/>
  <c r="S20" i="13"/>
  <c r="T2" i="13"/>
  <c r="T19" i="13" s="1"/>
  <c r="N41" i="13"/>
  <c r="N42" i="13"/>
  <c r="O34" i="13"/>
  <c r="N35" i="13"/>
  <c r="N46" i="13" s="1"/>
  <c r="O33" i="13"/>
  <c r="X33" i="14" l="1"/>
  <c r="U41" i="14"/>
  <c r="U42" i="14"/>
  <c r="V34" i="14"/>
  <c r="U35" i="14"/>
  <c r="U46" i="14" s="1"/>
  <c r="U2" i="13"/>
  <c r="U19" i="13" s="1"/>
  <c r="T20" i="13"/>
  <c r="T1" i="13"/>
  <c r="T40" i="13" s="1"/>
  <c r="O42" i="13"/>
  <c r="P34" i="13"/>
  <c r="O41" i="13"/>
  <c r="P33" i="13"/>
  <c r="O35" i="13"/>
  <c r="O46" i="13" s="1"/>
  <c r="V41" i="14" l="1"/>
  <c r="V42" i="14"/>
  <c r="W34" i="14"/>
  <c r="V35" i="14"/>
  <c r="V46" i="14" s="1"/>
  <c r="U1" i="13"/>
  <c r="U40" i="13" s="1"/>
  <c r="U20" i="13"/>
  <c r="V2" i="13"/>
  <c r="V19" i="13" s="1"/>
  <c r="P35" i="13"/>
  <c r="P46" i="13" s="1"/>
  <c r="Q33" i="13"/>
  <c r="Q34" i="13"/>
  <c r="P41" i="13"/>
  <c r="P42" i="13"/>
  <c r="W42" i="14" l="1"/>
  <c r="W41" i="14"/>
  <c r="X34" i="14"/>
  <c r="W35" i="14"/>
  <c r="W46" i="14" s="1"/>
  <c r="V20" i="13"/>
  <c r="W2" i="13"/>
  <c r="W19" i="13" s="1"/>
  <c r="V1" i="13"/>
  <c r="V40" i="13" s="1"/>
  <c r="Q35" i="13"/>
  <c r="Q46" i="13" s="1"/>
  <c r="R33" i="13"/>
  <c r="Q41" i="13"/>
  <c r="Q42" i="13"/>
  <c r="R34" i="13"/>
  <c r="X41" i="14" l="1"/>
  <c r="X42" i="14"/>
  <c r="X35" i="14"/>
  <c r="X46" i="14" s="1"/>
  <c r="W1" i="13"/>
  <c r="W40" i="13" s="1"/>
  <c r="W20" i="13"/>
  <c r="X2" i="13"/>
  <c r="R41" i="13"/>
  <c r="R42" i="13"/>
  <c r="S34" i="13"/>
  <c r="R35" i="13"/>
  <c r="R46" i="13" s="1"/>
  <c r="S33" i="13"/>
  <c r="X19" i="13" l="1"/>
  <c r="X20" i="13" s="1"/>
  <c r="X1" i="13"/>
  <c r="X40" i="13" s="1"/>
  <c r="S42" i="13"/>
  <c r="T34" i="13"/>
  <c r="S41" i="13"/>
  <c r="T33" i="13"/>
  <c r="S35" i="13"/>
  <c r="S46" i="13" s="1"/>
  <c r="T35" i="13" l="1"/>
  <c r="T46" i="13" s="1"/>
  <c r="U33" i="13"/>
  <c r="U34" i="13"/>
  <c r="T41" i="13"/>
  <c r="T42" i="13"/>
  <c r="U41" i="13" l="1"/>
  <c r="U42" i="13"/>
  <c r="V34" i="13"/>
  <c r="U35" i="13"/>
  <c r="U46" i="13" s="1"/>
  <c r="V33" i="13"/>
  <c r="V41" i="13" l="1"/>
  <c r="V42" i="13"/>
  <c r="W34" i="13"/>
  <c r="V35" i="13"/>
  <c r="V46" i="13" s="1"/>
  <c r="W33" i="13"/>
  <c r="W42" i="13" l="1"/>
  <c r="X34" i="13"/>
  <c r="W41" i="13"/>
  <c r="X33" i="13"/>
  <c r="W35" i="13"/>
  <c r="W46" i="13" s="1"/>
  <c r="X35" i="13" l="1"/>
  <c r="X46" i="13" s="1"/>
  <c r="X41" i="13"/>
  <c r="X42" i="13"/>
</calcChain>
</file>

<file path=xl/comments1.xml><?xml version="1.0" encoding="utf-8"?>
<comments xmlns="http://schemas.openxmlformats.org/spreadsheetml/2006/main">
  <authors>
    <author>PAULARD, Michel</author>
    <author>TESSIER, Gilles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Durée de vie en mois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Durée de vie en année à saisir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Le calcul des cartes à remplacer ne déduit pas les cartes remplacées plus tôt que le MTBF et qui apparaissent dans les déposes ci-dessous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>
      <text>
        <r>
          <rPr>
            <sz val="9"/>
            <color indexed="81"/>
            <rFont val="Tahoma"/>
            <family val="2"/>
          </rPr>
          <t xml:space="preserve">=nombre de cartes sur installation à la date du calcul
</t>
        </r>
      </text>
    </comment>
    <comment ref="C17" authorId="0">
      <text>
        <r>
          <rPr>
            <sz val="9"/>
            <color indexed="81"/>
            <rFont val="Tahoma"/>
            <family val="2"/>
          </rPr>
          <t>A saisir : taux de dépose des cartes, à renseigner avec le REX des déposes.
Si =0, calcul avec le MTBF seulement</t>
        </r>
      </text>
    </comment>
    <comment ref="E17" authorId="0">
      <text>
        <r>
          <rPr>
            <sz val="9"/>
            <color indexed="81"/>
            <rFont val="Tahoma"/>
            <family val="2"/>
          </rPr>
          <t xml:space="preserve">Taux d'aggravation du nombre de dépose chaque année
</t>
        </r>
      </text>
    </comment>
    <comment ref="B18" authorId="0">
      <text>
        <r>
          <rPr>
            <sz val="9"/>
            <color indexed="81"/>
            <rFont val="Tahoma"/>
            <family val="2"/>
          </rPr>
          <t xml:space="preserve">Parmi les cartes restant à changer
</t>
        </r>
      </text>
    </comment>
    <comment ref="C30" authorId="0">
      <text>
        <r>
          <rPr>
            <sz val="9"/>
            <color indexed="81"/>
            <rFont val="Tahoma"/>
            <family val="2"/>
          </rPr>
          <t>A saisir: Taux de récupération de carte au démantelement</t>
        </r>
      </text>
    </comment>
    <comment ref="A33" authorId="0">
      <text>
        <r>
          <rPr>
            <sz val="9"/>
            <color indexed="81"/>
            <rFont val="Tahoma"/>
            <family val="2"/>
          </rPr>
          <t xml:space="preserve">Stock initial
- nombre de cartes remplacées
- nouvelles cartes installées
+ cartes issues de démantèlement
</t>
        </r>
      </text>
    </comment>
    <comment ref="F33" authorId="1">
      <text>
        <r>
          <rPr>
            <sz val="9"/>
            <color indexed="81"/>
            <rFont val="Tahoma"/>
            <family val="2"/>
          </rPr>
          <t>Case à renseigner avec le niveau de spare</t>
        </r>
      </text>
    </comment>
    <comment ref="A34" authorId="0">
      <text>
        <r>
          <rPr>
            <sz val="9"/>
            <color indexed="81"/>
            <rFont val="Tahoma"/>
            <family val="2"/>
          </rPr>
          <t xml:space="preserve">Nombre de cartes existantes
+ nouvelles installations
- installations démantelées
</t>
        </r>
      </text>
    </comment>
  </commentList>
</comments>
</file>

<file path=xl/sharedStrings.xml><?xml version="1.0" encoding="utf-8"?>
<sst xmlns="http://schemas.openxmlformats.org/spreadsheetml/2006/main" count="70" uniqueCount="34">
  <si>
    <t>Nom de la carte ►</t>
  </si>
  <si>
    <t>Date de mise en service de l'installation
▼</t>
  </si>
  <si>
    <t>Nombre de mois d'utilisation de l'installation
▼</t>
  </si>
  <si>
    <t>&lt;&lt; Calcul tous les 6 mois</t>
  </si>
  <si>
    <t>Taux de récupération des cartes</t>
  </si>
  <si>
    <t>Evolution du stock au fil des ans</t>
  </si>
  <si>
    <t>Nombre de cartes changées pour cause de vieillissement</t>
  </si>
  <si>
    <t>basé sur un taux de dépose qui s'aggrave au fil des ans</t>
  </si>
  <si>
    <t>vvvvvvvv Liste des démantelements à venir vvvvvvvv</t>
  </si>
  <si>
    <t>Pointer vers</t>
  </si>
  <si>
    <t>les quantités</t>
  </si>
  <si>
    <t>ci-dessus</t>
  </si>
  <si>
    <t>colonne E</t>
  </si>
  <si>
    <t>&gt;&gt;&gt;&gt;&gt;&gt;</t>
  </si>
  <si>
    <t>Nombre total de cartes disponibles (En service + SPARE)</t>
  </si>
  <si>
    <t>Dates</t>
  </si>
  <si>
    <t xml:space="preserve">Nombre de cartes nouvellement installées &gt;&gt;&gt;&gt; à déduire du stock </t>
  </si>
  <si>
    <t>Nombre de cartes récupérées  &gt;&gt;&gt; Augmente le stock</t>
  </si>
  <si>
    <t>Nombre de cartes remplacées &gt;&gt;&gt;&gt; diminue le stock</t>
  </si>
  <si>
    <t>vvvvvvvvvvvv  Lignes de report et copier/coller des résultats avec quelques choix de paramètres  vvvvvvvvvvvvvv</t>
  </si>
  <si>
    <t xml:space="preserve">En service avec Démantèlements et bancs futurs </t>
  </si>
  <si>
    <t>Nombre total de cartes en service</t>
  </si>
  <si>
    <t>Date de relevé dans BOA &gt;&gt;&gt;</t>
  </si>
  <si>
    <r>
      <t xml:space="preserve">Nombre total de cartes qui </t>
    </r>
    <r>
      <rPr>
        <b/>
        <sz val="10"/>
        <rFont val="Arial"/>
        <family val="2"/>
      </rPr>
      <t>restent à changer</t>
    </r>
  </si>
  <si>
    <t>Taux de dépose et taux d'aggravation par année</t>
  </si>
  <si>
    <t>ATTENTION</t>
  </si>
  <si>
    <t xml:space="preserve">         / coller valeurs dans le report ci-dessus</t>
  </si>
  <si>
    <t>&lt;&lt;&lt; ligne avec paramètres en cours à copier</t>
  </si>
  <si>
    <t>Nombre de cartes restant à changer tant que la durée de vie n'est pas dépassé:
Si dépassé, Qté de carte à changer = Qté en service ; sinon aucune</t>
  </si>
  <si>
    <t>Total dispo avec Durée vie =20ans / Tx dépose=4 / Tx Agrav=2 / Tx récup=0,6</t>
  </si>
  <si>
    <t>Total dispo avec Durée vie =30ans / Tx dépose=4 / Tx Agrav=2 / Tx récup=0,6</t>
  </si>
  <si>
    <t>Total dispo avec Durée vie =10ans /Tx dépose=0 / Tx Agrav=0 /Tx récup=0,3</t>
  </si>
  <si>
    <t>Marge pour le stock de spare</t>
  </si>
  <si>
    <t>Nouveaux besoins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</si>
</sst>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 &quot;mois&quot;"/>
    <numFmt numFmtId="165" formatCode="0.0"/>
  </numFmts>
  <fonts count="20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rgb="FF00B05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b/>
      <sz val="10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b/>
      <sz val="10"/>
      <color theme="5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1" tint="0.34998626667073579"/>
      <name val="Arial"/>
      <family val="2"/>
    </font>
    <font>
      <b/>
      <sz val="10"/>
      <color rgb="FFF8F8F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/>
    </xf>
    <xf numFmtId="17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10" fontId="0" fillId="0" borderId="0" xfId="0" applyNumberFormat="1" applyFill="1" applyAlignment="1">
      <alignment vertical="center"/>
    </xf>
    <xf numFmtId="1" fontId="0" fillId="0" borderId="0" xfId="0" applyNumberForma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Border="1" applyAlignment="1">
      <alignment vertical="center" textRotation="90"/>
    </xf>
    <xf numFmtId="0" fontId="0" fillId="0" borderId="0" xfId="0" applyBorder="1" applyAlignment="1">
      <alignment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0" fillId="0" borderId="0" xfId="0" applyFill="1" applyAlignment="1">
      <alignment vertical="center" textRotation="90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quotePrefix="1" applyFont="1" applyAlignment="1">
      <alignment vertical="center"/>
    </xf>
    <xf numFmtId="0" fontId="0" fillId="0" borderId="0" xfId="0" applyFill="1"/>
    <xf numFmtId="0" fontId="0" fillId="0" borderId="5" xfId="0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textRotation="90" wrapText="1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165" fontId="1" fillId="4" borderId="2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textRotation="90"/>
    </xf>
    <xf numFmtId="0" fontId="4" fillId="7" borderId="0" xfId="0" applyFont="1" applyFill="1" applyBorder="1" applyAlignment="1">
      <alignment vertical="center"/>
    </xf>
    <xf numFmtId="17" fontId="0" fillId="7" borderId="0" xfId="0" applyNumberFormat="1" applyFill="1" applyBorder="1" applyAlignment="1">
      <alignment horizontal="center" vertical="center"/>
    </xf>
    <xf numFmtId="0" fontId="4" fillId="9" borderId="0" xfId="0" applyFont="1" applyFill="1" applyBorder="1" applyAlignment="1">
      <alignment vertical="center"/>
    </xf>
    <xf numFmtId="0" fontId="1" fillId="9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 textRotation="90" wrapText="1"/>
    </xf>
    <xf numFmtId="0" fontId="0" fillId="9" borderId="0" xfId="0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7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17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vertical="center"/>
    </xf>
    <xf numFmtId="1" fontId="13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17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left" vertical="top"/>
    </xf>
    <xf numFmtId="0" fontId="4" fillId="0" borderId="9" xfId="0" applyFont="1" applyBorder="1" applyAlignment="1">
      <alignment vertical="center"/>
    </xf>
    <xf numFmtId="0" fontId="1" fillId="10" borderId="4" xfId="0" applyFont="1" applyFill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11" borderId="0" xfId="0" applyFill="1" applyBorder="1" applyAlignment="1">
      <alignment vertical="center"/>
    </xf>
    <xf numFmtId="17" fontId="4" fillId="0" borderId="9" xfId="0" applyNumberFormat="1" applyFont="1" applyBorder="1" applyAlignment="1">
      <alignment horizontal="center" vertical="center"/>
    </xf>
    <xf numFmtId="17" fontId="4" fillId="0" borderId="8" xfId="0" applyNumberFormat="1" applyFont="1" applyBorder="1" applyAlignment="1">
      <alignment horizontal="center" vertical="center"/>
    </xf>
    <xf numFmtId="17" fontId="4" fillId="11" borderId="0" xfId="0" applyNumberFormat="1" applyFont="1" applyFill="1" applyBorder="1" applyAlignment="1">
      <alignment horizontal="left" vertical="center"/>
    </xf>
    <xf numFmtId="1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7" fillId="12" borderId="0" xfId="0" applyFont="1" applyFill="1" applyAlignment="1">
      <alignment vertical="center"/>
    </xf>
    <xf numFmtId="0" fontId="17" fillId="12" borderId="0" xfId="0" applyFont="1" applyFill="1" applyAlignment="1">
      <alignment horizontal="center" vertical="center"/>
    </xf>
    <xf numFmtId="0" fontId="4" fillId="9" borderId="0" xfId="0" applyFont="1" applyFill="1"/>
    <xf numFmtId="1" fontId="0" fillId="9" borderId="0" xfId="0" applyNumberFormat="1" applyFill="1"/>
    <xf numFmtId="0" fontId="4" fillId="13" borderId="0" xfId="0" applyFont="1" applyFill="1"/>
    <xf numFmtId="1" fontId="0" fillId="13" borderId="0" xfId="0" applyNumberFormat="1" applyFill="1"/>
    <xf numFmtId="0" fontId="4" fillId="14" borderId="0" xfId="0" applyFont="1" applyFill="1"/>
    <xf numFmtId="1" fontId="0" fillId="14" borderId="0" xfId="0" applyNumberFormat="1" applyFill="1"/>
    <xf numFmtId="0" fontId="4" fillId="8" borderId="0" xfId="0" applyFont="1" applyFill="1"/>
    <xf numFmtId="1" fontId="0" fillId="8" borderId="0" xfId="0" applyNumberFormat="1" applyFill="1"/>
    <xf numFmtId="0" fontId="0" fillId="7" borderId="0" xfId="0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1" fontId="10" fillId="0" borderId="0" xfId="0" applyNumberFormat="1" applyFont="1" applyFill="1" applyBorder="1" applyAlignment="1">
      <alignment horizontal="right" vertical="center"/>
    </xf>
    <xf numFmtId="1" fontId="14" fillId="0" borderId="0" xfId="0" applyNumberFormat="1" applyFont="1" applyFill="1" applyBorder="1" applyAlignment="1">
      <alignment horizontal="right" vertical="center"/>
    </xf>
    <xf numFmtId="0" fontId="4" fillId="6" borderId="0" xfId="0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right" vertical="center"/>
    </xf>
    <xf numFmtId="14" fontId="18" fillId="6" borderId="0" xfId="0" applyNumberFormat="1" applyFont="1" applyFill="1"/>
    <xf numFmtId="0" fontId="1" fillId="9" borderId="4" xfId="0" applyFont="1" applyFill="1" applyBorder="1" applyAlignment="1">
      <alignment horizontal="left" vertical="top"/>
    </xf>
    <xf numFmtId="0" fontId="1" fillId="9" borderId="6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vertical="center"/>
    </xf>
    <xf numFmtId="0" fontId="0" fillId="15" borderId="0" xfId="0" applyFill="1" applyBorder="1" applyAlignment="1">
      <alignment vertical="center"/>
    </xf>
    <xf numFmtId="17" fontId="0" fillId="15" borderId="0" xfId="0" applyNumberForma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1" fontId="6" fillId="15" borderId="0" xfId="0" applyNumberFormat="1" applyFont="1" applyFill="1" applyBorder="1" applyAlignment="1">
      <alignment horizontal="center" vertical="center"/>
    </xf>
    <xf numFmtId="1" fontId="0" fillId="15" borderId="0" xfId="0" applyNumberFormat="1" applyFill="1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1" fontId="6" fillId="7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16" borderId="0" xfId="0" applyFont="1" applyFill="1"/>
    <xf numFmtId="1" fontId="0" fillId="16" borderId="0" xfId="0" applyNumberFormat="1" applyFill="1"/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center"/>
    </xf>
    <xf numFmtId="14" fontId="0" fillId="0" borderId="0" xfId="0" applyNumberFormat="1" applyAlignment="1">
      <alignment vertical="center" textRotation="90"/>
    </xf>
    <xf numFmtId="9" fontId="1" fillId="4" borderId="2" xfId="0" applyNumberFormat="1" applyFont="1" applyFill="1" applyBorder="1" applyAlignment="1">
      <alignment horizontal="center" vertical="center"/>
    </xf>
    <xf numFmtId="1" fontId="4" fillId="9" borderId="0" xfId="0" applyNumberFormat="1" applyFont="1" applyFill="1" applyBorder="1" applyAlignment="1">
      <alignment horizontal="center" vertical="center"/>
    </xf>
    <xf numFmtId="1" fontId="4" fillId="9" borderId="0" xfId="0" quotePrefix="1" applyNumberFormat="1" applyFont="1" applyFill="1" applyAlignment="1">
      <alignment horizontal="center" vertical="center"/>
    </xf>
    <xf numFmtId="1" fontId="0" fillId="18" borderId="0" xfId="0" applyNumberFormat="1" applyFill="1" applyBorder="1" applyAlignment="1">
      <alignment horizontal="center" vertical="center"/>
    </xf>
    <xf numFmtId="17" fontId="9" fillId="0" borderId="0" xfId="0" applyNumberFormat="1" applyFont="1" applyFill="1" applyBorder="1" applyAlignment="1">
      <alignment horizontal="center" vertical="center"/>
    </xf>
    <xf numFmtId="0" fontId="0" fillId="4" borderId="0" xfId="0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4" fillId="19" borderId="0" xfId="0" applyFont="1" applyFill="1"/>
    <xf numFmtId="1" fontId="0" fillId="19" borderId="0" xfId="0" applyNumberFormat="1" applyFill="1"/>
    <xf numFmtId="9" fontId="1" fillId="4" borderId="2" xfId="2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 wrapText="1"/>
    </xf>
    <xf numFmtId="14" fontId="1" fillId="0" borderId="10" xfId="0" applyNumberFormat="1" applyFont="1" applyBorder="1" applyAlignment="1">
      <alignment textRotation="90"/>
    </xf>
    <xf numFmtId="14" fontId="1" fillId="0" borderId="11" xfId="0" applyNumberFormat="1" applyFont="1" applyBorder="1" applyAlignment="1">
      <alignment textRotation="90"/>
    </xf>
    <xf numFmtId="14" fontId="1" fillId="0" borderId="12" xfId="0" applyNumberFormat="1" applyFont="1" applyBorder="1" applyAlignment="1">
      <alignment textRotation="90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0" fillId="11" borderId="0" xfId="0" applyNumberFormat="1" applyFill="1" applyBorder="1" applyAlignment="1">
      <alignment vertical="center"/>
    </xf>
    <xf numFmtId="1" fontId="0" fillId="20" borderId="19" xfId="0" applyNumberFormat="1" applyFill="1" applyBorder="1" applyAlignment="1">
      <alignment horizontal="center" vertical="center"/>
    </xf>
    <xf numFmtId="1" fontId="0" fillId="20" borderId="14" xfId="0" applyNumberFormat="1" applyFill="1" applyBorder="1" applyAlignment="1">
      <alignment horizontal="center" vertical="center"/>
    </xf>
    <xf numFmtId="17" fontId="0" fillId="0" borderId="22" xfId="0" applyNumberFormat="1" applyFill="1" applyBorder="1" applyAlignment="1">
      <alignment horizontal="center" vertical="center"/>
    </xf>
    <xf numFmtId="0" fontId="1" fillId="20" borderId="23" xfId="0" applyFont="1" applyFill="1" applyBorder="1" applyAlignment="1">
      <alignment vertical="center"/>
    </xf>
    <xf numFmtId="17" fontId="0" fillId="0" borderId="24" xfId="0" applyNumberFormat="1" applyFill="1" applyBorder="1" applyAlignment="1">
      <alignment horizontal="center" vertical="center"/>
    </xf>
    <xf numFmtId="164" fontId="0" fillId="0" borderId="15" xfId="0" applyNumberFormat="1" applyFill="1" applyBorder="1" applyAlignment="1">
      <alignment horizontal="center" vertical="center"/>
    </xf>
    <xf numFmtId="164" fontId="0" fillId="0" borderId="16" xfId="0" applyNumberFormat="1" applyFill="1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 vertical="center"/>
    </xf>
    <xf numFmtId="17" fontId="0" fillId="0" borderId="21" xfId="0" applyNumberFormat="1" applyFill="1" applyBorder="1" applyAlignment="1">
      <alignment horizontal="center" vertical="center"/>
    </xf>
    <xf numFmtId="0" fontId="1" fillId="20" borderId="26" xfId="0" applyFont="1" applyFill="1" applyBorder="1" applyAlignment="1">
      <alignment vertical="center"/>
    </xf>
    <xf numFmtId="0" fontId="1" fillId="20" borderId="18" xfId="0" applyFont="1" applyFill="1" applyBorder="1" applyAlignment="1">
      <alignment vertical="center"/>
    </xf>
    <xf numFmtId="1" fontId="0" fillId="20" borderId="20" xfId="0" applyNumberFormat="1" applyFill="1" applyBorder="1" applyAlignment="1">
      <alignment horizontal="center" vertical="center"/>
    </xf>
    <xf numFmtId="1" fontId="0" fillId="20" borderId="21" xfId="0" applyNumberFormat="1" applyFill="1" applyBorder="1" applyAlignment="1">
      <alignment vertical="center"/>
    </xf>
    <xf numFmtId="1" fontId="0" fillId="20" borderId="28" xfId="0" applyNumberFormat="1" applyFill="1" applyBorder="1" applyAlignment="1">
      <alignment vertical="center"/>
    </xf>
    <xf numFmtId="1" fontId="0" fillId="20" borderId="17" xfId="0" applyNumberFormat="1" applyFill="1" applyBorder="1" applyAlignment="1">
      <alignment vertical="center"/>
    </xf>
    <xf numFmtId="1" fontId="0" fillId="20" borderId="5" xfId="0" applyNumberFormat="1" applyFill="1" applyBorder="1" applyAlignment="1">
      <alignment vertical="center"/>
    </xf>
    <xf numFmtId="1" fontId="0" fillId="20" borderId="8" xfId="0" applyNumberFormat="1" applyFill="1" applyBorder="1" applyAlignment="1">
      <alignment vertical="center"/>
    </xf>
    <xf numFmtId="1" fontId="0" fillId="20" borderId="15" xfId="0" applyNumberFormat="1" applyFill="1" applyBorder="1" applyAlignment="1">
      <alignment vertical="center"/>
    </xf>
    <xf numFmtId="1" fontId="0" fillId="20" borderId="22" xfId="0" applyNumberFormat="1" applyFill="1" applyBorder="1" applyAlignment="1">
      <alignment vertical="center"/>
    </xf>
    <xf numFmtId="1" fontId="0" fillId="20" borderId="29" xfId="0" applyNumberFormat="1" applyFill="1" applyBorder="1" applyAlignment="1">
      <alignment vertical="center"/>
    </xf>
    <xf numFmtId="1" fontId="0" fillId="20" borderId="16" xfId="0" applyNumberFormat="1" applyFill="1" applyBorder="1" applyAlignment="1">
      <alignment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left" vertical="center"/>
    </xf>
    <xf numFmtId="0" fontId="1" fillId="5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Pourcentage" xfId="2" builtinId="5"/>
    <cellStyle name="Pourcentage 2" xfId="3"/>
  </cellStyles>
  <dxfs count="0"/>
  <tableStyles count="0" defaultTableStyle="TableStyleMedium9" defaultPivotStyle="PivotStyleLight16"/>
  <colors>
    <mruColors>
      <color rgb="FFC4E59F"/>
      <color rgb="FFFFFF99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80"/>
  <sheetViews>
    <sheetView tabSelected="1" workbookViewId="0"/>
  </sheetViews>
  <sheetFormatPr baseColWidth="10" defaultColWidth="11.42578125" defaultRowHeight="12.75" x14ac:dyDescent="0.2"/>
  <cols>
    <col min="1" max="1" width="19.5703125" style="20" customWidth="1"/>
    <col min="2" max="2" width="32.5703125" style="20" customWidth="1"/>
    <col min="3" max="3" width="14.85546875" style="1" bestFit="1" customWidth="1"/>
    <col min="4" max="4" width="14.7109375" style="1" customWidth="1"/>
    <col min="5" max="5" width="14.42578125" style="20" customWidth="1"/>
    <col min="6" max="6" width="8.42578125" style="25" customWidth="1"/>
    <col min="7" max="24" width="4.140625" style="20" customWidth="1"/>
    <col min="25" max="25" width="42.42578125" style="20" bestFit="1" customWidth="1"/>
    <col min="26" max="16384" width="11.42578125" style="20"/>
  </cols>
  <sheetData>
    <row r="1" spans="1:26" s="29" customFormat="1" ht="54" thickBot="1" x14ac:dyDescent="0.25">
      <c r="A1" s="26"/>
      <c r="B1" s="27"/>
      <c r="C1" s="28"/>
      <c r="D1" s="28"/>
      <c r="F1" s="30"/>
      <c r="G1" s="124">
        <v>42370</v>
      </c>
      <c r="H1" s="125">
        <f>G1+365/2</f>
        <v>42552.5</v>
      </c>
      <c r="I1" s="125">
        <f t="shared" ref="I1:X1" si="0">H1+365/2</f>
        <v>42735</v>
      </c>
      <c r="J1" s="125">
        <f t="shared" si="0"/>
        <v>42917.5</v>
      </c>
      <c r="K1" s="125">
        <f t="shared" si="0"/>
        <v>43100</v>
      </c>
      <c r="L1" s="125">
        <f t="shared" si="0"/>
        <v>43282.5</v>
      </c>
      <c r="M1" s="125">
        <f t="shared" si="0"/>
        <v>43465</v>
      </c>
      <c r="N1" s="125">
        <f t="shared" si="0"/>
        <v>43647.5</v>
      </c>
      <c r="O1" s="125">
        <f t="shared" si="0"/>
        <v>43830</v>
      </c>
      <c r="P1" s="125">
        <f t="shared" si="0"/>
        <v>44012.5</v>
      </c>
      <c r="Q1" s="125">
        <f t="shared" si="0"/>
        <v>44195</v>
      </c>
      <c r="R1" s="125">
        <f t="shared" si="0"/>
        <v>44377.5</v>
      </c>
      <c r="S1" s="125">
        <f t="shared" si="0"/>
        <v>44560</v>
      </c>
      <c r="T1" s="125">
        <f t="shared" si="0"/>
        <v>44742.5</v>
      </c>
      <c r="U1" s="125">
        <f t="shared" si="0"/>
        <v>44925</v>
      </c>
      <c r="V1" s="125">
        <f t="shared" si="0"/>
        <v>45107.5</v>
      </c>
      <c r="W1" s="125">
        <f t="shared" si="0"/>
        <v>45290</v>
      </c>
      <c r="X1" s="126">
        <f t="shared" si="0"/>
        <v>45472.5</v>
      </c>
      <c r="Z1" s="111"/>
    </row>
    <row r="2" spans="1:26" s="2" customFormat="1" ht="63.95" customHeight="1" thickBot="1" x14ac:dyDescent="0.25">
      <c r="A2" s="7"/>
      <c r="B2" s="8" t="s">
        <v>0</v>
      </c>
      <c r="C2" s="156" t="s">
        <v>1</v>
      </c>
      <c r="D2" s="158" t="s">
        <v>2</v>
      </c>
      <c r="E2" s="9"/>
      <c r="F2" s="17"/>
      <c r="G2" s="127">
        <v>0</v>
      </c>
      <c r="H2" s="128">
        <f>G2+6</f>
        <v>6</v>
      </c>
      <c r="I2" s="128">
        <f t="shared" ref="I2:X2" si="1">H2+6</f>
        <v>12</v>
      </c>
      <c r="J2" s="128">
        <f t="shared" si="1"/>
        <v>18</v>
      </c>
      <c r="K2" s="128">
        <f t="shared" si="1"/>
        <v>24</v>
      </c>
      <c r="L2" s="128">
        <f t="shared" si="1"/>
        <v>30</v>
      </c>
      <c r="M2" s="128">
        <f t="shared" si="1"/>
        <v>36</v>
      </c>
      <c r="N2" s="128">
        <f t="shared" si="1"/>
        <v>42</v>
      </c>
      <c r="O2" s="128">
        <f t="shared" si="1"/>
        <v>48</v>
      </c>
      <c r="P2" s="128">
        <f t="shared" si="1"/>
        <v>54</v>
      </c>
      <c r="Q2" s="128">
        <f t="shared" si="1"/>
        <v>60</v>
      </c>
      <c r="R2" s="128">
        <f t="shared" si="1"/>
        <v>66</v>
      </c>
      <c r="S2" s="128">
        <f t="shared" si="1"/>
        <v>72</v>
      </c>
      <c r="T2" s="128">
        <f t="shared" si="1"/>
        <v>78</v>
      </c>
      <c r="U2" s="128">
        <f t="shared" si="1"/>
        <v>84</v>
      </c>
      <c r="V2" s="128">
        <f t="shared" si="1"/>
        <v>90</v>
      </c>
      <c r="W2" s="128">
        <f t="shared" si="1"/>
        <v>96</v>
      </c>
      <c r="X2" s="129">
        <f t="shared" si="1"/>
        <v>102</v>
      </c>
      <c r="Y2" s="130" t="s">
        <v>3</v>
      </c>
    </row>
    <row r="3" spans="1:26" s="2" customFormat="1" ht="27" customHeight="1" thickBot="1" x14ac:dyDescent="0.25">
      <c r="A3" s="7"/>
      <c r="B3" s="13"/>
      <c r="C3" s="157"/>
      <c r="D3" s="159"/>
      <c r="E3" s="13">
        <f>F3*12</f>
        <v>360</v>
      </c>
      <c r="F3" s="123">
        <v>30</v>
      </c>
      <c r="G3" s="160" t="s">
        <v>28</v>
      </c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2"/>
    </row>
    <row r="4" spans="1:26" s="3" customFormat="1" x14ac:dyDescent="0.2">
      <c r="A4" s="163" t="s">
        <v>33</v>
      </c>
      <c r="B4" s="141"/>
      <c r="C4" s="140"/>
      <c r="D4" s="139"/>
      <c r="E4" s="143"/>
      <c r="F4" s="153"/>
      <c r="G4" s="144">
        <v>0</v>
      </c>
      <c r="H4" s="145">
        <v>0</v>
      </c>
      <c r="I4" s="145">
        <v>0</v>
      </c>
      <c r="J4" s="145">
        <v>0</v>
      </c>
      <c r="K4" s="145">
        <v>0</v>
      </c>
      <c r="L4" s="145">
        <v>0</v>
      </c>
      <c r="M4" s="145">
        <v>0</v>
      </c>
      <c r="N4" s="145">
        <v>0</v>
      </c>
      <c r="O4" s="145">
        <v>0</v>
      </c>
      <c r="P4" s="145">
        <v>0</v>
      </c>
      <c r="Q4" s="145">
        <v>0</v>
      </c>
      <c r="R4" s="145">
        <v>0</v>
      </c>
      <c r="S4" s="145">
        <v>0</v>
      </c>
      <c r="T4" s="145">
        <v>0</v>
      </c>
      <c r="U4" s="145">
        <v>0</v>
      </c>
      <c r="V4" s="145">
        <v>0</v>
      </c>
      <c r="W4" s="145">
        <v>0</v>
      </c>
      <c r="X4" s="146">
        <v>0</v>
      </c>
    </row>
    <row r="5" spans="1:26" s="3" customFormat="1" x14ac:dyDescent="0.2">
      <c r="A5" s="164"/>
      <c r="B5" s="135"/>
      <c r="C5" s="136"/>
      <c r="D5" s="137"/>
      <c r="E5" s="132"/>
      <c r="F5" s="154"/>
      <c r="G5" s="147">
        <v>0</v>
      </c>
      <c r="H5" s="148">
        <v>0</v>
      </c>
      <c r="I5" s="148">
        <v>0</v>
      </c>
      <c r="J5" s="148">
        <v>0</v>
      </c>
      <c r="K5" s="148">
        <v>0</v>
      </c>
      <c r="L5" s="148">
        <v>0</v>
      </c>
      <c r="M5" s="148">
        <v>0</v>
      </c>
      <c r="N5" s="148">
        <v>0</v>
      </c>
      <c r="O5" s="148">
        <v>0</v>
      </c>
      <c r="P5" s="148">
        <v>0</v>
      </c>
      <c r="Q5" s="148">
        <v>0</v>
      </c>
      <c r="R5" s="148">
        <v>0</v>
      </c>
      <c r="S5" s="148">
        <v>0</v>
      </c>
      <c r="T5" s="148">
        <v>0</v>
      </c>
      <c r="U5" s="148">
        <v>0</v>
      </c>
      <c r="V5" s="148">
        <v>0</v>
      </c>
      <c r="W5" s="148">
        <v>0</v>
      </c>
      <c r="X5" s="149">
        <v>0</v>
      </c>
    </row>
    <row r="6" spans="1:26" s="3" customFormat="1" x14ac:dyDescent="0.2">
      <c r="A6" s="164"/>
      <c r="B6" s="135"/>
      <c r="C6" s="136"/>
      <c r="D6" s="137"/>
      <c r="E6" s="132"/>
      <c r="F6" s="154"/>
      <c r="G6" s="147">
        <v>0</v>
      </c>
      <c r="H6" s="148">
        <v>0</v>
      </c>
      <c r="I6" s="148">
        <v>0</v>
      </c>
      <c r="J6" s="148">
        <v>0</v>
      </c>
      <c r="K6" s="148">
        <v>0</v>
      </c>
      <c r="L6" s="148">
        <v>0</v>
      </c>
      <c r="M6" s="148">
        <v>0</v>
      </c>
      <c r="N6" s="148">
        <v>0</v>
      </c>
      <c r="O6" s="148">
        <v>0</v>
      </c>
      <c r="P6" s="148">
        <v>0</v>
      </c>
      <c r="Q6" s="148">
        <v>0</v>
      </c>
      <c r="R6" s="148">
        <v>0</v>
      </c>
      <c r="S6" s="148">
        <v>0</v>
      </c>
      <c r="T6" s="148">
        <v>0</v>
      </c>
      <c r="U6" s="148">
        <v>0</v>
      </c>
      <c r="V6" s="148">
        <v>0</v>
      </c>
      <c r="W6" s="148">
        <v>0</v>
      </c>
      <c r="X6" s="149">
        <v>0</v>
      </c>
    </row>
    <row r="7" spans="1:26" s="3" customFormat="1" x14ac:dyDescent="0.2">
      <c r="A7" s="164"/>
      <c r="B7" s="135"/>
      <c r="C7" s="136"/>
      <c r="D7" s="137"/>
      <c r="E7" s="132"/>
      <c r="F7" s="154"/>
      <c r="G7" s="147">
        <v>0</v>
      </c>
      <c r="H7" s="148">
        <v>0</v>
      </c>
      <c r="I7" s="148">
        <v>0</v>
      </c>
      <c r="J7" s="148">
        <v>0</v>
      </c>
      <c r="K7" s="148">
        <v>0</v>
      </c>
      <c r="L7" s="148">
        <v>0</v>
      </c>
      <c r="M7" s="148">
        <v>0</v>
      </c>
      <c r="N7" s="148">
        <v>0</v>
      </c>
      <c r="O7" s="148">
        <v>0</v>
      </c>
      <c r="P7" s="148">
        <v>0</v>
      </c>
      <c r="Q7" s="148">
        <v>0</v>
      </c>
      <c r="R7" s="148">
        <v>0</v>
      </c>
      <c r="S7" s="148">
        <v>0</v>
      </c>
      <c r="T7" s="148">
        <v>0</v>
      </c>
      <c r="U7" s="148">
        <v>0</v>
      </c>
      <c r="V7" s="148">
        <v>0</v>
      </c>
      <c r="W7" s="148">
        <v>0</v>
      </c>
      <c r="X7" s="149">
        <v>0</v>
      </c>
    </row>
    <row r="8" spans="1:26" s="3" customFormat="1" x14ac:dyDescent="0.2">
      <c r="A8" s="164"/>
      <c r="B8" s="135"/>
      <c r="C8" s="136"/>
      <c r="D8" s="137"/>
      <c r="E8" s="132"/>
      <c r="F8" s="154"/>
      <c r="G8" s="147">
        <v>0</v>
      </c>
      <c r="H8" s="148">
        <v>0</v>
      </c>
      <c r="I8" s="148">
        <v>0</v>
      </c>
      <c r="J8" s="148">
        <v>0</v>
      </c>
      <c r="K8" s="148">
        <v>0</v>
      </c>
      <c r="L8" s="148">
        <v>0</v>
      </c>
      <c r="M8" s="148">
        <v>0</v>
      </c>
      <c r="N8" s="148">
        <v>0</v>
      </c>
      <c r="O8" s="148">
        <v>0</v>
      </c>
      <c r="P8" s="148">
        <v>0</v>
      </c>
      <c r="Q8" s="148">
        <v>0</v>
      </c>
      <c r="R8" s="148">
        <v>0</v>
      </c>
      <c r="S8" s="148">
        <v>0</v>
      </c>
      <c r="T8" s="148">
        <v>0</v>
      </c>
      <c r="U8" s="148">
        <v>0</v>
      </c>
      <c r="V8" s="148">
        <v>0</v>
      </c>
      <c r="W8" s="148">
        <v>0</v>
      </c>
      <c r="X8" s="149">
        <v>0</v>
      </c>
    </row>
    <row r="9" spans="1:26" s="3" customFormat="1" ht="13.5" thickBot="1" x14ac:dyDescent="0.25">
      <c r="A9" s="165"/>
      <c r="B9" s="142"/>
      <c r="C9" s="134"/>
      <c r="D9" s="138"/>
      <c r="E9" s="133"/>
      <c r="F9" s="155"/>
      <c r="G9" s="150">
        <v>0</v>
      </c>
      <c r="H9" s="151">
        <v>0</v>
      </c>
      <c r="I9" s="151">
        <v>0</v>
      </c>
      <c r="J9" s="151">
        <v>0</v>
      </c>
      <c r="K9" s="151">
        <v>0</v>
      </c>
      <c r="L9" s="151">
        <v>0</v>
      </c>
      <c r="M9" s="151">
        <v>0</v>
      </c>
      <c r="N9" s="151">
        <v>0</v>
      </c>
      <c r="O9" s="151">
        <v>0</v>
      </c>
      <c r="P9" s="151">
        <v>0</v>
      </c>
      <c r="Q9" s="151">
        <v>0</v>
      </c>
      <c r="R9" s="151">
        <v>0</v>
      </c>
      <c r="S9" s="151">
        <v>0</v>
      </c>
      <c r="T9" s="151">
        <v>0</v>
      </c>
      <c r="U9" s="151">
        <v>0</v>
      </c>
      <c r="V9" s="151">
        <v>0</v>
      </c>
      <c r="W9" s="151">
        <v>0</v>
      </c>
      <c r="X9" s="152">
        <v>0</v>
      </c>
    </row>
    <row r="10" spans="1:26" s="3" customFormat="1" x14ac:dyDescent="0.2">
      <c r="A10" s="5"/>
      <c r="B10" s="12"/>
      <c r="C10" s="4"/>
      <c r="D10" s="10"/>
      <c r="E10" s="19"/>
      <c r="F10" s="19"/>
      <c r="G10" s="11"/>
      <c r="Q10" s="24"/>
    </row>
    <row r="11" spans="1:26" s="3" customFormat="1" x14ac:dyDescent="0.2">
      <c r="A11" s="14" t="s">
        <v>23</v>
      </c>
      <c r="B11" s="12"/>
      <c r="C11" s="116" t="s">
        <v>25</v>
      </c>
      <c r="D11" s="10"/>
      <c r="E11" s="19"/>
      <c r="F11" s="105" t="e">
        <f>SUM(#REF!)</f>
        <v>#REF!</v>
      </c>
      <c r="G11" s="16" t="e">
        <f>SUM(#REF!)</f>
        <v>#REF!</v>
      </c>
      <c r="H11" s="16" t="e">
        <f>SUM(#REF!)</f>
        <v>#REF!</v>
      </c>
      <c r="I11" s="16" t="e">
        <f>SUM(#REF!)</f>
        <v>#REF!</v>
      </c>
      <c r="J11" s="16" t="e">
        <f>SUM(#REF!)</f>
        <v>#REF!</v>
      </c>
      <c r="K11" s="16" t="e">
        <f>SUM(#REF!)</f>
        <v>#REF!</v>
      </c>
      <c r="L11" s="16" t="e">
        <f>SUM(#REF!)</f>
        <v>#REF!</v>
      </c>
      <c r="M11" s="16" t="e">
        <f>SUM(#REF!)</f>
        <v>#REF!</v>
      </c>
      <c r="N11" s="16" t="e">
        <f>SUM(#REF!)</f>
        <v>#REF!</v>
      </c>
      <c r="O11" s="16" t="e">
        <f>SUM(#REF!)</f>
        <v>#REF!</v>
      </c>
      <c r="P11" s="16" t="e">
        <f>SUM(#REF!)</f>
        <v>#REF!</v>
      </c>
      <c r="Q11" s="16" t="e">
        <f>SUM(#REF!)</f>
        <v>#REF!</v>
      </c>
      <c r="R11" s="16" t="e">
        <f>SUM(#REF!)</f>
        <v>#REF!</v>
      </c>
      <c r="S11" s="16" t="e">
        <f>SUM(#REF!)</f>
        <v>#REF!</v>
      </c>
      <c r="T11" s="16" t="e">
        <f>SUM(#REF!)</f>
        <v>#REF!</v>
      </c>
      <c r="U11" s="16" t="e">
        <f>SUM(#REF!)</f>
        <v>#REF!</v>
      </c>
      <c r="V11" s="16" t="e">
        <f>SUM(#REF!)</f>
        <v>#REF!</v>
      </c>
      <c r="W11" s="16" t="e">
        <f>SUM(#REF!)</f>
        <v>#REF!</v>
      </c>
      <c r="X11" s="16" t="e">
        <f>SUM(#REF!)</f>
        <v>#REF!</v>
      </c>
    </row>
    <row r="12" spans="1:26" s="3" customFormat="1" x14ac:dyDescent="0.2">
      <c r="A12" s="106"/>
      <c r="B12" s="12"/>
      <c r="C12" s="4"/>
      <c r="D12" s="10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6" s="3" customFormat="1" x14ac:dyDescent="0.2">
      <c r="A13" s="74" t="s">
        <v>16</v>
      </c>
      <c r="B13" s="74"/>
      <c r="C13" s="74"/>
      <c r="D13" s="74"/>
      <c r="E13" s="74"/>
      <c r="F13" s="74"/>
      <c r="G13" s="131">
        <f>SUM(G4:G9)-SUM($F13:F13)</f>
        <v>0</v>
      </c>
      <c r="H13" s="131">
        <f>SUM(H4:H9)-SUM($F13:G13)</f>
        <v>0</v>
      </c>
      <c r="I13" s="131">
        <f>SUM(I4:I9)-SUM($F13:H13)</f>
        <v>0</v>
      </c>
      <c r="J13" s="131">
        <f>SUM(J4:J9)-SUM($F13:I13)</f>
        <v>0</v>
      </c>
      <c r="K13" s="131">
        <f>SUM(K4:K9)-SUM($F13:J13)</f>
        <v>0</v>
      </c>
      <c r="L13" s="131">
        <f>SUM(L4:L9)-SUM($F13:K13)</f>
        <v>0</v>
      </c>
      <c r="M13" s="131">
        <f>SUM(M4:M9)-SUM($F13:L13)</f>
        <v>0</v>
      </c>
      <c r="N13" s="131">
        <f>SUM(N4:N9)-SUM($F13:M13)</f>
        <v>0</v>
      </c>
      <c r="O13" s="131">
        <f>SUM(O4:O9)-SUM($F13:N13)</f>
        <v>0</v>
      </c>
      <c r="P13" s="131">
        <f>SUM(P4:P9)-SUM($F13:O13)</f>
        <v>0</v>
      </c>
      <c r="Q13" s="131">
        <f>SUM(Q4:Q9)-SUM($F13:P13)</f>
        <v>0</v>
      </c>
      <c r="R13" s="131">
        <f>SUM(R4:R9)-SUM($F13:Q13)</f>
        <v>0</v>
      </c>
      <c r="S13" s="131">
        <f>SUM(S4:S9)-SUM($F13:R13)</f>
        <v>0</v>
      </c>
      <c r="T13" s="131">
        <f>SUM(T4:T9)-SUM($F13:S13)</f>
        <v>0</v>
      </c>
      <c r="U13" s="131">
        <f>SUM(U4:U9)-SUM($F13:T13)</f>
        <v>0</v>
      </c>
      <c r="V13" s="131">
        <f>SUM(V4:V9)-SUM($F13:U13)</f>
        <v>0</v>
      </c>
      <c r="W13" s="131">
        <f>SUM(W4:W9)-SUM($F13:V13)</f>
        <v>0</v>
      </c>
      <c r="X13" s="131">
        <f>SUM(X4:X9)-SUM($F13:W13)</f>
        <v>0</v>
      </c>
    </row>
    <row r="14" spans="1:26" s="3" customFormat="1" x14ac:dyDescent="0.2">
      <c r="A14" s="74"/>
      <c r="B14" s="74"/>
      <c r="C14" s="74"/>
      <c r="D14" s="74"/>
      <c r="E14" s="74"/>
      <c r="F14" s="74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</row>
    <row r="15" spans="1:26" s="3" customFormat="1" x14ac:dyDescent="0.2">
      <c r="A15" s="97" t="s">
        <v>18</v>
      </c>
      <c r="B15" s="98"/>
      <c r="C15" s="99"/>
      <c r="D15" s="100"/>
      <c r="E15" s="101"/>
      <c r="F15" s="101"/>
      <c r="G15" s="102" t="e">
        <f>F11-G11+G13</f>
        <v>#REF!</v>
      </c>
      <c r="H15" s="102" t="e">
        <f t="shared" ref="H15:X15" si="2">G11-H11+H13</f>
        <v>#REF!</v>
      </c>
      <c r="I15" s="102" t="e">
        <f t="shared" si="2"/>
        <v>#REF!</v>
      </c>
      <c r="J15" s="102" t="e">
        <f t="shared" si="2"/>
        <v>#REF!</v>
      </c>
      <c r="K15" s="102" t="e">
        <f t="shared" si="2"/>
        <v>#REF!</v>
      </c>
      <c r="L15" s="102" t="e">
        <f t="shared" si="2"/>
        <v>#REF!</v>
      </c>
      <c r="M15" s="102" t="e">
        <f t="shared" si="2"/>
        <v>#REF!</v>
      </c>
      <c r="N15" s="102" t="e">
        <f t="shared" si="2"/>
        <v>#REF!</v>
      </c>
      <c r="O15" s="102" t="e">
        <f t="shared" si="2"/>
        <v>#REF!</v>
      </c>
      <c r="P15" s="102" t="e">
        <f t="shared" si="2"/>
        <v>#REF!</v>
      </c>
      <c r="Q15" s="102" t="e">
        <f t="shared" si="2"/>
        <v>#REF!</v>
      </c>
      <c r="R15" s="102" t="e">
        <f t="shared" si="2"/>
        <v>#REF!</v>
      </c>
      <c r="S15" s="102" t="e">
        <f t="shared" si="2"/>
        <v>#REF!</v>
      </c>
      <c r="T15" s="102" t="e">
        <f t="shared" si="2"/>
        <v>#REF!</v>
      </c>
      <c r="U15" s="102" t="e">
        <f t="shared" si="2"/>
        <v>#REF!</v>
      </c>
      <c r="V15" s="102" t="e">
        <f t="shared" si="2"/>
        <v>#REF!</v>
      </c>
      <c r="W15" s="102" t="e">
        <f t="shared" si="2"/>
        <v>#REF!</v>
      </c>
      <c r="X15" s="102" t="e">
        <f t="shared" si="2"/>
        <v>#REF!</v>
      </c>
    </row>
    <row r="16" spans="1:26" s="3" customFormat="1" ht="13.5" thickBot="1" x14ac:dyDescent="0.25">
      <c r="A16" s="6"/>
      <c r="C16" s="4"/>
      <c r="D16" s="31"/>
      <c r="E16" s="18"/>
      <c r="F16" s="23"/>
    </row>
    <row r="17" spans="1:28" ht="13.5" thickBot="1" x14ac:dyDescent="0.25">
      <c r="A17" s="95" t="s">
        <v>24</v>
      </c>
      <c r="B17" s="96"/>
      <c r="C17" s="40">
        <v>8</v>
      </c>
      <c r="E17" s="40">
        <v>4</v>
      </c>
      <c r="F17" s="37"/>
      <c r="G17" s="33"/>
      <c r="AB17" s="22"/>
    </row>
    <row r="18" spans="1:28" x14ac:dyDescent="0.2">
      <c r="A18" s="44" t="s">
        <v>6</v>
      </c>
      <c r="B18" s="45"/>
      <c r="C18" s="45"/>
      <c r="D18" s="45"/>
      <c r="E18" s="45"/>
      <c r="F18" s="46"/>
      <c r="G18" s="114">
        <f>($C$17/2)</f>
        <v>4</v>
      </c>
      <c r="H18" s="114">
        <f t="shared" ref="H18:X18" si="3">($C$17/2)</f>
        <v>4</v>
      </c>
      <c r="I18" s="114">
        <f t="shared" si="3"/>
        <v>4</v>
      </c>
      <c r="J18" s="114">
        <f t="shared" si="3"/>
        <v>4</v>
      </c>
      <c r="K18" s="114">
        <f t="shared" si="3"/>
        <v>4</v>
      </c>
      <c r="L18" s="114">
        <f t="shared" si="3"/>
        <v>4</v>
      </c>
      <c r="M18" s="114">
        <f t="shared" si="3"/>
        <v>4</v>
      </c>
      <c r="N18" s="114">
        <f t="shared" si="3"/>
        <v>4</v>
      </c>
      <c r="O18" s="114">
        <f t="shared" si="3"/>
        <v>4</v>
      </c>
      <c r="P18" s="114">
        <f t="shared" si="3"/>
        <v>4</v>
      </c>
      <c r="Q18" s="114">
        <f t="shared" si="3"/>
        <v>4</v>
      </c>
      <c r="R18" s="114">
        <f t="shared" si="3"/>
        <v>4</v>
      </c>
      <c r="S18" s="114">
        <f t="shared" si="3"/>
        <v>4</v>
      </c>
      <c r="T18" s="114">
        <f t="shared" si="3"/>
        <v>4</v>
      </c>
      <c r="U18" s="114">
        <f t="shared" si="3"/>
        <v>4</v>
      </c>
      <c r="V18" s="114">
        <f t="shared" si="3"/>
        <v>4</v>
      </c>
      <c r="W18" s="114">
        <f t="shared" si="3"/>
        <v>4</v>
      </c>
      <c r="X18" s="114">
        <f t="shared" si="3"/>
        <v>4</v>
      </c>
      <c r="AB18" s="22"/>
    </row>
    <row r="19" spans="1:28" s="3" customFormat="1" x14ac:dyDescent="0.2">
      <c r="A19" s="44" t="s">
        <v>7</v>
      </c>
      <c r="B19" s="47"/>
      <c r="C19" s="45"/>
      <c r="D19" s="45"/>
      <c r="E19" s="45"/>
      <c r="F19" s="45"/>
      <c r="G19" s="113">
        <f t="shared" ref="G19:X19" si="4">($E$17)*(G$2/12)</f>
        <v>0</v>
      </c>
      <c r="H19" s="113">
        <f t="shared" si="4"/>
        <v>2</v>
      </c>
      <c r="I19" s="113">
        <f t="shared" si="4"/>
        <v>4</v>
      </c>
      <c r="J19" s="113">
        <f t="shared" si="4"/>
        <v>6</v>
      </c>
      <c r="K19" s="113">
        <f t="shared" si="4"/>
        <v>8</v>
      </c>
      <c r="L19" s="113">
        <f t="shared" si="4"/>
        <v>10</v>
      </c>
      <c r="M19" s="113">
        <f t="shared" si="4"/>
        <v>12</v>
      </c>
      <c r="N19" s="113">
        <f t="shared" si="4"/>
        <v>14</v>
      </c>
      <c r="O19" s="113">
        <f t="shared" si="4"/>
        <v>16</v>
      </c>
      <c r="P19" s="113">
        <f t="shared" si="4"/>
        <v>18</v>
      </c>
      <c r="Q19" s="113">
        <f t="shared" si="4"/>
        <v>20</v>
      </c>
      <c r="R19" s="113">
        <f t="shared" si="4"/>
        <v>22</v>
      </c>
      <c r="S19" s="113">
        <f t="shared" si="4"/>
        <v>24</v>
      </c>
      <c r="T19" s="113">
        <f t="shared" si="4"/>
        <v>26</v>
      </c>
      <c r="U19" s="113">
        <f t="shared" si="4"/>
        <v>28</v>
      </c>
      <c r="V19" s="113">
        <f t="shared" si="4"/>
        <v>30</v>
      </c>
      <c r="W19" s="113">
        <f t="shared" si="4"/>
        <v>32</v>
      </c>
      <c r="X19" s="113">
        <f t="shared" si="4"/>
        <v>34</v>
      </c>
    </row>
    <row r="20" spans="1:28" s="3" customFormat="1" ht="13.5" thickBot="1" x14ac:dyDescent="0.25">
      <c r="A20" s="14"/>
      <c r="C20" s="4"/>
      <c r="D20" s="21"/>
      <c r="E20" s="23"/>
      <c r="F20" s="23"/>
      <c r="G20" s="115">
        <f>SUM(G18:G19)</f>
        <v>4</v>
      </c>
      <c r="H20" s="115">
        <f t="shared" ref="H20:X20" si="5">SUM(H18:H19)</f>
        <v>6</v>
      </c>
      <c r="I20" s="115">
        <f t="shared" si="5"/>
        <v>8</v>
      </c>
      <c r="J20" s="115">
        <f t="shared" si="5"/>
        <v>10</v>
      </c>
      <c r="K20" s="115">
        <f t="shared" si="5"/>
        <v>12</v>
      </c>
      <c r="L20" s="115">
        <f t="shared" si="5"/>
        <v>14</v>
      </c>
      <c r="M20" s="115">
        <f t="shared" si="5"/>
        <v>16</v>
      </c>
      <c r="N20" s="115">
        <f t="shared" si="5"/>
        <v>18</v>
      </c>
      <c r="O20" s="115">
        <f t="shared" si="5"/>
        <v>20</v>
      </c>
      <c r="P20" s="115">
        <f t="shared" si="5"/>
        <v>22</v>
      </c>
      <c r="Q20" s="115">
        <f t="shared" si="5"/>
        <v>24</v>
      </c>
      <c r="R20" s="115">
        <f t="shared" si="5"/>
        <v>26</v>
      </c>
      <c r="S20" s="115">
        <f t="shared" si="5"/>
        <v>28</v>
      </c>
      <c r="T20" s="115">
        <f t="shared" si="5"/>
        <v>30</v>
      </c>
      <c r="U20" s="115">
        <f t="shared" si="5"/>
        <v>32</v>
      </c>
      <c r="V20" s="115">
        <f t="shared" si="5"/>
        <v>34</v>
      </c>
      <c r="W20" s="115">
        <f t="shared" si="5"/>
        <v>36</v>
      </c>
      <c r="X20" s="115">
        <f t="shared" si="5"/>
        <v>38</v>
      </c>
    </row>
    <row r="21" spans="1:28" ht="13.5" thickBot="1" x14ac:dyDescent="0.25">
      <c r="A21" s="67" t="s">
        <v>8</v>
      </c>
      <c r="B21" s="68"/>
      <c r="C21" s="76"/>
      <c r="E21" s="1"/>
      <c r="F21" s="15"/>
    </row>
    <row r="22" spans="1:28" s="3" customFormat="1" x14ac:dyDescent="0.2">
      <c r="A22" s="66"/>
      <c r="B22" s="72"/>
      <c r="C22" s="4"/>
      <c r="D22" s="21"/>
      <c r="E22" s="75" t="s">
        <v>13</v>
      </c>
      <c r="F22" s="23"/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</row>
    <row r="23" spans="1:28" s="3" customFormat="1" x14ac:dyDescent="0.2">
      <c r="A23" s="38"/>
      <c r="B23" s="73"/>
      <c r="C23" s="4"/>
      <c r="D23" s="21"/>
      <c r="E23" s="75" t="s">
        <v>9</v>
      </c>
      <c r="F23" s="23"/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</row>
    <row r="24" spans="1:28" s="3" customFormat="1" x14ac:dyDescent="0.2">
      <c r="A24" s="38"/>
      <c r="B24" s="70"/>
      <c r="C24" s="4"/>
      <c r="D24" s="21"/>
      <c r="E24" s="75" t="s">
        <v>10</v>
      </c>
      <c r="F24" s="23"/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</row>
    <row r="25" spans="1:28" s="3" customFormat="1" x14ac:dyDescent="0.2">
      <c r="A25" s="38"/>
      <c r="B25" s="73"/>
      <c r="C25" s="4"/>
      <c r="D25" s="21"/>
      <c r="E25" s="75" t="s">
        <v>11</v>
      </c>
      <c r="F25" s="23"/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8" s="3" customFormat="1" x14ac:dyDescent="0.2">
      <c r="A26" s="35"/>
      <c r="B26" s="39"/>
      <c r="C26" s="4"/>
      <c r="D26" s="21"/>
      <c r="E26" s="75" t="s">
        <v>12</v>
      </c>
      <c r="F26" s="23"/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8" s="3" customFormat="1" x14ac:dyDescent="0.2">
      <c r="A27" s="38"/>
      <c r="B27" s="39"/>
      <c r="C27" s="4"/>
      <c r="D27" s="21"/>
      <c r="E27" s="75" t="s">
        <v>13</v>
      </c>
      <c r="F27" s="23"/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r="28" spans="1:28" s="3" customFormat="1" x14ac:dyDescent="0.2">
      <c r="A28" s="38"/>
      <c r="B28" s="70"/>
      <c r="C28" s="4"/>
      <c r="D28" s="21"/>
      <c r="E28" s="23"/>
      <c r="F28" s="23"/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8" s="3" customFormat="1" ht="13.5" thickBot="1" x14ac:dyDescent="0.25">
      <c r="A29" s="14"/>
      <c r="C29" s="4"/>
      <c r="D29" s="21"/>
      <c r="E29" s="23"/>
      <c r="F29" s="23"/>
    </row>
    <row r="30" spans="1:28" ht="13.5" thickBot="1" x14ac:dyDescent="0.25">
      <c r="A30" s="65" t="s">
        <v>4</v>
      </c>
      <c r="B30" s="77"/>
      <c r="C30" s="112">
        <v>0.6</v>
      </c>
      <c r="E30" s="1"/>
      <c r="F30" s="37"/>
      <c r="G30" s="33"/>
      <c r="AB30" s="22"/>
    </row>
    <row r="31" spans="1:28" s="3" customFormat="1" x14ac:dyDescent="0.2">
      <c r="A31" s="42" t="s">
        <v>17</v>
      </c>
      <c r="B31" s="88"/>
      <c r="C31" s="43"/>
      <c r="D31" s="103"/>
      <c r="E31" s="104"/>
      <c r="F31" s="104"/>
      <c r="G31" s="88">
        <f t="shared" ref="G31:X31" si="6">SUM(G22:G28)*$C$30</f>
        <v>0</v>
      </c>
      <c r="H31" s="88">
        <f t="shared" si="6"/>
        <v>0</v>
      </c>
      <c r="I31" s="88">
        <f t="shared" si="6"/>
        <v>0</v>
      </c>
      <c r="J31" s="88">
        <f t="shared" si="6"/>
        <v>0</v>
      </c>
      <c r="K31" s="88">
        <f t="shared" si="6"/>
        <v>0</v>
      </c>
      <c r="L31" s="88">
        <f t="shared" si="6"/>
        <v>0</v>
      </c>
      <c r="M31" s="88">
        <f t="shared" si="6"/>
        <v>0</v>
      </c>
      <c r="N31" s="88">
        <f t="shared" si="6"/>
        <v>0</v>
      </c>
      <c r="O31" s="88">
        <f t="shared" si="6"/>
        <v>0</v>
      </c>
      <c r="P31" s="88">
        <f t="shared" si="6"/>
        <v>0</v>
      </c>
      <c r="Q31" s="88">
        <f t="shared" si="6"/>
        <v>0</v>
      </c>
      <c r="R31" s="88">
        <f t="shared" si="6"/>
        <v>0</v>
      </c>
      <c r="S31" s="88">
        <f t="shared" si="6"/>
        <v>0</v>
      </c>
      <c r="T31" s="88">
        <f t="shared" si="6"/>
        <v>0</v>
      </c>
      <c r="U31" s="88">
        <f t="shared" si="6"/>
        <v>0</v>
      </c>
      <c r="V31" s="88">
        <f t="shared" si="6"/>
        <v>0</v>
      </c>
      <c r="W31" s="88">
        <f t="shared" si="6"/>
        <v>0</v>
      </c>
      <c r="X31" s="88">
        <f t="shared" si="6"/>
        <v>0</v>
      </c>
    </row>
    <row r="32" spans="1:28" s="3" customFormat="1" ht="13.5" thickBot="1" x14ac:dyDescent="0.25">
      <c r="A32" s="14"/>
      <c r="C32" s="4"/>
      <c r="D32" s="92"/>
      <c r="E32" s="93" t="s">
        <v>22</v>
      </c>
      <c r="F32" s="94">
        <f>G1</f>
        <v>42370</v>
      </c>
    </row>
    <row r="33" spans="1:29" s="3" customFormat="1" ht="13.5" thickBot="1" x14ac:dyDescent="0.25">
      <c r="A33" s="60" t="s">
        <v>5</v>
      </c>
      <c r="B33" s="61"/>
      <c r="C33" s="62"/>
      <c r="D33" s="63"/>
      <c r="E33" s="64"/>
      <c r="F33" s="36"/>
      <c r="G33" s="59" t="e">
        <f t="shared" ref="G33:X33" si="7">F33-G13-G20-G15+G31</f>
        <v>#REF!</v>
      </c>
      <c r="H33" s="59" t="e">
        <f t="shared" si="7"/>
        <v>#REF!</v>
      </c>
      <c r="I33" s="59" t="e">
        <f t="shared" si="7"/>
        <v>#REF!</v>
      </c>
      <c r="J33" s="59" t="e">
        <f t="shared" si="7"/>
        <v>#REF!</v>
      </c>
      <c r="K33" s="59" t="e">
        <f t="shared" si="7"/>
        <v>#REF!</v>
      </c>
      <c r="L33" s="59" t="e">
        <f t="shared" si="7"/>
        <v>#REF!</v>
      </c>
      <c r="M33" s="59" t="e">
        <f t="shared" si="7"/>
        <v>#REF!</v>
      </c>
      <c r="N33" s="59" t="e">
        <f t="shared" si="7"/>
        <v>#REF!</v>
      </c>
      <c r="O33" s="59" t="e">
        <f t="shared" si="7"/>
        <v>#REF!</v>
      </c>
      <c r="P33" s="59" t="e">
        <f t="shared" si="7"/>
        <v>#REF!</v>
      </c>
      <c r="Q33" s="59" t="e">
        <f t="shared" si="7"/>
        <v>#REF!</v>
      </c>
      <c r="R33" s="59" t="e">
        <f t="shared" si="7"/>
        <v>#REF!</v>
      </c>
      <c r="S33" s="59" t="e">
        <f t="shared" si="7"/>
        <v>#REF!</v>
      </c>
      <c r="T33" s="59" t="e">
        <f t="shared" si="7"/>
        <v>#REF!</v>
      </c>
      <c r="U33" s="59" t="e">
        <f t="shared" si="7"/>
        <v>#REF!</v>
      </c>
      <c r="V33" s="59" t="e">
        <f t="shared" si="7"/>
        <v>#REF!</v>
      </c>
      <c r="W33" s="59" t="e">
        <f t="shared" si="7"/>
        <v>#REF!</v>
      </c>
      <c r="X33" s="59" t="e">
        <f t="shared" si="7"/>
        <v>#REF!</v>
      </c>
    </row>
    <row r="34" spans="1:29" s="3" customFormat="1" ht="13.5" thickBot="1" x14ac:dyDescent="0.25">
      <c r="A34" s="54" t="s">
        <v>21</v>
      </c>
      <c r="B34" s="55"/>
      <c r="C34" s="56"/>
      <c r="D34" s="57"/>
      <c r="E34" s="91"/>
      <c r="F34" s="69" t="e">
        <f>F11</f>
        <v>#REF!</v>
      </c>
      <c r="G34" s="58" t="e">
        <f t="shared" ref="G34:X34" si="8">F34+G13-SUM(G22:G28)</f>
        <v>#REF!</v>
      </c>
      <c r="H34" s="58" t="e">
        <f t="shared" si="8"/>
        <v>#REF!</v>
      </c>
      <c r="I34" s="58" t="e">
        <f t="shared" si="8"/>
        <v>#REF!</v>
      </c>
      <c r="J34" s="58" t="e">
        <f t="shared" si="8"/>
        <v>#REF!</v>
      </c>
      <c r="K34" s="58" t="e">
        <f t="shared" si="8"/>
        <v>#REF!</v>
      </c>
      <c r="L34" s="58" t="e">
        <f t="shared" si="8"/>
        <v>#REF!</v>
      </c>
      <c r="M34" s="58" t="e">
        <f t="shared" si="8"/>
        <v>#REF!</v>
      </c>
      <c r="N34" s="58" t="e">
        <f t="shared" si="8"/>
        <v>#REF!</v>
      </c>
      <c r="O34" s="58" t="e">
        <f t="shared" si="8"/>
        <v>#REF!</v>
      </c>
      <c r="P34" s="58" t="e">
        <f t="shared" si="8"/>
        <v>#REF!</v>
      </c>
      <c r="Q34" s="58" t="e">
        <f t="shared" si="8"/>
        <v>#REF!</v>
      </c>
      <c r="R34" s="58" t="e">
        <f t="shared" si="8"/>
        <v>#REF!</v>
      </c>
      <c r="S34" s="58" t="e">
        <f t="shared" si="8"/>
        <v>#REF!</v>
      </c>
      <c r="T34" s="58" t="e">
        <f t="shared" si="8"/>
        <v>#REF!</v>
      </c>
      <c r="U34" s="58" t="e">
        <f t="shared" si="8"/>
        <v>#REF!</v>
      </c>
      <c r="V34" s="58" t="e">
        <f t="shared" si="8"/>
        <v>#REF!</v>
      </c>
      <c r="W34" s="58" t="e">
        <f t="shared" si="8"/>
        <v>#REF!</v>
      </c>
      <c r="X34" s="58" t="e">
        <f t="shared" si="8"/>
        <v>#REF!</v>
      </c>
    </row>
    <row r="35" spans="1:29" s="3" customFormat="1" x14ac:dyDescent="0.2">
      <c r="A35" s="48" t="s">
        <v>14</v>
      </c>
      <c r="B35" s="49"/>
      <c r="C35" s="50"/>
      <c r="D35" s="51"/>
      <c r="E35" s="90"/>
      <c r="F35" s="52" t="e">
        <f t="shared" ref="F35:X35" si="9">F33+F34</f>
        <v>#REF!</v>
      </c>
      <c r="G35" s="53" t="e">
        <f t="shared" si="9"/>
        <v>#REF!</v>
      </c>
      <c r="H35" s="53" t="e">
        <f t="shared" si="9"/>
        <v>#REF!</v>
      </c>
      <c r="I35" s="53" t="e">
        <f t="shared" si="9"/>
        <v>#REF!</v>
      </c>
      <c r="J35" s="53" t="e">
        <f t="shared" si="9"/>
        <v>#REF!</v>
      </c>
      <c r="K35" s="53" t="e">
        <f t="shared" si="9"/>
        <v>#REF!</v>
      </c>
      <c r="L35" s="53" t="e">
        <f t="shared" si="9"/>
        <v>#REF!</v>
      </c>
      <c r="M35" s="53" t="e">
        <f t="shared" si="9"/>
        <v>#REF!</v>
      </c>
      <c r="N35" s="53" t="e">
        <f t="shared" si="9"/>
        <v>#REF!</v>
      </c>
      <c r="O35" s="53" t="e">
        <f t="shared" si="9"/>
        <v>#REF!</v>
      </c>
      <c r="P35" s="53" t="e">
        <f t="shared" si="9"/>
        <v>#REF!</v>
      </c>
      <c r="Q35" s="53" t="e">
        <f t="shared" si="9"/>
        <v>#REF!</v>
      </c>
      <c r="R35" s="53" t="e">
        <f t="shared" si="9"/>
        <v>#REF!</v>
      </c>
      <c r="S35" s="53" t="e">
        <f t="shared" si="9"/>
        <v>#REF!</v>
      </c>
      <c r="T35" s="53" t="e">
        <f t="shared" si="9"/>
        <v>#REF!</v>
      </c>
      <c r="U35" s="53" t="e">
        <f t="shared" si="9"/>
        <v>#REF!</v>
      </c>
      <c r="V35" s="53" t="e">
        <f t="shared" si="9"/>
        <v>#REF!</v>
      </c>
      <c r="W35" s="53" t="e">
        <f t="shared" si="9"/>
        <v>#REF!</v>
      </c>
      <c r="X35" s="53" t="e">
        <f t="shared" si="9"/>
        <v>#REF!</v>
      </c>
    </row>
    <row r="36" spans="1:29" s="3" customFormat="1" ht="13.5" thickBot="1" x14ac:dyDescent="0.25">
      <c r="A36" s="14"/>
      <c r="C36" s="4"/>
      <c r="D36" s="21"/>
      <c r="E36" s="23"/>
      <c r="F36" s="23"/>
    </row>
    <row r="37" spans="1:29" ht="13.5" thickBot="1" x14ac:dyDescent="0.25">
      <c r="A37" s="32" t="s">
        <v>32</v>
      </c>
      <c r="C37" s="122">
        <v>0.2</v>
      </c>
    </row>
    <row r="39" spans="1:29" s="32" customFormat="1" x14ac:dyDescent="0.2">
      <c r="A39" s="78" t="s">
        <v>19</v>
      </c>
      <c r="B39" s="78"/>
      <c r="C39" s="79"/>
      <c r="D39" s="79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</row>
    <row r="40" spans="1:29" customFormat="1" ht="53.25" x14ac:dyDescent="0.2">
      <c r="A40" s="32" t="s">
        <v>15</v>
      </c>
      <c r="B40" s="20"/>
      <c r="C40" s="1"/>
      <c r="D40" s="1"/>
      <c r="E40" s="20"/>
      <c r="F40" s="25"/>
      <c r="G40" s="41">
        <f>G$1</f>
        <v>42370</v>
      </c>
      <c r="H40" s="41">
        <f t="shared" ref="H40:X40" si="10">H$1</f>
        <v>42552.5</v>
      </c>
      <c r="I40" s="41">
        <f t="shared" si="10"/>
        <v>42735</v>
      </c>
      <c r="J40" s="41">
        <f t="shared" si="10"/>
        <v>42917.5</v>
      </c>
      <c r="K40" s="41">
        <f t="shared" si="10"/>
        <v>43100</v>
      </c>
      <c r="L40" s="41">
        <f t="shared" si="10"/>
        <v>43282.5</v>
      </c>
      <c r="M40" s="41">
        <f t="shared" si="10"/>
        <v>43465</v>
      </c>
      <c r="N40" s="41">
        <f t="shared" si="10"/>
        <v>43647.5</v>
      </c>
      <c r="O40" s="41">
        <f t="shared" si="10"/>
        <v>43830</v>
      </c>
      <c r="P40" s="41">
        <f t="shared" si="10"/>
        <v>44012.5</v>
      </c>
      <c r="Q40" s="41">
        <f t="shared" si="10"/>
        <v>44195</v>
      </c>
      <c r="R40" s="41">
        <f t="shared" si="10"/>
        <v>44377.5</v>
      </c>
      <c r="S40" s="41">
        <f t="shared" si="10"/>
        <v>44560</v>
      </c>
      <c r="T40" s="41">
        <f t="shared" si="10"/>
        <v>44742.5</v>
      </c>
      <c r="U40" s="41">
        <f t="shared" si="10"/>
        <v>44925</v>
      </c>
      <c r="V40" s="41">
        <f t="shared" si="10"/>
        <v>45107.5</v>
      </c>
      <c r="W40" s="41">
        <f t="shared" si="10"/>
        <v>45290</v>
      </c>
      <c r="X40" s="41">
        <f t="shared" si="10"/>
        <v>45472.5</v>
      </c>
      <c r="Y40" s="20"/>
    </row>
    <row r="41" spans="1:29" customFormat="1" x14ac:dyDescent="0.2">
      <c r="A41" s="82" t="s">
        <v>20</v>
      </c>
      <c r="B41" s="83"/>
      <c r="C41" s="83"/>
      <c r="D41" s="83"/>
      <c r="E41" s="83"/>
      <c r="F41" s="83"/>
      <c r="G41" s="83" t="e">
        <f>G34</f>
        <v>#REF!</v>
      </c>
      <c r="H41" s="83" t="e">
        <f t="shared" ref="H41:X41" si="11">H34</f>
        <v>#REF!</v>
      </c>
      <c r="I41" s="83" t="e">
        <f t="shared" si="11"/>
        <v>#REF!</v>
      </c>
      <c r="J41" s="83" t="e">
        <f t="shared" si="11"/>
        <v>#REF!</v>
      </c>
      <c r="K41" s="83" t="e">
        <f t="shared" si="11"/>
        <v>#REF!</v>
      </c>
      <c r="L41" s="83" t="e">
        <f t="shared" si="11"/>
        <v>#REF!</v>
      </c>
      <c r="M41" s="83" t="e">
        <f t="shared" si="11"/>
        <v>#REF!</v>
      </c>
      <c r="N41" s="83" t="e">
        <f t="shared" si="11"/>
        <v>#REF!</v>
      </c>
      <c r="O41" s="83" t="e">
        <f t="shared" si="11"/>
        <v>#REF!</v>
      </c>
      <c r="P41" s="83" t="e">
        <f t="shared" si="11"/>
        <v>#REF!</v>
      </c>
      <c r="Q41" s="83" t="e">
        <f t="shared" si="11"/>
        <v>#REF!</v>
      </c>
      <c r="R41" s="83" t="e">
        <f t="shared" si="11"/>
        <v>#REF!</v>
      </c>
      <c r="S41" s="83" t="e">
        <f t="shared" si="11"/>
        <v>#REF!</v>
      </c>
      <c r="T41" s="83" t="e">
        <f t="shared" si="11"/>
        <v>#REF!</v>
      </c>
      <c r="U41" s="83" t="e">
        <f t="shared" si="11"/>
        <v>#REF!</v>
      </c>
      <c r="V41" s="83" t="e">
        <f t="shared" si="11"/>
        <v>#REF!</v>
      </c>
      <c r="W41" s="83" t="e">
        <f t="shared" si="11"/>
        <v>#REF!</v>
      </c>
      <c r="X41" s="83" t="e">
        <f t="shared" si="11"/>
        <v>#REF!</v>
      </c>
      <c r="Y41" s="20"/>
    </row>
    <row r="42" spans="1:29" customFormat="1" x14ac:dyDescent="0.2">
      <c r="A42" s="120" t="str">
        <f>CONCATENATE("Marge ",FIXED(C37*100),"%")</f>
        <v>Marge 20,00%</v>
      </c>
      <c r="B42" s="121"/>
      <c r="C42" s="121"/>
      <c r="D42" s="121"/>
      <c r="E42" s="121"/>
      <c r="F42" s="121"/>
      <c r="G42" s="121" t="e">
        <f>(G34*$C$37)+G34</f>
        <v>#REF!</v>
      </c>
      <c r="H42" s="121" t="e">
        <f t="shared" ref="H42:X42" si="12">(H34*$C$37)+H34</f>
        <v>#REF!</v>
      </c>
      <c r="I42" s="121" t="e">
        <f t="shared" si="12"/>
        <v>#REF!</v>
      </c>
      <c r="J42" s="121" t="e">
        <f t="shared" si="12"/>
        <v>#REF!</v>
      </c>
      <c r="K42" s="121" t="e">
        <f t="shared" si="12"/>
        <v>#REF!</v>
      </c>
      <c r="L42" s="121" t="e">
        <f t="shared" si="12"/>
        <v>#REF!</v>
      </c>
      <c r="M42" s="121" t="e">
        <f t="shared" si="12"/>
        <v>#REF!</v>
      </c>
      <c r="N42" s="121" t="e">
        <f t="shared" si="12"/>
        <v>#REF!</v>
      </c>
      <c r="O42" s="121" t="e">
        <f t="shared" si="12"/>
        <v>#REF!</v>
      </c>
      <c r="P42" s="121" t="e">
        <f t="shared" si="12"/>
        <v>#REF!</v>
      </c>
      <c r="Q42" s="121" t="e">
        <f t="shared" si="12"/>
        <v>#REF!</v>
      </c>
      <c r="R42" s="121" t="e">
        <f t="shared" si="12"/>
        <v>#REF!</v>
      </c>
      <c r="S42" s="121" t="e">
        <f t="shared" si="12"/>
        <v>#REF!</v>
      </c>
      <c r="T42" s="121" t="e">
        <f t="shared" si="12"/>
        <v>#REF!</v>
      </c>
      <c r="U42" s="121" t="e">
        <f t="shared" si="12"/>
        <v>#REF!</v>
      </c>
      <c r="V42" s="121" t="e">
        <f t="shared" si="12"/>
        <v>#REF!</v>
      </c>
      <c r="W42" s="121" t="e">
        <f t="shared" si="12"/>
        <v>#REF!</v>
      </c>
      <c r="X42" s="121" t="e">
        <f t="shared" si="12"/>
        <v>#REF!</v>
      </c>
      <c r="Y42" s="20"/>
    </row>
    <row r="43" spans="1:29" customFormat="1" x14ac:dyDescent="0.2">
      <c r="A43" s="84" t="s">
        <v>31</v>
      </c>
      <c r="B43" s="85"/>
      <c r="C43" s="85"/>
      <c r="D43" s="85"/>
      <c r="E43" s="85"/>
      <c r="F43" s="85"/>
      <c r="G43" s="85">
        <v>0</v>
      </c>
      <c r="H43" s="85">
        <v>0</v>
      </c>
      <c r="I43" s="85">
        <v>0</v>
      </c>
      <c r="J43" s="85">
        <v>0</v>
      </c>
      <c r="K43" s="85">
        <v>0</v>
      </c>
      <c r="L43" s="85">
        <v>0</v>
      </c>
      <c r="M43" s="85">
        <v>0</v>
      </c>
      <c r="N43" s="85">
        <v>0</v>
      </c>
      <c r="O43" s="85">
        <v>0</v>
      </c>
      <c r="P43" s="85">
        <v>0</v>
      </c>
      <c r="Q43" s="85">
        <v>0</v>
      </c>
      <c r="R43" s="85">
        <v>0</v>
      </c>
      <c r="S43" s="85">
        <v>0</v>
      </c>
      <c r="T43" s="85">
        <v>0</v>
      </c>
      <c r="U43" s="85">
        <v>0</v>
      </c>
      <c r="V43" s="85">
        <v>0</v>
      </c>
      <c r="W43" s="85">
        <v>0</v>
      </c>
      <c r="X43" s="85">
        <v>0</v>
      </c>
    </row>
    <row r="44" spans="1:29" s="34" customFormat="1" x14ac:dyDescent="0.2">
      <c r="A44" s="80" t="s">
        <v>29</v>
      </c>
      <c r="B44" s="81"/>
      <c r="C44" s="81"/>
      <c r="D44" s="81"/>
      <c r="E44" s="81"/>
      <c r="F44" s="81"/>
      <c r="G44" s="81">
        <v>0</v>
      </c>
      <c r="H44" s="81">
        <v>0</v>
      </c>
      <c r="I44" s="81">
        <v>0</v>
      </c>
      <c r="J44" s="81">
        <v>0</v>
      </c>
      <c r="K44" s="81">
        <v>0</v>
      </c>
      <c r="L44" s="81">
        <v>0</v>
      </c>
      <c r="M44" s="81">
        <v>0</v>
      </c>
      <c r="N44" s="81">
        <v>0</v>
      </c>
      <c r="O44" s="81">
        <v>0</v>
      </c>
      <c r="P44" s="81">
        <v>0</v>
      </c>
      <c r="Q44" s="81">
        <v>0</v>
      </c>
      <c r="R44" s="81">
        <v>0</v>
      </c>
      <c r="S44" s="81">
        <v>0</v>
      </c>
      <c r="T44" s="81">
        <v>0</v>
      </c>
      <c r="U44" s="81">
        <v>0</v>
      </c>
      <c r="V44" s="81">
        <v>0</v>
      </c>
      <c r="W44" s="81">
        <v>0</v>
      </c>
      <c r="X44" s="81">
        <v>0</v>
      </c>
    </row>
    <row r="45" spans="1:29" s="34" customFormat="1" x14ac:dyDescent="0.2">
      <c r="A45" s="86" t="s">
        <v>30</v>
      </c>
      <c r="B45" s="87"/>
      <c r="C45" s="87"/>
      <c r="D45" s="87"/>
      <c r="E45" s="87"/>
      <c r="F45" s="87"/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  <c r="R45" s="87">
        <v>0</v>
      </c>
      <c r="S45" s="87">
        <v>0</v>
      </c>
      <c r="T45" s="87">
        <v>0</v>
      </c>
      <c r="U45" s="87">
        <v>0</v>
      </c>
      <c r="V45" s="87">
        <v>0</v>
      </c>
      <c r="W45" s="87">
        <v>0</v>
      </c>
      <c r="X45" s="87">
        <v>0</v>
      </c>
    </row>
    <row r="46" spans="1:29" customFormat="1" x14ac:dyDescent="0.2">
      <c r="A46" s="107" t="str">
        <f>CONCATENATE("Total dispo avec Durée vie =",FIXED(F3,0),"ans"," / Tx dépose=",FIXED(C17,0)," / Tx Agrav=",FIXED(E17,0)," / Tx récup=",FIXED(C30,1))</f>
        <v>Total dispo avec Durée vie =30ans / Tx dépose=8 / Tx Agrav=4 / Tx récup=0,6</v>
      </c>
      <c r="B46" s="108"/>
      <c r="C46" s="108"/>
      <c r="D46" s="108"/>
      <c r="E46" s="108"/>
      <c r="F46" s="108"/>
      <c r="G46" s="108" t="e">
        <f t="shared" ref="G46:X46" si="13">G35</f>
        <v>#REF!</v>
      </c>
      <c r="H46" s="108" t="e">
        <f t="shared" si="13"/>
        <v>#REF!</v>
      </c>
      <c r="I46" s="108" t="e">
        <f t="shared" si="13"/>
        <v>#REF!</v>
      </c>
      <c r="J46" s="108" t="e">
        <f t="shared" si="13"/>
        <v>#REF!</v>
      </c>
      <c r="K46" s="108" t="e">
        <f t="shared" si="13"/>
        <v>#REF!</v>
      </c>
      <c r="L46" s="108" t="e">
        <f t="shared" si="13"/>
        <v>#REF!</v>
      </c>
      <c r="M46" s="108" t="e">
        <f t="shared" si="13"/>
        <v>#REF!</v>
      </c>
      <c r="N46" s="108" t="e">
        <f t="shared" si="13"/>
        <v>#REF!</v>
      </c>
      <c r="O46" s="108" t="e">
        <f t="shared" si="13"/>
        <v>#REF!</v>
      </c>
      <c r="P46" s="108" t="e">
        <f t="shared" si="13"/>
        <v>#REF!</v>
      </c>
      <c r="Q46" s="108" t="e">
        <f t="shared" si="13"/>
        <v>#REF!</v>
      </c>
      <c r="R46" s="108" t="e">
        <f t="shared" si="13"/>
        <v>#REF!</v>
      </c>
      <c r="S46" s="108" t="e">
        <f t="shared" si="13"/>
        <v>#REF!</v>
      </c>
      <c r="T46" s="108" t="e">
        <f t="shared" si="13"/>
        <v>#REF!</v>
      </c>
      <c r="U46" s="108" t="e">
        <f t="shared" si="13"/>
        <v>#REF!</v>
      </c>
      <c r="V46" s="108" t="e">
        <f t="shared" si="13"/>
        <v>#REF!</v>
      </c>
      <c r="W46" s="108" t="e">
        <f t="shared" si="13"/>
        <v>#REF!</v>
      </c>
      <c r="X46" s="108" t="e">
        <f t="shared" si="13"/>
        <v>#REF!</v>
      </c>
      <c r="Y46" s="118" t="s">
        <v>27</v>
      </c>
      <c r="Z46" s="117"/>
      <c r="AA46" s="117"/>
      <c r="AB46" s="117"/>
    </row>
    <row r="47" spans="1:29" customFormat="1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89" t="s">
        <v>26</v>
      </c>
      <c r="Z47" s="119"/>
      <c r="AA47" s="119"/>
      <c r="AB47" s="119"/>
    </row>
    <row r="48" spans="1:29" x14ac:dyDescent="0.2">
      <c r="AC48"/>
    </row>
    <row r="49" spans="26:29" x14ac:dyDescent="0.2">
      <c r="Z49" s="34"/>
      <c r="AC49"/>
    </row>
    <row r="50" spans="26:29" x14ac:dyDescent="0.2">
      <c r="Z50" s="34"/>
    </row>
    <row r="51" spans="26:29" x14ac:dyDescent="0.2">
      <c r="Z51" s="34"/>
    </row>
    <row r="80" spans="3:4" s="110" customFormat="1" x14ac:dyDescent="0.2">
      <c r="C80" s="109"/>
      <c r="D80" s="109"/>
    </row>
  </sheetData>
  <mergeCells count="4">
    <mergeCell ref="C2:C3"/>
    <mergeCell ref="D2:D3"/>
    <mergeCell ref="G3:X3"/>
    <mergeCell ref="A4:A9"/>
  </mergeCells>
  <pageMargins left="0.23622047244094491" right="0.23622047244094491" top="0.74803149606299213" bottom="0.74803149606299213" header="0.31496062992125984" footer="0.31496062992125984"/>
  <pageSetup paperSize="9" scale="40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80"/>
  <sheetViews>
    <sheetView workbookViewId="0">
      <selection activeCell="A30" sqref="A30"/>
    </sheetView>
  </sheetViews>
  <sheetFormatPr baseColWidth="10" defaultColWidth="11.42578125" defaultRowHeight="12.75" x14ac:dyDescent="0.2"/>
  <cols>
    <col min="1" max="1" width="19.5703125" style="20" customWidth="1"/>
    <col min="2" max="2" width="32.5703125" style="20" customWidth="1"/>
    <col min="3" max="3" width="14.85546875" style="1" bestFit="1" customWidth="1"/>
    <col min="4" max="4" width="14.7109375" style="1" customWidth="1"/>
    <col min="5" max="5" width="14.42578125" style="20" customWidth="1"/>
    <col min="6" max="6" width="8.42578125" style="25" customWidth="1"/>
    <col min="7" max="24" width="4.140625" style="20" customWidth="1"/>
    <col min="25" max="25" width="42.42578125" style="20" bestFit="1" customWidth="1"/>
    <col min="26" max="16384" width="11.42578125" style="20"/>
  </cols>
  <sheetData>
    <row r="1" spans="1:26" s="29" customFormat="1" ht="54" thickBot="1" x14ac:dyDescent="0.25">
      <c r="A1" s="26"/>
      <c r="B1" s="27"/>
      <c r="C1" s="28"/>
      <c r="D1" s="28"/>
      <c r="F1" s="30"/>
      <c r="G1" s="124">
        <v>42370</v>
      </c>
      <c r="H1" s="125">
        <f>G1+365/2</f>
        <v>42552.5</v>
      </c>
      <c r="I1" s="125">
        <f t="shared" ref="I1:X1" si="0">H1+365/2</f>
        <v>42735</v>
      </c>
      <c r="J1" s="125">
        <f t="shared" si="0"/>
        <v>42917.5</v>
      </c>
      <c r="K1" s="125">
        <f t="shared" si="0"/>
        <v>43100</v>
      </c>
      <c r="L1" s="125">
        <f t="shared" si="0"/>
        <v>43282.5</v>
      </c>
      <c r="M1" s="125">
        <f t="shared" si="0"/>
        <v>43465</v>
      </c>
      <c r="N1" s="125">
        <f t="shared" si="0"/>
        <v>43647.5</v>
      </c>
      <c r="O1" s="125">
        <f t="shared" si="0"/>
        <v>43830</v>
      </c>
      <c r="P1" s="125">
        <f t="shared" si="0"/>
        <v>44012.5</v>
      </c>
      <c r="Q1" s="125">
        <f t="shared" si="0"/>
        <v>44195</v>
      </c>
      <c r="R1" s="125">
        <f t="shared" si="0"/>
        <v>44377.5</v>
      </c>
      <c r="S1" s="125">
        <f t="shared" si="0"/>
        <v>44560</v>
      </c>
      <c r="T1" s="125">
        <f t="shared" si="0"/>
        <v>44742.5</v>
      </c>
      <c r="U1" s="125">
        <f t="shared" si="0"/>
        <v>44925</v>
      </c>
      <c r="V1" s="125">
        <f t="shared" si="0"/>
        <v>45107.5</v>
      </c>
      <c r="W1" s="125">
        <f t="shared" si="0"/>
        <v>45290</v>
      </c>
      <c r="X1" s="126">
        <f t="shared" si="0"/>
        <v>45472.5</v>
      </c>
      <c r="Z1" s="111"/>
    </row>
    <row r="2" spans="1:26" s="2" customFormat="1" ht="63.95" customHeight="1" thickBot="1" x14ac:dyDescent="0.25">
      <c r="A2" s="7"/>
      <c r="B2" s="8" t="s">
        <v>0</v>
      </c>
      <c r="C2" s="156" t="s">
        <v>1</v>
      </c>
      <c r="D2" s="158" t="s">
        <v>2</v>
      </c>
      <c r="E2" s="9"/>
      <c r="F2" s="17"/>
      <c r="G2" s="127">
        <v>0</v>
      </c>
      <c r="H2" s="128">
        <f>G2+6</f>
        <v>6</v>
      </c>
      <c r="I2" s="128">
        <f t="shared" ref="I2:X2" si="1">H2+6</f>
        <v>12</v>
      </c>
      <c r="J2" s="128">
        <f t="shared" si="1"/>
        <v>18</v>
      </c>
      <c r="K2" s="128">
        <f t="shared" si="1"/>
        <v>24</v>
      </c>
      <c r="L2" s="128">
        <f t="shared" si="1"/>
        <v>30</v>
      </c>
      <c r="M2" s="128">
        <f t="shared" si="1"/>
        <v>36</v>
      </c>
      <c r="N2" s="128">
        <f t="shared" si="1"/>
        <v>42</v>
      </c>
      <c r="O2" s="128">
        <f t="shared" si="1"/>
        <v>48</v>
      </c>
      <c r="P2" s="128">
        <f t="shared" si="1"/>
        <v>54</v>
      </c>
      <c r="Q2" s="128">
        <f t="shared" si="1"/>
        <v>60</v>
      </c>
      <c r="R2" s="128">
        <f t="shared" si="1"/>
        <v>66</v>
      </c>
      <c r="S2" s="128">
        <f t="shared" si="1"/>
        <v>72</v>
      </c>
      <c r="T2" s="128">
        <f t="shared" si="1"/>
        <v>78</v>
      </c>
      <c r="U2" s="128">
        <f t="shared" si="1"/>
        <v>84</v>
      </c>
      <c r="V2" s="128">
        <f t="shared" si="1"/>
        <v>90</v>
      </c>
      <c r="W2" s="128">
        <f t="shared" si="1"/>
        <v>96</v>
      </c>
      <c r="X2" s="129">
        <f t="shared" si="1"/>
        <v>102</v>
      </c>
      <c r="Y2" s="130" t="s">
        <v>3</v>
      </c>
    </row>
    <row r="3" spans="1:26" s="2" customFormat="1" ht="27" customHeight="1" thickBot="1" x14ac:dyDescent="0.25">
      <c r="A3" s="7"/>
      <c r="B3" s="13"/>
      <c r="C3" s="157"/>
      <c r="D3" s="159"/>
      <c r="E3" s="13">
        <f>F3*12</f>
        <v>360</v>
      </c>
      <c r="F3" s="123">
        <v>30</v>
      </c>
      <c r="G3" s="160" t="s">
        <v>28</v>
      </c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2"/>
    </row>
    <row r="4" spans="1:26" s="3" customFormat="1" x14ac:dyDescent="0.2">
      <c r="A4" s="163" t="s">
        <v>33</v>
      </c>
      <c r="B4" s="141"/>
      <c r="C4" s="140"/>
      <c r="D4" s="139"/>
      <c r="E4" s="143"/>
      <c r="F4" s="153"/>
      <c r="G4" s="144">
        <v>0</v>
      </c>
      <c r="H4" s="145">
        <v>0</v>
      </c>
      <c r="I4" s="145">
        <v>0</v>
      </c>
      <c r="J4" s="145">
        <v>0</v>
      </c>
      <c r="K4" s="145">
        <v>0</v>
      </c>
      <c r="L4" s="145">
        <v>0</v>
      </c>
      <c r="M4" s="145">
        <v>0</v>
      </c>
      <c r="N4" s="145">
        <v>0</v>
      </c>
      <c r="O4" s="145">
        <v>0</v>
      </c>
      <c r="P4" s="145">
        <v>0</v>
      </c>
      <c r="Q4" s="145">
        <v>0</v>
      </c>
      <c r="R4" s="145">
        <v>0</v>
      </c>
      <c r="S4" s="145">
        <v>0</v>
      </c>
      <c r="T4" s="145">
        <v>0</v>
      </c>
      <c r="U4" s="145">
        <v>0</v>
      </c>
      <c r="V4" s="145">
        <v>0</v>
      </c>
      <c r="W4" s="145">
        <v>0</v>
      </c>
      <c r="X4" s="146">
        <v>0</v>
      </c>
    </row>
    <row r="5" spans="1:26" s="3" customFormat="1" x14ac:dyDescent="0.2">
      <c r="A5" s="164"/>
      <c r="B5" s="135"/>
      <c r="C5" s="136"/>
      <c r="D5" s="137"/>
      <c r="E5" s="132"/>
      <c r="F5" s="154"/>
      <c r="G5" s="147">
        <v>0</v>
      </c>
      <c r="H5" s="148">
        <v>0</v>
      </c>
      <c r="I5" s="148">
        <v>0</v>
      </c>
      <c r="J5" s="148">
        <v>0</v>
      </c>
      <c r="K5" s="148">
        <v>0</v>
      </c>
      <c r="L5" s="148">
        <v>0</v>
      </c>
      <c r="M5" s="148">
        <v>0</v>
      </c>
      <c r="N5" s="148">
        <v>0</v>
      </c>
      <c r="O5" s="148">
        <v>0</v>
      </c>
      <c r="P5" s="148">
        <v>0</v>
      </c>
      <c r="Q5" s="148">
        <v>0</v>
      </c>
      <c r="R5" s="148">
        <v>0</v>
      </c>
      <c r="S5" s="148">
        <v>0</v>
      </c>
      <c r="T5" s="148">
        <v>0</v>
      </c>
      <c r="U5" s="148">
        <v>0</v>
      </c>
      <c r="V5" s="148">
        <v>0</v>
      </c>
      <c r="W5" s="148">
        <v>0</v>
      </c>
      <c r="X5" s="149">
        <v>0</v>
      </c>
    </row>
    <row r="6" spans="1:26" s="3" customFormat="1" x14ac:dyDescent="0.2">
      <c r="A6" s="164"/>
      <c r="B6" s="135"/>
      <c r="C6" s="136"/>
      <c r="D6" s="137"/>
      <c r="E6" s="132"/>
      <c r="F6" s="154"/>
      <c r="G6" s="147">
        <v>0</v>
      </c>
      <c r="H6" s="148">
        <v>0</v>
      </c>
      <c r="I6" s="148">
        <v>0</v>
      </c>
      <c r="J6" s="148">
        <v>0</v>
      </c>
      <c r="K6" s="148">
        <v>0</v>
      </c>
      <c r="L6" s="148">
        <v>0</v>
      </c>
      <c r="M6" s="148">
        <v>0</v>
      </c>
      <c r="N6" s="148">
        <v>0</v>
      </c>
      <c r="O6" s="148">
        <v>0</v>
      </c>
      <c r="P6" s="148">
        <v>0</v>
      </c>
      <c r="Q6" s="148">
        <v>0</v>
      </c>
      <c r="R6" s="148">
        <v>0</v>
      </c>
      <c r="S6" s="148">
        <v>0</v>
      </c>
      <c r="T6" s="148">
        <v>0</v>
      </c>
      <c r="U6" s="148">
        <v>0</v>
      </c>
      <c r="V6" s="148">
        <v>0</v>
      </c>
      <c r="W6" s="148">
        <v>0</v>
      </c>
      <c r="X6" s="149">
        <v>0</v>
      </c>
    </row>
    <row r="7" spans="1:26" s="3" customFormat="1" x14ac:dyDescent="0.2">
      <c r="A7" s="164"/>
      <c r="B7" s="135"/>
      <c r="C7" s="136"/>
      <c r="D7" s="137"/>
      <c r="E7" s="132"/>
      <c r="F7" s="154"/>
      <c r="G7" s="147">
        <v>0</v>
      </c>
      <c r="H7" s="148">
        <v>0</v>
      </c>
      <c r="I7" s="148">
        <v>0</v>
      </c>
      <c r="J7" s="148">
        <v>0</v>
      </c>
      <c r="K7" s="148">
        <v>0</v>
      </c>
      <c r="L7" s="148">
        <v>0</v>
      </c>
      <c r="M7" s="148">
        <v>0</v>
      </c>
      <c r="N7" s="148">
        <v>0</v>
      </c>
      <c r="O7" s="148">
        <v>0</v>
      </c>
      <c r="P7" s="148">
        <v>0</v>
      </c>
      <c r="Q7" s="148">
        <v>0</v>
      </c>
      <c r="R7" s="148">
        <v>0</v>
      </c>
      <c r="S7" s="148">
        <v>0</v>
      </c>
      <c r="T7" s="148">
        <v>0</v>
      </c>
      <c r="U7" s="148">
        <v>0</v>
      </c>
      <c r="V7" s="148">
        <v>0</v>
      </c>
      <c r="W7" s="148">
        <v>0</v>
      </c>
      <c r="X7" s="149">
        <v>0</v>
      </c>
    </row>
    <row r="8" spans="1:26" s="3" customFormat="1" x14ac:dyDescent="0.2">
      <c r="A8" s="164"/>
      <c r="B8" s="135"/>
      <c r="C8" s="136"/>
      <c r="D8" s="137"/>
      <c r="E8" s="132"/>
      <c r="F8" s="154"/>
      <c r="G8" s="147">
        <v>0</v>
      </c>
      <c r="H8" s="148">
        <v>0</v>
      </c>
      <c r="I8" s="148">
        <v>0</v>
      </c>
      <c r="J8" s="148">
        <v>0</v>
      </c>
      <c r="K8" s="148">
        <v>0</v>
      </c>
      <c r="L8" s="148">
        <v>0</v>
      </c>
      <c r="M8" s="148">
        <v>0</v>
      </c>
      <c r="N8" s="148">
        <v>0</v>
      </c>
      <c r="O8" s="148">
        <v>0</v>
      </c>
      <c r="P8" s="148">
        <v>0</v>
      </c>
      <c r="Q8" s="148">
        <v>0</v>
      </c>
      <c r="R8" s="148">
        <v>0</v>
      </c>
      <c r="S8" s="148">
        <v>0</v>
      </c>
      <c r="T8" s="148">
        <v>0</v>
      </c>
      <c r="U8" s="148">
        <v>0</v>
      </c>
      <c r="V8" s="148">
        <v>0</v>
      </c>
      <c r="W8" s="148">
        <v>0</v>
      </c>
      <c r="X8" s="149">
        <v>0</v>
      </c>
    </row>
    <row r="9" spans="1:26" s="3" customFormat="1" ht="13.5" thickBot="1" x14ac:dyDescent="0.25">
      <c r="A9" s="165"/>
      <c r="B9" s="142"/>
      <c r="C9" s="134"/>
      <c r="D9" s="138"/>
      <c r="E9" s="133"/>
      <c r="F9" s="155"/>
      <c r="G9" s="150">
        <v>0</v>
      </c>
      <c r="H9" s="151">
        <v>0</v>
      </c>
      <c r="I9" s="151">
        <v>0</v>
      </c>
      <c r="J9" s="151">
        <v>0</v>
      </c>
      <c r="K9" s="151">
        <v>0</v>
      </c>
      <c r="L9" s="151">
        <v>0</v>
      </c>
      <c r="M9" s="151">
        <v>0</v>
      </c>
      <c r="N9" s="151">
        <v>0</v>
      </c>
      <c r="O9" s="151">
        <v>0</v>
      </c>
      <c r="P9" s="151">
        <v>0</v>
      </c>
      <c r="Q9" s="151">
        <v>0</v>
      </c>
      <c r="R9" s="151">
        <v>0</v>
      </c>
      <c r="S9" s="151">
        <v>0</v>
      </c>
      <c r="T9" s="151">
        <v>0</v>
      </c>
      <c r="U9" s="151">
        <v>0</v>
      </c>
      <c r="V9" s="151">
        <v>0</v>
      </c>
      <c r="W9" s="151">
        <v>0</v>
      </c>
      <c r="X9" s="152">
        <v>0</v>
      </c>
    </row>
    <row r="10" spans="1:26" s="3" customFormat="1" x14ac:dyDescent="0.2">
      <c r="A10" s="5"/>
      <c r="B10" s="12"/>
      <c r="C10" s="4"/>
      <c r="D10" s="10"/>
      <c r="E10" s="19"/>
      <c r="F10" s="19"/>
      <c r="G10" s="11"/>
      <c r="Q10" s="24"/>
    </row>
    <row r="11" spans="1:26" s="3" customFormat="1" x14ac:dyDescent="0.2">
      <c r="A11" s="14" t="s">
        <v>23</v>
      </c>
      <c r="B11" s="12"/>
      <c r="C11" s="116" t="s">
        <v>25</v>
      </c>
      <c r="D11" s="10"/>
      <c r="E11" s="19"/>
      <c r="F11" s="105" t="e">
        <f>SUM(#REF!)</f>
        <v>#REF!</v>
      </c>
      <c r="G11" s="16" t="e">
        <f>SUM(#REF!)</f>
        <v>#REF!</v>
      </c>
      <c r="H11" s="16" t="e">
        <f>SUM(#REF!)</f>
        <v>#REF!</v>
      </c>
      <c r="I11" s="16" t="e">
        <f>SUM(#REF!)</f>
        <v>#REF!</v>
      </c>
      <c r="J11" s="16" t="e">
        <f>SUM(#REF!)</f>
        <v>#REF!</v>
      </c>
      <c r="K11" s="16" t="e">
        <f>SUM(#REF!)</f>
        <v>#REF!</v>
      </c>
      <c r="L11" s="16" t="e">
        <f>SUM(#REF!)</f>
        <v>#REF!</v>
      </c>
      <c r="M11" s="16" t="e">
        <f>SUM(#REF!)</f>
        <v>#REF!</v>
      </c>
      <c r="N11" s="16" t="e">
        <f>SUM(#REF!)</f>
        <v>#REF!</v>
      </c>
      <c r="O11" s="16" t="e">
        <f>SUM(#REF!)</f>
        <v>#REF!</v>
      </c>
      <c r="P11" s="16" t="e">
        <f>SUM(#REF!)</f>
        <v>#REF!</v>
      </c>
      <c r="Q11" s="16" t="e">
        <f>SUM(#REF!)</f>
        <v>#REF!</v>
      </c>
      <c r="R11" s="16" t="e">
        <f>SUM(#REF!)</f>
        <v>#REF!</v>
      </c>
      <c r="S11" s="16" t="e">
        <f>SUM(#REF!)</f>
        <v>#REF!</v>
      </c>
      <c r="T11" s="16" t="e">
        <f>SUM(#REF!)</f>
        <v>#REF!</v>
      </c>
      <c r="U11" s="16" t="e">
        <f>SUM(#REF!)</f>
        <v>#REF!</v>
      </c>
      <c r="V11" s="16" t="e">
        <f>SUM(#REF!)</f>
        <v>#REF!</v>
      </c>
      <c r="W11" s="16" t="e">
        <f>SUM(#REF!)</f>
        <v>#REF!</v>
      </c>
      <c r="X11" s="16" t="e">
        <f>SUM(#REF!)</f>
        <v>#REF!</v>
      </c>
    </row>
    <row r="12" spans="1:26" s="3" customFormat="1" x14ac:dyDescent="0.2">
      <c r="A12" s="106"/>
      <c r="B12" s="12"/>
      <c r="C12" s="4"/>
      <c r="D12" s="10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6" s="3" customFormat="1" x14ac:dyDescent="0.2">
      <c r="A13" s="74" t="s">
        <v>16</v>
      </c>
      <c r="B13" s="74"/>
      <c r="C13" s="74"/>
      <c r="D13" s="74"/>
      <c r="E13" s="74"/>
      <c r="F13" s="74"/>
      <c r="G13" s="131">
        <f>SUM(G4:G9)-SUM($F13:F13)</f>
        <v>0</v>
      </c>
      <c r="H13" s="131">
        <f>SUM(H4:H9)-SUM($F13:G13)</f>
        <v>0</v>
      </c>
      <c r="I13" s="131">
        <f>SUM(I4:I9)-SUM($F13:H13)</f>
        <v>0</v>
      </c>
      <c r="J13" s="131">
        <f>SUM(J4:J9)-SUM($F13:I13)</f>
        <v>0</v>
      </c>
      <c r="K13" s="131">
        <f>SUM(K4:K9)-SUM($F13:J13)</f>
        <v>0</v>
      </c>
      <c r="L13" s="131">
        <f>SUM(L4:L9)-SUM($F13:K13)</f>
        <v>0</v>
      </c>
      <c r="M13" s="131">
        <f>SUM(M4:M9)-SUM($F13:L13)</f>
        <v>0</v>
      </c>
      <c r="N13" s="131">
        <f>SUM(N4:N9)-SUM($F13:M13)</f>
        <v>0</v>
      </c>
      <c r="O13" s="131">
        <f>SUM(O4:O9)-SUM($F13:N13)</f>
        <v>0</v>
      </c>
      <c r="P13" s="131">
        <f>SUM(P4:P9)-SUM($F13:O13)</f>
        <v>0</v>
      </c>
      <c r="Q13" s="131">
        <f>SUM(Q4:Q9)-SUM($F13:P13)</f>
        <v>0</v>
      </c>
      <c r="R13" s="131">
        <f>SUM(R4:R9)-SUM($F13:Q13)</f>
        <v>0</v>
      </c>
      <c r="S13" s="131">
        <f>SUM(S4:S9)-SUM($F13:R13)</f>
        <v>0</v>
      </c>
      <c r="T13" s="131">
        <f>SUM(T4:T9)-SUM($F13:S13)</f>
        <v>0</v>
      </c>
      <c r="U13" s="131">
        <f>SUM(U4:U9)-SUM($F13:T13)</f>
        <v>0</v>
      </c>
      <c r="V13" s="131">
        <f>SUM(V4:V9)-SUM($F13:U13)</f>
        <v>0</v>
      </c>
      <c r="W13" s="131">
        <f>SUM(W4:W9)-SUM($F13:V13)</f>
        <v>0</v>
      </c>
      <c r="X13" s="131">
        <f>SUM(X4:X9)-SUM($F13:W13)</f>
        <v>0</v>
      </c>
    </row>
    <row r="14" spans="1:26" s="3" customFormat="1" x14ac:dyDescent="0.2">
      <c r="A14" s="74"/>
      <c r="B14" s="74"/>
      <c r="C14" s="74"/>
      <c r="D14" s="74"/>
      <c r="E14" s="74"/>
      <c r="F14" s="74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</row>
    <row r="15" spans="1:26" s="3" customFormat="1" x14ac:dyDescent="0.2">
      <c r="A15" s="97" t="s">
        <v>18</v>
      </c>
      <c r="B15" s="98"/>
      <c r="C15" s="99"/>
      <c r="D15" s="100"/>
      <c r="E15" s="101"/>
      <c r="F15" s="101"/>
      <c r="G15" s="102" t="e">
        <f>F11-G11+G13</f>
        <v>#REF!</v>
      </c>
      <c r="H15" s="102" t="e">
        <f t="shared" ref="H15:X15" si="2">G11-H11+H13</f>
        <v>#REF!</v>
      </c>
      <c r="I15" s="102" t="e">
        <f t="shared" si="2"/>
        <v>#REF!</v>
      </c>
      <c r="J15" s="102" t="e">
        <f t="shared" si="2"/>
        <v>#REF!</v>
      </c>
      <c r="K15" s="102" t="e">
        <f t="shared" si="2"/>
        <v>#REF!</v>
      </c>
      <c r="L15" s="102" t="e">
        <f t="shared" si="2"/>
        <v>#REF!</v>
      </c>
      <c r="M15" s="102" t="e">
        <f t="shared" si="2"/>
        <v>#REF!</v>
      </c>
      <c r="N15" s="102" t="e">
        <f t="shared" si="2"/>
        <v>#REF!</v>
      </c>
      <c r="O15" s="102" t="e">
        <f t="shared" si="2"/>
        <v>#REF!</v>
      </c>
      <c r="P15" s="102" t="e">
        <f t="shared" si="2"/>
        <v>#REF!</v>
      </c>
      <c r="Q15" s="102" t="e">
        <f t="shared" si="2"/>
        <v>#REF!</v>
      </c>
      <c r="R15" s="102" t="e">
        <f t="shared" si="2"/>
        <v>#REF!</v>
      </c>
      <c r="S15" s="102" t="e">
        <f t="shared" si="2"/>
        <v>#REF!</v>
      </c>
      <c r="T15" s="102" t="e">
        <f t="shared" si="2"/>
        <v>#REF!</v>
      </c>
      <c r="U15" s="102" t="e">
        <f t="shared" si="2"/>
        <v>#REF!</v>
      </c>
      <c r="V15" s="102" t="e">
        <f t="shared" si="2"/>
        <v>#REF!</v>
      </c>
      <c r="W15" s="102" t="e">
        <f t="shared" si="2"/>
        <v>#REF!</v>
      </c>
      <c r="X15" s="102" t="e">
        <f t="shared" si="2"/>
        <v>#REF!</v>
      </c>
    </row>
    <row r="16" spans="1:26" s="3" customFormat="1" ht="13.5" thickBot="1" x14ac:dyDescent="0.25">
      <c r="A16" s="6"/>
      <c r="C16" s="4"/>
      <c r="D16" s="31"/>
      <c r="E16" s="18"/>
      <c r="F16" s="23"/>
    </row>
    <row r="17" spans="1:28" ht="13.5" thickBot="1" x14ac:dyDescent="0.25">
      <c r="A17" s="95" t="s">
        <v>24</v>
      </c>
      <c r="B17" s="96"/>
      <c r="C17" s="40">
        <v>8</v>
      </c>
      <c r="E17" s="40">
        <v>4</v>
      </c>
      <c r="F17" s="37"/>
      <c r="G17" s="33"/>
      <c r="AB17" s="22"/>
    </row>
    <row r="18" spans="1:28" x14ac:dyDescent="0.2">
      <c r="A18" s="44" t="s">
        <v>6</v>
      </c>
      <c r="B18" s="45"/>
      <c r="C18" s="45"/>
      <c r="D18" s="45"/>
      <c r="E18" s="45"/>
      <c r="F18" s="46"/>
      <c r="G18" s="114">
        <f>($C$17/2)</f>
        <v>4</v>
      </c>
      <c r="H18" s="114">
        <f t="shared" ref="H18:X18" si="3">($C$17/2)</f>
        <v>4</v>
      </c>
      <c r="I18" s="114">
        <f t="shared" si="3"/>
        <v>4</v>
      </c>
      <c r="J18" s="114">
        <f t="shared" si="3"/>
        <v>4</v>
      </c>
      <c r="K18" s="114">
        <f t="shared" si="3"/>
        <v>4</v>
      </c>
      <c r="L18" s="114">
        <f t="shared" si="3"/>
        <v>4</v>
      </c>
      <c r="M18" s="114">
        <f t="shared" si="3"/>
        <v>4</v>
      </c>
      <c r="N18" s="114">
        <f t="shared" si="3"/>
        <v>4</v>
      </c>
      <c r="O18" s="114">
        <f t="shared" si="3"/>
        <v>4</v>
      </c>
      <c r="P18" s="114">
        <f t="shared" si="3"/>
        <v>4</v>
      </c>
      <c r="Q18" s="114">
        <f t="shared" si="3"/>
        <v>4</v>
      </c>
      <c r="R18" s="114">
        <f t="shared" si="3"/>
        <v>4</v>
      </c>
      <c r="S18" s="114">
        <f t="shared" si="3"/>
        <v>4</v>
      </c>
      <c r="T18" s="114">
        <f t="shared" si="3"/>
        <v>4</v>
      </c>
      <c r="U18" s="114">
        <f t="shared" si="3"/>
        <v>4</v>
      </c>
      <c r="V18" s="114">
        <f t="shared" si="3"/>
        <v>4</v>
      </c>
      <c r="W18" s="114">
        <f t="shared" si="3"/>
        <v>4</v>
      </c>
      <c r="X18" s="114">
        <f t="shared" si="3"/>
        <v>4</v>
      </c>
      <c r="AB18" s="22"/>
    </row>
    <row r="19" spans="1:28" s="3" customFormat="1" x14ac:dyDescent="0.2">
      <c r="A19" s="44" t="s">
        <v>7</v>
      </c>
      <c r="B19" s="47"/>
      <c r="C19" s="45"/>
      <c r="D19" s="45"/>
      <c r="E19" s="45"/>
      <c r="F19" s="45"/>
      <c r="G19" s="113">
        <f t="shared" ref="G19:X19" si="4">($E$17)*(G$2/12)</f>
        <v>0</v>
      </c>
      <c r="H19" s="113">
        <f t="shared" si="4"/>
        <v>2</v>
      </c>
      <c r="I19" s="113">
        <f t="shared" si="4"/>
        <v>4</v>
      </c>
      <c r="J19" s="113">
        <f t="shared" si="4"/>
        <v>6</v>
      </c>
      <c r="K19" s="113">
        <f t="shared" si="4"/>
        <v>8</v>
      </c>
      <c r="L19" s="113">
        <f t="shared" si="4"/>
        <v>10</v>
      </c>
      <c r="M19" s="113">
        <f t="shared" si="4"/>
        <v>12</v>
      </c>
      <c r="N19" s="113">
        <f t="shared" si="4"/>
        <v>14</v>
      </c>
      <c r="O19" s="113">
        <f t="shared" si="4"/>
        <v>16</v>
      </c>
      <c r="P19" s="113">
        <f t="shared" si="4"/>
        <v>18</v>
      </c>
      <c r="Q19" s="113">
        <f t="shared" si="4"/>
        <v>20</v>
      </c>
      <c r="R19" s="113">
        <f t="shared" si="4"/>
        <v>22</v>
      </c>
      <c r="S19" s="113">
        <f t="shared" si="4"/>
        <v>24</v>
      </c>
      <c r="T19" s="113">
        <f t="shared" si="4"/>
        <v>26</v>
      </c>
      <c r="U19" s="113">
        <f t="shared" si="4"/>
        <v>28</v>
      </c>
      <c r="V19" s="113">
        <f t="shared" si="4"/>
        <v>30</v>
      </c>
      <c r="W19" s="113">
        <f t="shared" si="4"/>
        <v>32</v>
      </c>
      <c r="X19" s="113">
        <f t="shared" si="4"/>
        <v>34</v>
      </c>
    </row>
    <row r="20" spans="1:28" s="3" customFormat="1" ht="13.5" thickBot="1" x14ac:dyDescent="0.25">
      <c r="A20" s="14"/>
      <c r="C20" s="4"/>
      <c r="D20" s="21"/>
      <c r="E20" s="23"/>
      <c r="F20" s="23"/>
      <c r="G20" s="115">
        <f>SUM(G18:G19)</f>
        <v>4</v>
      </c>
      <c r="H20" s="115">
        <f t="shared" ref="H20:X20" si="5">SUM(H18:H19)</f>
        <v>6</v>
      </c>
      <c r="I20" s="115">
        <f t="shared" si="5"/>
        <v>8</v>
      </c>
      <c r="J20" s="115">
        <f t="shared" si="5"/>
        <v>10</v>
      </c>
      <c r="K20" s="115">
        <f t="shared" si="5"/>
        <v>12</v>
      </c>
      <c r="L20" s="115">
        <f t="shared" si="5"/>
        <v>14</v>
      </c>
      <c r="M20" s="115">
        <f t="shared" si="5"/>
        <v>16</v>
      </c>
      <c r="N20" s="115">
        <f t="shared" si="5"/>
        <v>18</v>
      </c>
      <c r="O20" s="115">
        <f t="shared" si="5"/>
        <v>20</v>
      </c>
      <c r="P20" s="115">
        <f t="shared" si="5"/>
        <v>22</v>
      </c>
      <c r="Q20" s="115">
        <f t="shared" si="5"/>
        <v>24</v>
      </c>
      <c r="R20" s="115">
        <f t="shared" si="5"/>
        <v>26</v>
      </c>
      <c r="S20" s="115">
        <f t="shared" si="5"/>
        <v>28</v>
      </c>
      <c r="T20" s="115">
        <f t="shared" si="5"/>
        <v>30</v>
      </c>
      <c r="U20" s="115">
        <f t="shared" si="5"/>
        <v>32</v>
      </c>
      <c r="V20" s="115">
        <f t="shared" si="5"/>
        <v>34</v>
      </c>
      <c r="W20" s="115">
        <f t="shared" si="5"/>
        <v>36</v>
      </c>
      <c r="X20" s="115">
        <f t="shared" si="5"/>
        <v>38</v>
      </c>
    </row>
    <row r="21" spans="1:28" ht="13.5" thickBot="1" x14ac:dyDescent="0.25">
      <c r="A21" s="67" t="s">
        <v>8</v>
      </c>
      <c r="B21" s="68"/>
      <c r="C21" s="76"/>
      <c r="E21" s="1"/>
      <c r="F21" s="15"/>
    </row>
    <row r="22" spans="1:28" s="3" customFormat="1" x14ac:dyDescent="0.2">
      <c r="A22" s="66"/>
      <c r="B22" s="72"/>
      <c r="C22" s="4"/>
      <c r="D22" s="21"/>
      <c r="E22" s="75" t="s">
        <v>13</v>
      </c>
      <c r="F22" s="23"/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</row>
    <row r="23" spans="1:28" s="3" customFormat="1" x14ac:dyDescent="0.2">
      <c r="A23" s="38"/>
      <c r="B23" s="73"/>
      <c r="C23" s="4"/>
      <c r="D23" s="21"/>
      <c r="E23" s="75" t="s">
        <v>9</v>
      </c>
      <c r="F23" s="23"/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</row>
    <row r="24" spans="1:28" s="3" customFormat="1" x14ac:dyDescent="0.2">
      <c r="A24" s="38"/>
      <c r="B24" s="70"/>
      <c r="C24" s="4"/>
      <c r="D24" s="21"/>
      <c r="E24" s="75" t="s">
        <v>10</v>
      </c>
      <c r="F24" s="23"/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</row>
    <row r="25" spans="1:28" s="3" customFormat="1" x14ac:dyDescent="0.2">
      <c r="A25" s="38"/>
      <c r="B25" s="73"/>
      <c r="C25" s="4"/>
      <c r="D25" s="21"/>
      <c r="E25" s="75" t="s">
        <v>11</v>
      </c>
      <c r="F25" s="23"/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8" s="3" customFormat="1" x14ac:dyDescent="0.2">
      <c r="A26" s="35"/>
      <c r="B26" s="39"/>
      <c r="C26" s="4"/>
      <c r="D26" s="21"/>
      <c r="E26" s="75" t="s">
        <v>12</v>
      </c>
      <c r="F26" s="23"/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8" s="3" customFormat="1" x14ac:dyDescent="0.2">
      <c r="A27" s="38"/>
      <c r="B27" s="39"/>
      <c r="C27" s="4"/>
      <c r="D27" s="21"/>
      <c r="E27" s="75" t="s">
        <v>13</v>
      </c>
      <c r="F27" s="23"/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r="28" spans="1:28" s="3" customFormat="1" x14ac:dyDescent="0.2">
      <c r="A28" s="38"/>
      <c r="B28" s="70"/>
      <c r="C28" s="4"/>
      <c r="D28" s="21"/>
      <c r="E28" s="23"/>
      <c r="F28" s="23"/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8" s="3" customFormat="1" ht="13.5" thickBot="1" x14ac:dyDescent="0.25">
      <c r="A29" s="14"/>
      <c r="C29" s="4"/>
      <c r="D29" s="21"/>
      <c r="E29" s="23"/>
      <c r="F29" s="23"/>
    </row>
    <row r="30" spans="1:28" ht="13.5" thickBot="1" x14ac:dyDescent="0.25">
      <c r="A30" s="65" t="s">
        <v>4</v>
      </c>
      <c r="B30" s="77"/>
      <c r="C30" s="112">
        <v>0.6</v>
      </c>
      <c r="E30" s="1"/>
      <c r="F30" s="37"/>
      <c r="G30" s="33"/>
      <c r="AB30" s="22"/>
    </row>
    <row r="31" spans="1:28" s="3" customFormat="1" x14ac:dyDescent="0.2">
      <c r="A31" s="42" t="s">
        <v>17</v>
      </c>
      <c r="B31" s="88"/>
      <c r="C31" s="43"/>
      <c r="D31" s="103"/>
      <c r="E31" s="104"/>
      <c r="F31" s="104"/>
      <c r="G31" s="88">
        <f t="shared" ref="G31:X31" si="6">SUM(G22:G28)*$C$30</f>
        <v>0</v>
      </c>
      <c r="H31" s="88">
        <f t="shared" si="6"/>
        <v>0</v>
      </c>
      <c r="I31" s="88">
        <f t="shared" si="6"/>
        <v>0</v>
      </c>
      <c r="J31" s="88">
        <f t="shared" si="6"/>
        <v>0</v>
      </c>
      <c r="K31" s="88">
        <f t="shared" si="6"/>
        <v>0</v>
      </c>
      <c r="L31" s="88">
        <f t="shared" si="6"/>
        <v>0</v>
      </c>
      <c r="M31" s="88">
        <f t="shared" si="6"/>
        <v>0</v>
      </c>
      <c r="N31" s="88">
        <f t="shared" si="6"/>
        <v>0</v>
      </c>
      <c r="O31" s="88">
        <f t="shared" si="6"/>
        <v>0</v>
      </c>
      <c r="P31" s="88">
        <f t="shared" si="6"/>
        <v>0</v>
      </c>
      <c r="Q31" s="88">
        <f t="shared" si="6"/>
        <v>0</v>
      </c>
      <c r="R31" s="88">
        <f t="shared" si="6"/>
        <v>0</v>
      </c>
      <c r="S31" s="88">
        <f t="shared" si="6"/>
        <v>0</v>
      </c>
      <c r="T31" s="88">
        <f t="shared" si="6"/>
        <v>0</v>
      </c>
      <c r="U31" s="88">
        <f t="shared" si="6"/>
        <v>0</v>
      </c>
      <c r="V31" s="88">
        <f t="shared" si="6"/>
        <v>0</v>
      </c>
      <c r="W31" s="88">
        <f t="shared" si="6"/>
        <v>0</v>
      </c>
      <c r="X31" s="88">
        <f t="shared" si="6"/>
        <v>0</v>
      </c>
    </row>
    <row r="32" spans="1:28" s="3" customFormat="1" ht="13.5" thickBot="1" x14ac:dyDescent="0.25">
      <c r="A32" s="14"/>
      <c r="C32" s="4"/>
      <c r="D32" s="92"/>
      <c r="E32" s="93" t="s">
        <v>22</v>
      </c>
      <c r="F32" s="94">
        <f>G1</f>
        <v>42370</v>
      </c>
    </row>
    <row r="33" spans="1:29" s="3" customFormat="1" ht="13.5" thickBot="1" x14ac:dyDescent="0.25">
      <c r="A33" s="60" t="s">
        <v>5</v>
      </c>
      <c r="B33" s="61"/>
      <c r="C33" s="62"/>
      <c r="D33" s="63"/>
      <c r="E33" s="64"/>
      <c r="F33" s="36"/>
      <c r="G33" s="59" t="e">
        <f t="shared" ref="G33:X33" si="7">F33-G13-G20-G15+G31</f>
        <v>#REF!</v>
      </c>
      <c r="H33" s="59" t="e">
        <f t="shared" si="7"/>
        <v>#REF!</v>
      </c>
      <c r="I33" s="59" t="e">
        <f t="shared" si="7"/>
        <v>#REF!</v>
      </c>
      <c r="J33" s="59" t="e">
        <f t="shared" si="7"/>
        <v>#REF!</v>
      </c>
      <c r="K33" s="59" t="e">
        <f t="shared" si="7"/>
        <v>#REF!</v>
      </c>
      <c r="L33" s="59" t="e">
        <f t="shared" si="7"/>
        <v>#REF!</v>
      </c>
      <c r="M33" s="59" t="e">
        <f t="shared" si="7"/>
        <v>#REF!</v>
      </c>
      <c r="N33" s="59" t="e">
        <f t="shared" si="7"/>
        <v>#REF!</v>
      </c>
      <c r="O33" s="59" t="e">
        <f t="shared" si="7"/>
        <v>#REF!</v>
      </c>
      <c r="P33" s="59" t="e">
        <f t="shared" si="7"/>
        <v>#REF!</v>
      </c>
      <c r="Q33" s="59" t="e">
        <f t="shared" si="7"/>
        <v>#REF!</v>
      </c>
      <c r="R33" s="59" t="e">
        <f t="shared" si="7"/>
        <v>#REF!</v>
      </c>
      <c r="S33" s="59" t="e">
        <f t="shared" si="7"/>
        <v>#REF!</v>
      </c>
      <c r="T33" s="59" t="e">
        <f t="shared" si="7"/>
        <v>#REF!</v>
      </c>
      <c r="U33" s="59" t="e">
        <f t="shared" si="7"/>
        <v>#REF!</v>
      </c>
      <c r="V33" s="59" t="e">
        <f t="shared" si="7"/>
        <v>#REF!</v>
      </c>
      <c r="W33" s="59" t="e">
        <f t="shared" si="7"/>
        <v>#REF!</v>
      </c>
      <c r="X33" s="59" t="e">
        <f t="shared" si="7"/>
        <v>#REF!</v>
      </c>
    </row>
    <row r="34" spans="1:29" s="3" customFormat="1" ht="13.5" thickBot="1" x14ac:dyDescent="0.25">
      <c r="A34" s="54" t="s">
        <v>21</v>
      </c>
      <c r="B34" s="55"/>
      <c r="C34" s="56"/>
      <c r="D34" s="57"/>
      <c r="E34" s="91"/>
      <c r="F34" s="69" t="e">
        <f>F11</f>
        <v>#REF!</v>
      </c>
      <c r="G34" s="58" t="e">
        <f t="shared" ref="G34:X34" si="8">F34+G13-SUM(G22:G28)</f>
        <v>#REF!</v>
      </c>
      <c r="H34" s="58" t="e">
        <f t="shared" si="8"/>
        <v>#REF!</v>
      </c>
      <c r="I34" s="58" t="e">
        <f t="shared" si="8"/>
        <v>#REF!</v>
      </c>
      <c r="J34" s="58" t="e">
        <f t="shared" si="8"/>
        <v>#REF!</v>
      </c>
      <c r="K34" s="58" t="e">
        <f t="shared" si="8"/>
        <v>#REF!</v>
      </c>
      <c r="L34" s="58" t="e">
        <f t="shared" si="8"/>
        <v>#REF!</v>
      </c>
      <c r="M34" s="58" t="e">
        <f t="shared" si="8"/>
        <v>#REF!</v>
      </c>
      <c r="N34" s="58" t="e">
        <f t="shared" si="8"/>
        <v>#REF!</v>
      </c>
      <c r="O34" s="58" t="e">
        <f t="shared" si="8"/>
        <v>#REF!</v>
      </c>
      <c r="P34" s="58" t="e">
        <f t="shared" si="8"/>
        <v>#REF!</v>
      </c>
      <c r="Q34" s="58" t="e">
        <f t="shared" si="8"/>
        <v>#REF!</v>
      </c>
      <c r="R34" s="58" t="e">
        <f t="shared" si="8"/>
        <v>#REF!</v>
      </c>
      <c r="S34" s="58" t="e">
        <f t="shared" si="8"/>
        <v>#REF!</v>
      </c>
      <c r="T34" s="58" t="e">
        <f t="shared" si="8"/>
        <v>#REF!</v>
      </c>
      <c r="U34" s="58" t="e">
        <f t="shared" si="8"/>
        <v>#REF!</v>
      </c>
      <c r="V34" s="58" t="e">
        <f t="shared" si="8"/>
        <v>#REF!</v>
      </c>
      <c r="W34" s="58" t="e">
        <f t="shared" si="8"/>
        <v>#REF!</v>
      </c>
      <c r="X34" s="58" t="e">
        <f t="shared" si="8"/>
        <v>#REF!</v>
      </c>
    </row>
    <row r="35" spans="1:29" s="3" customFormat="1" x14ac:dyDescent="0.2">
      <c r="A35" s="48" t="s">
        <v>14</v>
      </c>
      <c r="B35" s="49"/>
      <c r="C35" s="50"/>
      <c r="D35" s="51"/>
      <c r="E35" s="90"/>
      <c r="F35" s="52" t="e">
        <f t="shared" ref="F35:X35" si="9">F33+F34</f>
        <v>#REF!</v>
      </c>
      <c r="G35" s="53" t="e">
        <f t="shared" si="9"/>
        <v>#REF!</v>
      </c>
      <c r="H35" s="53" t="e">
        <f t="shared" si="9"/>
        <v>#REF!</v>
      </c>
      <c r="I35" s="53" t="e">
        <f t="shared" si="9"/>
        <v>#REF!</v>
      </c>
      <c r="J35" s="53" t="e">
        <f t="shared" si="9"/>
        <v>#REF!</v>
      </c>
      <c r="K35" s="53" t="e">
        <f t="shared" si="9"/>
        <v>#REF!</v>
      </c>
      <c r="L35" s="53" t="e">
        <f t="shared" si="9"/>
        <v>#REF!</v>
      </c>
      <c r="M35" s="53" t="e">
        <f t="shared" si="9"/>
        <v>#REF!</v>
      </c>
      <c r="N35" s="53" t="e">
        <f t="shared" si="9"/>
        <v>#REF!</v>
      </c>
      <c r="O35" s="53" t="e">
        <f t="shared" si="9"/>
        <v>#REF!</v>
      </c>
      <c r="P35" s="53" t="e">
        <f t="shared" si="9"/>
        <v>#REF!</v>
      </c>
      <c r="Q35" s="53" t="e">
        <f t="shared" si="9"/>
        <v>#REF!</v>
      </c>
      <c r="R35" s="53" t="e">
        <f t="shared" si="9"/>
        <v>#REF!</v>
      </c>
      <c r="S35" s="53" t="e">
        <f t="shared" si="9"/>
        <v>#REF!</v>
      </c>
      <c r="T35" s="53" t="e">
        <f t="shared" si="9"/>
        <v>#REF!</v>
      </c>
      <c r="U35" s="53" t="e">
        <f t="shared" si="9"/>
        <v>#REF!</v>
      </c>
      <c r="V35" s="53" t="e">
        <f t="shared" si="9"/>
        <v>#REF!</v>
      </c>
      <c r="W35" s="53" t="e">
        <f t="shared" si="9"/>
        <v>#REF!</v>
      </c>
      <c r="X35" s="53" t="e">
        <f t="shared" si="9"/>
        <v>#REF!</v>
      </c>
    </row>
    <row r="36" spans="1:29" s="3" customFormat="1" ht="13.5" thickBot="1" x14ac:dyDescent="0.25">
      <c r="A36" s="14"/>
      <c r="C36" s="4"/>
      <c r="D36" s="21"/>
      <c r="E36" s="23"/>
      <c r="F36" s="23"/>
    </row>
    <row r="37" spans="1:29" ht="13.5" thickBot="1" x14ac:dyDescent="0.25">
      <c r="A37" s="32" t="s">
        <v>32</v>
      </c>
      <c r="C37" s="122">
        <v>0.2</v>
      </c>
    </row>
    <row r="39" spans="1:29" s="32" customFormat="1" x14ac:dyDescent="0.2">
      <c r="A39" s="78" t="s">
        <v>19</v>
      </c>
      <c r="B39" s="78"/>
      <c r="C39" s="79"/>
      <c r="D39" s="79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</row>
    <row r="40" spans="1:29" customFormat="1" ht="53.25" x14ac:dyDescent="0.2">
      <c r="A40" s="32" t="s">
        <v>15</v>
      </c>
      <c r="B40" s="20"/>
      <c r="C40" s="1"/>
      <c r="D40" s="1"/>
      <c r="E40" s="20"/>
      <c r="F40" s="25"/>
      <c r="G40" s="41">
        <f>G$1</f>
        <v>42370</v>
      </c>
      <c r="H40" s="41">
        <f t="shared" ref="H40:X40" si="10">H$1</f>
        <v>42552.5</v>
      </c>
      <c r="I40" s="41">
        <f t="shared" si="10"/>
        <v>42735</v>
      </c>
      <c r="J40" s="41">
        <f t="shared" si="10"/>
        <v>42917.5</v>
      </c>
      <c r="K40" s="41">
        <f t="shared" si="10"/>
        <v>43100</v>
      </c>
      <c r="L40" s="41">
        <f t="shared" si="10"/>
        <v>43282.5</v>
      </c>
      <c r="M40" s="41">
        <f t="shared" si="10"/>
        <v>43465</v>
      </c>
      <c r="N40" s="41">
        <f t="shared" si="10"/>
        <v>43647.5</v>
      </c>
      <c r="O40" s="41">
        <f t="shared" si="10"/>
        <v>43830</v>
      </c>
      <c r="P40" s="41">
        <f t="shared" si="10"/>
        <v>44012.5</v>
      </c>
      <c r="Q40" s="41">
        <f t="shared" si="10"/>
        <v>44195</v>
      </c>
      <c r="R40" s="41">
        <f t="shared" si="10"/>
        <v>44377.5</v>
      </c>
      <c r="S40" s="41">
        <f t="shared" si="10"/>
        <v>44560</v>
      </c>
      <c r="T40" s="41">
        <f t="shared" si="10"/>
        <v>44742.5</v>
      </c>
      <c r="U40" s="41">
        <f t="shared" si="10"/>
        <v>44925</v>
      </c>
      <c r="V40" s="41">
        <f t="shared" si="10"/>
        <v>45107.5</v>
      </c>
      <c r="W40" s="41">
        <f t="shared" si="10"/>
        <v>45290</v>
      </c>
      <c r="X40" s="41">
        <f t="shared" si="10"/>
        <v>45472.5</v>
      </c>
      <c r="Y40" s="20"/>
    </row>
    <row r="41" spans="1:29" customFormat="1" x14ac:dyDescent="0.2">
      <c r="A41" s="82" t="s">
        <v>20</v>
      </c>
      <c r="B41" s="83"/>
      <c r="C41" s="83"/>
      <c r="D41" s="83"/>
      <c r="E41" s="83"/>
      <c r="F41" s="83"/>
      <c r="G41" s="83" t="e">
        <f>G34</f>
        <v>#REF!</v>
      </c>
      <c r="H41" s="83" t="e">
        <f t="shared" ref="H41:X41" si="11">H34</f>
        <v>#REF!</v>
      </c>
      <c r="I41" s="83" t="e">
        <f t="shared" si="11"/>
        <v>#REF!</v>
      </c>
      <c r="J41" s="83" t="e">
        <f t="shared" si="11"/>
        <v>#REF!</v>
      </c>
      <c r="K41" s="83" t="e">
        <f t="shared" si="11"/>
        <v>#REF!</v>
      </c>
      <c r="L41" s="83" t="e">
        <f t="shared" si="11"/>
        <v>#REF!</v>
      </c>
      <c r="M41" s="83" t="e">
        <f t="shared" si="11"/>
        <v>#REF!</v>
      </c>
      <c r="N41" s="83" t="e">
        <f t="shared" si="11"/>
        <v>#REF!</v>
      </c>
      <c r="O41" s="83" t="e">
        <f t="shared" si="11"/>
        <v>#REF!</v>
      </c>
      <c r="P41" s="83" t="e">
        <f t="shared" si="11"/>
        <v>#REF!</v>
      </c>
      <c r="Q41" s="83" t="e">
        <f t="shared" si="11"/>
        <v>#REF!</v>
      </c>
      <c r="R41" s="83" t="e">
        <f t="shared" si="11"/>
        <v>#REF!</v>
      </c>
      <c r="S41" s="83" t="e">
        <f t="shared" si="11"/>
        <v>#REF!</v>
      </c>
      <c r="T41" s="83" t="e">
        <f t="shared" si="11"/>
        <v>#REF!</v>
      </c>
      <c r="U41" s="83" t="e">
        <f t="shared" si="11"/>
        <v>#REF!</v>
      </c>
      <c r="V41" s="83" t="e">
        <f t="shared" si="11"/>
        <v>#REF!</v>
      </c>
      <c r="W41" s="83" t="e">
        <f t="shared" si="11"/>
        <v>#REF!</v>
      </c>
      <c r="X41" s="83" t="e">
        <f t="shared" si="11"/>
        <v>#REF!</v>
      </c>
      <c r="Y41" s="20"/>
    </row>
    <row r="42" spans="1:29" customFormat="1" x14ac:dyDescent="0.2">
      <c r="A42" s="120" t="str">
        <f>CONCATENATE("Marge ",FIXED(C37*100),"%")</f>
        <v>Marge 20,00%</v>
      </c>
      <c r="B42" s="121"/>
      <c r="C42" s="121"/>
      <c r="D42" s="121"/>
      <c r="E42" s="121"/>
      <c r="F42" s="121"/>
      <c r="G42" s="121" t="e">
        <f>(G34*$C$37)+G34</f>
        <v>#REF!</v>
      </c>
      <c r="H42" s="121" t="e">
        <f t="shared" ref="H42:X42" si="12">(H34*$C$37)+H34</f>
        <v>#REF!</v>
      </c>
      <c r="I42" s="121" t="e">
        <f t="shared" si="12"/>
        <v>#REF!</v>
      </c>
      <c r="J42" s="121" t="e">
        <f t="shared" si="12"/>
        <v>#REF!</v>
      </c>
      <c r="K42" s="121" t="e">
        <f t="shared" si="12"/>
        <v>#REF!</v>
      </c>
      <c r="L42" s="121" t="e">
        <f t="shared" si="12"/>
        <v>#REF!</v>
      </c>
      <c r="M42" s="121" t="e">
        <f t="shared" si="12"/>
        <v>#REF!</v>
      </c>
      <c r="N42" s="121" t="e">
        <f t="shared" si="12"/>
        <v>#REF!</v>
      </c>
      <c r="O42" s="121" t="e">
        <f t="shared" si="12"/>
        <v>#REF!</v>
      </c>
      <c r="P42" s="121" t="e">
        <f t="shared" si="12"/>
        <v>#REF!</v>
      </c>
      <c r="Q42" s="121" t="e">
        <f t="shared" si="12"/>
        <v>#REF!</v>
      </c>
      <c r="R42" s="121" t="e">
        <f t="shared" si="12"/>
        <v>#REF!</v>
      </c>
      <c r="S42" s="121" t="e">
        <f t="shared" si="12"/>
        <v>#REF!</v>
      </c>
      <c r="T42" s="121" t="e">
        <f t="shared" si="12"/>
        <v>#REF!</v>
      </c>
      <c r="U42" s="121" t="e">
        <f t="shared" si="12"/>
        <v>#REF!</v>
      </c>
      <c r="V42" s="121" t="e">
        <f t="shared" si="12"/>
        <v>#REF!</v>
      </c>
      <c r="W42" s="121" t="e">
        <f t="shared" si="12"/>
        <v>#REF!</v>
      </c>
      <c r="X42" s="121" t="e">
        <f t="shared" si="12"/>
        <v>#REF!</v>
      </c>
      <c r="Y42" s="20"/>
    </row>
    <row r="43" spans="1:29" customFormat="1" x14ac:dyDescent="0.2">
      <c r="A43" s="84" t="s">
        <v>31</v>
      </c>
      <c r="B43" s="85"/>
      <c r="C43" s="85"/>
      <c r="D43" s="85"/>
      <c r="E43" s="85"/>
      <c r="F43" s="85"/>
      <c r="G43" s="85">
        <v>0</v>
      </c>
      <c r="H43" s="85">
        <v>0</v>
      </c>
      <c r="I43" s="85">
        <v>0</v>
      </c>
      <c r="J43" s="85">
        <v>0</v>
      </c>
      <c r="K43" s="85">
        <v>0</v>
      </c>
      <c r="L43" s="85">
        <v>0</v>
      </c>
      <c r="M43" s="85">
        <v>0</v>
      </c>
      <c r="N43" s="85">
        <v>0</v>
      </c>
      <c r="O43" s="85">
        <v>0</v>
      </c>
      <c r="P43" s="85">
        <v>0</v>
      </c>
      <c r="Q43" s="85">
        <v>0</v>
      </c>
      <c r="R43" s="85">
        <v>0</v>
      </c>
      <c r="S43" s="85">
        <v>0</v>
      </c>
      <c r="T43" s="85">
        <v>0</v>
      </c>
      <c r="U43" s="85">
        <v>0</v>
      </c>
      <c r="V43" s="85">
        <v>0</v>
      </c>
      <c r="W43" s="85">
        <v>0</v>
      </c>
      <c r="X43" s="85">
        <v>0</v>
      </c>
    </row>
    <row r="44" spans="1:29" s="34" customFormat="1" x14ac:dyDescent="0.2">
      <c r="A44" s="80" t="s">
        <v>29</v>
      </c>
      <c r="B44" s="81"/>
      <c r="C44" s="81"/>
      <c r="D44" s="81"/>
      <c r="E44" s="81"/>
      <c r="F44" s="81"/>
      <c r="G44" s="81">
        <v>0</v>
      </c>
      <c r="H44" s="81">
        <v>0</v>
      </c>
      <c r="I44" s="81">
        <v>0</v>
      </c>
      <c r="J44" s="81">
        <v>0</v>
      </c>
      <c r="K44" s="81">
        <v>0</v>
      </c>
      <c r="L44" s="81">
        <v>0</v>
      </c>
      <c r="M44" s="81">
        <v>0</v>
      </c>
      <c r="N44" s="81">
        <v>0</v>
      </c>
      <c r="O44" s="81">
        <v>0</v>
      </c>
      <c r="P44" s="81">
        <v>0</v>
      </c>
      <c r="Q44" s="81">
        <v>0</v>
      </c>
      <c r="R44" s="81">
        <v>0</v>
      </c>
      <c r="S44" s="81">
        <v>0</v>
      </c>
      <c r="T44" s="81">
        <v>0</v>
      </c>
      <c r="U44" s="81">
        <v>0</v>
      </c>
      <c r="V44" s="81">
        <v>0</v>
      </c>
      <c r="W44" s="81">
        <v>0</v>
      </c>
      <c r="X44" s="81">
        <v>0</v>
      </c>
    </row>
    <row r="45" spans="1:29" s="34" customFormat="1" x14ac:dyDescent="0.2">
      <c r="A45" s="86" t="s">
        <v>30</v>
      </c>
      <c r="B45" s="87"/>
      <c r="C45" s="87"/>
      <c r="D45" s="87"/>
      <c r="E45" s="87"/>
      <c r="F45" s="87"/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  <c r="R45" s="87">
        <v>0</v>
      </c>
      <c r="S45" s="87">
        <v>0</v>
      </c>
      <c r="T45" s="87">
        <v>0</v>
      </c>
      <c r="U45" s="87">
        <v>0</v>
      </c>
      <c r="V45" s="87">
        <v>0</v>
      </c>
      <c r="W45" s="87">
        <v>0</v>
      </c>
      <c r="X45" s="87">
        <v>0</v>
      </c>
    </row>
    <row r="46" spans="1:29" customFormat="1" x14ac:dyDescent="0.2">
      <c r="A46" s="107" t="str">
        <f>CONCATENATE("Total dispo avec Durée vie =",FIXED(F3,0),"ans"," / Tx dépose=",FIXED(C17,0)," / Tx Agrav=",FIXED(E17,0)," / Tx récup=",FIXED(C30,1))</f>
        <v>Total dispo avec Durée vie =30ans / Tx dépose=8 / Tx Agrav=4 / Tx récup=0,6</v>
      </c>
      <c r="B46" s="108"/>
      <c r="C46" s="108"/>
      <c r="D46" s="108"/>
      <c r="E46" s="108"/>
      <c r="F46" s="108"/>
      <c r="G46" s="108" t="e">
        <f t="shared" ref="G46:X46" si="13">G35</f>
        <v>#REF!</v>
      </c>
      <c r="H46" s="108" t="e">
        <f t="shared" si="13"/>
        <v>#REF!</v>
      </c>
      <c r="I46" s="108" t="e">
        <f t="shared" si="13"/>
        <v>#REF!</v>
      </c>
      <c r="J46" s="108" t="e">
        <f t="shared" si="13"/>
        <v>#REF!</v>
      </c>
      <c r="K46" s="108" t="e">
        <f t="shared" si="13"/>
        <v>#REF!</v>
      </c>
      <c r="L46" s="108" t="e">
        <f t="shared" si="13"/>
        <v>#REF!</v>
      </c>
      <c r="M46" s="108" t="e">
        <f t="shared" si="13"/>
        <v>#REF!</v>
      </c>
      <c r="N46" s="108" t="e">
        <f t="shared" si="13"/>
        <v>#REF!</v>
      </c>
      <c r="O46" s="108" t="e">
        <f t="shared" si="13"/>
        <v>#REF!</v>
      </c>
      <c r="P46" s="108" t="e">
        <f t="shared" si="13"/>
        <v>#REF!</v>
      </c>
      <c r="Q46" s="108" t="e">
        <f t="shared" si="13"/>
        <v>#REF!</v>
      </c>
      <c r="R46" s="108" t="e">
        <f t="shared" si="13"/>
        <v>#REF!</v>
      </c>
      <c r="S46" s="108" t="e">
        <f t="shared" si="13"/>
        <v>#REF!</v>
      </c>
      <c r="T46" s="108" t="e">
        <f t="shared" si="13"/>
        <v>#REF!</v>
      </c>
      <c r="U46" s="108" t="e">
        <f t="shared" si="13"/>
        <v>#REF!</v>
      </c>
      <c r="V46" s="108" t="e">
        <f t="shared" si="13"/>
        <v>#REF!</v>
      </c>
      <c r="W46" s="108" t="e">
        <f t="shared" si="13"/>
        <v>#REF!</v>
      </c>
      <c r="X46" s="108" t="e">
        <f t="shared" si="13"/>
        <v>#REF!</v>
      </c>
      <c r="Y46" s="118" t="s">
        <v>27</v>
      </c>
      <c r="Z46" s="117"/>
      <c r="AA46" s="117"/>
      <c r="AB46" s="117"/>
    </row>
    <row r="47" spans="1:29" customFormat="1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89" t="s">
        <v>26</v>
      </c>
      <c r="Z47" s="119"/>
      <c r="AA47" s="119"/>
      <c r="AB47" s="119"/>
    </row>
    <row r="48" spans="1:29" x14ac:dyDescent="0.2">
      <c r="AC48"/>
    </row>
    <row r="49" spans="26:29" x14ac:dyDescent="0.2">
      <c r="Z49" s="34"/>
      <c r="AC49"/>
    </row>
    <row r="50" spans="26:29" x14ac:dyDescent="0.2">
      <c r="Z50" s="34"/>
    </row>
    <row r="51" spans="26:29" x14ac:dyDescent="0.2">
      <c r="Z51" s="34"/>
    </row>
    <row r="80" spans="3:4" s="110" customFormat="1" x14ac:dyDescent="0.2">
      <c r="C80" s="109"/>
      <c r="D80" s="109"/>
    </row>
  </sheetData>
  <mergeCells count="4">
    <mergeCell ref="C2:C3"/>
    <mergeCell ref="D2:D3"/>
    <mergeCell ref="G3:X3"/>
    <mergeCell ref="A4:A9"/>
  </mergeCells>
  <pageMargins left="0.23622047244094491" right="0.23622047244094491" top="0.74803149606299213" bottom="0.74803149606299213" header="0.31496062992125984" footer="0.31496062992125984"/>
  <pageSetup paperSize="9" scale="40" fitToWidth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TEMPLATE</vt:lpstr>
      <vt:lpstr>TEMPLATE_COMMENTS</vt:lpstr>
    </vt:vector>
  </TitlesOfParts>
  <Company>European Aeronautic Defense and Space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TO67997</dc:creator>
  <cp:lastModifiedBy>Mickael BONNEVIALLE</cp:lastModifiedBy>
  <cp:lastPrinted>2016-09-01T08:56:33Z</cp:lastPrinted>
  <dcterms:created xsi:type="dcterms:W3CDTF">2010-05-28T12:40:30Z</dcterms:created>
  <dcterms:modified xsi:type="dcterms:W3CDTF">2016-12-14T11:59:00Z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-1095160122</vt:i4>
  </property>
  <property fmtid="{D5CDD505-2E9C-101B-9397-08002B2CF9AE}" pid="3" name="_NewReviewCycle">
    <vt:lpwstr/>
  </property>
  <property fmtid="{D5CDD505-2E9C-101B-9397-08002B2CF9AE}" pid="4" name="_EmailSubject">
    <vt:lpwstr>CRR 08/09/16 - Suivi des cartes dans BOA</vt:lpwstr>
  </property>
  <property fmtid="{D5CDD505-2E9C-101B-9397-08002B2CF9AE}" pid="5" name="_AuthorEmail">
    <vt:lpwstr>michel.paulard@airbus.com</vt:lpwstr>
  </property>
  <property fmtid="{D5CDD505-2E9C-101B-9397-08002B2CF9AE}" pid="6" name="_AuthorEmailDisplayName">
    <vt:lpwstr>PAULARD, Michel</vt:lpwstr>
  </property>
  <property fmtid="{D5CDD505-2E9C-101B-9397-08002B2CF9AE}" pid="7" name="_PreviousAdHocReviewCycleID">
    <vt:i4>-324062976</vt:i4>
  </property>
  <property fmtid="{D5CDD505-2E9C-101B-9397-08002B2CF9AE}" pid="8" name="_ReviewingToolsShownOnce">
    <vt:lpwstr/>
  </property>
</Properties>
</file>