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- FV - PMT" sheetId="1" state="visible" r:id="rId2"/>
    <sheet name="NPV - IRR" sheetId="2" state="visible" r:id="rId3"/>
    <sheet name="IRR - Diff. CF" sheetId="3" state="visible" r:id="rId4"/>
    <sheet name="Goal Seek" sheetId="4" state="visible" r:id="rId5"/>
    <sheet name="XIRR &amp; XNPV" sheetId="5" state="visible" r:id="rId6"/>
    <sheet name="Divident" sheetId="6" state="visible" r:id="rId7"/>
    <sheet name="Graph" sheetId="7" state="visible" r:id="rId8"/>
    <sheet name="Portfolio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<sst xmlns="http://schemas.openxmlformats.org/spreadsheetml/2006/main" count="88" uniqueCount="74">
  <si>
    <t xml:space="preserve">You expect to receive 2000 at the end of each year for 10 years, where opportunity cost of capital is 8%. What is PV of the payments?</t>
  </si>
  <si>
    <t xml:space="preserve">You expect to receive 2000 at the end of each year for 10 years, and 10000 more at the end of 10th year, where opportunity cost of capital is 8%. What is PV of the payments?</t>
  </si>
  <si>
    <t xml:space="preserve">If you save 2000 at the end of each year for 10 years, where opportunity cost of capital is 8%. What is the amount of money you’ll have in your account (FV of the payments)?</t>
  </si>
  <si>
    <t xml:space="preserve">If you save 2000 at the end of each year for 10 years, and 10000 more at the end of 10th year, where opportunity cost of capital is 8%. What is the amount of money you’ll have in your account (FV of the payments)?</t>
  </si>
  <si>
    <t xml:space="preserve">r</t>
  </si>
  <si>
    <t xml:space="preserve">CF</t>
  </si>
  <si>
    <t xml:space="preserve">NPV</t>
  </si>
  <si>
    <t xml:space="preserve">IRR</t>
  </si>
  <si>
    <t xml:space="preserve">8. Create a graph of the following data.  What significance is the point represented in yellow?</t>
  </si>
  <si>
    <t xml:space="preserve">Discount rate</t>
  </si>
  <si>
    <t xml:space="preserve">A/ The yellow point on the graph is the IRR of the investment.</t>
  </si>
  <si>
    <t xml:space="preserve">11.  You are given the investments below.  They are independent.</t>
  </si>
  <si>
    <t xml:space="preserve">If your company's cost of capital is 10%, which one(s) would you do?</t>
  </si>
  <si>
    <t xml:space="preserve">Investment</t>
  </si>
  <si>
    <t xml:space="preserve">IRR (%)</t>
  </si>
  <si>
    <t xml:space="preserve">Blue</t>
  </si>
  <si>
    <t xml:space="preserve">A/ Independent means that if you have the budget you would do all investments with IRR&gt;10%.</t>
  </si>
  <si>
    <t xml:space="preserve">Red</t>
  </si>
  <si>
    <t xml:space="preserve">So in order of preference you would pick: yellow, orange, purple, green, and blue.</t>
  </si>
  <si>
    <t xml:space="preserve">Green</t>
  </si>
  <si>
    <t xml:space="preserve">You would not do red.</t>
  </si>
  <si>
    <t xml:space="preserve">Purple</t>
  </si>
  <si>
    <t xml:space="preserve">Yellow</t>
  </si>
  <si>
    <t xml:space="preserve">Orange</t>
  </si>
  <si>
    <t xml:space="preserve">12.  You can only choose one investment below.  Using the IRR criteria pick the "best" one.</t>
  </si>
  <si>
    <t xml:space="preserve">Your company's discount rate is 5%.</t>
  </si>
  <si>
    <t xml:space="preserve">Year</t>
  </si>
  <si>
    <t xml:space="preserve">Investment A
cash flows</t>
  </si>
  <si>
    <t xml:space="preserve">Investment B
cash flows</t>
  </si>
  <si>
    <t xml:space="preserve">Differential cash flow</t>
  </si>
  <si>
    <t xml:space="preserve">IRR(B - A)</t>
  </si>
  <si>
    <t xml:space="preserve">Since IRR(B-A)&lt; 5% keep A and discard B.</t>
  </si>
  <si>
    <t xml:space="preserve">16.  The table below is constructed for you.  You do not need to change the formulas as they are correct.</t>
  </si>
  <si>
    <t xml:space="preserve">What amount must be deposited at the beginning of each year below to save money for college?</t>
  </si>
  <si>
    <t xml:space="preserve">i.e. There will be zero left over in the bank after the student's 21st birthday.</t>
  </si>
  <si>
    <t xml:space="preserve">Interest rate</t>
  </si>
  <si>
    <t xml:space="preserve">Annual cost of college</t>
  </si>
  <si>
    <t xml:space="preserve">Annual deposit</t>
  </si>
  <si>
    <t xml:space="preserve">Birthday</t>
  </si>
  <si>
    <t xml:space="preserve">In bank on birthday,
before deposit or withdrawal</t>
  </si>
  <si>
    <t xml:space="preserve">Deposit or withdrawal at beginning of year</t>
  </si>
  <si>
    <t xml:space="preserve">Total</t>
  </si>
  <si>
    <t xml:space="preserve">End of year
with interest</t>
  </si>
  <si>
    <t xml:space="preserve">46.  Calculate the NPV of the following cash flows.</t>
  </si>
  <si>
    <t xml:space="preserve">Interest rate:</t>
  </si>
  <si>
    <t xml:space="preserve">Date</t>
  </si>
  <si>
    <t xml:space="preserve">Cash Flow</t>
  </si>
  <si>
    <t xml:space="preserve">47.  Calculate the IRR of the following cash flows.</t>
  </si>
  <si>
    <t xml:space="preserve">38.  Fill in the following table:</t>
  </si>
  <si>
    <t xml:space="preserve">Price</t>
  </si>
  <si>
    <t xml:space="preserve">Dividend</t>
  </si>
  <si>
    <t xml:space="preserve">Price + Dividend</t>
  </si>
  <si>
    <t xml:space="preserve">Annual
return</t>
  </si>
  <si>
    <t xml:space="preserve"> </t>
  </si>
  <si>
    <t xml:space="preserve">41.  Graph the returns of Bumpy vs. Smooth (where Smooth is on the x-axis).</t>
  </si>
  <si>
    <t xml:space="preserve">Smooth</t>
  </si>
  <si>
    <t xml:space="preserve">Bumpy</t>
  </si>
  <si>
    <t xml:space="preserve">42.  What is the average return on a portfolio composed of the following stocks (50% Boeing, 15% Kellog, 35% IBM)</t>
  </si>
  <si>
    <t xml:space="preserve">Year ending</t>
  </si>
  <si>
    <t xml:space="preserve">Boeing</t>
  </si>
  <si>
    <t xml:space="preserve">Kellogg</t>
  </si>
  <si>
    <t xml:space="preserve">IBM</t>
  </si>
  <si>
    <t xml:space="preserve">Average return:</t>
  </si>
  <si>
    <t xml:space="preserve">Variance</t>
  </si>
  <si>
    <t xml:space="preserve">Standard deviation</t>
  </si>
  <si>
    <t xml:space="preserve">W_B</t>
  </si>
  <si>
    <t xml:space="preserve">W_K</t>
  </si>
  <si>
    <t xml:space="preserve">Weight</t>
  </si>
  <si>
    <t xml:space="preserve">Average return of portfolio:</t>
  </si>
  <si>
    <t xml:space="preserve">Covariance</t>
  </si>
  <si>
    <t xml:space="preserve">Correlation</t>
  </si>
  <si>
    <t xml:space="preserve">Portfolio variance</t>
  </si>
  <si>
    <t xml:space="preserve">Portfolio risk (st. dev.)</t>
  </si>
  <si>
    <t xml:space="preserve">W_I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</si>
</sst>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%"/>
    <numFmt numFmtId="166" formatCode="[$$-409]#,##0.00;[RED]\-[$$-409]#,##0.00"/>
    <numFmt numFmtId="167" formatCode="0%"/>
    <numFmt numFmtId="168" formatCode="0.00"/>
    <numFmt numFmtId="169" formatCode="0.0000%"/>
    <numFmt numFmtId="170" formatCode="#,##0.00"/>
    <numFmt numFmtId="171" formatCode="0.0%"/>
    <numFmt numFmtId="172" formatCode="#,##0"/>
    <numFmt numFmtId="173" formatCode="D\-MMM\-YY"/>
    <numFmt numFmtId="174" formatCode="\$#,##0.00_);[RED]&quot;($&quot;#,##0.00\)"/>
    <numFmt numFmtId="175" formatCode="D\-MMM\-YY;@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sz val="10"/>
      <name val="Lohit Devanagari"/>
      <family val="2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0504D"/>
        <bgColor rgb="FF993366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CCCFF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9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9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5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</row>
    <row r="8" customFormat="false" ht="12.8" hidden="false" customHeight="false" outlineLevel="0" collapsed="false">
      <c r="A8" s="1" t="s">
        <v>1</v>
      </c>
    </row>
    <row r="15" customFormat="false" ht="12.8" hidden="false" customHeight="false" outlineLevel="0" collapsed="false">
      <c r="A15" s="0" t="s">
        <v>2</v>
      </c>
    </row>
    <row r="22" customFormat="false" ht="12.8" hidden="false" customHeight="false" outlineLevel="0" collapsed="false">
      <c r="A22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/>
      <c r="B1" s="3"/>
    </row>
    <row r="2" customFormat="false" ht="12.8" hidden="false" customHeight="false" outlineLevel="0" collapsed="false">
      <c r="A2" s="2" t="s">
        <v>4</v>
      </c>
      <c r="B2" s="3" t="n">
        <v>0.08</v>
      </c>
    </row>
    <row r="3" customFormat="false" ht="12.8" hidden="false" customHeight="false" outlineLevel="0" collapsed="false">
      <c r="B3" s="3"/>
    </row>
    <row r="4" customFormat="false" ht="12.8" hidden="false" customHeight="false" outlineLevel="0" collapsed="false">
      <c r="B4" s="2" t="n">
        <v>0</v>
      </c>
      <c r="C4" s="2" t="n">
        <v>1</v>
      </c>
      <c r="D4" s="2" t="n">
        <v>2</v>
      </c>
      <c r="E4" s="2" t="n">
        <v>3</v>
      </c>
    </row>
    <row r="5" customFormat="false" ht="12.8" hidden="false" customHeight="false" outlineLevel="0" collapsed="false">
      <c r="A5" s="0" t="s">
        <v>5</v>
      </c>
      <c r="B5" s="0" t="n">
        <v>-5000</v>
      </c>
      <c r="C5" s="0" t="n">
        <v>1000</v>
      </c>
      <c r="D5" s="0" t="n">
        <v>3000</v>
      </c>
      <c r="E5" s="0" t="n">
        <v>2000</v>
      </c>
      <c r="F5" s="3"/>
    </row>
    <row r="6" customFormat="false" ht="12.8" hidden="false" customHeight="false" outlineLevel="0" collapsed="false">
      <c r="A6" s="2" t="s">
        <v>6</v>
      </c>
      <c r="B6" s="4"/>
    </row>
    <row r="7" customFormat="false" ht="12.8" hidden="false" customHeight="false" outlineLevel="0" collapsed="false">
      <c r="A7" s="2" t="s">
        <v>7</v>
      </c>
      <c r="B7" s="3"/>
    </row>
    <row r="9" customFormat="false" ht="15" hidden="false" customHeight="false" outlineLevel="0" collapsed="false">
      <c r="A9" s="5" t="s">
        <v>8</v>
      </c>
      <c r="B9" s="6"/>
      <c r="C9" s="6"/>
      <c r="D9" s="6"/>
      <c r="E9" s="6"/>
      <c r="F9" s="6"/>
    </row>
    <row r="10" customFormat="false" ht="15" hidden="false" customHeight="false" outlineLevel="0" collapsed="false">
      <c r="A10" s="5"/>
      <c r="B10" s="6"/>
      <c r="C10" s="6"/>
      <c r="D10" s="6"/>
      <c r="E10" s="6"/>
      <c r="F10" s="6"/>
    </row>
    <row r="11" customFormat="false" ht="15" hidden="false" customHeight="false" outlineLevel="0" collapsed="false">
      <c r="A11" s="7" t="s">
        <v>9</v>
      </c>
      <c r="B11" s="7" t="s">
        <v>6</v>
      </c>
      <c r="C11" s="6" t="s">
        <v>10</v>
      </c>
      <c r="D11" s="6"/>
      <c r="E11" s="6"/>
      <c r="F11" s="6"/>
    </row>
    <row r="12" customFormat="false" ht="15" hidden="false" customHeight="false" outlineLevel="0" collapsed="false">
      <c r="A12" s="8" t="n">
        <v>0</v>
      </c>
      <c r="B12" s="9" t="n">
        <v>200</v>
      </c>
      <c r="C12" s="6"/>
      <c r="D12" s="6"/>
      <c r="E12" s="6"/>
      <c r="F12" s="6"/>
    </row>
    <row r="13" customFormat="false" ht="15" hidden="false" customHeight="false" outlineLevel="0" collapsed="false">
      <c r="A13" s="8" t="n">
        <v>0.01</v>
      </c>
      <c r="B13" s="9" t="n">
        <v>165.857130389395</v>
      </c>
      <c r="C13" s="6"/>
      <c r="D13" s="6"/>
      <c r="E13" s="6"/>
      <c r="F13" s="6"/>
    </row>
    <row r="14" customFormat="false" ht="15" hidden="false" customHeight="false" outlineLevel="0" collapsed="false">
      <c r="A14" s="8" t="n">
        <v>0.02</v>
      </c>
      <c r="B14" s="9" t="n">
        <v>133.359599236985</v>
      </c>
      <c r="C14" s="6"/>
      <c r="D14" s="6"/>
      <c r="E14" s="6"/>
      <c r="F14" s="6"/>
    </row>
    <row r="15" customFormat="false" ht="15" hidden="false" customHeight="false" outlineLevel="0" collapsed="false">
      <c r="A15" s="8" t="n">
        <v>0.03</v>
      </c>
      <c r="B15" s="9" t="n">
        <v>102.409494175643</v>
      </c>
      <c r="C15" s="6"/>
      <c r="D15" s="6"/>
      <c r="E15" s="6"/>
      <c r="F15" s="6"/>
    </row>
    <row r="16" customFormat="false" ht="15" hidden="false" customHeight="false" outlineLevel="0" collapsed="false">
      <c r="A16" s="8" t="n">
        <v>0.04</v>
      </c>
      <c r="B16" s="9" t="n">
        <v>72.9157296259289</v>
      </c>
      <c r="C16" s="6"/>
      <c r="D16" s="6"/>
      <c r="E16" s="6"/>
      <c r="F16" s="6"/>
    </row>
    <row r="17" customFormat="false" ht="15" hidden="false" customHeight="false" outlineLevel="0" collapsed="false">
      <c r="A17" s="8" t="n">
        <v>0.05</v>
      </c>
      <c r="B17" s="9" t="n">
        <v>44.7935053516061</v>
      </c>
      <c r="C17" s="6"/>
      <c r="D17" s="6"/>
      <c r="E17" s="6"/>
      <c r="F17" s="6"/>
    </row>
    <row r="18" customFormat="false" ht="15" hidden="false" customHeight="false" outlineLevel="0" collapsed="false">
      <c r="A18" s="8" t="n">
        <v>0.06</v>
      </c>
      <c r="B18" s="9" t="n">
        <v>17.9638129194279</v>
      </c>
      <c r="C18" s="6"/>
      <c r="D18" s="6"/>
      <c r="E18" s="6"/>
      <c r="F18" s="6"/>
    </row>
    <row r="19" customFormat="false" ht="15" hidden="false" customHeight="false" outlineLevel="0" collapsed="false">
      <c r="A19" s="10" t="n">
        <v>0.0669654907356385</v>
      </c>
      <c r="B19" s="11" t="n">
        <v>0</v>
      </c>
      <c r="C19" s="6"/>
      <c r="D19" s="6"/>
      <c r="E19" s="6"/>
      <c r="F19" s="6"/>
    </row>
    <row r="20" customFormat="false" ht="15" hidden="false" customHeight="false" outlineLevel="0" collapsed="false">
      <c r="A20" s="8" t="n">
        <v>0.08</v>
      </c>
      <c r="B20" s="9" t="n">
        <v>-32.1077138488668</v>
      </c>
      <c r="C20" s="6"/>
      <c r="D20" s="6"/>
      <c r="E20" s="6"/>
      <c r="F20" s="6"/>
    </row>
    <row r="21" customFormat="false" ht="15" hidden="false" customHeight="false" outlineLevel="0" collapsed="false">
      <c r="A21" s="8" t="n">
        <v>0.09</v>
      </c>
      <c r="B21" s="9" t="n">
        <v>-55.4824670759456</v>
      </c>
      <c r="C21" s="6"/>
      <c r="D21" s="6"/>
      <c r="E21" s="6"/>
      <c r="F21" s="6"/>
    </row>
    <row r="22" customFormat="false" ht="15" hidden="false" customHeight="false" outlineLevel="0" collapsed="false">
      <c r="A22" s="8" t="n">
        <v>0.1</v>
      </c>
      <c r="B22" s="9" t="n">
        <v>-77.8312460028192</v>
      </c>
      <c r="C22" s="6"/>
      <c r="D22" s="6"/>
      <c r="E22" s="6"/>
      <c r="F22" s="6"/>
    </row>
    <row r="23" customFormat="false" ht="15" hidden="false" customHeight="false" outlineLevel="0" collapsed="false">
      <c r="A23" s="8" t="n">
        <v>0.11</v>
      </c>
      <c r="B23" s="9" t="n">
        <v>-99.2101267092941</v>
      </c>
      <c r="C23" s="6"/>
      <c r="D23" s="6"/>
      <c r="E23" s="6"/>
      <c r="F23" s="6"/>
    </row>
    <row r="24" customFormat="false" ht="15" hidden="false" customHeight="false" outlineLevel="0" collapsed="false">
      <c r="A24" s="8" t="n">
        <v>0.12</v>
      </c>
      <c r="B24" s="9" t="n">
        <v>-119.671578202163</v>
      </c>
      <c r="C24" s="6"/>
      <c r="D24" s="6"/>
      <c r="E24" s="6"/>
      <c r="F24" s="6"/>
    </row>
    <row r="25" customFormat="false" ht="15" hidden="false" customHeight="false" outlineLevel="0" collapsed="false">
      <c r="A25" s="8" t="n">
        <v>0.13</v>
      </c>
      <c r="B25" s="9" t="n">
        <v>-139.264727097474</v>
      </c>
      <c r="C25" s="6"/>
      <c r="D25" s="6"/>
      <c r="E25" s="6"/>
      <c r="F25" s="6"/>
    </row>
    <row r="26" customFormat="false" ht="15" hidden="false" customHeight="false" outlineLevel="0" collapsed="false">
      <c r="A26" s="8" t="n">
        <v>0.14</v>
      </c>
      <c r="B26" s="9" t="n">
        <v>-158.035600592946</v>
      </c>
      <c r="C26" s="6"/>
      <c r="D26" s="6"/>
      <c r="E26" s="6"/>
      <c r="F26" s="6"/>
    </row>
    <row r="27" customFormat="false" ht="15" hidden="false" customHeight="false" outlineLevel="0" collapsed="false">
      <c r="A27" s="8" t="n">
        <v>0.15</v>
      </c>
      <c r="B27" s="9" t="n">
        <v>-176.027349692209</v>
      </c>
      <c r="C27" s="6"/>
      <c r="D27" s="6"/>
      <c r="E27" s="6"/>
      <c r="F27" s="6"/>
    </row>
    <row r="28" customFormat="false" ht="15" hidden="false" customHeight="false" outlineLevel="0" collapsed="false">
      <c r="A28" s="8" t="n">
        <v>0.16</v>
      </c>
      <c r="B28" s="9" t="n">
        <v>-193.280454449431</v>
      </c>
      <c r="C28" s="6"/>
      <c r="D28" s="6"/>
      <c r="E28" s="6"/>
      <c r="F2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5"/>
  <sheetViews>
    <sheetView showFormulas="false" showGridLines="true" showRowColHeaders="true" showZeros="true" rightToLeft="false" tabSelected="false" showOutlineSymbols="true" defaultGridColor="true" view="normal" topLeftCell="A29" colorId="64" zoomScale="140" zoomScaleNormal="14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5" t="s">
        <v>11</v>
      </c>
      <c r="B2" s="5"/>
      <c r="C2" s="5"/>
      <c r="D2" s="6"/>
      <c r="E2" s="6"/>
      <c r="F2" s="6"/>
      <c r="G2" s="6"/>
      <c r="H2" s="6"/>
      <c r="I2" s="6"/>
    </row>
    <row r="3" customFormat="false" ht="15" hidden="false" customHeight="false" outlineLevel="0" collapsed="false">
      <c r="A3" s="5" t="s">
        <v>12</v>
      </c>
      <c r="B3" s="5"/>
      <c r="C3" s="5"/>
      <c r="D3" s="6"/>
      <c r="E3" s="6"/>
      <c r="F3" s="6"/>
      <c r="G3" s="6"/>
      <c r="H3" s="6"/>
      <c r="I3" s="6"/>
    </row>
    <row r="4" customFormat="false" ht="15" hidden="false" customHeight="false" outlineLevel="0" collapsed="false">
      <c r="A4" s="6"/>
      <c r="B4" s="6"/>
      <c r="C4" s="6"/>
      <c r="D4" s="6"/>
      <c r="E4" s="6"/>
      <c r="F4" s="6"/>
    </row>
    <row r="5" customFormat="false" ht="15" hidden="false" customHeight="false" outlineLevel="0" collapsed="false">
      <c r="A5" s="5" t="s">
        <v>13</v>
      </c>
      <c r="B5" s="7" t="s">
        <v>14</v>
      </c>
      <c r="C5" s="6"/>
      <c r="D5" s="6"/>
      <c r="E5" s="6"/>
      <c r="F5" s="6"/>
    </row>
    <row r="6" customFormat="false" ht="15" hidden="false" customHeight="false" outlineLevel="0" collapsed="false">
      <c r="A6" s="12" t="s">
        <v>15</v>
      </c>
      <c r="B6" s="13" t="n">
        <v>10.1</v>
      </c>
      <c r="C6" s="6" t="s">
        <v>16</v>
      </c>
      <c r="D6" s="6"/>
      <c r="E6" s="6"/>
      <c r="F6" s="6"/>
    </row>
    <row r="7" customFormat="false" ht="15" hidden="false" customHeight="false" outlineLevel="0" collapsed="false">
      <c r="A7" s="14" t="s">
        <v>17</v>
      </c>
      <c r="B7" s="15" t="n">
        <v>9.56</v>
      </c>
      <c r="C7" s="6" t="s">
        <v>18</v>
      </c>
      <c r="D7" s="6"/>
      <c r="E7" s="6"/>
      <c r="F7" s="6"/>
    </row>
    <row r="8" customFormat="false" ht="15" hidden="false" customHeight="false" outlineLevel="0" collapsed="false">
      <c r="A8" s="16" t="s">
        <v>19</v>
      </c>
      <c r="B8" s="17" t="n">
        <v>10.98</v>
      </c>
      <c r="C8" s="6" t="s">
        <v>20</v>
      </c>
      <c r="D8" s="6"/>
      <c r="E8" s="6"/>
      <c r="F8" s="6"/>
    </row>
    <row r="9" customFormat="false" ht="15" hidden="false" customHeight="false" outlineLevel="0" collapsed="false">
      <c r="A9" s="18" t="s">
        <v>21</v>
      </c>
      <c r="B9" s="19" t="n">
        <v>12.5</v>
      </c>
      <c r="C9" s="6"/>
      <c r="D9" s="6"/>
      <c r="E9" s="6"/>
      <c r="F9" s="6"/>
    </row>
    <row r="10" customFormat="false" ht="15" hidden="false" customHeight="false" outlineLevel="0" collapsed="false">
      <c r="A10" s="20" t="s">
        <v>22</v>
      </c>
      <c r="B10" s="11" t="n">
        <v>22</v>
      </c>
      <c r="C10" s="6"/>
      <c r="D10" s="6"/>
      <c r="E10" s="6"/>
      <c r="F10" s="6"/>
    </row>
    <row r="11" customFormat="false" ht="15" hidden="false" customHeight="false" outlineLevel="0" collapsed="false">
      <c r="A11" s="21" t="s">
        <v>23</v>
      </c>
      <c r="B11" s="22" t="n">
        <v>13.6</v>
      </c>
      <c r="C11" s="6"/>
      <c r="D11" s="6"/>
      <c r="E11" s="6"/>
      <c r="F11" s="6"/>
    </row>
    <row r="15" customFormat="false" ht="15" hidden="false" customHeight="false" outlineLevel="0" collapsed="false">
      <c r="A15" s="23" t="s">
        <v>24</v>
      </c>
      <c r="B15" s="5"/>
      <c r="C15" s="5"/>
      <c r="D15" s="5"/>
    </row>
    <row r="16" customFormat="false" ht="15" hidden="false" customHeight="false" outlineLevel="0" collapsed="false">
      <c r="A16" s="5" t="s">
        <v>25</v>
      </c>
      <c r="B16" s="5"/>
      <c r="C16" s="5"/>
      <c r="D16" s="5"/>
    </row>
    <row r="17" customFormat="false" ht="15" hidden="false" customHeight="false" outlineLevel="0" collapsed="false">
      <c r="A17" s="6"/>
      <c r="B17" s="6"/>
      <c r="C17" s="6"/>
      <c r="D17" s="6"/>
    </row>
    <row r="18" customFormat="false" ht="51.95" hidden="false" customHeight="false" outlineLevel="0" collapsed="false">
      <c r="A18" s="7" t="s">
        <v>26</v>
      </c>
      <c r="B18" s="24" t="s">
        <v>27</v>
      </c>
      <c r="C18" s="24" t="s">
        <v>28</v>
      </c>
      <c r="D18" s="25" t="s">
        <v>29</v>
      </c>
    </row>
    <row r="19" customFormat="false" ht="15" hidden="false" customHeight="false" outlineLevel="0" collapsed="false">
      <c r="A19" s="26" t="n">
        <v>0</v>
      </c>
      <c r="B19" s="27" t="n">
        <v>-1000</v>
      </c>
      <c r="C19" s="27" t="n">
        <v>-2000</v>
      </c>
      <c r="D19" s="27" t="n">
        <f aca="false">C19-B19</f>
        <v>-1000</v>
      </c>
    </row>
    <row r="20" customFormat="false" ht="15" hidden="false" customHeight="false" outlineLevel="0" collapsed="false">
      <c r="A20" s="26" t="n">
        <v>1</v>
      </c>
      <c r="B20" s="27" t="n">
        <v>450</v>
      </c>
      <c r="C20" s="27" t="n">
        <v>500</v>
      </c>
      <c r="D20" s="27" t="n">
        <f aca="false">C20-B20</f>
        <v>50</v>
      </c>
    </row>
    <row r="21" customFormat="false" ht="15" hidden="false" customHeight="false" outlineLevel="0" collapsed="false">
      <c r="A21" s="26" t="n">
        <v>2</v>
      </c>
      <c r="B21" s="27" t="n">
        <v>425</v>
      </c>
      <c r="C21" s="27" t="n">
        <v>550</v>
      </c>
      <c r="D21" s="27" t="n">
        <f aca="false">C21-B21</f>
        <v>125</v>
      </c>
    </row>
    <row r="22" customFormat="false" ht="15" hidden="false" customHeight="false" outlineLevel="0" collapsed="false">
      <c r="A22" s="26" t="n">
        <v>3</v>
      </c>
      <c r="B22" s="27" t="n">
        <v>350</v>
      </c>
      <c r="C22" s="27" t="n">
        <v>475</v>
      </c>
      <c r="D22" s="27" t="n">
        <f aca="false">C22-B22</f>
        <v>125</v>
      </c>
    </row>
    <row r="23" customFormat="false" ht="15" hidden="false" customHeight="false" outlineLevel="0" collapsed="false">
      <c r="A23" s="26" t="n">
        <v>4</v>
      </c>
      <c r="B23" s="27" t="n">
        <v>450</v>
      </c>
      <c r="C23" s="27" t="n">
        <v>1250</v>
      </c>
      <c r="D23" s="27" t="n">
        <f aca="false">C23-B23</f>
        <v>800</v>
      </c>
    </row>
    <row r="24" customFormat="false" ht="15" hidden="false" customHeight="false" outlineLevel="0" collapsed="false">
      <c r="A24" s="6"/>
      <c r="B24" s="6"/>
      <c r="C24" s="28" t="s">
        <v>30</v>
      </c>
      <c r="D24" s="29" t="n">
        <f aca="false">IRR(D19:D23)</f>
        <v>0.0275066463399749</v>
      </c>
    </row>
    <row r="25" customFormat="false" ht="15" hidden="false" customHeight="false" outlineLevel="0" collapsed="false">
      <c r="A25" s="6"/>
      <c r="B25" s="6"/>
      <c r="C25" s="28" t="s">
        <v>31</v>
      </c>
      <c r="D25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23" t="s">
        <v>32</v>
      </c>
      <c r="B2" s="5"/>
      <c r="C2" s="5"/>
      <c r="D2" s="5"/>
      <c r="E2" s="5"/>
    </row>
    <row r="3" customFormat="false" ht="15" hidden="false" customHeight="false" outlineLevel="0" collapsed="false">
      <c r="A3" s="23" t="s">
        <v>33</v>
      </c>
      <c r="B3" s="5"/>
      <c r="C3" s="5"/>
      <c r="D3" s="5"/>
      <c r="E3" s="5"/>
    </row>
    <row r="4" customFormat="false" ht="15" hidden="false" customHeight="false" outlineLevel="0" collapsed="false">
      <c r="A4" s="23" t="s">
        <v>34</v>
      </c>
      <c r="B4" s="5"/>
      <c r="C4" s="5"/>
      <c r="D4" s="5"/>
      <c r="E4" s="5"/>
    </row>
    <row r="5" customFormat="false" ht="15" hidden="false" customHeight="false" outlineLevel="0" collapsed="false">
      <c r="A5" s="6"/>
      <c r="B5" s="6"/>
      <c r="C5" s="6"/>
      <c r="D5" s="6"/>
      <c r="E5" s="6"/>
    </row>
    <row r="6" customFormat="false" ht="15" hidden="false" customHeight="false" outlineLevel="0" collapsed="false">
      <c r="A6" s="6" t="s">
        <v>35</v>
      </c>
      <c r="B6" s="30" t="n">
        <v>0.08</v>
      </c>
      <c r="C6" s="6"/>
      <c r="D6" s="6"/>
      <c r="E6" s="6"/>
    </row>
    <row r="7" customFormat="false" ht="15" hidden="false" customHeight="false" outlineLevel="0" collapsed="false">
      <c r="A7" s="6" t="s">
        <v>36</v>
      </c>
      <c r="B7" s="31" t="n">
        <v>20000</v>
      </c>
      <c r="C7" s="6"/>
      <c r="D7" s="6"/>
      <c r="E7" s="6"/>
    </row>
    <row r="8" customFormat="false" ht="15" hidden="false" customHeight="false" outlineLevel="0" collapsed="false">
      <c r="A8" s="32" t="s">
        <v>37</v>
      </c>
      <c r="B8" s="33" t="n">
        <v>6227.77623833033</v>
      </c>
      <c r="C8" s="6"/>
      <c r="D8" s="6"/>
      <c r="E8" s="6"/>
    </row>
    <row r="9" customFormat="false" ht="77.65" hidden="false" customHeight="false" outlineLevel="0" collapsed="false">
      <c r="A9" s="24" t="s">
        <v>38</v>
      </c>
      <c r="B9" s="24" t="s">
        <v>39</v>
      </c>
      <c r="C9" s="24" t="s">
        <v>40</v>
      </c>
      <c r="D9" s="24" t="s">
        <v>41</v>
      </c>
      <c r="E9" s="24" t="s">
        <v>42</v>
      </c>
    </row>
    <row r="10" customFormat="false" ht="15" hidden="false" customHeight="false" outlineLevel="0" collapsed="false">
      <c r="A10" s="26" t="n">
        <v>10</v>
      </c>
      <c r="B10" s="34" t="n">
        <v>0</v>
      </c>
      <c r="C10" s="34" t="n">
        <f aca="false">B8</f>
        <v>6227.77623833033</v>
      </c>
      <c r="D10" s="34" t="n">
        <f aca="false">SUM(B10:C10)</f>
        <v>6227.77623833033</v>
      </c>
      <c r="E10" s="34" t="n">
        <f aca="false">D10*(1+B$6)</f>
        <v>6725.99833739675</v>
      </c>
    </row>
    <row r="11" customFormat="false" ht="15" hidden="false" customHeight="false" outlineLevel="0" collapsed="false">
      <c r="A11" s="26" t="n">
        <v>11</v>
      </c>
      <c r="B11" s="34" t="n">
        <f aca="false">E10</f>
        <v>6725.99833739675</v>
      </c>
      <c r="C11" s="34" t="n">
        <f aca="false">C10</f>
        <v>6227.77623833033</v>
      </c>
      <c r="D11" s="34" t="n">
        <f aca="false">SUM(B11:C11)</f>
        <v>12953.7745757271</v>
      </c>
      <c r="E11" s="34" t="n">
        <f aca="false">D11*(1+B$6)</f>
        <v>13990.0765417852</v>
      </c>
    </row>
    <row r="12" customFormat="false" ht="15" hidden="false" customHeight="false" outlineLevel="0" collapsed="false">
      <c r="A12" s="26" t="n">
        <v>12</v>
      </c>
      <c r="B12" s="34" t="n">
        <f aca="false">E11</f>
        <v>13990.0765417852</v>
      </c>
      <c r="C12" s="34" t="n">
        <f aca="false">C11</f>
        <v>6227.77623833033</v>
      </c>
      <c r="D12" s="34" t="n">
        <f aca="false">SUM(B12:C12)</f>
        <v>20217.8527801156</v>
      </c>
      <c r="E12" s="34" t="n">
        <f aca="false">D12*(1+B$6)</f>
        <v>21835.2810025248</v>
      </c>
    </row>
    <row r="13" customFormat="false" ht="15" hidden="false" customHeight="false" outlineLevel="0" collapsed="false">
      <c r="A13" s="26" t="n">
        <v>13</v>
      </c>
      <c r="B13" s="34" t="n">
        <f aca="false">E12</f>
        <v>21835.2810025248</v>
      </c>
      <c r="C13" s="34" t="n">
        <f aca="false">C12</f>
        <v>6227.77623833033</v>
      </c>
      <c r="D13" s="34" t="n">
        <f aca="false">SUM(B13:C13)</f>
        <v>28063.0572408551</v>
      </c>
      <c r="E13" s="34" t="n">
        <f aca="false">D13*(1+B$6)</f>
        <v>30308.1018201235</v>
      </c>
    </row>
    <row r="14" customFormat="false" ht="15" hidden="false" customHeight="false" outlineLevel="0" collapsed="false">
      <c r="A14" s="26" t="n">
        <v>14</v>
      </c>
      <c r="B14" s="34" t="n">
        <f aca="false">E13</f>
        <v>30308.1018201235</v>
      </c>
      <c r="C14" s="34" t="n">
        <f aca="false">C13</f>
        <v>6227.77623833033</v>
      </c>
      <c r="D14" s="34" t="n">
        <f aca="false">SUM(B14:C14)</f>
        <v>36535.8780584539</v>
      </c>
      <c r="E14" s="34" t="n">
        <f aca="false">D14*(1+B$6)</f>
        <v>39458.7483031302</v>
      </c>
    </row>
    <row r="15" customFormat="false" ht="15" hidden="false" customHeight="false" outlineLevel="0" collapsed="false">
      <c r="A15" s="26" t="n">
        <v>15</v>
      </c>
      <c r="B15" s="34" t="n">
        <f aca="false">E14</f>
        <v>39458.7483031302</v>
      </c>
      <c r="C15" s="34" t="n">
        <f aca="false">C14</f>
        <v>6227.77623833033</v>
      </c>
      <c r="D15" s="34" t="n">
        <f aca="false">SUM(B15:C15)</f>
        <v>45686.5245414605</v>
      </c>
      <c r="E15" s="34" t="n">
        <f aca="false">D15*(1+B$6)</f>
        <v>49341.4465047774</v>
      </c>
    </row>
    <row r="16" customFormat="false" ht="15" hidden="false" customHeight="false" outlineLevel="0" collapsed="false">
      <c r="A16" s="26" t="n">
        <v>16</v>
      </c>
      <c r="B16" s="34" t="n">
        <f aca="false">E15</f>
        <v>49341.4465047774</v>
      </c>
      <c r="C16" s="34" t="n">
        <f aca="false">C15</f>
        <v>6227.77623833033</v>
      </c>
      <c r="D16" s="34" t="n">
        <f aca="false">SUM(B16:C16)</f>
        <v>55569.2227431077</v>
      </c>
      <c r="E16" s="34" t="n">
        <f aca="false">D16*(1+B$6)</f>
        <v>60014.7605625563</v>
      </c>
    </row>
    <row r="17" customFormat="false" ht="15" hidden="false" customHeight="false" outlineLevel="0" collapsed="false">
      <c r="A17" s="26" t="n">
        <v>17</v>
      </c>
      <c r="B17" s="34" t="n">
        <f aca="false">E16</f>
        <v>60014.7605625563</v>
      </c>
      <c r="C17" s="34" t="n">
        <f aca="false">C16</f>
        <v>6227.77623833033</v>
      </c>
      <c r="D17" s="34" t="n">
        <f aca="false">SUM(B17:C17)</f>
        <v>66242.5368008866</v>
      </c>
      <c r="E17" s="34" t="n">
        <f aca="false">D17*(1+B$6)</f>
        <v>71541.9397449576</v>
      </c>
    </row>
    <row r="18" customFormat="false" ht="15" hidden="false" customHeight="false" outlineLevel="0" collapsed="false">
      <c r="A18" s="26" t="n">
        <v>18</v>
      </c>
      <c r="B18" s="34" t="n">
        <f aca="false">E17</f>
        <v>71541.9397449576</v>
      </c>
      <c r="C18" s="34" t="n">
        <v>-20000</v>
      </c>
      <c r="D18" s="34" t="n">
        <f aca="false">SUM(B18:C18)</f>
        <v>51541.9397449576</v>
      </c>
      <c r="E18" s="34" t="n">
        <f aca="false">D18*(1+B$6)</f>
        <v>55665.2949245542</v>
      </c>
    </row>
    <row r="19" customFormat="false" ht="15" hidden="false" customHeight="false" outlineLevel="0" collapsed="false">
      <c r="A19" s="26" t="n">
        <v>19</v>
      </c>
      <c r="B19" s="34" t="n">
        <f aca="false">E18</f>
        <v>55665.2949245542</v>
      </c>
      <c r="C19" s="34" t="n">
        <v>-20000</v>
      </c>
      <c r="D19" s="34" t="n">
        <f aca="false">SUM(B19:C19)</f>
        <v>35665.2949245542</v>
      </c>
      <c r="E19" s="34" t="n">
        <f aca="false">D19*(1+B$6)</f>
        <v>38518.5185185185</v>
      </c>
    </row>
    <row r="20" customFormat="false" ht="15" hidden="false" customHeight="false" outlineLevel="0" collapsed="false">
      <c r="A20" s="26" t="n">
        <v>20</v>
      </c>
      <c r="B20" s="34" t="n">
        <f aca="false">E19</f>
        <v>38518.5185185185</v>
      </c>
      <c r="C20" s="34" t="n">
        <v>-20000</v>
      </c>
      <c r="D20" s="34" t="n">
        <f aca="false">SUM(B20:C20)</f>
        <v>18518.5185185185</v>
      </c>
      <c r="E20" s="34" t="n">
        <f aca="false">D20*(1+B$6)</f>
        <v>20000</v>
      </c>
    </row>
    <row r="21" customFormat="false" ht="15" hidden="false" customHeight="false" outlineLevel="0" collapsed="false">
      <c r="A21" s="26" t="n">
        <v>21</v>
      </c>
      <c r="B21" s="34" t="n">
        <f aca="false">E20</f>
        <v>20000</v>
      </c>
      <c r="C21" s="34" t="n">
        <v>-20000</v>
      </c>
      <c r="D21" s="34" t="n">
        <f aca="false">SUM(B21:C21)</f>
        <v>0</v>
      </c>
      <c r="E21" s="34" t="n">
        <f aca="false">D21*(1+B$6)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5" t="s">
        <v>43</v>
      </c>
      <c r="B2" s="5"/>
      <c r="C2" s="5"/>
      <c r="D2" s="5"/>
    </row>
    <row r="3" customFormat="false" ht="15" hidden="false" customHeight="false" outlineLevel="0" collapsed="false">
      <c r="A3" s="26" t="s">
        <v>44</v>
      </c>
      <c r="B3" s="35" t="n">
        <v>0.05</v>
      </c>
      <c r="C3" s="6"/>
      <c r="D3" s="6"/>
    </row>
    <row r="4" customFormat="false" ht="15" hidden="false" customHeight="false" outlineLevel="0" collapsed="false">
      <c r="A4" s="6"/>
      <c r="B4" s="6"/>
      <c r="C4" s="6"/>
      <c r="D4" s="6"/>
    </row>
    <row r="5" customFormat="false" ht="15" hidden="false" customHeight="false" outlineLevel="0" collapsed="false">
      <c r="A5" s="7" t="s">
        <v>45</v>
      </c>
      <c r="B5" s="7" t="s">
        <v>46</v>
      </c>
      <c r="C5" s="6"/>
      <c r="D5" s="6"/>
    </row>
    <row r="6" customFormat="false" ht="15" hidden="false" customHeight="false" outlineLevel="0" collapsed="false">
      <c r="A6" s="36" t="n">
        <v>30103</v>
      </c>
      <c r="B6" s="26" t="n">
        <v>-1000</v>
      </c>
      <c r="C6" s="6"/>
      <c r="D6" s="6"/>
    </row>
    <row r="7" customFormat="false" ht="15" hidden="false" customHeight="false" outlineLevel="0" collapsed="false">
      <c r="A7" s="36" t="n">
        <v>30856</v>
      </c>
      <c r="B7" s="26" t="n">
        <v>525</v>
      </c>
      <c r="C7" s="6"/>
      <c r="D7" s="6"/>
    </row>
    <row r="8" customFormat="false" ht="15" hidden="false" customHeight="false" outlineLevel="0" collapsed="false">
      <c r="A8" s="36" t="n">
        <v>32633</v>
      </c>
      <c r="B8" s="26" t="n">
        <v>1800</v>
      </c>
      <c r="C8" s="6"/>
      <c r="D8" s="6"/>
    </row>
    <row r="9" customFormat="false" ht="15" hidden="false" customHeight="false" outlineLevel="0" collapsed="false">
      <c r="A9" s="26"/>
      <c r="B9" s="26"/>
      <c r="C9" s="6"/>
      <c r="D9" s="6"/>
    </row>
    <row r="10" customFormat="false" ht="15" hidden="false" customHeight="false" outlineLevel="0" collapsed="false">
      <c r="A10" s="37" t="s">
        <v>6</v>
      </c>
      <c r="B10" s="38" t="n">
        <f aca="false">XNPV(B3,B6:B8,A6:A8)</f>
        <v>758.237154967796</v>
      </c>
      <c r="C10" s="39" t="str">
        <f aca="false">_xlfn.FORMULATEXT(B10)</f>
        <v>=XNPV(B3,B6:B8,A6:A8)</v>
      </c>
      <c r="D10" s="6"/>
    </row>
    <row r="11" customFormat="false" ht="15" hidden="false" customHeight="false" outlineLevel="0" collapsed="false">
      <c r="A11" s="6"/>
      <c r="B11" s="6"/>
      <c r="C11" s="6"/>
      <c r="D11" s="6"/>
    </row>
    <row r="12" customFormat="false" ht="15" hidden="false" customHeight="false" outlineLevel="0" collapsed="false">
      <c r="A12" s="6"/>
      <c r="B12" s="6"/>
      <c r="C12" s="6"/>
      <c r="D12" s="6"/>
    </row>
    <row r="13" customFormat="false" ht="15" hidden="false" customHeight="false" outlineLevel="0" collapsed="false">
      <c r="A13" s="5" t="s">
        <v>47</v>
      </c>
      <c r="B13" s="5"/>
      <c r="C13" s="5"/>
      <c r="D13" s="6"/>
    </row>
    <row r="14" customFormat="false" ht="15" hidden="false" customHeight="false" outlineLevel="0" collapsed="false">
      <c r="A14" s="6"/>
      <c r="B14" s="6"/>
      <c r="C14" s="6"/>
      <c r="D14" s="6"/>
    </row>
    <row r="15" customFormat="false" ht="15" hidden="false" customHeight="false" outlineLevel="0" collapsed="false">
      <c r="A15" s="7" t="s">
        <v>45</v>
      </c>
      <c r="B15" s="7" t="s">
        <v>46</v>
      </c>
      <c r="C15" s="6"/>
      <c r="D15" s="6"/>
    </row>
    <row r="16" customFormat="false" ht="15" hidden="false" customHeight="false" outlineLevel="0" collapsed="false">
      <c r="A16" s="36" t="n">
        <v>30103</v>
      </c>
      <c r="B16" s="26" t="n">
        <v>-1000</v>
      </c>
      <c r="C16" s="6"/>
      <c r="D16" s="6"/>
    </row>
    <row r="17" customFormat="false" ht="15" hidden="false" customHeight="false" outlineLevel="0" collapsed="false">
      <c r="A17" s="36" t="n">
        <v>30856</v>
      </c>
      <c r="B17" s="26" t="n">
        <v>525</v>
      </c>
      <c r="C17" s="6"/>
      <c r="D17" s="6"/>
    </row>
    <row r="18" customFormat="false" ht="15" hidden="false" customHeight="false" outlineLevel="0" collapsed="false">
      <c r="A18" s="36" t="n">
        <v>32633</v>
      </c>
      <c r="B18" s="26" t="n">
        <v>1800</v>
      </c>
      <c r="C18" s="6"/>
      <c r="D18" s="6"/>
    </row>
    <row r="19" customFormat="false" ht="15" hidden="false" customHeight="false" outlineLevel="0" collapsed="false">
      <c r="A19" s="26"/>
      <c r="B19" s="26"/>
      <c r="C19" s="6"/>
      <c r="D19" s="6"/>
    </row>
    <row r="20" customFormat="false" ht="15" hidden="false" customHeight="false" outlineLevel="0" collapsed="false">
      <c r="A20" s="37" t="s">
        <v>7</v>
      </c>
      <c r="B20" s="40" t="n">
        <f aca="false">XIRR(B16:B18,A16:A18)</f>
        <v>0.166742574989841</v>
      </c>
      <c r="C20" s="39" t="str">
        <f aca="false">_xlfn.FORMULATEXT(B20)</f>
        <v>=XIRR(B16:B18,A16:A18)</v>
      </c>
      <c r="D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23" t="s">
        <v>48</v>
      </c>
      <c r="B2" s="5"/>
      <c r="C2" s="5"/>
      <c r="D2" s="5"/>
      <c r="E2" s="5"/>
      <c r="F2" s="5"/>
    </row>
    <row r="3" customFormat="false" ht="27.85" hidden="false" customHeight="false" outlineLevel="0" collapsed="false">
      <c r="A3" s="41" t="s">
        <v>45</v>
      </c>
      <c r="B3" s="41" t="s">
        <v>49</v>
      </c>
      <c r="C3" s="41" t="s">
        <v>50</v>
      </c>
      <c r="D3" s="42" t="s">
        <v>51</v>
      </c>
      <c r="E3" s="42" t="s">
        <v>52</v>
      </c>
      <c r="F3" s="6"/>
    </row>
    <row r="4" customFormat="false" ht="15" hidden="false" customHeight="false" outlineLevel="0" collapsed="false">
      <c r="A4" s="43" t="n">
        <v>36160</v>
      </c>
      <c r="B4" s="44" t="n">
        <v>34.125</v>
      </c>
      <c r="C4" s="44" t="n">
        <v>0.92</v>
      </c>
      <c r="D4" s="44" t="n">
        <f aca="false">SUM(B4:C4)</f>
        <v>35.045</v>
      </c>
      <c r="E4" s="45" t="s">
        <v>53</v>
      </c>
      <c r="F4" s="6"/>
    </row>
    <row r="5" customFormat="false" ht="15" hidden="false" customHeight="false" outlineLevel="0" collapsed="false">
      <c r="A5" s="43" t="n">
        <v>36525</v>
      </c>
      <c r="B5" s="44" t="n">
        <v>30.8125</v>
      </c>
      <c r="C5" s="44" t="n">
        <v>0.96</v>
      </c>
      <c r="D5" s="44" t="n">
        <f aca="false">SUM(B5:C5)</f>
        <v>31.7725</v>
      </c>
      <c r="E5" s="45" t="n">
        <f aca="false">D5/D4-1</f>
        <v>-0.0933799400770439</v>
      </c>
      <c r="F5" s="39" t="e">
        <f aca="false">_xlfn.FORMULATEXT(E4)</f>
        <v>#N/A</v>
      </c>
    </row>
    <row r="6" customFormat="false" ht="15" hidden="false" customHeight="false" outlineLevel="0" collapsed="false">
      <c r="A6" s="43" t="n">
        <v>36889</v>
      </c>
      <c r="B6" s="44" t="n">
        <v>26.25</v>
      </c>
      <c r="C6" s="44" t="n">
        <v>0.99</v>
      </c>
      <c r="D6" s="44" t="n">
        <f aca="false">SUM(B6:C6)</f>
        <v>27.24</v>
      </c>
      <c r="E6" s="45" t="n">
        <f aca="false">D6/D5-1</f>
        <v>-0.14265481155087</v>
      </c>
      <c r="F6" s="6"/>
    </row>
    <row r="7" customFormat="false" ht="15" hidden="false" customHeight="false" outlineLevel="0" collapsed="false">
      <c r="A7" s="43" t="n">
        <v>37256</v>
      </c>
      <c r="B7" s="44" t="n">
        <v>30.1</v>
      </c>
      <c r="C7" s="44" t="n">
        <v>1.01</v>
      </c>
      <c r="D7" s="44" t="n">
        <f aca="false">SUM(B7:C7)</f>
        <v>31.11</v>
      </c>
      <c r="E7" s="45" t="n">
        <f aca="false">D7/D6-1</f>
        <v>0.142070484581498</v>
      </c>
      <c r="F7" s="6"/>
    </row>
    <row r="8" customFormat="false" ht="15" hidden="false" customHeight="false" outlineLevel="0" collapsed="false">
      <c r="A8" s="43" t="n">
        <v>37621</v>
      </c>
      <c r="B8" s="44" t="n">
        <v>34.27</v>
      </c>
      <c r="C8" s="44" t="n">
        <v>1.01</v>
      </c>
      <c r="D8" s="44" t="n">
        <f aca="false">SUM(B8:C8)</f>
        <v>35.28</v>
      </c>
      <c r="E8" s="45" t="n">
        <f aca="false">D8/D7-1</f>
        <v>0.13404050144648</v>
      </c>
      <c r="F8" s="6"/>
    </row>
    <row r="9" customFormat="false" ht="15" hidden="false" customHeight="false" outlineLevel="0" collapsed="false">
      <c r="A9" s="43" t="n">
        <v>37986</v>
      </c>
      <c r="B9" s="44" t="n">
        <v>38.08</v>
      </c>
      <c r="C9" s="44" t="n">
        <v>1.01</v>
      </c>
      <c r="D9" s="44" t="n">
        <f aca="false">SUM(B9:C9)</f>
        <v>39.09</v>
      </c>
      <c r="E9" s="45" t="n">
        <f aca="false">D9/D8-1</f>
        <v>0.107993197278911</v>
      </c>
      <c r="F9" s="6"/>
    </row>
    <row r="10" customFormat="false" ht="15" hidden="false" customHeight="false" outlineLevel="0" collapsed="false">
      <c r="A10" s="43" t="n">
        <v>38352</v>
      </c>
      <c r="B10" s="44" t="n">
        <v>44.66</v>
      </c>
      <c r="C10" s="44" t="n">
        <v>1.01</v>
      </c>
      <c r="D10" s="44" t="n">
        <f aca="false">SUM(B10:C10)</f>
        <v>45.67</v>
      </c>
      <c r="E10" s="45" t="n">
        <f aca="false">D10/D9-1</f>
        <v>0.168329496034791</v>
      </c>
      <c r="F10" s="6"/>
    </row>
    <row r="11" customFormat="false" ht="15" hidden="false" customHeight="false" outlineLevel="0" collapsed="false">
      <c r="A11" s="43" t="n">
        <v>38716</v>
      </c>
      <c r="B11" s="44" t="n">
        <v>43.22</v>
      </c>
      <c r="C11" s="44" t="n">
        <v>1.06</v>
      </c>
      <c r="D11" s="44" t="n">
        <f aca="false">SUM(B11:C11)</f>
        <v>44.28</v>
      </c>
      <c r="E11" s="45" t="n">
        <f aca="false">D11/D10-1</f>
        <v>-0.0304357346179109</v>
      </c>
      <c r="F11" s="6"/>
    </row>
    <row r="12" customFormat="false" ht="15" hidden="false" customHeight="false" outlineLevel="0" collapsed="false">
      <c r="A12" s="43" t="n">
        <v>39080</v>
      </c>
      <c r="B12" s="44" t="n">
        <v>50.06</v>
      </c>
      <c r="C12" s="44" t="n">
        <v>1.137</v>
      </c>
      <c r="D12" s="44" t="n">
        <f aca="false">SUM(B12:C12)</f>
        <v>51.197</v>
      </c>
      <c r="E12" s="45" t="n">
        <f aca="false">D12/D11-1</f>
        <v>0.156210478771454</v>
      </c>
      <c r="F12" s="6"/>
    </row>
    <row r="13" customFormat="false" ht="15" hidden="false" customHeight="false" outlineLevel="0" collapsed="false">
      <c r="A13" s="43" t="n">
        <v>39447</v>
      </c>
      <c r="B13" s="44" t="n">
        <v>52.43</v>
      </c>
      <c r="C13" s="44" t="n">
        <v>1.202</v>
      </c>
      <c r="D13" s="44" t="n">
        <f aca="false">SUM(B13:C13)</f>
        <v>53.632</v>
      </c>
      <c r="E13" s="45" t="n">
        <f aca="false">D13/D12-1</f>
        <v>0.0475613805496415</v>
      </c>
      <c r="F13" s="6"/>
    </row>
    <row r="14" customFormat="false" ht="15" hidden="false" customHeight="false" outlineLevel="0" collapsed="false">
      <c r="A14" s="46" t="n">
        <v>39813</v>
      </c>
      <c r="B14" s="44" t="n">
        <v>42.73</v>
      </c>
      <c r="C14" s="44" t="n">
        <v>1.3</v>
      </c>
      <c r="D14" s="44" t="n">
        <f aca="false">SUM(B14:C14)</f>
        <v>44.03</v>
      </c>
      <c r="E14" s="45" t="n">
        <f aca="false">D14/D13-1</f>
        <v>-0.179034904534606</v>
      </c>
      <c r="F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23" t="s">
        <v>54</v>
      </c>
      <c r="B2" s="5"/>
      <c r="C2" s="5"/>
      <c r="D2" s="5"/>
    </row>
    <row r="3" customFormat="false" ht="15" hidden="false" customHeight="false" outlineLevel="0" collapsed="false">
      <c r="A3" s="6"/>
      <c r="B3" s="6"/>
      <c r="C3" s="7" t="s">
        <v>55</v>
      </c>
      <c r="D3" s="7" t="s">
        <v>56</v>
      </c>
    </row>
    <row r="4" customFormat="false" ht="15" hidden="false" customHeight="false" outlineLevel="0" collapsed="false">
      <c r="A4" s="47" t="n">
        <v>39114</v>
      </c>
      <c r="B4" s="6"/>
      <c r="C4" s="48" t="n">
        <v>-0.0598443416070678</v>
      </c>
      <c r="D4" s="49" t="n">
        <v>-0.0218461452886862</v>
      </c>
    </row>
    <row r="5" customFormat="false" ht="15" hidden="false" customHeight="false" outlineLevel="0" collapsed="false">
      <c r="A5" s="47" t="n">
        <v>39142</v>
      </c>
      <c r="B5" s="6"/>
      <c r="C5" s="48" t="n">
        <v>0.0142074057500838</v>
      </c>
      <c r="D5" s="49" t="n">
        <v>0.0099799547916577</v>
      </c>
    </row>
    <row r="6" customFormat="false" ht="15" hidden="false" customHeight="false" outlineLevel="0" collapsed="false">
      <c r="A6" s="47" t="n">
        <v>39174</v>
      </c>
      <c r="B6" s="6"/>
      <c r="C6" s="48" t="n">
        <v>0.0843812045003309</v>
      </c>
      <c r="D6" s="49" t="n">
        <v>0.0432906831074138</v>
      </c>
    </row>
    <row r="7" customFormat="false" ht="15" hidden="false" customHeight="false" outlineLevel="0" collapsed="false">
      <c r="A7" s="47" t="n">
        <v>39203</v>
      </c>
      <c r="B7" s="6"/>
      <c r="C7" s="48" t="n">
        <v>0.0469942020140373</v>
      </c>
      <c r="D7" s="49" t="n">
        <v>0.032549228600147</v>
      </c>
    </row>
    <row r="8" customFormat="false" ht="15" hidden="false" customHeight="false" outlineLevel="0" collapsed="false">
      <c r="A8" s="47" t="n">
        <v>39234</v>
      </c>
      <c r="B8" s="6"/>
      <c r="C8" s="48" t="n">
        <v>-0.0127270960847178</v>
      </c>
      <c r="D8" s="49" t="n">
        <v>-0.0178163097306974</v>
      </c>
    </row>
    <row r="9" customFormat="false" ht="15" hidden="false" customHeight="false" outlineLevel="0" collapsed="false">
      <c r="A9" s="47" t="n">
        <v>39265</v>
      </c>
      <c r="B9" s="6"/>
      <c r="C9" s="48" t="n">
        <v>0.0513678409761857</v>
      </c>
      <c r="D9" s="49" t="n">
        <v>-0.0319819070742009</v>
      </c>
    </row>
    <row r="10" customFormat="false" ht="15" hidden="false" customHeight="false" outlineLevel="0" collapsed="false">
      <c r="A10" s="47" t="n">
        <v>39295</v>
      </c>
      <c r="B10" s="6"/>
      <c r="C10" s="48" t="n">
        <v>0.0583114938225382</v>
      </c>
      <c r="D10" s="49" t="n">
        <v>0.012863592323074</v>
      </c>
    </row>
    <row r="11" customFormat="false" ht="15" hidden="false" customHeight="false" outlineLevel="0" collapsed="false">
      <c r="A11" s="47" t="n">
        <v>39329</v>
      </c>
      <c r="B11" s="6"/>
      <c r="C11" s="48" t="n">
        <v>0.00946316441142669</v>
      </c>
      <c r="D11" s="49" t="n">
        <v>0.0357940013161555</v>
      </c>
    </row>
    <row r="12" customFormat="false" ht="15" hidden="false" customHeight="false" outlineLevel="0" collapsed="false">
      <c r="A12" s="47" t="n">
        <v>39356</v>
      </c>
      <c r="B12" s="6"/>
      <c r="C12" s="48" t="n">
        <v>-0.0141930961976521</v>
      </c>
      <c r="D12" s="49" t="n">
        <v>0.0148223350253809</v>
      </c>
    </row>
    <row r="13" customFormat="false" ht="15" hidden="false" customHeight="false" outlineLevel="0" collapsed="false">
      <c r="A13" s="47" t="n">
        <v>39387</v>
      </c>
      <c r="B13" s="6"/>
      <c r="C13" s="48" t="n">
        <v>-0.0910060433700675</v>
      </c>
      <c r="D13" s="49" t="n">
        <v>-0.0440434238211414</v>
      </c>
    </row>
    <row r="14" customFormat="false" ht="15" hidden="false" customHeight="false" outlineLevel="0" collapsed="false">
      <c r="A14" s="47" t="n">
        <v>39419</v>
      </c>
      <c r="B14" s="6"/>
      <c r="C14" s="48" t="n">
        <v>0.0277669143527572</v>
      </c>
      <c r="D14" s="49" t="n">
        <v>-0.00862848886668388</v>
      </c>
    </row>
    <row r="15" customFormat="false" ht="15" hidden="false" customHeight="false" outlineLevel="0" collapsed="false">
      <c r="A15" s="47" t="n">
        <v>39449</v>
      </c>
      <c r="B15" s="6"/>
      <c r="C15" s="48" t="n">
        <v>-0.00922754946727544</v>
      </c>
      <c r="D15" s="49" t="n">
        <v>-0.0611634748971641</v>
      </c>
    </row>
    <row r="16" customFormat="false" ht="15" hidden="false" customHeight="false" outlineLevel="0" collapsed="false">
      <c r="A16" s="47" t="n">
        <v>39479</v>
      </c>
      <c r="B16" s="6"/>
      <c r="C16" s="48" t="n">
        <v>0.0671147383581372</v>
      </c>
      <c r="D16" s="49" t="n">
        <v>-0.0347611620906023</v>
      </c>
    </row>
    <row r="17" customFormat="false" ht="15" hidden="false" customHeight="false" outlineLevel="0" collapsed="false">
      <c r="A17" s="47" t="n">
        <v>39510</v>
      </c>
      <c r="B17" s="6"/>
      <c r="C17" s="48" t="n">
        <v>0.0112470757603023</v>
      </c>
      <c r="D17" s="49" t="n">
        <v>-0.00595958305464339</v>
      </c>
    </row>
    <row r="18" customFormat="false" ht="15" hidden="false" customHeight="false" outlineLevel="0" collapsed="false">
      <c r="A18" s="47" t="n">
        <v>39539</v>
      </c>
      <c r="B18" s="6"/>
      <c r="C18" s="48" t="n">
        <v>0.0483139069312215</v>
      </c>
      <c r="D18" s="49" t="n">
        <v>0.0475466848113706</v>
      </c>
    </row>
    <row r="19" customFormat="false" ht="15" hidden="false" customHeight="false" outlineLevel="0" collapsed="false">
      <c r="A19" s="47" t="n">
        <v>39569</v>
      </c>
      <c r="B19" s="6"/>
      <c r="C19" s="48" t="n">
        <v>0.0766423357664234</v>
      </c>
      <c r="D19" s="49" t="n">
        <v>0.0106741532487966</v>
      </c>
    </row>
    <row r="20" customFormat="false" ht="15" hidden="false" customHeight="false" outlineLevel="0" collapsed="false">
      <c r="A20" s="47" t="n">
        <v>39601</v>
      </c>
      <c r="B20" s="6"/>
      <c r="C20" s="48" t="n">
        <v>-0.0841939298383918</v>
      </c>
      <c r="D20" s="49" t="n">
        <v>-0.0859623816392694</v>
      </c>
    </row>
    <row r="21" customFormat="false" ht="15" hidden="false" customHeight="false" outlineLevel="0" collapsed="false">
      <c r="A21" s="47" t="n">
        <v>39630</v>
      </c>
      <c r="B21" s="6"/>
      <c r="C21" s="48" t="n">
        <v>0.0797107687010417</v>
      </c>
      <c r="D21" s="49" t="n">
        <v>-0.00985937499999989</v>
      </c>
    </row>
    <row r="22" customFormat="false" ht="15" hidden="false" customHeight="false" outlineLevel="0" collapsed="false">
      <c r="A22" s="47" t="n">
        <v>39661</v>
      </c>
      <c r="B22" s="6"/>
      <c r="C22" s="48" t="n">
        <v>-0.0451247707884876</v>
      </c>
      <c r="D22" s="49" t="n">
        <v>0.0121905032429104</v>
      </c>
    </row>
    <row r="23" customFormat="false" ht="15" hidden="false" customHeight="false" outlineLevel="0" collapsed="false">
      <c r="A23" s="47" t="n">
        <v>39693</v>
      </c>
      <c r="B23" s="6"/>
      <c r="C23" s="48" t="n">
        <v>-0.0391583869082408</v>
      </c>
      <c r="D23" s="49" t="n">
        <v>-0.092054286226546</v>
      </c>
    </row>
    <row r="24" customFormat="false" ht="15" hidden="false" customHeight="false" outlineLevel="0" collapsed="false">
      <c r="A24" s="47" t="n">
        <v>39722</v>
      </c>
      <c r="B24" s="6"/>
      <c r="C24" s="48" t="n">
        <v>-0.205074730622176</v>
      </c>
      <c r="D24" s="49" t="n">
        <v>-0.168269313323145</v>
      </c>
    </row>
    <row r="25" customFormat="false" ht="15" hidden="false" customHeight="false" outlineLevel="0" collapsed="false">
      <c r="A25" s="47" t="n">
        <v>39755</v>
      </c>
      <c r="B25" s="6"/>
      <c r="C25" s="48" t="n">
        <v>-0.117402710975077</v>
      </c>
      <c r="D25" s="49" t="n">
        <v>-0.0748490322580645</v>
      </c>
    </row>
    <row r="26" customFormat="false" ht="15" hidden="false" customHeight="false" outlineLevel="0" collapsed="false">
      <c r="A26" s="47" t="n">
        <v>39783</v>
      </c>
      <c r="B26" s="6"/>
      <c r="C26" s="48" t="n">
        <v>0.0313351498637602</v>
      </c>
      <c r="D26" s="49" t="n">
        <v>0.00782156565205749</v>
      </c>
    </row>
    <row r="27" customFormat="false" ht="15" hidden="false" customHeight="false" outlineLevel="0" collapsed="false">
      <c r="A27" s="47" t="n">
        <v>39815</v>
      </c>
      <c r="B27" s="6"/>
      <c r="C27" s="48" t="n">
        <v>0.0889876305992556</v>
      </c>
      <c r="D27" s="49" t="n">
        <v>-0.0856573484638804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23" t="s">
        <v>57</v>
      </c>
      <c r="B2" s="5"/>
      <c r="C2" s="5"/>
      <c r="D2" s="5"/>
    </row>
    <row r="3" customFormat="false" ht="15" hidden="false" customHeight="false" outlineLevel="0" collapsed="false">
      <c r="A3" s="7" t="s">
        <v>58</v>
      </c>
      <c r="B3" s="7" t="s">
        <v>59</v>
      </c>
      <c r="C3" s="7" t="s">
        <v>60</v>
      </c>
      <c r="D3" s="7" t="s">
        <v>61</v>
      </c>
    </row>
    <row r="4" customFormat="false" ht="15" hidden="false" customHeight="false" outlineLevel="0" collapsed="false">
      <c r="A4" s="50" t="n">
        <v>36525</v>
      </c>
      <c r="B4" s="49" t="n">
        <v>0.286713286713287</v>
      </c>
      <c r="C4" s="49" t="n">
        <v>-0.0730647709320695</v>
      </c>
      <c r="D4" s="49" t="n">
        <v>0.175651338696122</v>
      </c>
    </row>
    <row r="5" customFormat="false" ht="15" hidden="false" customHeight="false" outlineLevel="0" collapsed="false">
      <c r="A5" s="50" t="n">
        <v>36889</v>
      </c>
      <c r="B5" s="49" t="n">
        <v>0.612128146453089</v>
      </c>
      <c r="C5" s="49" t="n">
        <v>-0.113762249680443</v>
      </c>
      <c r="D5" s="49" t="n">
        <v>-0.208333333333333</v>
      </c>
    </row>
    <row r="6" customFormat="false" ht="15" hidden="false" customHeight="false" outlineLevel="0" collapsed="false">
      <c r="A6" s="50" t="n">
        <v>37256</v>
      </c>
      <c r="B6" s="49" t="n">
        <v>-0.404187366926899</v>
      </c>
      <c r="C6" s="49" t="n">
        <v>0.187980769230769</v>
      </c>
      <c r="D6" s="49" t="n">
        <v>0.429953560371517</v>
      </c>
    </row>
    <row r="7" customFormat="false" ht="15" hidden="false" customHeight="false" outlineLevel="0" collapsed="false">
      <c r="A7" s="50" t="n">
        <v>37621</v>
      </c>
      <c r="B7" s="49" t="n">
        <v>-0.134008338296605</v>
      </c>
      <c r="C7" s="49" t="n">
        <v>0.172804532577904</v>
      </c>
      <c r="D7" s="49" t="n">
        <v>-0.354533152909337</v>
      </c>
    </row>
    <row r="8" customFormat="false" ht="15" hidden="false" customHeight="false" outlineLevel="0" collapsed="false">
      <c r="A8" s="50" t="n">
        <v>37986</v>
      </c>
      <c r="B8" s="49" t="n">
        <v>0.30433287482806</v>
      </c>
      <c r="C8" s="49" t="n">
        <v>0.145617667356798</v>
      </c>
      <c r="D8" s="49" t="n">
        <v>0.204891684136967</v>
      </c>
    </row>
    <row r="9" customFormat="false" ht="15" hidden="false" customHeight="false" outlineLevel="0" collapsed="false">
      <c r="A9" s="50" t="n">
        <v>38352</v>
      </c>
      <c r="B9" s="49" t="n">
        <v>0.248879514895861</v>
      </c>
      <c r="C9" s="49" t="n">
        <v>0.201506024096386</v>
      </c>
      <c r="D9" s="49" t="n">
        <v>0.071917410973205</v>
      </c>
    </row>
    <row r="10" customFormat="false" ht="15" hidden="false" customHeight="false" outlineLevel="0" collapsed="false">
      <c r="A10" s="50" t="n">
        <v>38716</v>
      </c>
      <c r="B10" s="49" t="n">
        <v>0.378931813383998</v>
      </c>
      <c r="C10" s="49" t="n">
        <v>-0.00927550764602647</v>
      </c>
      <c r="D10" s="49" t="n">
        <v>-0.158316199545504</v>
      </c>
    </row>
    <row r="11" customFormat="false" ht="15" hidden="false" customHeight="false" outlineLevel="0" collapsed="false">
      <c r="A11" s="50" t="n">
        <v>39080</v>
      </c>
      <c r="B11" s="49" t="n">
        <v>0.283986527862829</v>
      </c>
      <c r="C11" s="49" t="n">
        <v>0.185981781376518</v>
      </c>
      <c r="D11" s="49" t="n">
        <v>0.197737207508357</v>
      </c>
    </row>
    <row r="12" customFormat="false" ht="15" hidden="false" customHeight="false" outlineLevel="0" collapsed="false">
      <c r="A12" s="50" t="n">
        <v>39447</v>
      </c>
      <c r="B12" s="49" t="n">
        <v>-0.0010730893048766</v>
      </c>
      <c r="C12" s="49" t="n">
        <v>0.0714742905909964</v>
      </c>
      <c r="D12" s="49" t="n">
        <v>0.128381279519107</v>
      </c>
    </row>
    <row r="13" customFormat="false" ht="15" hidden="false" customHeight="false" outlineLevel="0" collapsed="false">
      <c r="A13" s="50" t="n">
        <v>39813</v>
      </c>
      <c r="B13" s="49" t="n">
        <v>-0.50071616137503</v>
      </c>
      <c r="C13" s="49" t="n">
        <v>-0.141377937076862</v>
      </c>
      <c r="D13" s="49" t="n">
        <v>-0.207857686453577</v>
      </c>
    </row>
    <row r="14" customFormat="false" ht="15" hidden="false" customHeight="false" outlineLevel="0" collapsed="false">
      <c r="A14" s="26"/>
      <c r="B14" s="26"/>
      <c r="C14" s="26"/>
      <c r="D14" s="26"/>
    </row>
    <row r="15" customFormat="false" ht="15" hidden="false" customHeight="false" outlineLevel="0" collapsed="false">
      <c r="A15" s="51" t="s">
        <v>62</v>
      </c>
      <c r="B15" s="52"/>
      <c r="C15" s="52"/>
      <c r="D15" s="52"/>
      <c r="E15" s="53"/>
    </row>
    <row r="16" customFormat="false" ht="15" hidden="false" customHeight="false" outlineLevel="0" collapsed="false">
      <c r="A16" s="51" t="s">
        <v>63</v>
      </c>
      <c r="B16" s="54"/>
      <c r="C16" s="54"/>
      <c r="D16" s="54"/>
      <c r="E16" s="39"/>
    </row>
    <row r="17" customFormat="false" ht="15" hidden="false" customHeight="false" outlineLevel="0" collapsed="false">
      <c r="A17" s="51" t="s">
        <v>64</v>
      </c>
      <c r="B17" s="54"/>
      <c r="C17" s="54"/>
      <c r="D17" s="54"/>
      <c r="E17" s="39"/>
    </row>
    <row r="18" customFormat="false" ht="15" hidden="false" customHeight="false" outlineLevel="0" collapsed="false">
      <c r="A18" s="51"/>
      <c r="B18" s="54"/>
      <c r="C18" s="54"/>
      <c r="D18" s="54"/>
      <c r="E18" s="39"/>
    </row>
    <row r="19" customFormat="false" ht="15" hidden="false" customHeight="false" outlineLevel="0" collapsed="false">
      <c r="A19" s="55"/>
      <c r="B19" s="54" t="s">
        <v>65</v>
      </c>
      <c r="C19" s="54" t="s">
        <v>66</v>
      </c>
      <c r="D19" s="54"/>
      <c r="E19" s="39"/>
    </row>
    <row r="20" customFormat="false" ht="15" hidden="false" customHeight="false" outlineLevel="0" collapsed="false">
      <c r="A20" s="51" t="s">
        <v>67</v>
      </c>
      <c r="B20" s="52" t="n">
        <v>0.4</v>
      </c>
      <c r="C20" s="52" t="n">
        <v>0.6</v>
      </c>
      <c r="D20" s="52"/>
      <c r="E20" s="53"/>
    </row>
    <row r="21" customFormat="false" ht="15" hidden="false" customHeight="false" outlineLevel="0" collapsed="false">
      <c r="A21" s="51" t="s">
        <v>68</v>
      </c>
      <c r="B21" s="54"/>
      <c r="C21" s="39"/>
      <c r="D21" s="56"/>
      <c r="E21" s="53"/>
    </row>
    <row r="22" customFormat="false" ht="15" hidden="false" customHeight="false" outlineLevel="0" collapsed="false">
      <c r="A22" s="51"/>
      <c r="B22" s="54"/>
      <c r="C22" s="39"/>
      <c r="D22" s="56"/>
      <c r="E22" s="53"/>
    </row>
    <row r="23" customFormat="false" ht="15" hidden="false" customHeight="false" outlineLevel="0" collapsed="false">
      <c r="A23" s="51" t="s">
        <v>69</v>
      </c>
      <c r="B23" s="54"/>
      <c r="C23" s="39"/>
      <c r="D23" s="56"/>
      <c r="E23" s="53"/>
    </row>
    <row r="24" customFormat="false" ht="15" hidden="false" customHeight="false" outlineLevel="0" collapsed="false">
      <c r="A24" s="51" t="s">
        <v>70</v>
      </c>
      <c r="B24" s="54"/>
      <c r="C24" s="39"/>
      <c r="D24" s="56"/>
      <c r="E24" s="53"/>
    </row>
    <row r="25" customFormat="false" ht="12.8" hidden="false" customHeight="false" outlineLevel="0" collapsed="false">
      <c r="A25" s="0" t="s">
        <v>71</v>
      </c>
    </row>
    <row r="26" customFormat="false" ht="12.8" hidden="false" customHeight="false" outlineLevel="0" collapsed="false">
      <c r="A26" s="0" t="s">
        <v>72</v>
      </c>
    </row>
    <row r="27" customFormat="false" ht="15" hidden="false" customHeight="false" outlineLevel="0" collapsed="false">
      <c r="F27" s="5"/>
    </row>
    <row r="31" customFormat="false" ht="15" hidden="false" customHeight="false" outlineLevel="0" collapsed="false">
      <c r="B31" s="54" t="s">
        <v>65</v>
      </c>
      <c r="C31" s="54" t="s">
        <v>66</v>
      </c>
      <c r="D31" s="54" t="s">
        <v>73</v>
      </c>
    </row>
    <row r="32" customFormat="false" ht="15" hidden="false" customHeight="false" outlineLevel="0" collapsed="false">
      <c r="A32" s="51" t="s">
        <v>67</v>
      </c>
      <c r="B32" s="52" t="n">
        <v>0.5</v>
      </c>
      <c r="C32" s="52" t="n">
        <v>0.15</v>
      </c>
      <c r="D32" s="52" t="n">
        <v>0.35</v>
      </c>
    </row>
    <row r="33" customFormat="false" ht="15" hidden="false" customHeight="false" outlineLevel="0" collapsed="false">
      <c r="A33" s="51" t="s">
        <v>68</v>
      </c>
    </row>
    <row r="34" customFormat="false" ht="15" hidden="false" customHeight="false" outlineLevel="0" collapsed="false">
      <c r="A34" s="51" t="s">
        <v>69</v>
      </c>
    </row>
    <row r="35" customFormat="false" ht="15" hidden="false" customHeight="false" outlineLevel="0" collapsed="false">
      <c r="A35" s="51" t="s">
        <v>70</v>
      </c>
    </row>
    <row r="36" customFormat="false" ht="12.8" hidden="false" customHeight="false" outlineLevel="0" collapsed="false">
      <c r="A36" s="0" t="s">
        <v>71</v>
      </c>
    </row>
    <row r="37" customFormat="false" ht="12.8" hidden="false" customHeight="false" outlineLevel="0" collapsed="false">
      <c r="A37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2019-06-16T15:52:10Z</dcterms:created>
  <dc:creator/>
  <dc:description/>
  <dc:language>en-US</dc:language>
  <cp:lastModifiedBy/>
  <dcterms:modified xsi:type="dcterms:W3CDTF">2019-06-16T16:46:44Z</dcterms:modified>
  <cp:revision>3</cp:revision>
  <dc:subject/>
  <dc:title/>
</cp:coreProperties>
</file>