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udwig\Documents\msci261\"/>
    </mc:Choice>
  </mc:AlternateContent>
  <xr:revisionPtr revIDLastSave="0" documentId="13_ncr:1_{3BE77BD9-DB58-4DD1-B822-3F8ECEADC706}" xr6:coauthVersionLast="36" xr6:coauthVersionMax="36" xr10:uidLastSave="{00000000-0000-0000-0000-000000000000}"/>
  <bookViews>
    <workbookView xWindow="32760" yWindow="32760" windowWidth="16380" windowHeight="8190" tabRatio="500" xr2:uid="{00000000-000D-0000-FFFF-FFFF00000000}"/>
  </bookViews>
  <sheets>
    <sheet name="FV" sheetId="3" r:id="rId1"/>
    <sheet name="PV" sheetId="5" r:id="rId2"/>
    <sheet name="NPV" sheetId="6" r:id="rId3"/>
  </sheets>
  <externalReferences>
    <externalReference r:id="rId4"/>
    <externalReference r:id="rId5"/>
    <externalReference r:id="rId6"/>
  </externalReferences>
  <definedNames>
    <definedName name="HAMMADDE">[1]HESAPLAMALAR!$B$2:$B$7</definedName>
    <definedName name="KÂR">[1]HESAPLAMALAR!$E$2:$E$7</definedName>
    <definedName name="KDV">[1]HESAPLAMALAR!$F$2:$F$7</definedName>
    <definedName name="STOK">[2]STOK!$A$1:$D$11</definedName>
    <definedName name="TAŞIMA">[1]HESAPLAMALAR!$C$2:$C$7</definedName>
    <definedName name="ÜRETİM">[1]HESAPLAMALAR!$D$2:$D$7</definedName>
    <definedName name="URUN">[2]STOK!$A$2:$A$11</definedName>
    <definedName name="ÜRÜN_KAYIT">[3]STOK!$A$1:$D$6</definedName>
    <definedName name="ÜRÜN_KODU">[3]STOK!$A$2:$A$6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9" i="6" l="1"/>
  <c r="D29" i="6"/>
  <c r="F27" i="6"/>
  <c r="D27" i="6"/>
  <c r="D20" i="6"/>
  <c r="D26" i="6" s="1"/>
  <c r="F20" i="6"/>
  <c r="D21" i="6"/>
  <c r="F21" i="6"/>
  <c r="F26" i="6" s="1"/>
  <c r="D22" i="6"/>
  <c r="F22" i="6"/>
  <c r="D23" i="6"/>
  <c r="F23" i="6"/>
  <c r="C28" i="5"/>
  <c r="B31" i="5" s="1"/>
  <c r="D28" i="5"/>
  <c r="E28" i="5"/>
  <c r="F28" i="5"/>
  <c r="G28" i="5"/>
  <c r="H28" i="5"/>
  <c r="I28" i="5"/>
  <c r="J28" i="5"/>
  <c r="K28" i="5"/>
  <c r="L28" i="5"/>
  <c r="B32" i="5"/>
  <c r="B21" i="5"/>
  <c r="C19" i="3"/>
  <c r="C22" i="3"/>
  <c r="A22" i="3"/>
  <c r="A19" i="3"/>
  <c r="A28" i="3"/>
</calcChain>
</file>

<file path=xl/sharedStrings.xml><?xml version="1.0" encoding="utf-8"?>
<sst xmlns="http://schemas.openxmlformats.org/spreadsheetml/2006/main" count="35" uniqueCount="24">
  <si>
    <t>a.</t>
  </si>
  <si>
    <t>b.</t>
  </si>
  <si>
    <t>FV</t>
  </si>
  <si>
    <t>c.</t>
  </si>
  <si>
    <t>PV</t>
  </si>
  <si>
    <t>Capital</t>
  </si>
  <si>
    <t>Interest</t>
  </si>
  <si>
    <t>Alternative Solution</t>
  </si>
  <si>
    <t>NPV</t>
  </si>
  <si>
    <t>CF</t>
  </si>
  <si>
    <t>Time</t>
  </si>
  <si>
    <t>Payments</t>
  </si>
  <si>
    <t>PV(pmts)</t>
  </si>
  <si>
    <t>a. 2 years later</t>
  </si>
  <si>
    <t>b. 44 years later</t>
  </si>
  <si>
    <t xml:space="preserve">c. </t>
  </si>
  <si>
    <t>d.</t>
  </si>
  <si>
    <t>Cost of Capital</t>
  </si>
  <si>
    <t>A</t>
  </si>
  <si>
    <t>B</t>
  </si>
  <si>
    <t>million</t>
  </si>
  <si>
    <t>Kinda</t>
  </si>
  <si>
    <t>Alternative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</si>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</sst>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_-* #,##0.00&quot; TL&quot;_-;\-* #,##0.00&quot; TL&quot;_-;_-* \-??&quot; TL&quot;_-;_-@_-"/>
    <numFmt numFmtId="165" formatCode="0.00000%"/>
  </numFmts>
  <fonts count="10" x14ac:knownFonts="1">
    <font>
      <sz val="11"/>
      <color indexed="8"/>
      <name val="Calibri"/>
      <family val="2"/>
      <charset val="162"/>
    </font>
    <font>
      <sz val="11"/>
      <color theme="1"/>
      <name val="Calibri"/>
      <family val="2"/>
      <scheme val="minor"/>
    </font>
    <font>
      <sz val="10"/>
      <name val="Arial Tur"/>
      <charset val="162"/>
    </font>
    <font>
      <sz val="10"/>
      <name val="Arial"/>
      <family val="2"/>
      <charset val="162"/>
    </font>
    <font>
      <sz val="11"/>
      <color indexed="9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8"/>
      <name val="Calibri"/>
      <family val="2"/>
      <charset val="16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45"/>
        <bgColor indexed="29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4">
    <xf numFmtId="0" fontId="0" fillId="0" borderId="0"/>
    <xf numFmtId="164" fontId="7" fillId="0" borderId="0" applyFill="0" applyBorder="0" applyAlignment="0" applyProtection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5" fillId="0" borderId="1" applyNumberFormat="0" applyFill="0" applyAlignment="0" applyProtection="0"/>
    <xf numFmtId="0" fontId="4" fillId="3" borderId="0" applyNumberFormat="0" applyBorder="0" applyAlignment="0" applyProtection="0"/>
    <xf numFmtId="0" fontId="6" fillId="4" borderId="2" applyNumberFormat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7" fillId="5" borderId="0" applyNumberFormat="0" applyBorder="0" applyAlignment="0" applyProtection="0"/>
    <xf numFmtId="0" fontId="1" fillId="8" borderId="0" applyNumberFormat="0" applyBorder="0" applyAlignment="0" applyProtection="0"/>
    <xf numFmtId="0" fontId="9" fillId="9" borderId="0" applyNumberFormat="0" applyBorder="0" applyAlignment="0" applyProtection="0"/>
    <xf numFmtId="0" fontId="1" fillId="10" borderId="0" applyNumberFormat="0" applyBorder="0" applyAlignment="0" applyProtection="0"/>
  </cellStyleXfs>
  <cellXfs count="20">
    <xf numFmtId="0" fontId="0" fillId="0" borderId="0" xfId="0"/>
    <xf numFmtId="0" fontId="5" fillId="0" borderId="1" xfId="5" applyNumberFormat="1" applyFont="1" applyFill="1" applyAlignment="1" applyProtection="1"/>
    <xf numFmtId="0" fontId="4" fillId="3" borderId="0" xfId="6" applyNumberFormat="1" applyFont="1" applyBorder="1" applyAlignment="1" applyProtection="1"/>
    <xf numFmtId="0" fontId="6" fillId="4" borderId="2" xfId="7" applyNumberFormat="1" applyAlignment="1" applyProtection="1"/>
    <xf numFmtId="0" fontId="8" fillId="7" borderId="0" xfId="9"/>
    <xf numFmtId="0" fontId="4" fillId="2" borderId="0" xfId="4" applyNumberFormat="1" applyFont="1" applyBorder="1" applyAlignment="1" applyProtection="1"/>
    <xf numFmtId="8" fontId="0" fillId="0" borderId="0" xfId="0" applyNumberFormat="1"/>
    <xf numFmtId="0" fontId="0" fillId="0" borderId="0" xfId="0" applyNumberFormat="1"/>
    <xf numFmtId="10" fontId="0" fillId="0" borderId="0" xfId="0" applyNumberFormat="1"/>
    <xf numFmtId="165" fontId="4" fillId="2" borderId="0" xfId="4" applyNumberFormat="1" applyFont="1" applyBorder="1" applyAlignment="1" applyProtection="1"/>
    <xf numFmtId="165" fontId="6" fillId="4" borderId="2" xfId="7" applyNumberFormat="1" applyAlignment="1" applyProtection="1"/>
    <xf numFmtId="165" fontId="0" fillId="0" borderId="0" xfId="0" applyNumberFormat="1"/>
    <xf numFmtId="165" fontId="0" fillId="5" borderId="0" xfId="10" applyNumberFormat="1" applyFont="1" applyBorder="1" applyAlignment="1" applyProtection="1"/>
    <xf numFmtId="165" fontId="1" fillId="10" borderId="0" xfId="13" applyNumberFormat="1" applyBorder="1" applyAlignment="1" applyProtection="1"/>
    <xf numFmtId="8" fontId="6" fillId="4" borderId="2" xfId="7" applyNumberFormat="1" applyAlignment="1" applyProtection="1"/>
    <xf numFmtId="44" fontId="6" fillId="4" borderId="2" xfId="7" applyNumberFormat="1" applyAlignment="1" applyProtection="1"/>
    <xf numFmtId="0" fontId="9" fillId="9" borderId="0" xfId="12"/>
    <xf numFmtId="9" fontId="0" fillId="0" borderId="0" xfId="0" applyNumberFormat="1"/>
    <xf numFmtId="165" fontId="1" fillId="8" borderId="0" xfId="11" applyNumberFormat="1" applyAlignment="1">
      <alignment horizontal="center"/>
    </xf>
    <xf numFmtId="165" fontId="8" fillId="7" borderId="0" xfId="9" applyNumberFormat="1" applyAlignment="1">
      <alignment horizontal="center"/>
    </xf>
  </cellXfs>
  <cellStyles count="14">
    <cellStyle name="40% - Accent2" xfId="13" builtinId="35"/>
    <cellStyle name="60% - Accent1" xfId="11" builtinId="32"/>
    <cellStyle name="60% - Accent2" xfId="9" builtinId="36"/>
    <cellStyle name="Accent2" xfId="12" builtinId="33"/>
    <cellStyle name="Currency 2" xfId="1" xr:uid="{00000000-0005-0000-0000-000001000000}"/>
    <cellStyle name="Excel_BuiltIn_20% - Accent2" xfId="8" xr:uid="{00000000-0005-0000-0000-000002000000}"/>
    <cellStyle name="Excel_BuiltIn_40% - Accent5" xfId="10" xr:uid="{48568184-A9AB-4377-A9A3-3A7D0051DC54}"/>
    <cellStyle name="Excel_BuiltIn_Accent4" xfId="6" xr:uid="{00000000-0005-0000-0000-000007000000}"/>
    <cellStyle name="Excel_BuiltIn_Accent5" xfId="4" xr:uid="{00000000-0005-0000-0000-000008000000}"/>
    <cellStyle name="Excel_BuiltIn_Linked Cell" xfId="5" xr:uid="{00000000-0005-0000-0000-00000A000000}"/>
    <cellStyle name="Excel_BuiltIn_Output" xfId="7" xr:uid="{00000000-0005-0000-0000-00000B000000}"/>
    <cellStyle name="Normal" xfId="0" builtinId="0"/>
    <cellStyle name="Normal 2" xfId="2" xr:uid="{00000000-0005-0000-0000-00000D000000}"/>
    <cellStyle name="Normal 3" xfId="3" xr:uid="{00000000-0005-0000-0000-00000E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C4C4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</xdr:colOff>
      <xdr:row>0</xdr:row>
      <xdr:rowOff>0</xdr:rowOff>
    </xdr:from>
    <xdr:to>
      <xdr:col>6</xdr:col>
      <xdr:colOff>0</xdr:colOff>
      <xdr:row>13</xdr:row>
      <xdr:rowOff>0</xdr:rowOff>
    </xdr:to>
    <xdr:sp macro="" textlink="" fLocksText="0">
      <xdr:nvSpPr>
        <xdr:cNvPr id="2" name="Rounded Rectangle 1">
          <a:extLst>
            <a:ext uri="{FF2B5EF4-FFF2-40B4-BE49-F238E27FC236}">
              <a16:creationId xmlns:a16="http://schemas.microsoft.com/office/drawing/2014/main" id="{79EA0A36-25D2-4A66-97D8-91086438A2CF}"/>
            </a:ext>
          </a:extLst>
        </xdr:cNvPr>
        <xdr:cNvSpPr>
          <a:spLocks noChangeArrowheads="1"/>
        </xdr:cNvSpPr>
      </xdr:nvSpPr>
      <xdr:spPr bwMode="auto">
        <a:xfrm>
          <a:off x="27214" y="0"/>
          <a:ext cx="4381500" cy="2476500"/>
        </a:xfrm>
        <a:prstGeom prst="roundRect">
          <a:avLst>
            <a:gd name="adj" fmla="val 16667"/>
          </a:avLst>
        </a:prstGeom>
        <a:solidFill>
          <a:srgbClr val="FFFFFF"/>
        </a:solidFill>
        <a:ln w="25560" cap="sq">
          <a:solidFill>
            <a:srgbClr val="4F81BD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CA" sz="1100" b="0" i="0" u="none" strike="noStrike">
              <a:effectLst/>
              <a:latin typeface="+mn-lt"/>
              <a:ea typeface="+mn-ea"/>
              <a:cs typeface="+mn-cs"/>
            </a:rPr>
            <a:t>Trump’s father left Donald a small loan amounts $60.7 million in 1975. If he didn’t start up a business but have invested in interest rate of 2.25% per annum:</a:t>
          </a:r>
          <a:endParaRPr lang="en-CA" sz="1100"/>
        </a:p>
        <a:p>
          <a:pPr algn="l" rtl="0">
            <a:defRPr sz="1000"/>
          </a:pPr>
          <a:r>
            <a:rPr lang="en-CA" sz="1100" b="0" i="0" u="none" strike="noStrike">
              <a:effectLst/>
              <a:latin typeface="+mn-lt"/>
              <a:ea typeface="+mn-ea"/>
              <a:cs typeface="+mn-cs"/>
            </a:rPr>
            <a:t>a) How much Donald would have if he invested for 2 years?</a:t>
          </a:r>
          <a:r>
            <a:rPr lang="en-CA" sz="1100"/>
            <a:t> </a:t>
          </a:r>
        </a:p>
        <a:p>
          <a:pPr algn="l" rtl="0">
            <a:defRPr sz="1000"/>
          </a:pPr>
          <a:r>
            <a:rPr lang="en-CA" sz="1100" b="0" i="0" u="none" strike="noStrike">
              <a:effectLst/>
              <a:latin typeface="+mn-lt"/>
              <a:ea typeface="+mn-ea"/>
              <a:cs typeface="+mn-cs"/>
            </a:rPr>
            <a:t>b) What would be his worth (before tax) by 2019 (44 years later)?</a:t>
          </a:r>
          <a:r>
            <a:rPr lang="en-CA" sz="1100"/>
            <a:t> </a:t>
          </a:r>
        </a:p>
        <a:p>
          <a:pPr algn="l" rtl="0">
            <a:defRPr sz="1000"/>
          </a:pPr>
          <a:r>
            <a:rPr lang="en-CA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c) Donald didn't invest his money to interest, he started up a business. His net worth is 3.1 billion. Do you think he did the right thing?</a:t>
          </a:r>
          <a:br>
            <a:rPr lang="en-CA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</a:br>
          <a:r>
            <a:rPr lang="en-CA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d) Assume average return of stock market is 10%. If Donald invested his money to stock market would he had more net worth?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9524</xdr:rowOff>
    </xdr:from>
    <xdr:to>
      <xdr:col>11</xdr:col>
      <xdr:colOff>0</xdr:colOff>
      <xdr:row>11</xdr:row>
      <xdr:rowOff>190499</xdr:rowOff>
    </xdr:to>
    <xdr:sp macro="" textlink="" fLocksText="0">
      <xdr:nvSpPr>
        <xdr:cNvPr id="5121" name="Rounded Rectangle 1">
          <a:extLst>
            <a:ext uri="{FF2B5EF4-FFF2-40B4-BE49-F238E27FC236}">
              <a16:creationId xmlns:a16="http://schemas.microsoft.com/office/drawing/2014/main" id="{C2D1571C-CEDD-4BAE-A954-B7419F46C8BE}"/>
            </a:ext>
          </a:extLst>
        </xdr:cNvPr>
        <xdr:cNvSpPr>
          <a:spLocks noChangeArrowheads="1"/>
        </xdr:cNvSpPr>
      </xdr:nvSpPr>
      <xdr:spPr bwMode="auto">
        <a:xfrm>
          <a:off x="0" y="200024"/>
          <a:ext cx="6559826" cy="2085975"/>
        </a:xfrm>
        <a:prstGeom prst="roundRect">
          <a:avLst>
            <a:gd name="adj" fmla="val 16667"/>
          </a:avLst>
        </a:prstGeom>
        <a:solidFill>
          <a:srgbClr val="FFFFFF"/>
        </a:solidFill>
        <a:ln w="25560" cap="sq">
          <a:solidFill>
            <a:srgbClr val="4F81BD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As winner of a breakfast cereal competition, you can choose one of the following prizes (Assume interest rate is 8%) :</a:t>
          </a:r>
        </a:p>
        <a:p>
          <a:pPr algn="l" rtl="0">
            <a:defRPr sz="1000"/>
          </a:pP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a. </a:t>
          </a: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$100,000 now.</a:t>
          </a:r>
        </a:p>
        <a:p>
          <a:pPr algn="l" rtl="0">
            <a:defRPr sz="1000"/>
          </a:pP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b. </a:t>
          </a: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$180,000 at the end of five years.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CA" sz="14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Calibri"/>
            </a:rPr>
            <a:t>c. </a:t>
          </a:r>
          <a:r>
            <a:rPr kumimoji="0" lang="en-CA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Calibri"/>
            </a:rPr>
            <a:t>$19,000 for each of 10 years (paid at the end of each year).</a:t>
          </a:r>
        </a:p>
        <a:p>
          <a:pPr algn="l" rtl="0">
            <a:defRPr sz="1000"/>
          </a:pP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 (optional). </a:t>
          </a: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$11,400 a year forever.</a:t>
          </a:r>
        </a:p>
        <a:p>
          <a:pPr algn="l" rtl="0">
            <a:defRPr sz="1000"/>
          </a:pP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e </a:t>
          </a:r>
          <a:r>
            <a:rPr kumimoji="0" lang="en-CA" sz="14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Calibri"/>
            </a:rPr>
            <a:t>(optional)</a:t>
          </a: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. </a:t>
          </a: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$6,500 next year and increasing thereafter by 5 percent a year forever.</a:t>
          </a:r>
        </a:p>
      </xdr:txBody>
    </xdr:sp>
    <xdr:clientData/>
  </xdr:twoCellAnchor>
  <xdr:twoCellAnchor>
    <xdr:from>
      <xdr:col>0</xdr:col>
      <xdr:colOff>66675</xdr:colOff>
      <xdr:row>15</xdr:row>
      <xdr:rowOff>142875</xdr:rowOff>
    </xdr:from>
    <xdr:to>
      <xdr:col>7</xdr:col>
      <xdr:colOff>304800</xdr:colOff>
      <xdr:row>15</xdr:row>
      <xdr:rowOff>152400</xdr:rowOff>
    </xdr:to>
    <xdr:sp macro="" textlink="">
      <xdr:nvSpPr>
        <xdr:cNvPr id="5122" name="Straight Connector 3">
          <a:extLst>
            <a:ext uri="{FF2B5EF4-FFF2-40B4-BE49-F238E27FC236}">
              <a16:creationId xmlns:a16="http://schemas.microsoft.com/office/drawing/2014/main" id="{3C1BFB5E-D601-4798-BE63-DF8235D6AC5B}"/>
            </a:ext>
          </a:extLst>
        </xdr:cNvPr>
        <xdr:cNvSpPr>
          <a:spLocks noChangeShapeType="1"/>
        </xdr:cNvSpPr>
      </xdr:nvSpPr>
      <xdr:spPr bwMode="auto">
        <a:xfrm>
          <a:off x="66675" y="3000375"/>
          <a:ext cx="4438650" cy="9525"/>
        </a:xfrm>
        <a:prstGeom prst="line">
          <a:avLst/>
        </a:prstGeom>
        <a:noFill/>
        <a:ln w="25560" cap="sq">
          <a:solidFill>
            <a:srgbClr val="000000"/>
          </a:solidFill>
          <a:miter lim="800000"/>
          <a:headEnd/>
          <a:tailEnd/>
        </a:ln>
        <a:effectLst>
          <a:outerShdw dist="20160" dir="5400000" algn="ctr" rotWithShape="0">
            <a:srgbClr val="000000">
              <a:alpha val="38034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47625</xdr:colOff>
      <xdr:row>21</xdr:row>
      <xdr:rowOff>152400</xdr:rowOff>
    </xdr:from>
    <xdr:to>
      <xdr:col>7</xdr:col>
      <xdr:colOff>295275</xdr:colOff>
      <xdr:row>21</xdr:row>
      <xdr:rowOff>161925</xdr:rowOff>
    </xdr:to>
    <xdr:sp macro="" textlink="">
      <xdr:nvSpPr>
        <xdr:cNvPr id="5123" name="Straight Connector 4">
          <a:extLst>
            <a:ext uri="{FF2B5EF4-FFF2-40B4-BE49-F238E27FC236}">
              <a16:creationId xmlns:a16="http://schemas.microsoft.com/office/drawing/2014/main" id="{05E7DC54-3496-452D-92F5-DBA99BC2E06F}"/>
            </a:ext>
          </a:extLst>
        </xdr:cNvPr>
        <xdr:cNvSpPr>
          <a:spLocks noChangeShapeType="1"/>
        </xdr:cNvSpPr>
      </xdr:nvSpPr>
      <xdr:spPr bwMode="auto">
        <a:xfrm>
          <a:off x="47625" y="4152900"/>
          <a:ext cx="4448175" cy="9525"/>
        </a:xfrm>
        <a:prstGeom prst="line">
          <a:avLst/>
        </a:prstGeom>
        <a:noFill/>
        <a:ln w="25560" cap="sq">
          <a:solidFill>
            <a:srgbClr val="000000"/>
          </a:solidFill>
          <a:miter lim="800000"/>
          <a:headEnd/>
          <a:tailEnd/>
        </a:ln>
        <a:effectLst>
          <a:outerShdw dist="20160" dir="5400000" algn="ctr" rotWithShape="0">
            <a:srgbClr val="000000">
              <a:alpha val="38034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57150</xdr:colOff>
      <xdr:row>36</xdr:row>
      <xdr:rowOff>83006</xdr:rowOff>
    </xdr:from>
    <xdr:to>
      <xdr:col>7</xdr:col>
      <xdr:colOff>304800</xdr:colOff>
      <xdr:row>36</xdr:row>
      <xdr:rowOff>92531</xdr:rowOff>
    </xdr:to>
    <xdr:sp macro="" textlink="">
      <xdr:nvSpPr>
        <xdr:cNvPr id="5124" name="Straight Connector 5">
          <a:extLst>
            <a:ext uri="{FF2B5EF4-FFF2-40B4-BE49-F238E27FC236}">
              <a16:creationId xmlns:a16="http://schemas.microsoft.com/office/drawing/2014/main" id="{746DFEC0-5EB5-4287-A0EA-F4A7B074B24E}"/>
            </a:ext>
          </a:extLst>
        </xdr:cNvPr>
        <xdr:cNvSpPr>
          <a:spLocks noChangeShapeType="1"/>
        </xdr:cNvSpPr>
      </xdr:nvSpPr>
      <xdr:spPr bwMode="auto">
        <a:xfrm>
          <a:off x="57150" y="6962777"/>
          <a:ext cx="4705350" cy="9525"/>
        </a:xfrm>
        <a:prstGeom prst="line">
          <a:avLst/>
        </a:prstGeom>
        <a:noFill/>
        <a:ln w="25560" cap="sq">
          <a:solidFill>
            <a:srgbClr val="000000"/>
          </a:solidFill>
          <a:miter lim="800000"/>
          <a:headEnd/>
          <a:tailEnd/>
        </a:ln>
        <a:effectLst>
          <a:outerShdw dist="20160" dir="5400000" algn="ctr" rotWithShape="0">
            <a:srgbClr val="000000">
              <a:alpha val="38034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0</xdr:rowOff>
    </xdr:from>
    <xdr:to>
      <xdr:col>11</xdr:col>
      <xdr:colOff>1361</xdr:colOff>
      <xdr:row>14</xdr:row>
      <xdr:rowOff>0</xdr:rowOff>
    </xdr:to>
    <xdr:sp macro="" textlink="" fLocksText="0">
      <xdr:nvSpPr>
        <xdr:cNvPr id="2" name="Rounded Rectangle 1">
          <a:extLst>
            <a:ext uri="{FF2B5EF4-FFF2-40B4-BE49-F238E27FC236}">
              <a16:creationId xmlns:a16="http://schemas.microsoft.com/office/drawing/2014/main" id="{240B1A96-5CAE-42D3-837C-D623E24A1BE1}"/>
            </a:ext>
          </a:extLst>
        </xdr:cNvPr>
        <xdr:cNvSpPr>
          <a:spLocks noChangeArrowheads="1"/>
        </xdr:cNvSpPr>
      </xdr:nvSpPr>
      <xdr:spPr bwMode="auto">
        <a:xfrm>
          <a:off x="66675" y="190500"/>
          <a:ext cx="7358743" cy="2476500"/>
        </a:xfrm>
        <a:prstGeom prst="roundRect">
          <a:avLst>
            <a:gd name="adj" fmla="val 16667"/>
          </a:avLst>
        </a:prstGeom>
        <a:solidFill>
          <a:srgbClr val="FFFFFF"/>
        </a:solidFill>
        <a:ln w="25560" cap="sq">
          <a:solidFill>
            <a:srgbClr val="4F81BD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 factory costs $400,000. You reckon that if you</a:t>
          </a:r>
        </a:p>
        <a:p>
          <a:pPr algn="l" rtl="0">
            <a:defRPr sz="1000"/>
          </a:pP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- Produce A, it will produce an inflow after operating costs of $100,000 in year 1, $200,000 in year 2, and $300,000 in year 3. </a:t>
          </a:r>
        </a:p>
        <a:p>
          <a:pPr algn="l" rtl="0">
            <a:defRPr sz="1000"/>
          </a:pP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- Produce B, </a:t>
          </a:r>
          <a:r>
            <a:rPr kumimoji="0" lang="en-CA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Calibri"/>
            </a:rPr>
            <a:t>it will produce an inflow after operating costs of $300,000 in year 1, $200,000 in year 2, and $100,000 in year 3.</a:t>
          </a:r>
        </a:p>
        <a:p>
          <a:pPr algn="l" rtl="0">
            <a:defRPr sz="1000"/>
          </a:pPr>
          <a:endParaRPr kumimoji="0" lang="en-CA" sz="14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+mn-lt"/>
            <a:ea typeface="+mn-ea"/>
            <a:cs typeface="Calibri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CA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Calibri"/>
            </a:rPr>
            <a:t>The opportunity cost of capital is 12 percent. </a:t>
          </a:r>
        </a:p>
        <a:p>
          <a:pPr algn="l" rtl="0">
            <a:defRPr sz="1000"/>
          </a:pPr>
          <a:endParaRPr lang="en-CA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 a) Calculate NPV of these investments</a:t>
          </a:r>
        </a:p>
        <a:p>
          <a:pPr algn="l" rtl="0">
            <a:defRPr sz="1000"/>
          </a:pP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 b) Calculate the IRR of these investments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t.beylunioglu/Downloads/Excel%20Temel%20Orta%20ve%20If%20Fonksiyonu(DOLU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inan/Desktop/OFFICE%20CALISMALARI/EXCEL/VERI%20TABANI%20ve%20FORML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inan/Desktop/ANT%20E&#286;&#304;T&#304;M%20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IR SÜTUN ÇALIŞMALARI"/>
      <sheetName val="RAKAMLARI BİÇİMLENDİRME"/>
      <sheetName val="GRAFİKLER"/>
      <sheetName val="KOŞULLU BİÇİMLENDİRME"/>
      <sheetName val="MUTLAK VE GÖRECELİ ADRES"/>
      <sheetName val="ARİTMETİK İŞLEMLER"/>
      <sheetName val="HESAPLAMALAR"/>
      <sheetName val="Sheet1"/>
      <sheetName val="IF FONKSIYONU"/>
      <sheetName val="IF FONKSIYONU 2"/>
      <sheetName val="AND İLE OR"/>
      <sheetName val="AND İLE OR 2"/>
      <sheetName val="KISAYOLL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IS"/>
      <sheetName val="STOK"/>
      <sheetName val="AYLARA GORE SATIS"/>
      <sheetName val="AYLARA GORE SATIS-2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İÇİMLENDİRME"/>
      <sheetName val="KOŞULLU BİÇİMLENDİRME"/>
      <sheetName val="ARİTMETİK OPERATÖRLER"/>
      <sheetName val="MUTLAK GÖRECELİ ADRES TİPLERİ"/>
      <sheetName val="HESAPLAMALAR VE BASİT FORMÜLLER"/>
      <sheetName val="IF FONKSIYONU 2"/>
      <sheetName val="AND ILE OR"/>
      <sheetName val="IF FONKSIYONU 3"/>
      <sheetName val="IF FONKSIYONU 4"/>
      <sheetName val="GENEL TARAMA"/>
      <sheetName val="COUNTIF VE SUMIF"/>
      <sheetName val="METİNSEL FONKSİYONLAR"/>
      <sheetName val="METİNSEL FONKSİYONLAR 2"/>
      <sheetName val="VLOOKUP"/>
      <sheetName val="ADVANCED FİLTER"/>
      <sheetName val="ALT TOPLAM"/>
      <sheetName val="DATA TABLES"/>
      <sheetName val="TEXT TO COLUMNS"/>
      <sheetName val="PIVOT CHART"/>
      <sheetName val="PIVOT TABLES"/>
      <sheetName val="DIŞ VERİ AL"/>
      <sheetName val="KAYIT MAKROLARI"/>
      <sheetName val="SATIŞ"/>
      <sheetName val="STOK"/>
      <sheetName val="GOAL SEEK"/>
      <sheetName val="BİTİRME TEZİ"/>
      <sheetName val="Scenario Summary"/>
      <sheetName val="BİTİRME TEZİ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5:C28"/>
  <sheetViews>
    <sheetView tabSelected="1" zoomScale="175" zoomScaleNormal="175" workbookViewId="0"/>
  </sheetViews>
  <sheetFormatPr defaultColWidth="11" defaultRowHeight="15" x14ac:dyDescent="0.25"/>
  <cols>
    <col min="2" max="2" width="16.28515625" bestFit="1" customWidth="1"/>
  </cols>
  <sheetData>
    <row r="15" spans="1:3" x14ac:dyDescent="0.25">
      <c r="A15" t="s">
        <v>5</v>
      </c>
      <c r="B15">
        <v>60.7</v>
      </c>
      <c r="C15" t="s">
        <v>20</v>
      </c>
    </row>
    <row r="16" spans="1:3" x14ac:dyDescent="0.25">
      <c r="A16" t="s">
        <v>6</v>
      </c>
      <c r="B16" s="8">
        <v>2.2499999999999999E-2</v>
      </c>
    </row>
    <row r="18" spans="1:3" ht="15.75" thickBot="1" x14ac:dyDescent="0.3">
      <c r="A18" s="1" t="s">
        <v>13</v>
      </c>
      <c r="C18" s="4" t="s">
        <v>7</v>
      </c>
    </row>
    <row r="19" spans="1:3" ht="15.75" thickTop="1" x14ac:dyDescent="0.25">
      <c r="A19">
        <f>B15*(1+B16)^2</f>
        <v>63.462229374999993</v>
      </c>
      <c r="C19" s="6">
        <f>FV(B16,2,,-B15)</f>
        <v>63.462229374999993</v>
      </c>
    </row>
    <row r="21" spans="1:3" ht="15.75" thickBot="1" x14ac:dyDescent="0.3">
      <c r="A21" s="1" t="s">
        <v>14</v>
      </c>
      <c r="C21" s="4" t="s">
        <v>7</v>
      </c>
    </row>
    <row r="22" spans="1:3" ht="15.75" thickTop="1" x14ac:dyDescent="0.25">
      <c r="A22">
        <f>B15*(1+B16)^44</f>
        <v>161.57517127743691</v>
      </c>
      <c r="C22" s="6">
        <f>FV(B16,44,,-B15)</f>
        <v>161.57517127743691</v>
      </c>
    </row>
    <row r="24" spans="1:3" ht="15.75" thickBot="1" x14ac:dyDescent="0.3">
      <c r="A24" s="1" t="s">
        <v>15</v>
      </c>
    </row>
    <row r="25" spans="1:3" ht="15.75" thickTop="1" x14ac:dyDescent="0.25">
      <c r="A25" t="s">
        <v>21</v>
      </c>
    </row>
    <row r="27" spans="1:3" ht="15.75" thickBot="1" x14ac:dyDescent="0.3">
      <c r="A27" s="1" t="s">
        <v>16</v>
      </c>
    </row>
    <row r="28" spans="1:3" ht="15.75" thickTop="1" x14ac:dyDescent="0.25">
      <c r="A28">
        <f>B15*(1+10%)^44</f>
        <v>4022.2294178961533</v>
      </c>
      <c r="B28" t="s">
        <v>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4:L32"/>
  <sheetViews>
    <sheetView zoomScale="175" zoomScaleNormal="175" workbookViewId="0"/>
  </sheetViews>
  <sheetFormatPr defaultColWidth="9" defaultRowHeight="15" x14ac:dyDescent="0.25"/>
  <cols>
    <col min="1" max="1" width="11" bestFit="1" customWidth="1"/>
    <col min="2" max="2" width="13" bestFit="1" customWidth="1"/>
  </cols>
  <sheetData>
    <row r="14" spans="1:2" x14ac:dyDescent="0.25">
      <c r="A14" s="1" t="s">
        <v>0</v>
      </c>
    </row>
    <row r="15" spans="1:2" x14ac:dyDescent="0.25">
      <c r="A15" s="2" t="s">
        <v>4</v>
      </c>
      <c r="B15" s="3">
        <v>100000</v>
      </c>
    </row>
    <row r="19" spans="1:12" x14ac:dyDescent="0.25">
      <c r="A19" s="1" t="s">
        <v>1</v>
      </c>
    </row>
    <row r="20" spans="1:12" x14ac:dyDescent="0.25">
      <c r="A20" t="s">
        <v>2</v>
      </c>
      <c r="B20">
        <v>180000</v>
      </c>
    </row>
    <row r="21" spans="1:12" x14ac:dyDescent="0.25">
      <c r="A21" s="2" t="s">
        <v>4</v>
      </c>
      <c r="B21" s="14">
        <f>PV(0.08,5,,-B20)</f>
        <v>122504.97546607554</v>
      </c>
    </row>
    <row r="25" spans="1:12" ht="15.75" thickBot="1" x14ac:dyDescent="0.3">
      <c r="A25" s="1" t="s">
        <v>3</v>
      </c>
    </row>
    <row r="26" spans="1:12" ht="15.75" thickTop="1" x14ac:dyDescent="0.25">
      <c r="A26" t="s">
        <v>10</v>
      </c>
      <c r="B26" s="7">
        <v>0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</row>
    <row r="27" spans="1:12" x14ac:dyDescent="0.25">
      <c r="A27" t="s">
        <v>11</v>
      </c>
      <c r="B27" s="6"/>
      <c r="C27">
        <v>19000</v>
      </c>
      <c r="D27">
        <v>19000</v>
      </c>
      <c r="E27">
        <v>19000</v>
      </c>
      <c r="F27">
        <v>19000</v>
      </c>
      <c r="G27">
        <v>19000</v>
      </c>
      <c r="H27">
        <v>19000</v>
      </c>
      <c r="I27">
        <v>19000</v>
      </c>
      <c r="J27">
        <v>19000</v>
      </c>
      <c r="K27">
        <v>19000</v>
      </c>
      <c r="L27">
        <v>19000</v>
      </c>
    </row>
    <row r="28" spans="1:12" x14ac:dyDescent="0.25">
      <c r="A28" t="s">
        <v>12</v>
      </c>
      <c r="B28" s="6"/>
      <c r="C28">
        <f>C27/(1+0.08)^C26</f>
        <v>17592.592592592591</v>
      </c>
      <c r="D28">
        <f t="shared" ref="D28:L28" si="0">D27/(1+0.08)^D26</f>
        <v>16289.43758573388</v>
      </c>
      <c r="E28">
        <f t="shared" si="0"/>
        <v>15082.812579383222</v>
      </c>
      <c r="F28">
        <f t="shared" si="0"/>
        <v>13965.567203132612</v>
      </c>
      <c r="G28">
        <f t="shared" si="0"/>
        <v>12931.080743641307</v>
      </c>
      <c r="H28">
        <f t="shared" si="0"/>
        <v>11973.222910778986</v>
      </c>
      <c r="I28">
        <f t="shared" si="0"/>
        <v>11086.317509980543</v>
      </c>
      <c r="J28">
        <f t="shared" si="0"/>
        <v>10265.10880553754</v>
      </c>
      <c r="K28">
        <f t="shared" si="0"/>
        <v>9504.730375497722</v>
      </c>
      <c r="L28">
        <f t="shared" si="0"/>
        <v>8800.6762736090004</v>
      </c>
    </row>
    <row r="29" spans="1:12" x14ac:dyDescent="0.25">
      <c r="B29" s="6"/>
    </row>
    <row r="30" spans="1:12" x14ac:dyDescent="0.25">
      <c r="B30" s="6"/>
    </row>
    <row r="31" spans="1:12" x14ac:dyDescent="0.25">
      <c r="A31" s="2" t="s">
        <v>4</v>
      </c>
      <c r="B31" s="15">
        <f>SUM(C28:L28)</f>
        <v>127491.54657988741</v>
      </c>
    </row>
    <row r="32" spans="1:12" x14ac:dyDescent="0.25">
      <c r="A32" s="16" t="s">
        <v>22</v>
      </c>
      <c r="B32" s="6">
        <f>PV(0.08,10,-19000)</f>
        <v>127491.54657988749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39E4-40A9-4907-904E-C0A7B20F7727}">
  <dimension ref="A16:F29"/>
  <sheetViews>
    <sheetView zoomScale="145" zoomScaleNormal="145" workbookViewId="0"/>
  </sheetViews>
  <sheetFormatPr defaultColWidth="9" defaultRowHeight="15" x14ac:dyDescent="0.25"/>
  <cols>
    <col min="1" max="1" width="13.85546875" bestFit="1" customWidth="1"/>
    <col min="2" max="2" width="10.5703125" bestFit="1" customWidth="1"/>
    <col min="3" max="3" width="9.140625" customWidth="1"/>
    <col min="4" max="4" width="26.5703125" customWidth="1"/>
    <col min="5" max="5" width="9.140625" customWidth="1"/>
    <col min="6" max="6" width="12.85546875" bestFit="1" customWidth="1"/>
    <col min="7" max="7" width="9.140625" customWidth="1"/>
  </cols>
  <sheetData>
    <row r="16" spans="1:5" x14ac:dyDescent="0.25">
      <c r="A16" s="9" t="s">
        <v>17</v>
      </c>
      <c r="B16" s="10">
        <v>0.12</v>
      </c>
      <c r="C16" s="11"/>
      <c r="D16" s="11"/>
      <c r="E16" s="11"/>
    </row>
    <row r="17" spans="1:6" x14ac:dyDescent="0.25">
      <c r="A17" s="11"/>
      <c r="B17" s="11"/>
      <c r="C17" s="11"/>
      <c r="D17" s="11"/>
      <c r="E17" s="11"/>
    </row>
    <row r="18" spans="1:6" x14ac:dyDescent="0.25">
      <c r="A18" s="11"/>
      <c r="B18" s="11"/>
      <c r="C18" s="18" t="s">
        <v>18</v>
      </c>
      <c r="D18" s="18"/>
      <c r="E18" s="19" t="s">
        <v>19</v>
      </c>
      <c r="F18" s="19"/>
    </row>
    <row r="19" spans="1:6" x14ac:dyDescent="0.25">
      <c r="A19" s="11"/>
      <c r="B19" s="11"/>
      <c r="C19" s="12" t="s">
        <v>9</v>
      </c>
      <c r="D19" s="12" t="s">
        <v>4</v>
      </c>
      <c r="E19" s="13" t="s">
        <v>9</v>
      </c>
      <c r="F19" s="13" t="s">
        <v>4</v>
      </c>
    </row>
    <row r="20" spans="1:6" x14ac:dyDescent="0.25">
      <c r="A20" s="11"/>
      <c r="B20" s="5">
        <v>0</v>
      </c>
      <c r="C20">
        <v>-400000</v>
      </c>
      <c r="D20">
        <f>C20/(1+$B$16)^B20</f>
        <v>-400000</v>
      </c>
      <c r="E20">
        <v>-400000</v>
      </c>
      <c r="F20">
        <f>E20/(1+$B$16)^B20</f>
        <v>-400000</v>
      </c>
    </row>
    <row r="21" spans="1:6" x14ac:dyDescent="0.25">
      <c r="B21" s="5">
        <v>1</v>
      </c>
      <c r="C21">
        <v>100000</v>
      </c>
      <c r="D21">
        <f t="shared" ref="D21:D23" si="0">C21/(1+$B$16)^B21</f>
        <v>89285.714285714275</v>
      </c>
      <c r="E21">
        <v>300000</v>
      </c>
      <c r="F21">
        <f t="shared" ref="F21:F23" si="1">E21/(1+$B$16)^B21</f>
        <v>267857.14285714284</v>
      </c>
    </row>
    <row r="22" spans="1:6" x14ac:dyDescent="0.25">
      <c r="B22" s="5">
        <v>2</v>
      </c>
      <c r="C22">
        <v>200000</v>
      </c>
      <c r="D22">
        <f t="shared" si="0"/>
        <v>159438.77551020405</v>
      </c>
      <c r="E22">
        <v>200000</v>
      </c>
      <c r="F22">
        <f t="shared" si="1"/>
        <v>159438.77551020405</v>
      </c>
    </row>
    <row r="23" spans="1:6" x14ac:dyDescent="0.25">
      <c r="B23" s="5">
        <v>3</v>
      </c>
      <c r="C23">
        <v>300000</v>
      </c>
      <c r="D23">
        <f t="shared" si="0"/>
        <v>213534.07434402328</v>
      </c>
      <c r="E23">
        <v>100000</v>
      </c>
      <c r="F23">
        <f t="shared" si="1"/>
        <v>71178.024781341082</v>
      </c>
    </row>
    <row r="26" spans="1:6" x14ac:dyDescent="0.25">
      <c r="C26" s="2" t="s">
        <v>8</v>
      </c>
      <c r="D26">
        <f>SUM(D20:D23)</f>
        <v>62258.564139941591</v>
      </c>
      <c r="E26" s="2" t="s">
        <v>8</v>
      </c>
      <c r="F26">
        <f>SUM(F20:F23)</f>
        <v>98473.943148687977</v>
      </c>
    </row>
    <row r="27" spans="1:6" x14ac:dyDescent="0.25">
      <c r="C27" t="s">
        <v>22</v>
      </c>
      <c r="D27" s="6">
        <f>NPV($B$16,C21:C23)+C20</f>
        <v>62258.564139941591</v>
      </c>
      <c r="E27" t="s">
        <v>22</v>
      </c>
      <c r="F27" s="6">
        <f>NPV($B$16,E21:E23)+E20</f>
        <v>98473.943148687948</v>
      </c>
    </row>
    <row r="29" spans="1:6" x14ac:dyDescent="0.25">
      <c r="C29" s="2" t="s">
        <v>23</v>
      </c>
      <c r="D29" s="17">
        <f>IRR(C20:C23)</f>
        <v>0.19437709962747851</v>
      </c>
      <c r="E29" s="2" t="s">
        <v>23</v>
      </c>
      <c r="F29" s="17">
        <f>IRR(E20:E23)</f>
        <v>0.28858434682142464</v>
      </c>
    </row>
  </sheetData>
  <sheetProtection selectLockedCells="1" selectUnlockedCells="1"/>
  <mergeCells count="2">
    <mergeCell ref="C18:D18"/>
    <mergeCell ref="E18:F18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FV</vt:lpstr>
      <vt:lpstr>PV</vt:lpstr>
      <vt:lpstr>NPV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</dc:creator>
  <cp:lastModifiedBy>ludwig</cp:lastModifiedBy>
  <dcterms:created xsi:type="dcterms:W3CDTF">2019-05-10T05:21:50Z</dcterms:created>
  <dcterms:modified xsi:type="dcterms:W3CDTF">2019-05-13T23:29:28Z</dcterms:modified>
</cp:coreProperties>
</file>