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wig\Documents\msci261\"/>
    </mc:Choice>
  </mc:AlternateContent>
  <xr:revisionPtr revIDLastSave="0" documentId="8_{61D69057-5BE8-439D-B505-371BAA58A61A}" xr6:coauthVersionLast="36" xr6:coauthVersionMax="36" xr10:uidLastSave="{00000000-0000-0000-0000-000000000000}"/>
  <bookViews>
    <workbookView xWindow="0" yWindow="0" windowWidth="24000" windowHeight="14025" activeTab="1" xr2:uid="{BFFEC91A-ABDA-4FEB-927E-855761106BB3}"/>
  </bookViews>
  <sheets>
    <sheet name="Interest Rates" sheetId="3" r:id="rId1"/>
    <sheet name="Mortgage" sheetId="1" r:id="rId2"/>
    <sheet name="Mortgage w. functs." sheetId="7" r:id="rId3"/>
    <sheet name="Mortgage Dashboard" sheetId="6" r:id="rId4"/>
  </sheets>
  <definedNames>
    <definedName name="_xlnm._FilterDatabase" localSheetId="0" hidden="1">'Interest Rates'!$C$5:$F$16</definedName>
    <definedName name="interest">OFFSET('Mortgage Dashboard'!$D$11,0,0,'Mortgage Dashboard'!$F$5)</definedName>
    <definedName name="principle">OFFSET('Mortgage Dashboard'!$E$11,0,0,'Mortgage Dashboard'!$F$5)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7" l="1"/>
  <c r="C11" i="7"/>
  <c r="D11" i="7"/>
  <c r="E11" i="7"/>
  <c r="F11" i="7"/>
  <c r="B12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C110" i="7"/>
  <c r="D110" i="7"/>
  <c r="E110" i="7"/>
  <c r="C111" i="7"/>
  <c r="D111" i="7"/>
  <c r="E111" i="7"/>
  <c r="C112" i="7"/>
  <c r="D112" i="7"/>
  <c r="E112" i="7"/>
  <c r="C113" i="7"/>
  <c r="D113" i="7"/>
  <c r="E113" i="7"/>
  <c r="C114" i="7"/>
  <c r="D114" i="7"/>
  <c r="E114" i="7"/>
  <c r="C115" i="7"/>
  <c r="D115" i="7"/>
  <c r="E115" i="7"/>
  <c r="C116" i="7"/>
  <c r="D116" i="7"/>
  <c r="E116" i="7"/>
  <c r="C117" i="7"/>
  <c r="D117" i="7"/>
  <c r="E117" i="7"/>
  <c r="C118" i="7"/>
  <c r="D118" i="7"/>
  <c r="E118" i="7"/>
  <c r="C119" i="7"/>
  <c r="D119" i="7"/>
  <c r="E119" i="7"/>
  <c r="C120" i="7"/>
  <c r="D120" i="7"/>
  <c r="E120" i="7"/>
  <c r="C121" i="7"/>
  <c r="D121" i="7"/>
  <c r="E121" i="7"/>
  <c r="C122" i="7"/>
  <c r="D122" i="7"/>
  <c r="E122" i="7"/>
  <c r="C123" i="7"/>
  <c r="D123" i="7"/>
  <c r="E123" i="7"/>
  <c r="C124" i="7"/>
  <c r="D124" i="7"/>
  <c r="E124" i="7"/>
  <c r="C125" i="7"/>
  <c r="D125" i="7"/>
  <c r="E125" i="7"/>
  <c r="C126" i="7"/>
  <c r="D126" i="7"/>
  <c r="E126" i="7"/>
  <c r="C127" i="7"/>
  <c r="D127" i="7"/>
  <c r="E127" i="7"/>
  <c r="C128" i="7"/>
  <c r="D128" i="7"/>
  <c r="E128" i="7"/>
  <c r="C10" i="7"/>
  <c r="D10" i="7"/>
  <c r="E10" i="7"/>
  <c r="F10" i="7" s="1"/>
  <c r="B10" i="7"/>
  <c r="F9" i="7"/>
  <c r="E9" i="7"/>
  <c r="D9" i="7"/>
  <c r="C9" i="7"/>
  <c r="B9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F4" i="7"/>
  <c r="F3" i="7"/>
  <c r="F2" i="7"/>
  <c r="I29" i="1"/>
  <c r="H29" i="1"/>
  <c r="B9" i="1"/>
  <c r="F4" i="1"/>
  <c r="F3" i="1"/>
  <c r="D9" i="1" s="1"/>
  <c r="F2" i="1"/>
  <c r="D8" i="6"/>
  <c r="G3" i="7"/>
  <c r="G4" i="7"/>
  <c r="G2" i="7"/>
  <c r="G5" i="7"/>
  <c r="G4" i="1"/>
  <c r="G3" i="1"/>
  <c r="G5" i="1"/>
  <c r="G2" i="1"/>
  <c r="F12" i="7" l="1"/>
  <c r="B13" i="7" s="1"/>
  <c r="F13" i="7" s="1"/>
  <c r="B14" i="7" s="1"/>
  <c r="F14" i="7" s="1"/>
  <c r="B15" i="7" s="1"/>
  <c r="F15" i="7" s="1"/>
  <c r="B16" i="7" s="1"/>
  <c r="F16" i="7" s="1"/>
  <c r="B17" i="7" s="1"/>
  <c r="F17" i="7" s="1"/>
  <c r="B18" i="7" s="1"/>
  <c r="F18" i="7" s="1"/>
  <c r="B19" i="7" s="1"/>
  <c r="F19" i="7" s="1"/>
  <c r="B20" i="7" s="1"/>
  <c r="F20" i="7" s="1"/>
  <c r="B21" i="7" s="1"/>
  <c r="F21" i="7" s="1"/>
  <c r="B22" i="7" s="1"/>
  <c r="F22" i="7" s="1"/>
  <c r="B23" i="7" s="1"/>
  <c r="F23" i="7" s="1"/>
  <c r="B24" i="7" s="1"/>
  <c r="F24" i="7" s="1"/>
  <c r="B25" i="7" s="1"/>
  <c r="F25" i="7" s="1"/>
  <c r="B26" i="7" s="1"/>
  <c r="F26" i="7" s="1"/>
  <c r="B27" i="7" s="1"/>
  <c r="F27" i="7" s="1"/>
  <c r="B28" i="7" s="1"/>
  <c r="F28" i="7" s="1"/>
  <c r="B29" i="7" s="1"/>
  <c r="F29" i="7" s="1"/>
  <c r="B30" i="7" s="1"/>
  <c r="F30" i="7" s="1"/>
  <c r="B31" i="7" s="1"/>
  <c r="F31" i="7" s="1"/>
  <c r="B32" i="7" s="1"/>
  <c r="F32" i="7" s="1"/>
  <c r="B33" i="7" s="1"/>
  <c r="F33" i="7" s="1"/>
  <c r="B34" i="7" s="1"/>
  <c r="F34" i="7" s="1"/>
  <c r="B35" i="7" s="1"/>
  <c r="F35" i="7" s="1"/>
  <c r="B36" i="7" s="1"/>
  <c r="F36" i="7" s="1"/>
  <c r="B37" i="7" s="1"/>
  <c r="F37" i="7" s="1"/>
  <c r="B38" i="7" s="1"/>
  <c r="F38" i="7" s="1"/>
  <c r="B39" i="7" s="1"/>
  <c r="F39" i="7" s="1"/>
  <c r="B40" i="7" s="1"/>
  <c r="F40" i="7" s="1"/>
  <c r="B41" i="7" s="1"/>
  <c r="F41" i="7" s="1"/>
  <c r="B42" i="7" s="1"/>
  <c r="F42" i="7" s="1"/>
  <c r="B43" i="7" s="1"/>
  <c r="F43" i="7" s="1"/>
  <c r="B44" i="7" s="1"/>
  <c r="F44" i="7" s="1"/>
  <c r="B45" i="7" s="1"/>
  <c r="F45" i="7" s="1"/>
  <c r="B46" i="7" s="1"/>
  <c r="F46" i="7" s="1"/>
  <c r="B47" i="7" s="1"/>
  <c r="F47" i="7" s="1"/>
  <c r="B48" i="7" s="1"/>
  <c r="F48" i="7" s="1"/>
  <c r="B49" i="7" s="1"/>
  <c r="F49" i="7" s="1"/>
  <c r="B50" i="7" s="1"/>
  <c r="F50" i="7" s="1"/>
  <c r="B51" i="7" s="1"/>
  <c r="F51" i="7" s="1"/>
  <c r="B52" i="7" s="1"/>
  <c r="F52" i="7" s="1"/>
  <c r="B53" i="7" s="1"/>
  <c r="F53" i="7" s="1"/>
  <c r="B54" i="7" s="1"/>
  <c r="F54" i="7" s="1"/>
  <c r="B55" i="7" s="1"/>
  <c r="F55" i="7" s="1"/>
  <c r="B56" i="7" s="1"/>
  <c r="F56" i="7" s="1"/>
  <c r="B57" i="7" s="1"/>
  <c r="F57" i="7" s="1"/>
  <c r="B58" i="7" s="1"/>
  <c r="F58" i="7" s="1"/>
  <c r="B59" i="7" s="1"/>
  <c r="F59" i="7" s="1"/>
  <c r="B60" i="7" s="1"/>
  <c r="F60" i="7" s="1"/>
  <c r="B61" i="7" s="1"/>
  <c r="F61" i="7" s="1"/>
  <c r="B62" i="7" s="1"/>
  <c r="F62" i="7" s="1"/>
  <c r="B63" i="7" s="1"/>
  <c r="F63" i="7" s="1"/>
  <c r="B64" i="7" s="1"/>
  <c r="F64" i="7" s="1"/>
  <c r="B65" i="7" s="1"/>
  <c r="F65" i="7" s="1"/>
  <c r="B66" i="7" s="1"/>
  <c r="F66" i="7" s="1"/>
  <c r="B67" i="7" s="1"/>
  <c r="F67" i="7" s="1"/>
  <c r="B68" i="7" s="1"/>
  <c r="F68" i="7" s="1"/>
  <c r="B69" i="7" s="1"/>
  <c r="F69" i="7" s="1"/>
  <c r="B70" i="7" s="1"/>
  <c r="F70" i="7" s="1"/>
  <c r="B71" i="7" s="1"/>
  <c r="F71" i="7" s="1"/>
  <c r="B72" i="7" s="1"/>
  <c r="F72" i="7" s="1"/>
  <c r="B73" i="7" s="1"/>
  <c r="F73" i="7" s="1"/>
  <c r="B74" i="7" s="1"/>
  <c r="F74" i="7" s="1"/>
  <c r="B75" i="7" s="1"/>
  <c r="F75" i="7" s="1"/>
  <c r="B76" i="7" s="1"/>
  <c r="F76" i="7" s="1"/>
  <c r="B77" i="7" s="1"/>
  <c r="F77" i="7" s="1"/>
  <c r="B78" i="7" s="1"/>
  <c r="F78" i="7" s="1"/>
  <c r="B79" i="7" s="1"/>
  <c r="F79" i="7" s="1"/>
  <c r="B80" i="7" s="1"/>
  <c r="F80" i="7" s="1"/>
  <c r="B81" i="7" s="1"/>
  <c r="F81" i="7" s="1"/>
  <c r="B82" i="7" s="1"/>
  <c r="F82" i="7" s="1"/>
  <c r="B83" i="7" s="1"/>
  <c r="F83" i="7" s="1"/>
  <c r="B84" i="7" s="1"/>
  <c r="F84" i="7" s="1"/>
  <c r="B85" i="7" s="1"/>
  <c r="F85" i="7" s="1"/>
  <c r="B86" i="7" s="1"/>
  <c r="F86" i="7" s="1"/>
  <c r="B87" i="7" s="1"/>
  <c r="F87" i="7" s="1"/>
  <c r="B88" i="7" s="1"/>
  <c r="F88" i="7" s="1"/>
  <c r="B89" i="7" s="1"/>
  <c r="F89" i="7" s="1"/>
  <c r="B90" i="7" s="1"/>
  <c r="F90" i="7" s="1"/>
  <c r="B91" i="7" s="1"/>
  <c r="F91" i="7" s="1"/>
  <c r="B92" i="7" s="1"/>
  <c r="F92" i="7" s="1"/>
  <c r="B93" i="7" s="1"/>
  <c r="F93" i="7" s="1"/>
  <c r="B94" i="7" s="1"/>
  <c r="F94" i="7" s="1"/>
  <c r="B95" i="7" s="1"/>
  <c r="F95" i="7" s="1"/>
  <c r="B96" i="7" s="1"/>
  <c r="F96" i="7" s="1"/>
  <c r="B97" i="7" s="1"/>
  <c r="F97" i="7" s="1"/>
  <c r="B98" i="7" s="1"/>
  <c r="F98" i="7" s="1"/>
  <c r="B99" i="7" s="1"/>
  <c r="F99" i="7" s="1"/>
  <c r="B100" i="7" s="1"/>
  <c r="F100" i="7" s="1"/>
  <c r="B101" i="7" s="1"/>
  <c r="F101" i="7" s="1"/>
  <c r="B102" i="7" s="1"/>
  <c r="F102" i="7" s="1"/>
  <c r="B103" i="7" s="1"/>
  <c r="F103" i="7" s="1"/>
  <c r="B104" i="7" s="1"/>
  <c r="F104" i="7" s="1"/>
  <c r="B105" i="7" s="1"/>
  <c r="F105" i="7" s="1"/>
  <c r="B106" i="7" s="1"/>
  <c r="F106" i="7" s="1"/>
  <c r="B107" i="7" s="1"/>
  <c r="F107" i="7" s="1"/>
  <c r="B108" i="7" s="1"/>
  <c r="F108" i="7" s="1"/>
  <c r="B109" i="7" s="1"/>
  <c r="F109" i="7" s="1"/>
  <c r="B110" i="7" s="1"/>
  <c r="F110" i="7" s="1"/>
  <c r="B111" i="7" s="1"/>
  <c r="F111" i="7" s="1"/>
  <c r="B112" i="7" s="1"/>
  <c r="F112" i="7" s="1"/>
  <c r="B113" i="7" s="1"/>
  <c r="F113" i="7" s="1"/>
  <c r="B114" i="7" s="1"/>
  <c r="F114" i="7" s="1"/>
  <c r="B115" i="7" s="1"/>
  <c r="F115" i="7" s="1"/>
  <c r="B116" i="7" s="1"/>
  <c r="F116" i="7" s="1"/>
  <c r="B117" i="7" s="1"/>
  <c r="F117" i="7" s="1"/>
  <c r="B118" i="7" s="1"/>
  <c r="F118" i="7" s="1"/>
  <c r="B119" i="7" s="1"/>
  <c r="F119" i="7" s="1"/>
  <c r="B120" i="7" s="1"/>
  <c r="F120" i="7" s="1"/>
  <c r="B121" i="7" s="1"/>
  <c r="F121" i="7" s="1"/>
  <c r="B122" i="7" s="1"/>
  <c r="F122" i="7" s="1"/>
  <c r="B123" i="7" s="1"/>
  <c r="F123" i="7" s="1"/>
  <c r="B124" i="7" s="1"/>
  <c r="F124" i="7" s="1"/>
  <c r="B125" i="7" s="1"/>
  <c r="F125" i="7" s="1"/>
  <c r="B126" i="7" s="1"/>
  <c r="F126" i="7" s="1"/>
  <c r="B127" i="7" s="1"/>
  <c r="F127" i="7" s="1"/>
  <c r="B128" i="7" s="1"/>
  <c r="F128" i="7" s="1"/>
  <c r="F5" i="7"/>
  <c r="I29" i="7"/>
  <c r="H29" i="7"/>
  <c r="F5" i="1"/>
  <c r="C12" i="1" s="1"/>
  <c r="C116" i="1"/>
  <c r="C74" i="1"/>
  <c r="C35" i="1"/>
  <c r="C79" i="1"/>
  <c r="C37" i="1"/>
  <c r="C105" i="1"/>
  <c r="C66" i="1"/>
  <c r="C24" i="1"/>
  <c r="F3" i="6"/>
  <c r="C39" i="1" l="1"/>
  <c r="C78" i="1"/>
  <c r="C10" i="1"/>
  <c r="C49" i="1"/>
  <c r="C115" i="1"/>
  <c r="C47" i="1"/>
  <c r="C89" i="1"/>
  <c r="C128" i="1"/>
  <c r="C51" i="1"/>
  <c r="C93" i="1"/>
  <c r="C19" i="1"/>
  <c r="C64" i="1"/>
  <c r="C20" i="1"/>
  <c r="C62" i="1"/>
  <c r="C101" i="1"/>
  <c r="C88" i="1"/>
  <c r="C15" i="1"/>
  <c r="C30" i="1"/>
  <c r="C42" i="1"/>
  <c r="C57" i="1"/>
  <c r="C69" i="1"/>
  <c r="C84" i="1"/>
  <c r="C96" i="1"/>
  <c r="C111" i="1"/>
  <c r="C11" i="1"/>
  <c r="C28" i="1"/>
  <c r="C40" i="1"/>
  <c r="C55" i="1"/>
  <c r="C67" i="1"/>
  <c r="C91" i="1"/>
  <c r="C124" i="1"/>
  <c r="C26" i="1"/>
  <c r="C38" i="1"/>
  <c r="C53" i="1"/>
  <c r="C65" i="1"/>
  <c r="C80" i="1"/>
  <c r="C92" i="1"/>
  <c r="C107" i="1"/>
  <c r="C119" i="1"/>
  <c r="C114" i="1"/>
  <c r="C103" i="1"/>
  <c r="C21" i="1"/>
  <c r="C33" i="1"/>
  <c r="C48" i="1"/>
  <c r="C60" i="1"/>
  <c r="C75" i="1"/>
  <c r="C87" i="1"/>
  <c r="C102" i="1"/>
  <c r="C117" i="1"/>
  <c r="C16" i="1"/>
  <c r="C31" i="1"/>
  <c r="C46" i="1"/>
  <c r="C58" i="1"/>
  <c r="C76" i="1"/>
  <c r="C97" i="1"/>
  <c r="C17" i="1"/>
  <c r="C29" i="1"/>
  <c r="C44" i="1"/>
  <c r="C56" i="1"/>
  <c r="C71" i="1"/>
  <c r="C83" i="1"/>
  <c r="C98" i="1"/>
  <c r="C110" i="1"/>
  <c r="C125" i="1"/>
  <c r="C22" i="1"/>
  <c r="C118" i="1"/>
  <c r="C120" i="1"/>
  <c r="C70" i="1"/>
  <c r="C94" i="1"/>
  <c r="C109" i="1"/>
  <c r="C121" i="1"/>
  <c r="C18" i="1"/>
  <c r="C27" i="1"/>
  <c r="C36" i="1"/>
  <c r="C45" i="1"/>
  <c r="C54" i="1"/>
  <c r="C63" i="1"/>
  <c r="C72" i="1"/>
  <c r="C81" i="1"/>
  <c r="C90" i="1"/>
  <c r="C99" i="1"/>
  <c r="C108" i="1"/>
  <c r="C126" i="1"/>
  <c r="C13" i="1"/>
  <c r="C25" i="1"/>
  <c r="C34" i="1"/>
  <c r="C43" i="1"/>
  <c r="C52" i="1"/>
  <c r="C61" i="1"/>
  <c r="C73" i="1"/>
  <c r="C85" i="1"/>
  <c r="C106" i="1"/>
  <c r="C14" i="1"/>
  <c r="C23" i="1"/>
  <c r="C32" i="1"/>
  <c r="C41" i="1"/>
  <c r="C50" i="1"/>
  <c r="C59" i="1"/>
  <c r="C68" i="1"/>
  <c r="C77" i="1"/>
  <c r="C86" i="1"/>
  <c r="C95" i="1"/>
  <c r="C104" i="1"/>
  <c r="C113" i="1"/>
  <c r="C122" i="1"/>
  <c r="C9" i="1"/>
  <c r="E9" i="1" s="1"/>
  <c r="F9" i="1" s="1"/>
  <c r="B10" i="1" s="1"/>
  <c r="C123" i="1"/>
  <c r="C82" i="1"/>
  <c r="C100" i="1"/>
  <c r="C112" i="1"/>
  <c r="C127" i="1"/>
  <c r="D10" i="1"/>
  <c r="E10" i="1" s="1"/>
  <c r="F10" i="1" s="1"/>
  <c r="B11" i="1" s="1"/>
  <c r="D11" i="1" s="1"/>
  <c r="E11" i="1" s="1"/>
  <c r="F11" i="1" s="1"/>
  <c r="B12" i="1" s="1"/>
  <c r="D12" i="1" s="1"/>
  <c r="E12" i="1" s="1"/>
  <c r="F12" i="1" s="1"/>
  <c r="B13" i="1" s="1"/>
  <c r="U11" i="3"/>
  <c r="B6" i="6" s="1"/>
  <c r="U5" i="3"/>
  <c r="U6" i="3" s="1"/>
  <c r="U7" i="3" s="1"/>
  <c r="U10" i="3" s="1"/>
  <c r="P11" i="3"/>
  <c r="P10" i="3"/>
  <c r="P9" i="3"/>
  <c r="P8" i="3"/>
  <c r="P7" i="3"/>
  <c r="B11" i="6"/>
  <c r="D13" i="1" l="1"/>
  <c r="E13" i="1" s="1"/>
  <c r="F13" i="1" s="1"/>
  <c r="B14" i="1" s="1"/>
  <c r="B5" i="6"/>
  <c r="F4" i="6" s="1"/>
  <c r="F5" i="6"/>
  <c r="A12" i="6"/>
  <c r="A13" i="6" s="1"/>
  <c r="A14" i="6" s="1"/>
  <c r="D14" i="1" l="1"/>
  <c r="E14" i="1" s="1"/>
  <c r="F14" i="1" s="1"/>
  <c r="B15" i="1" s="1"/>
  <c r="E11" i="6"/>
  <c r="F11" i="6" s="1"/>
  <c r="B12" i="6" s="1"/>
  <c r="F6" i="6"/>
  <c r="C13" i="6" s="1"/>
  <c r="E13" i="6"/>
  <c r="D12" i="6"/>
  <c r="D11" i="6"/>
  <c r="D13" i="6"/>
  <c r="E12" i="6"/>
  <c r="A15" i="6"/>
  <c r="D14" i="6"/>
  <c r="E14" i="6"/>
  <c r="D15" i="1" l="1"/>
  <c r="E15" i="1" s="1"/>
  <c r="F15" i="1" s="1"/>
  <c r="B16" i="1" s="1"/>
  <c r="C12" i="6"/>
  <c r="F12" i="6"/>
  <c r="B13" i="6" s="1"/>
  <c r="F13" i="6" s="1"/>
  <c r="B14" i="6" s="1"/>
  <c r="F14" i="6" s="1"/>
  <c r="B15" i="6" s="1"/>
  <c r="C11" i="6"/>
  <c r="C14" i="6"/>
  <c r="A16" i="6"/>
  <c r="D15" i="6"/>
  <c r="C15" i="6"/>
  <c r="E15" i="6"/>
  <c r="D16" i="1" l="1"/>
  <c r="E16" i="1" s="1"/>
  <c r="F16" i="1" s="1"/>
  <c r="B17" i="1" s="1"/>
  <c r="F15" i="6"/>
  <c r="B16" i="6" s="1"/>
  <c r="A17" i="6"/>
  <c r="D16" i="6"/>
  <c r="E16" i="6"/>
  <c r="C16" i="6"/>
  <c r="D17" i="1" l="1"/>
  <c r="E17" i="1" s="1"/>
  <c r="F17" i="1" s="1"/>
  <c r="B18" i="1" s="1"/>
  <c r="F16" i="6"/>
  <c r="B17" i="6" s="1"/>
  <c r="A18" i="6"/>
  <c r="D17" i="6"/>
  <c r="E17" i="6"/>
  <c r="C17" i="6"/>
  <c r="D18" i="1" l="1"/>
  <c r="E18" i="1" s="1"/>
  <c r="F18" i="1" s="1"/>
  <c r="B19" i="1" s="1"/>
  <c r="F17" i="6"/>
  <c r="B18" i="6" s="1"/>
  <c r="A19" i="6"/>
  <c r="D18" i="6"/>
  <c r="C18" i="6"/>
  <c r="E18" i="6"/>
  <c r="D19" i="1" l="1"/>
  <c r="E19" i="1" s="1"/>
  <c r="F19" i="1" s="1"/>
  <c r="B20" i="1" s="1"/>
  <c r="F18" i="6"/>
  <c r="B19" i="6" s="1"/>
  <c r="A20" i="6"/>
  <c r="D19" i="6"/>
  <c r="E19" i="6"/>
  <c r="C19" i="6"/>
  <c r="D20" i="1" l="1"/>
  <c r="E20" i="1" s="1"/>
  <c r="F20" i="1" s="1"/>
  <c r="B21" i="1" s="1"/>
  <c r="F19" i="6"/>
  <c r="B20" i="6" s="1"/>
  <c r="A21" i="6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D20" i="6"/>
  <c r="E20" i="6"/>
  <c r="C20" i="6"/>
  <c r="D21" i="1" l="1"/>
  <c r="E21" i="1" s="1"/>
  <c r="F21" i="1" s="1"/>
  <c r="B22" i="1" s="1"/>
  <c r="F20" i="6"/>
  <c r="B21" i="6" s="1"/>
  <c r="D21" i="6"/>
  <c r="C21" i="6"/>
  <c r="E21" i="6"/>
  <c r="D22" i="1" l="1"/>
  <c r="E22" i="1" s="1"/>
  <c r="F22" i="1" s="1"/>
  <c r="B23" i="1" s="1"/>
  <c r="F21" i="6"/>
  <c r="B22" i="6" s="1"/>
  <c r="D22" i="6"/>
  <c r="E22" i="6"/>
  <c r="C22" i="6"/>
  <c r="D23" i="1" l="1"/>
  <c r="E23" i="1" s="1"/>
  <c r="F23" i="1" s="1"/>
  <c r="B24" i="1" s="1"/>
  <c r="F22" i="6"/>
  <c r="B23" i="6" s="1"/>
  <c r="D23" i="6"/>
  <c r="E23" i="6"/>
  <c r="C23" i="6"/>
  <c r="D24" i="1" l="1"/>
  <c r="E24" i="1" s="1"/>
  <c r="F24" i="1" s="1"/>
  <c r="B25" i="1" s="1"/>
  <c r="F23" i="6"/>
  <c r="B24" i="6" s="1"/>
  <c r="D24" i="6"/>
  <c r="C24" i="6"/>
  <c r="E24" i="6"/>
  <c r="D25" i="1" l="1"/>
  <c r="E25" i="1" s="1"/>
  <c r="F25" i="1" s="1"/>
  <c r="B26" i="1" s="1"/>
  <c r="F24" i="6"/>
  <c r="B25" i="6" s="1"/>
  <c r="D25" i="6"/>
  <c r="E25" i="6"/>
  <c r="C25" i="6"/>
  <c r="D26" i="1" l="1"/>
  <c r="E26" i="1" s="1"/>
  <c r="F26" i="1" s="1"/>
  <c r="B27" i="1" s="1"/>
  <c r="F25" i="6"/>
  <c r="B26" i="6" s="1"/>
  <c r="D26" i="6"/>
  <c r="E26" i="6"/>
  <c r="C26" i="6"/>
  <c r="D27" i="1" l="1"/>
  <c r="E27" i="1" s="1"/>
  <c r="F27" i="1" s="1"/>
  <c r="B28" i="1" s="1"/>
  <c r="F26" i="6"/>
  <c r="B27" i="6" s="1"/>
  <c r="D27" i="6"/>
  <c r="C27" i="6"/>
  <c r="E27" i="6"/>
  <c r="D28" i="1" l="1"/>
  <c r="E28" i="1" s="1"/>
  <c r="F28" i="1" s="1"/>
  <c r="B29" i="1" s="1"/>
  <c r="F27" i="6"/>
  <c r="B28" i="6" s="1"/>
  <c r="D28" i="6"/>
  <c r="E28" i="6"/>
  <c r="C28" i="6"/>
  <c r="D29" i="1" l="1"/>
  <c r="E29" i="1" s="1"/>
  <c r="F29" i="1" s="1"/>
  <c r="B30" i="1" s="1"/>
  <c r="F28" i="6"/>
  <c r="B29" i="6" s="1"/>
  <c r="D29" i="6"/>
  <c r="E29" i="6"/>
  <c r="C29" i="6"/>
  <c r="D30" i="1" l="1"/>
  <c r="E30" i="1" s="1"/>
  <c r="F30" i="1" s="1"/>
  <c r="B31" i="1" s="1"/>
  <c r="F29" i="6"/>
  <c r="B30" i="6" s="1"/>
  <c r="C30" i="6"/>
  <c r="D30" i="6"/>
  <c r="E30" i="6"/>
  <c r="D31" i="1" l="1"/>
  <c r="E31" i="1" s="1"/>
  <c r="F31" i="1" s="1"/>
  <c r="B32" i="1" s="1"/>
  <c r="F30" i="6"/>
  <c r="B31" i="6" s="1"/>
  <c r="C31" i="6"/>
  <c r="E31" i="6"/>
  <c r="D31" i="6"/>
  <c r="D32" i="1" l="1"/>
  <c r="E32" i="1" s="1"/>
  <c r="F32" i="1" s="1"/>
  <c r="B33" i="1" s="1"/>
  <c r="F31" i="6"/>
  <c r="B32" i="6" s="1"/>
  <c r="C32" i="6"/>
  <c r="E32" i="6"/>
  <c r="D32" i="6"/>
  <c r="D33" i="1" l="1"/>
  <c r="E33" i="1" s="1"/>
  <c r="F33" i="1" s="1"/>
  <c r="B34" i="1" s="1"/>
  <c r="F32" i="6"/>
  <c r="B33" i="6" s="1"/>
  <c r="C33" i="6"/>
  <c r="D33" i="6"/>
  <c r="E33" i="6"/>
  <c r="D34" i="1" l="1"/>
  <c r="E34" i="1" s="1"/>
  <c r="F34" i="1" s="1"/>
  <c r="B35" i="1" s="1"/>
  <c r="F33" i="6"/>
  <c r="B34" i="6" s="1"/>
  <c r="C34" i="6"/>
  <c r="E34" i="6"/>
  <c r="D34" i="6"/>
  <c r="D35" i="1" l="1"/>
  <c r="E35" i="1" s="1"/>
  <c r="F35" i="1" s="1"/>
  <c r="B36" i="1" s="1"/>
  <c r="F34" i="6"/>
  <c r="B35" i="6" s="1"/>
  <c r="C35" i="6"/>
  <c r="E35" i="6"/>
  <c r="D35" i="6"/>
  <c r="D36" i="1" l="1"/>
  <c r="E36" i="1" s="1"/>
  <c r="F36" i="1" s="1"/>
  <c r="B37" i="1" s="1"/>
  <c r="F35" i="6"/>
  <c r="B36" i="6" s="1"/>
  <c r="C36" i="6"/>
  <c r="D36" i="6"/>
  <c r="E36" i="6"/>
  <c r="D37" i="1" l="1"/>
  <c r="E37" i="1" s="1"/>
  <c r="F37" i="1" s="1"/>
  <c r="B38" i="1" s="1"/>
  <c r="F36" i="6"/>
  <c r="B37" i="6" s="1"/>
  <c r="C37" i="6"/>
  <c r="E37" i="6"/>
  <c r="D37" i="6"/>
  <c r="D38" i="1" l="1"/>
  <c r="E38" i="1" s="1"/>
  <c r="F38" i="1" s="1"/>
  <c r="B39" i="1" s="1"/>
  <c r="F37" i="6"/>
  <c r="B38" i="6" s="1"/>
  <c r="C38" i="6"/>
  <c r="E38" i="6"/>
  <c r="D38" i="6"/>
  <c r="D39" i="1" l="1"/>
  <c r="E39" i="1" s="1"/>
  <c r="F39" i="1" s="1"/>
  <c r="B40" i="1" s="1"/>
  <c r="F38" i="6"/>
  <c r="B39" i="6" s="1"/>
  <c r="C39" i="6"/>
  <c r="D39" i="6"/>
  <c r="E39" i="6"/>
  <c r="D40" i="1" l="1"/>
  <c r="E40" i="1" s="1"/>
  <c r="F40" i="1" s="1"/>
  <c r="B41" i="1" s="1"/>
  <c r="F39" i="6"/>
  <c r="B40" i="6" s="1"/>
  <c r="C40" i="6"/>
  <c r="E40" i="6"/>
  <c r="D40" i="6"/>
  <c r="D41" i="1" l="1"/>
  <c r="E41" i="1" s="1"/>
  <c r="F41" i="1" s="1"/>
  <c r="B42" i="1" s="1"/>
  <c r="F40" i="6"/>
  <c r="B41" i="6" s="1"/>
  <c r="C41" i="6"/>
  <c r="E41" i="6"/>
  <c r="D41" i="6"/>
  <c r="D42" i="1" l="1"/>
  <c r="E42" i="1" s="1"/>
  <c r="F42" i="1" s="1"/>
  <c r="B43" i="1" s="1"/>
  <c r="F41" i="6"/>
  <c r="B42" i="6" s="1"/>
  <c r="C42" i="6"/>
  <c r="D42" i="6"/>
  <c r="E42" i="6"/>
  <c r="D43" i="1" l="1"/>
  <c r="E43" i="1" s="1"/>
  <c r="F43" i="1" s="1"/>
  <c r="B44" i="1" s="1"/>
  <c r="F42" i="6"/>
  <c r="B43" i="6" s="1"/>
  <c r="C43" i="6"/>
  <c r="E43" i="6"/>
  <c r="D43" i="6"/>
  <c r="D44" i="1" l="1"/>
  <c r="E44" i="1" s="1"/>
  <c r="F44" i="1" s="1"/>
  <c r="B45" i="1" s="1"/>
  <c r="F43" i="6"/>
  <c r="B44" i="6" s="1"/>
  <c r="C44" i="6"/>
  <c r="E44" i="6"/>
  <c r="D44" i="6"/>
  <c r="D45" i="1" l="1"/>
  <c r="E45" i="1" s="1"/>
  <c r="F45" i="1" s="1"/>
  <c r="B46" i="1" s="1"/>
  <c r="F44" i="6"/>
  <c r="B45" i="6" s="1"/>
  <c r="C45" i="6"/>
  <c r="D45" i="6"/>
  <c r="E45" i="6"/>
  <c r="D46" i="1" l="1"/>
  <c r="E46" i="1" s="1"/>
  <c r="F46" i="1" s="1"/>
  <c r="B47" i="1" s="1"/>
  <c r="F45" i="6"/>
  <c r="B46" i="6" s="1"/>
  <c r="C46" i="6"/>
  <c r="E46" i="6"/>
  <c r="D46" i="6"/>
  <c r="D47" i="1" l="1"/>
  <c r="E47" i="1" s="1"/>
  <c r="F47" i="1" s="1"/>
  <c r="B48" i="1" s="1"/>
  <c r="F46" i="6"/>
  <c r="B47" i="6" s="1"/>
  <c r="C47" i="6"/>
  <c r="E47" i="6"/>
  <c r="D47" i="6"/>
  <c r="D48" i="1" l="1"/>
  <c r="E48" i="1" s="1"/>
  <c r="F48" i="1" s="1"/>
  <c r="B49" i="1" s="1"/>
  <c r="F47" i="6"/>
  <c r="B48" i="6" s="1"/>
  <c r="C48" i="6"/>
  <c r="D48" i="6"/>
  <c r="E48" i="6"/>
  <c r="D49" i="1" l="1"/>
  <c r="E49" i="1" s="1"/>
  <c r="F49" i="1" s="1"/>
  <c r="B50" i="1" s="1"/>
  <c r="F48" i="6"/>
  <c r="B49" i="6" s="1"/>
  <c r="C49" i="6"/>
  <c r="E49" i="6"/>
  <c r="D49" i="6"/>
  <c r="D50" i="1" l="1"/>
  <c r="E50" i="1" s="1"/>
  <c r="F50" i="1" s="1"/>
  <c r="B51" i="1" s="1"/>
  <c r="F49" i="6"/>
  <c r="B50" i="6" s="1"/>
  <c r="C50" i="6"/>
  <c r="E50" i="6"/>
  <c r="D50" i="6"/>
  <c r="D51" i="1" l="1"/>
  <c r="E51" i="1" s="1"/>
  <c r="F51" i="1" s="1"/>
  <c r="B52" i="1" s="1"/>
  <c r="F50" i="6"/>
  <c r="B51" i="6" s="1"/>
  <c r="C51" i="6"/>
  <c r="D51" i="6"/>
  <c r="E51" i="6"/>
  <c r="D52" i="1" l="1"/>
  <c r="E52" i="1" s="1"/>
  <c r="F52" i="1" s="1"/>
  <c r="B53" i="1" s="1"/>
  <c r="F51" i="6"/>
  <c r="B52" i="6" s="1"/>
  <c r="C52" i="6"/>
  <c r="E52" i="6"/>
  <c r="D52" i="6"/>
  <c r="D53" i="1" l="1"/>
  <c r="E53" i="1" s="1"/>
  <c r="F53" i="1" s="1"/>
  <c r="B54" i="1" s="1"/>
  <c r="F52" i="6"/>
  <c r="B53" i="6" s="1"/>
  <c r="C53" i="6"/>
  <c r="E53" i="6"/>
  <c r="D53" i="6"/>
  <c r="D54" i="1" l="1"/>
  <c r="E54" i="1" s="1"/>
  <c r="F54" i="1" s="1"/>
  <c r="B55" i="1" s="1"/>
  <c r="F53" i="6"/>
  <c r="B54" i="6" s="1"/>
  <c r="C54" i="6"/>
  <c r="D54" i="6"/>
  <c r="E54" i="6"/>
  <c r="D55" i="1" l="1"/>
  <c r="E55" i="1" s="1"/>
  <c r="F55" i="1" s="1"/>
  <c r="B56" i="1" s="1"/>
  <c r="F54" i="6"/>
  <c r="B55" i="6" s="1"/>
  <c r="C55" i="6"/>
  <c r="E55" i="6"/>
  <c r="D55" i="6"/>
  <c r="D56" i="1" l="1"/>
  <c r="E56" i="1" s="1"/>
  <c r="F56" i="1" s="1"/>
  <c r="B57" i="1" s="1"/>
  <c r="F55" i="6"/>
  <c r="B56" i="6" s="1"/>
  <c r="C56" i="6"/>
  <c r="E56" i="6"/>
  <c r="D56" i="6"/>
  <c r="D57" i="1" l="1"/>
  <c r="E57" i="1" s="1"/>
  <c r="F57" i="1" s="1"/>
  <c r="B58" i="1" s="1"/>
  <c r="F56" i="6"/>
  <c r="B57" i="6" s="1"/>
  <c r="C57" i="6"/>
  <c r="D57" i="6"/>
  <c r="E57" i="6"/>
  <c r="D58" i="1" l="1"/>
  <c r="E58" i="1" s="1"/>
  <c r="F58" i="1" s="1"/>
  <c r="B59" i="1" s="1"/>
  <c r="F57" i="6"/>
  <c r="B58" i="6" s="1"/>
  <c r="C58" i="6"/>
  <c r="E58" i="6"/>
  <c r="D58" i="6"/>
  <c r="D59" i="1" l="1"/>
  <c r="E59" i="1" s="1"/>
  <c r="F59" i="1" s="1"/>
  <c r="B60" i="1" s="1"/>
  <c r="F58" i="6"/>
  <c r="B59" i="6" s="1"/>
  <c r="C59" i="6"/>
  <c r="E59" i="6"/>
  <c r="D59" i="6"/>
  <c r="D60" i="1" l="1"/>
  <c r="E60" i="1" s="1"/>
  <c r="F60" i="1" s="1"/>
  <c r="B61" i="1" s="1"/>
  <c r="F59" i="6"/>
  <c r="B60" i="6" s="1"/>
  <c r="C60" i="6"/>
  <c r="D60" i="6"/>
  <c r="E60" i="6"/>
  <c r="D61" i="1" l="1"/>
  <c r="E61" i="1" s="1"/>
  <c r="F61" i="1" s="1"/>
  <c r="B62" i="1" s="1"/>
  <c r="F60" i="6"/>
  <c r="B61" i="6" s="1"/>
  <c r="C61" i="6"/>
  <c r="E61" i="6"/>
  <c r="D61" i="6"/>
  <c r="D62" i="1" l="1"/>
  <c r="E62" i="1" s="1"/>
  <c r="F62" i="1" s="1"/>
  <c r="B63" i="1" s="1"/>
  <c r="F61" i="6"/>
  <c r="B62" i="6" s="1"/>
  <c r="C62" i="6"/>
  <c r="E62" i="6"/>
  <c r="D62" i="6"/>
  <c r="D63" i="1" l="1"/>
  <c r="E63" i="1" s="1"/>
  <c r="F63" i="1" s="1"/>
  <c r="B64" i="1" s="1"/>
  <c r="F62" i="6"/>
  <c r="B63" i="6" s="1"/>
  <c r="C63" i="6"/>
  <c r="D63" i="6"/>
  <c r="E63" i="6"/>
  <c r="D64" i="1" l="1"/>
  <c r="E64" i="1" s="1"/>
  <c r="F64" i="1" s="1"/>
  <c r="B65" i="1" s="1"/>
  <c r="F63" i="6"/>
  <c r="B64" i="6" s="1"/>
  <c r="C64" i="6"/>
  <c r="E64" i="6"/>
  <c r="D64" i="6"/>
  <c r="D65" i="1" l="1"/>
  <c r="E65" i="1" s="1"/>
  <c r="F65" i="1" s="1"/>
  <c r="B66" i="1" s="1"/>
  <c r="F64" i="6"/>
  <c r="B65" i="6" s="1"/>
  <c r="C65" i="6"/>
  <c r="E65" i="6"/>
  <c r="D65" i="6"/>
  <c r="D66" i="1" l="1"/>
  <c r="E66" i="1" s="1"/>
  <c r="F66" i="1" s="1"/>
  <c r="B67" i="1" s="1"/>
  <c r="F65" i="6"/>
  <c r="B66" i="6" s="1"/>
  <c r="C66" i="6"/>
  <c r="D66" i="6"/>
  <c r="E66" i="6"/>
  <c r="D67" i="1" l="1"/>
  <c r="E67" i="1" s="1"/>
  <c r="F67" i="1" s="1"/>
  <c r="B68" i="1" s="1"/>
  <c r="F66" i="6"/>
  <c r="B67" i="6" s="1"/>
  <c r="C67" i="6"/>
  <c r="E67" i="6"/>
  <c r="D67" i="6"/>
  <c r="D68" i="1" l="1"/>
  <c r="E68" i="1" s="1"/>
  <c r="F68" i="1" s="1"/>
  <c r="B69" i="1" s="1"/>
  <c r="F67" i="6"/>
  <c r="B68" i="6" s="1"/>
  <c r="C68" i="6"/>
  <c r="E68" i="6"/>
  <c r="D68" i="6"/>
  <c r="D69" i="1" l="1"/>
  <c r="E69" i="1" s="1"/>
  <c r="F69" i="1" s="1"/>
  <c r="B70" i="1" s="1"/>
  <c r="F68" i="6"/>
  <c r="B69" i="6" s="1"/>
  <c r="C69" i="6"/>
  <c r="D69" i="6"/>
  <c r="E69" i="6"/>
  <c r="D70" i="1" l="1"/>
  <c r="E70" i="1" s="1"/>
  <c r="F70" i="1" s="1"/>
  <c r="B71" i="1" s="1"/>
  <c r="F69" i="6"/>
  <c r="B70" i="6" s="1"/>
  <c r="C70" i="6"/>
  <c r="E70" i="6"/>
  <c r="D70" i="6"/>
  <c r="D71" i="1" l="1"/>
  <c r="E71" i="1" s="1"/>
  <c r="F71" i="1" s="1"/>
  <c r="B72" i="1" s="1"/>
  <c r="F70" i="6"/>
  <c r="B71" i="6" s="1"/>
  <c r="C71" i="6"/>
  <c r="E71" i="6"/>
  <c r="D71" i="6"/>
  <c r="D72" i="1" l="1"/>
  <c r="E72" i="1" s="1"/>
  <c r="F72" i="1" s="1"/>
  <c r="B73" i="1" s="1"/>
  <c r="F71" i="6"/>
  <c r="B72" i="6" s="1"/>
  <c r="C72" i="6"/>
  <c r="D72" i="6"/>
  <c r="E72" i="6"/>
  <c r="D73" i="1" l="1"/>
  <c r="E73" i="1" s="1"/>
  <c r="F73" i="1" s="1"/>
  <c r="B74" i="1" s="1"/>
  <c r="F72" i="6"/>
  <c r="B73" i="6" s="1"/>
  <c r="C73" i="6"/>
  <c r="E73" i="6"/>
  <c r="D73" i="6"/>
  <c r="D74" i="1" l="1"/>
  <c r="E74" i="1" s="1"/>
  <c r="F74" i="1" s="1"/>
  <c r="B75" i="1" s="1"/>
  <c r="F73" i="6"/>
  <c r="B74" i="6" s="1"/>
  <c r="C74" i="6"/>
  <c r="E74" i="6"/>
  <c r="D74" i="6"/>
  <c r="D75" i="1" l="1"/>
  <c r="E75" i="1" s="1"/>
  <c r="F75" i="1" s="1"/>
  <c r="B76" i="1" s="1"/>
  <c r="F74" i="6"/>
  <c r="B75" i="6" s="1"/>
  <c r="C75" i="6"/>
  <c r="D75" i="6"/>
  <c r="E75" i="6"/>
  <c r="D76" i="1" l="1"/>
  <c r="E76" i="1" s="1"/>
  <c r="F76" i="1" s="1"/>
  <c r="B77" i="1" s="1"/>
  <c r="F75" i="6"/>
  <c r="B76" i="6" s="1"/>
  <c r="C76" i="6"/>
  <c r="E76" i="6"/>
  <c r="D76" i="6"/>
  <c r="D77" i="1" l="1"/>
  <c r="E77" i="1" s="1"/>
  <c r="F77" i="1" s="1"/>
  <c r="B78" i="1" s="1"/>
  <c r="F76" i="6"/>
  <c r="B77" i="6" s="1"/>
  <c r="C77" i="6"/>
  <c r="E77" i="6"/>
  <c r="D77" i="6"/>
  <c r="D78" i="1" l="1"/>
  <c r="E78" i="1" s="1"/>
  <c r="F78" i="1" s="1"/>
  <c r="B79" i="1" s="1"/>
  <c r="F77" i="6"/>
  <c r="B78" i="6" s="1"/>
  <c r="C78" i="6"/>
  <c r="D78" i="6"/>
  <c r="E78" i="6"/>
  <c r="D79" i="1" l="1"/>
  <c r="E79" i="1" s="1"/>
  <c r="F79" i="1" s="1"/>
  <c r="B80" i="1" s="1"/>
  <c r="F78" i="6"/>
  <c r="B79" i="6" s="1"/>
  <c r="C79" i="6"/>
  <c r="E79" i="6"/>
  <c r="D79" i="6"/>
  <c r="D80" i="1" l="1"/>
  <c r="E80" i="1" s="1"/>
  <c r="F80" i="1" s="1"/>
  <c r="B81" i="1" s="1"/>
  <c r="F79" i="6"/>
  <c r="B80" i="6" s="1"/>
  <c r="C80" i="6"/>
  <c r="E80" i="6"/>
  <c r="D80" i="6"/>
  <c r="D81" i="1" l="1"/>
  <c r="E81" i="1" s="1"/>
  <c r="F81" i="1" s="1"/>
  <c r="B82" i="1" s="1"/>
  <c r="F80" i="6"/>
  <c r="B81" i="6" s="1"/>
  <c r="C81" i="6"/>
  <c r="D81" i="6"/>
  <c r="E81" i="6"/>
  <c r="D82" i="1" l="1"/>
  <c r="E82" i="1" s="1"/>
  <c r="F82" i="1" s="1"/>
  <c r="B83" i="1" s="1"/>
  <c r="F81" i="6"/>
  <c r="B82" i="6" s="1"/>
  <c r="C82" i="6"/>
  <c r="E82" i="6"/>
  <c r="D82" i="6"/>
  <c r="D83" i="1" l="1"/>
  <c r="E83" i="1" s="1"/>
  <c r="F83" i="1" s="1"/>
  <c r="B84" i="1" s="1"/>
  <c r="F82" i="6"/>
  <c r="B83" i="6" s="1"/>
  <c r="C83" i="6"/>
  <c r="E83" i="6"/>
  <c r="D83" i="6"/>
  <c r="D84" i="1" l="1"/>
  <c r="E84" i="1" s="1"/>
  <c r="F84" i="1" s="1"/>
  <c r="B85" i="1" s="1"/>
  <c r="F83" i="6"/>
  <c r="B84" i="6" s="1"/>
  <c r="C84" i="6"/>
  <c r="D84" i="6"/>
  <c r="E84" i="6"/>
  <c r="D85" i="1" l="1"/>
  <c r="E85" i="1" s="1"/>
  <c r="F85" i="1" s="1"/>
  <c r="B86" i="1" s="1"/>
  <c r="F84" i="6"/>
  <c r="B85" i="6" s="1"/>
  <c r="C85" i="6"/>
  <c r="E85" i="6"/>
  <c r="D85" i="6"/>
  <c r="D86" i="1" l="1"/>
  <c r="E86" i="1" s="1"/>
  <c r="F86" i="1" s="1"/>
  <c r="B87" i="1" s="1"/>
  <c r="F85" i="6"/>
  <c r="B86" i="6" s="1"/>
  <c r="C86" i="6"/>
  <c r="E86" i="6"/>
  <c r="D86" i="6"/>
  <c r="D87" i="1" l="1"/>
  <c r="E87" i="1" s="1"/>
  <c r="F87" i="1" s="1"/>
  <c r="B88" i="1" s="1"/>
  <c r="F86" i="6"/>
  <c r="B87" i="6" s="1"/>
  <c r="C87" i="6"/>
  <c r="D87" i="6"/>
  <c r="E87" i="6"/>
  <c r="D88" i="1" l="1"/>
  <c r="E88" i="1" s="1"/>
  <c r="F88" i="1" s="1"/>
  <c r="B89" i="1" s="1"/>
  <c r="F87" i="6"/>
  <c r="B88" i="6" s="1"/>
  <c r="C88" i="6"/>
  <c r="E88" i="6"/>
  <c r="D88" i="6"/>
  <c r="D89" i="1" l="1"/>
  <c r="E89" i="1" s="1"/>
  <c r="F89" i="1" s="1"/>
  <c r="B90" i="1" s="1"/>
  <c r="F88" i="6"/>
  <c r="B89" i="6" s="1"/>
  <c r="C89" i="6"/>
  <c r="E89" i="6"/>
  <c r="D89" i="6"/>
  <c r="D90" i="1" l="1"/>
  <c r="E90" i="1" s="1"/>
  <c r="F90" i="1" s="1"/>
  <c r="B91" i="1" s="1"/>
  <c r="F89" i="6"/>
  <c r="B90" i="6" s="1"/>
  <c r="C90" i="6"/>
  <c r="D90" i="6"/>
  <c r="E90" i="6"/>
  <c r="D91" i="1" l="1"/>
  <c r="E91" i="1" s="1"/>
  <c r="F91" i="1" s="1"/>
  <c r="B92" i="1" s="1"/>
  <c r="F90" i="6"/>
  <c r="B91" i="6" s="1"/>
  <c r="C91" i="6"/>
  <c r="E91" i="6"/>
  <c r="D91" i="6"/>
  <c r="D92" i="1" l="1"/>
  <c r="E92" i="1" s="1"/>
  <c r="F92" i="1" s="1"/>
  <c r="B93" i="1" s="1"/>
  <c r="F91" i="6"/>
  <c r="B92" i="6" s="1"/>
  <c r="C92" i="6"/>
  <c r="E92" i="6"/>
  <c r="D92" i="6"/>
  <c r="D93" i="1" l="1"/>
  <c r="E93" i="1" s="1"/>
  <c r="F93" i="1" s="1"/>
  <c r="B94" i="1" s="1"/>
  <c r="F92" i="6"/>
  <c r="B93" i="6" s="1"/>
  <c r="C93" i="6"/>
  <c r="D93" i="6"/>
  <c r="E93" i="6"/>
  <c r="D94" i="1" l="1"/>
  <c r="E94" i="1" s="1"/>
  <c r="F94" i="1" s="1"/>
  <c r="B95" i="1" s="1"/>
  <c r="F93" i="6"/>
  <c r="B94" i="6" s="1"/>
  <c r="C94" i="6"/>
  <c r="E94" i="6"/>
  <c r="D94" i="6"/>
  <c r="D95" i="1" l="1"/>
  <c r="E95" i="1" s="1"/>
  <c r="F95" i="1" s="1"/>
  <c r="B96" i="1" s="1"/>
  <c r="F94" i="6"/>
  <c r="B95" i="6" s="1"/>
  <c r="C95" i="6"/>
  <c r="E95" i="6"/>
  <c r="D95" i="6"/>
  <c r="D96" i="1" l="1"/>
  <c r="E96" i="1" s="1"/>
  <c r="F96" i="1" s="1"/>
  <c r="B97" i="1" s="1"/>
  <c r="F95" i="6"/>
  <c r="B96" i="6" s="1"/>
  <c r="C96" i="6"/>
  <c r="D96" i="6"/>
  <c r="E96" i="6"/>
  <c r="D97" i="1" l="1"/>
  <c r="E97" i="1" s="1"/>
  <c r="F97" i="1" s="1"/>
  <c r="B98" i="1" s="1"/>
  <c r="F96" i="6"/>
  <c r="B97" i="6" s="1"/>
  <c r="C97" i="6"/>
  <c r="D97" i="6"/>
  <c r="E97" i="6"/>
  <c r="D98" i="1" l="1"/>
  <c r="E98" i="1" s="1"/>
  <c r="F98" i="1" s="1"/>
  <c r="B99" i="1" s="1"/>
  <c r="F97" i="6"/>
  <c r="B98" i="6" s="1"/>
  <c r="C98" i="6"/>
  <c r="E98" i="6"/>
  <c r="D98" i="6"/>
  <c r="D99" i="1" l="1"/>
  <c r="E99" i="1" s="1"/>
  <c r="F99" i="1" s="1"/>
  <c r="B100" i="1" s="1"/>
  <c r="F98" i="6"/>
  <c r="B99" i="6" s="1"/>
  <c r="C99" i="6"/>
  <c r="D99" i="6"/>
  <c r="E99" i="6"/>
  <c r="D100" i="1" l="1"/>
  <c r="E100" i="1" s="1"/>
  <c r="F100" i="1" s="1"/>
  <c r="B101" i="1" s="1"/>
  <c r="F99" i="6"/>
  <c r="B100" i="6" s="1"/>
  <c r="C100" i="6"/>
  <c r="E100" i="6"/>
  <c r="D100" i="6"/>
  <c r="D101" i="1" l="1"/>
  <c r="E101" i="1" s="1"/>
  <c r="F101" i="1" s="1"/>
  <c r="B102" i="1" s="1"/>
  <c r="F100" i="6"/>
  <c r="B101" i="6" s="1"/>
  <c r="C101" i="6"/>
  <c r="E101" i="6"/>
  <c r="D101" i="6"/>
  <c r="D102" i="1" l="1"/>
  <c r="E102" i="1" s="1"/>
  <c r="F102" i="1" s="1"/>
  <c r="B103" i="1" s="1"/>
  <c r="F101" i="6"/>
  <c r="B102" i="6" s="1"/>
  <c r="C102" i="6"/>
  <c r="D102" i="6"/>
  <c r="E102" i="6"/>
  <c r="D103" i="1" l="1"/>
  <c r="E103" i="1" s="1"/>
  <c r="F103" i="1" s="1"/>
  <c r="B104" i="1" s="1"/>
  <c r="F102" i="6"/>
  <c r="B103" i="6" s="1"/>
  <c r="C103" i="6"/>
  <c r="E103" i="6"/>
  <c r="D103" i="6"/>
  <c r="D104" i="1" l="1"/>
  <c r="E104" i="1" s="1"/>
  <c r="F104" i="1" s="1"/>
  <c r="B105" i="1" s="1"/>
  <c r="F103" i="6"/>
  <c r="B104" i="6" s="1"/>
  <c r="C104" i="6"/>
  <c r="E104" i="6"/>
  <c r="D104" i="6"/>
  <c r="D105" i="1" l="1"/>
  <c r="E105" i="1" s="1"/>
  <c r="F105" i="1" s="1"/>
  <c r="B106" i="1" s="1"/>
  <c r="F104" i="6"/>
  <c r="B105" i="6" s="1"/>
  <c r="C105" i="6"/>
  <c r="D105" i="6"/>
  <c r="E105" i="6"/>
  <c r="D106" i="1" l="1"/>
  <c r="E106" i="1" s="1"/>
  <c r="F106" i="1" s="1"/>
  <c r="B107" i="1" s="1"/>
  <c r="F105" i="6"/>
  <c r="B106" i="6" s="1"/>
  <c r="C106" i="6"/>
  <c r="D106" i="6"/>
  <c r="E106" i="6"/>
  <c r="D107" i="1" l="1"/>
  <c r="E107" i="1" s="1"/>
  <c r="F107" i="1" s="1"/>
  <c r="B108" i="1" s="1"/>
  <c r="F106" i="6"/>
  <c r="B107" i="6" s="1"/>
  <c r="C107" i="6"/>
  <c r="E107" i="6"/>
  <c r="D107" i="6"/>
  <c r="D108" i="1" l="1"/>
  <c r="E108" i="1" s="1"/>
  <c r="F108" i="1" s="1"/>
  <c r="B109" i="1" s="1"/>
  <c r="F107" i="6"/>
  <c r="B108" i="6" s="1"/>
  <c r="C108" i="6"/>
  <c r="D108" i="6"/>
  <c r="E108" i="6"/>
  <c r="D109" i="1" l="1"/>
  <c r="E109" i="1" s="1"/>
  <c r="F109" i="1" s="1"/>
  <c r="B110" i="1" s="1"/>
  <c r="F108" i="6"/>
  <c r="B109" i="6" s="1"/>
  <c r="C109" i="6"/>
  <c r="E109" i="6"/>
  <c r="D109" i="6"/>
  <c r="D110" i="1" l="1"/>
  <c r="E110" i="1" s="1"/>
  <c r="F110" i="1" s="1"/>
  <c r="B111" i="1" s="1"/>
  <c r="F109" i="6"/>
  <c r="B110" i="6" s="1"/>
  <c r="C110" i="6"/>
  <c r="E110" i="6"/>
  <c r="D110" i="6"/>
  <c r="D111" i="1" l="1"/>
  <c r="E111" i="1" s="1"/>
  <c r="F111" i="1" s="1"/>
  <c r="B112" i="1" s="1"/>
  <c r="F110" i="6"/>
  <c r="B111" i="6" s="1"/>
  <c r="C111" i="6"/>
  <c r="D111" i="6"/>
  <c r="E111" i="6"/>
  <c r="D112" i="1" l="1"/>
  <c r="E112" i="1" s="1"/>
  <c r="F112" i="1" s="1"/>
  <c r="B113" i="1" s="1"/>
  <c r="F111" i="6"/>
  <c r="B112" i="6" s="1"/>
  <c r="C112" i="6"/>
  <c r="E112" i="6"/>
  <c r="D112" i="6"/>
  <c r="D113" i="1" l="1"/>
  <c r="E113" i="1" s="1"/>
  <c r="F113" i="1" s="1"/>
  <c r="B114" i="1" s="1"/>
  <c r="F112" i="6"/>
  <c r="B113" i="6" s="1"/>
  <c r="C113" i="6"/>
  <c r="E113" i="6"/>
  <c r="D113" i="6"/>
  <c r="D114" i="1" l="1"/>
  <c r="E114" i="1" s="1"/>
  <c r="F114" i="1" s="1"/>
  <c r="B115" i="1" s="1"/>
  <c r="F113" i="6"/>
  <c r="B114" i="6" s="1"/>
  <c r="C114" i="6"/>
  <c r="D114" i="6"/>
  <c r="E114" i="6"/>
  <c r="D115" i="1" l="1"/>
  <c r="E115" i="1" s="1"/>
  <c r="F115" i="1" s="1"/>
  <c r="B116" i="1" s="1"/>
  <c r="F114" i="6"/>
  <c r="B115" i="6" s="1"/>
  <c r="C115" i="6"/>
  <c r="D115" i="6"/>
  <c r="E115" i="6"/>
  <c r="D116" i="1" l="1"/>
  <c r="E116" i="1" s="1"/>
  <c r="F116" i="1" s="1"/>
  <c r="B117" i="1" s="1"/>
  <c r="F115" i="6"/>
  <c r="B116" i="6" s="1"/>
  <c r="C116" i="6"/>
  <c r="E116" i="6"/>
  <c r="D116" i="6"/>
  <c r="D117" i="1" l="1"/>
  <c r="E117" i="1" s="1"/>
  <c r="F117" i="1" s="1"/>
  <c r="B118" i="1" s="1"/>
  <c r="F116" i="6"/>
  <c r="B117" i="6" s="1"/>
  <c r="C117" i="6"/>
  <c r="D117" i="6"/>
  <c r="E117" i="6"/>
  <c r="D118" i="1" l="1"/>
  <c r="E118" i="1" s="1"/>
  <c r="F118" i="1" s="1"/>
  <c r="B119" i="1" s="1"/>
  <c r="F117" i="6"/>
  <c r="B118" i="6" s="1"/>
  <c r="C118" i="6"/>
  <c r="E118" i="6"/>
  <c r="D118" i="6"/>
  <c r="D119" i="1" l="1"/>
  <c r="E119" i="1" s="1"/>
  <c r="F119" i="1" s="1"/>
  <c r="B120" i="1" s="1"/>
  <c r="F118" i="6"/>
  <c r="B119" i="6" s="1"/>
  <c r="E119" i="6"/>
  <c r="C119" i="6"/>
  <c r="D119" i="6"/>
  <c r="F119" i="6" l="1"/>
  <c r="B120" i="6" s="1"/>
  <c r="D120" i="1"/>
  <c r="E120" i="1" s="1"/>
  <c r="F120" i="1" s="1"/>
  <c r="B121" i="1" s="1"/>
  <c r="E120" i="6"/>
  <c r="C120" i="6"/>
  <c r="D120" i="6"/>
  <c r="D121" i="1" l="1"/>
  <c r="E121" i="1" s="1"/>
  <c r="F121" i="1" s="1"/>
  <c r="B122" i="1" s="1"/>
  <c r="F120" i="6"/>
  <c r="B121" i="6" s="1"/>
  <c r="E121" i="6"/>
  <c r="D121" i="6"/>
  <c r="C121" i="6"/>
  <c r="D122" i="1" l="1"/>
  <c r="E122" i="1" s="1"/>
  <c r="F122" i="1" s="1"/>
  <c r="B123" i="1" s="1"/>
  <c r="F121" i="6"/>
  <c r="B122" i="6" s="1"/>
  <c r="E122" i="6"/>
  <c r="C122" i="6"/>
  <c r="D122" i="6"/>
  <c r="D123" i="1" l="1"/>
  <c r="E123" i="1" s="1"/>
  <c r="F123" i="1" s="1"/>
  <c r="B124" i="1" s="1"/>
  <c r="F122" i="6"/>
  <c r="B123" i="6" s="1"/>
  <c r="E123" i="6"/>
  <c r="C123" i="6"/>
  <c r="D123" i="6"/>
  <c r="D124" i="1" l="1"/>
  <c r="E124" i="1" s="1"/>
  <c r="F124" i="1" s="1"/>
  <c r="B125" i="1" s="1"/>
  <c r="F123" i="6"/>
  <c r="B124" i="6" s="1"/>
  <c r="E124" i="6"/>
  <c r="D124" i="6"/>
  <c r="C124" i="6"/>
  <c r="D125" i="1" l="1"/>
  <c r="E125" i="1" s="1"/>
  <c r="F125" i="1" s="1"/>
  <c r="B126" i="1" s="1"/>
  <c r="F124" i="6"/>
  <c r="B125" i="6" s="1"/>
  <c r="E125" i="6"/>
  <c r="C125" i="6"/>
  <c r="D125" i="6"/>
  <c r="D126" i="1" l="1"/>
  <c r="E126" i="1" s="1"/>
  <c r="F126" i="1" s="1"/>
  <c r="B127" i="1" s="1"/>
  <c r="F125" i="6"/>
  <c r="B126" i="6" s="1"/>
  <c r="E126" i="6"/>
  <c r="D126" i="6"/>
  <c r="C126" i="6"/>
  <c r="D127" i="1" l="1"/>
  <c r="E127" i="1" s="1"/>
  <c r="F127" i="1" s="1"/>
  <c r="B128" i="1" s="1"/>
  <c r="F126" i="6"/>
  <c r="B127" i="6" s="1"/>
  <c r="E127" i="6"/>
  <c r="D127" i="6"/>
  <c r="C127" i="6"/>
  <c r="D128" i="1" l="1"/>
  <c r="E128" i="1" s="1"/>
  <c r="F128" i="1" s="1"/>
  <c r="F127" i="6"/>
  <c r="B128" i="6" s="1"/>
  <c r="E128" i="6"/>
  <c r="C128" i="6"/>
  <c r="D128" i="6"/>
  <c r="F128" i="6" l="1"/>
  <c r="B129" i="6" s="1"/>
  <c r="E129" i="6"/>
  <c r="D129" i="6"/>
  <c r="C129" i="6"/>
  <c r="F129" i="6" l="1"/>
  <c r="B130" i="6" s="1"/>
  <c r="E130" i="6"/>
  <c r="D130" i="6"/>
  <c r="C130" i="6"/>
  <c r="F130" i="6" l="1"/>
  <c r="E131" i="6"/>
  <c r="B131" i="6"/>
  <c r="C131" i="6"/>
  <c r="F131" i="6"/>
  <c r="D131" i="6"/>
  <c r="E132" i="6" l="1"/>
  <c r="B132" i="6"/>
  <c r="F132" i="6"/>
  <c r="C132" i="6"/>
  <c r="D132" i="6"/>
  <c r="E133" i="6" l="1"/>
  <c r="B133" i="6"/>
  <c r="D133" i="6"/>
  <c r="C133" i="6"/>
  <c r="F133" i="6"/>
  <c r="E134" i="6" l="1"/>
  <c r="B134" i="6"/>
  <c r="C134" i="6"/>
  <c r="D134" i="6"/>
  <c r="F134" i="6"/>
  <c r="E135" i="6" l="1"/>
  <c r="B135" i="6"/>
  <c r="F135" i="6"/>
  <c r="D135" i="6"/>
  <c r="C135" i="6"/>
  <c r="E136" i="6" l="1"/>
  <c r="B136" i="6"/>
  <c r="D136" i="6"/>
  <c r="F136" i="6"/>
  <c r="C136" i="6"/>
  <c r="E137" i="6" l="1"/>
  <c r="B137" i="6"/>
  <c r="C137" i="6"/>
  <c r="F137" i="6"/>
  <c r="D137" i="6"/>
  <c r="E138" i="6" l="1"/>
  <c r="B138" i="6"/>
  <c r="F138" i="6"/>
  <c r="D138" i="6"/>
  <c r="C138" i="6"/>
  <c r="E139" i="6" l="1"/>
  <c r="B139" i="6"/>
  <c r="D139" i="6"/>
  <c r="C139" i="6"/>
  <c r="F139" i="6"/>
  <c r="E140" i="6" l="1"/>
  <c r="B140" i="6"/>
  <c r="C140" i="6"/>
  <c r="F140" i="6"/>
  <c r="D140" i="6"/>
  <c r="E141" i="6" l="1"/>
  <c r="B141" i="6"/>
  <c r="F141" i="6"/>
  <c r="D141" i="6"/>
  <c r="C141" i="6"/>
  <c r="E142" i="6" l="1"/>
  <c r="B142" i="6"/>
  <c r="D142" i="6"/>
  <c r="C142" i="6"/>
  <c r="F142" i="6"/>
  <c r="E143" i="6" l="1"/>
  <c r="B143" i="6"/>
  <c r="C143" i="6"/>
  <c r="F143" i="6"/>
  <c r="D143" i="6"/>
  <c r="E144" i="6" l="1"/>
  <c r="B144" i="6"/>
  <c r="F144" i="6"/>
  <c r="D144" i="6"/>
  <c r="C144" i="6"/>
  <c r="E145" i="6" l="1"/>
  <c r="B145" i="6"/>
  <c r="D145" i="6"/>
  <c r="C145" i="6"/>
  <c r="F145" i="6"/>
  <c r="E146" i="6" l="1"/>
  <c r="B146" i="6"/>
  <c r="C146" i="6"/>
  <c r="F146" i="6"/>
  <c r="D146" i="6"/>
  <c r="E147" i="6" l="1"/>
  <c r="B147" i="6"/>
  <c r="F147" i="6"/>
  <c r="D147" i="6"/>
  <c r="C147" i="6"/>
  <c r="E148" i="6" l="1"/>
  <c r="B148" i="6"/>
  <c r="D148" i="6"/>
  <c r="C148" i="6"/>
  <c r="F148" i="6"/>
  <c r="E149" i="6" l="1"/>
  <c r="B149" i="6"/>
  <c r="C149" i="6"/>
  <c r="F149" i="6"/>
  <c r="D149" i="6"/>
  <c r="E150" i="6" l="1"/>
  <c r="B150" i="6"/>
  <c r="F150" i="6"/>
  <c r="D150" i="6"/>
  <c r="C150" i="6"/>
  <c r="E151" i="6" l="1"/>
  <c r="B151" i="6"/>
  <c r="D151" i="6"/>
  <c r="C151" i="6"/>
  <c r="F151" i="6"/>
  <c r="E152" i="6" l="1"/>
  <c r="B152" i="6"/>
  <c r="C152" i="6"/>
  <c r="F152" i="6"/>
  <c r="D152" i="6"/>
  <c r="E153" i="6" l="1"/>
  <c r="B153" i="6"/>
  <c r="F153" i="6"/>
  <c r="D153" i="6"/>
  <c r="C153" i="6"/>
  <c r="E154" i="6" l="1"/>
  <c r="B154" i="6"/>
  <c r="D154" i="6"/>
  <c r="C154" i="6"/>
  <c r="F154" i="6"/>
  <c r="E155" i="6" l="1"/>
  <c r="B155" i="6"/>
  <c r="C155" i="6"/>
  <c r="F155" i="6"/>
  <c r="D155" i="6"/>
  <c r="E156" i="6" l="1"/>
  <c r="B156" i="6"/>
  <c r="F156" i="6"/>
  <c r="D156" i="6"/>
  <c r="C156" i="6"/>
  <c r="E157" i="6" l="1"/>
  <c r="B157" i="6"/>
  <c r="D157" i="6"/>
  <c r="C157" i="6"/>
  <c r="F157" i="6"/>
  <c r="E158" i="6" l="1"/>
  <c r="B158" i="6"/>
  <c r="C158" i="6"/>
  <c r="F158" i="6"/>
  <c r="D158" i="6"/>
  <c r="E159" i="6" l="1"/>
  <c r="B159" i="6"/>
  <c r="F159" i="6"/>
  <c r="D159" i="6"/>
  <c r="C159" i="6"/>
  <c r="E160" i="6" l="1"/>
  <c r="B160" i="6"/>
  <c r="D160" i="6"/>
  <c r="C160" i="6"/>
  <c r="F160" i="6"/>
  <c r="E161" i="6" l="1"/>
  <c r="B161" i="6"/>
  <c r="C161" i="6"/>
  <c r="F161" i="6"/>
  <c r="D161" i="6"/>
  <c r="E162" i="6" l="1"/>
  <c r="B162" i="6"/>
  <c r="F162" i="6"/>
  <c r="D162" i="6"/>
  <c r="C162" i="6"/>
  <c r="E163" i="6" l="1"/>
  <c r="B163" i="6"/>
  <c r="D163" i="6"/>
  <c r="C163" i="6"/>
  <c r="F163" i="6"/>
  <c r="E164" i="6" l="1"/>
  <c r="B164" i="6"/>
  <c r="C164" i="6"/>
  <c r="F164" i="6"/>
  <c r="D164" i="6"/>
  <c r="E165" i="6" l="1"/>
  <c r="B165" i="6"/>
  <c r="F165" i="6"/>
  <c r="D165" i="6"/>
  <c r="C165" i="6"/>
  <c r="E166" i="6" l="1"/>
  <c r="B166" i="6"/>
  <c r="D166" i="6"/>
  <c r="C166" i="6"/>
  <c r="F166" i="6"/>
  <c r="E167" i="6" l="1"/>
  <c r="B167" i="6"/>
  <c r="C167" i="6"/>
  <c r="F167" i="6"/>
  <c r="D167" i="6"/>
  <c r="E168" i="6" l="1"/>
  <c r="B168" i="6"/>
  <c r="F168" i="6"/>
  <c r="D168" i="6"/>
  <c r="C168" i="6"/>
  <c r="E169" i="6" l="1"/>
  <c r="B169" i="6"/>
  <c r="D169" i="6"/>
  <c r="C169" i="6"/>
  <c r="F169" i="6"/>
  <c r="E170" i="6" l="1"/>
  <c r="B170" i="6"/>
  <c r="C170" i="6"/>
  <c r="F170" i="6"/>
  <c r="D170" i="6"/>
  <c r="E171" i="6" l="1"/>
  <c r="B171" i="6"/>
  <c r="F171" i="6"/>
  <c r="D171" i="6"/>
  <c r="C171" i="6"/>
  <c r="E172" i="6" l="1"/>
  <c r="B172" i="6"/>
  <c r="D172" i="6"/>
  <c r="C172" i="6"/>
  <c r="F172" i="6"/>
  <c r="E173" i="6" l="1"/>
  <c r="B173" i="6"/>
  <c r="C173" i="6"/>
  <c r="F173" i="6"/>
  <c r="D173" i="6"/>
  <c r="E174" i="6" l="1"/>
  <c r="B174" i="6"/>
  <c r="F174" i="6"/>
  <c r="D174" i="6"/>
  <c r="C174" i="6"/>
  <c r="E175" i="6" l="1"/>
  <c r="B175" i="6"/>
  <c r="D175" i="6"/>
  <c r="C175" i="6"/>
  <c r="F175" i="6"/>
  <c r="E176" i="6" l="1"/>
  <c r="B176" i="6"/>
  <c r="C176" i="6"/>
  <c r="F176" i="6"/>
  <c r="D176" i="6"/>
  <c r="E177" i="6" l="1"/>
  <c r="B177" i="6"/>
  <c r="F177" i="6"/>
  <c r="D177" i="6"/>
  <c r="C177" i="6"/>
  <c r="E178" i="6" l="1"/>
  <c r="B178" i="6"/>
  <c r="D178" i="6"/>
  <c r="C178" i="6"/>
  <c r="F178" i="6"/>
  <c r="E179" i="6" l="1"/>
  <c r="B179" i="6"/>
  <c r="C179" i="6"/>
  <c r="F179" i="6"/>
  <c r="D179" i="6"/>
  <c r="E180" i="6" l="1"/>
  <c r="B180" i="6"/>
  <c r="F180" i="6"/>
  <c r="D180" i="6"/>
  <c r="C180" i="6"/>
  <c r="E181" i="6" l="1"/>
  <c r="B181" i="6"/>
  <c r="D181" i="6"/>
  <c r="C181" i="6"/>
  <c r="F181" i="6"/>
  <c r="E182" i="6" l="1"/>
  <c r="B182" i="6"/>
  <c r="C182" i="6"/>
  <c r="F182" i="6"/>
  <c r="D182" i="6"/>
  <c r="E183" i="6" l="1"/>
  <c r="B183" i="6"/>
  <c r="F183" i="6"/>
  <c r="D183" i="6"/>
  <c r="C183" i="6"/>
  <c r="E184" i="6" l="1"/>
  <c r="B184" i="6"/>
  <c r="D184" i="6"/>
  <c r="C184" i="6"/>
  <c r="F184" i="6"/>
  <c r="E185" i="6" l="1"/>
  <c r="B185" i="6"/>
  <c r="C185" i="6"/>
  <c r="F185" i="6"/>
  <c r="D185" i="6"/>
  <c r="E186" i="6" l="1"/>
  <c r="B186" i="6"/>
  <c r="F186" i="6"/>
  <c r="D186" i="6"/>
  <c r="C186" i="6"/>
  <c r="E187" i="6" l="1"/>
  <c r="B187" i="6"/>
  <c r="D187" i="6"/>
  <c r="C187" i="6"/>
  <c r="F187" i="6"/>
  <c r="F188" i="6" l="1"/>
  <c r="E188" i="6"/>
  <c r="B188" i="6"/>
  <c r="C188" i="6"/>
  <c r="D188" i="6"/>
  <c r="F189" i="6" l="1"/>
  <c r="C189" i="6"/>
  <c r="D189" i="6"/>
  <c r="B189" i="6"/>
  <c r="E189" i="6"/>
  <c r="F190" i="6" l="1"/>
  <c r="C190" i="6"/>
  <c r="B190" i="6"/>
  <c r="D190" i="6"/>
  <c r="E190" i="6"/>
  <c r="F191" i="6" l="1"/>
  <c r="C191" i="6"/>
  <c r="E191" i="6"/>
  <c r="D191" i="6"/>
  <c r="B191" i="6"/>
  <c r="F192" i="6" l="1"/>
  <c r="C192" i="6"/>
  <c r="D192" i="6"/>
  <c r="E192" i="6"/>
  <c r="B192" i="6"/>
  <c r="F193" i="6" l="1"/>
  <c r="C193" i="6"/>
  <c r="E193" i="6"/>
  <c r="B193" i="6"/>
  <c r="D193" i="6"/>
  <c r="F194" i="6" l="1"/>
  <c r="C194" i="6"/>
  <c r="E194" i="6"/>
  <c r="B194" i="6"/>
  <c r="D194" i="6"/>
  <c r="F195" i="6" l="1"/>
  <c r="C195" i="6"/>
  <c r="E195" i="6"/>
  <c r="B195" i="6"/>
  <c r="D195" i="6"/>
  <c r="F196" i="6" l="1"/>
  <c r="C196" i="6"/>
  <c r="E196" i="6"/>
  <c r="B196" i="6"/>
  <c r="D196" i="6"/>
  <c r="F197" i="6" l="1"/>
  <c r="C197" i="6"/>
  <c r="E197" i="6"/>
  <c r="B197" i="6"/>
  <c r="D197" i="6"/>
  <c r="F198" i="6" l="1"/>
  <c r="C198" i="6"/>
  <c r="E198" i="6"/>
  <c r="B198" i="6"/>
  <c r="D198" i="6"/>
  <c r="F199" i="6" l="1"/>
  <c r="C199" i="6"/>
  <c r="E199" i="6"/>
  <c r="B199" i="6"/>
  <c r="D199" i="6"/>
  <c r="F200" i="6" l="1"/>
  <c r="C200" i="6"/>
  <c r="E200" i="6"/>
  <c r="B200" i="6"/>
  <c r="D200" i="6"/>
  <c r="F201" i="6" l="1"/>
  <c r="C201" i="6"/>
  <c r="E201" i="6"/>
  <c r="B201" i="6"/>
  <c r="D201" i="6"/>
  <c r="F202" i="6" l="1"/>
  <c r="C202" i="6"/>
  <c r="E202" i="6"/>
  <c r="B202" i="6"/>
  <c r="D202" i="6"/>
  <c r="F203" i="6" l="1"/>
  <c r="C203" i="6"/>
  <c r="E203" i="6"/>
  <c r="B203" i="6"/>
  <c r="D203" i="6"/>
  <c r="F204" i="6" l="1"/>
  <c r="C204" i="6"/>
  <c r="E204" i="6"/>
  <c r="B204" i="6"/>
  <c r="D204" i="6"/>
  <c r="F205" i="6" l="1"/>
  <c r="C205" i="6"/>
  <c r="E205" i="6"/>
  <c r="B205" i="6"/>
  <c r="D205" i="6"/>
  <c r="F206" i="6" l="1"/>
  <c r="C206" i="6"/>
  <c r="E206" i="6"/>
  <c r="B206" i="6"/>
  <c r="D206" i="6"/>
  <c r="F207" i="6" l="1"/>
  <c r="C207" i="6"/>
  <c r="E207" i="6"/>
  <c r="B207" i="6"/>
  <c r="D207" i="6"/>
  <c r="F208" i="6" l="1"/>
  <c r="C208" i="6"/>
  <c r="E208" i="6"/>
  <c r="B208" i="6"/>
  <c r="D208" i="6"/>
  <c r="F209" i="6" l="1"/>
  <c r="C209" i="6"/>
  <c r="E209" i="6"/>
  <c r="B209" i="6"/>
  <c r="D209" i="6"/>
  <c r="F210" i="6" l="1"/>
  <c r="C210" i="6"/>
  <c r="E210" i="6"/>
  <c r="B210" i="6"/>
  <c r="D210" i="6"/>
  <c r="F211" i="6" l="1"/>
  <c r="C211" i="6"/>
  <c r="E211" i="6"/>
  <c r="B211" i="6"/>
  <c r="D211" i="6"/>
  <c r="F212" i="6" l="1"/>
  <c r="C212" i="6"/>
  <c r="E212" i="6"/>
  <c r="B212" i="6"/>
  <c r="D212" i="6"/>
  <c r="F213" i="6" l="1"/>
  <c r="C213" i="6"/>
  <c r="E213" i="6"/>
  <c r="B213" i="6"/>
  <c r="D213" i="6"/>
  <c r="F214" i="6" l="1"/>
  <c r="C214" i="6"/>
  <c r="E214" i="6"/>
  <c r="B214" i="6"/>
  <c r="D214" i="6"/>
  <c r="F215" i="6" l="1"/>
  <c r="C215" i="6"/>
  <c r="E215" i="6"/>
  <c r="B215" i="6"/>
  <c r="D215" i="6"/>
  <c r="F216" i="6" l="1"/>
  <c r="C216" i="6"/>
  <c r="E216" i="6"/>
  <c r="B216" i="6"/>
  <c r="D216" i="6"/>
  <c r="F217" i="6" l="1"/>
  <c r="C217" i="6"/>
  <c r="E217" i="6"/>
  <c r="B217" i="6"/>
  <c r="D217" i="6"/>
  <c r="F218" i="6" l="1"/>
  <c r="C218" i="6"/>
  <c r="E218" i="6"/>
  <c r="B218" i="6"/>
  <c r="D218" i="6"/>
  <c r="F219" i="6" l="1"/>
  <c r="C219" i="6"/>
  <c r="E219" i="6"/>
  <c r="B219" i="6"/>
  <c r="D219" i="6"/>
  <c r="F220" i="6" l="1"/>
  <c r="C220" i="6"/>
  <c r="E220" i="6"/>
  <c r="B220" i="6"/>
  <c r="D220" i="6"/>
  <c r="F221" i="6" l="1"/>
  <c r="C221" i="6"/>
  <c r="E221" i="6"/>
  <c r="B221" i="6"/>
  <c r="D221" i="6"/>
  <c r="F222" i="6" l="1"/>
  <c r="C222" i="6"/>
  <c r="E222" i="6"/>
  <c r="B222" i="6"/>
  <c r="D222" i="6"/>
  <c r="F223" i="6" l="1"/>
  <c r="C223" i="6"/>
  <c r="E223" i="6"/>
  <c r="B223" i="6"/>
  <c r="D223" i="6"/>
  <c r="F224" i="6" l="1"/>
  <c r="C224" i="6"/>
  <c r="E224" i="6"/>
  <c r="B224" i="6"/>
  <c r="D224" i="6"/>
  <c r="F225" i="6" l="1"/>
  <c r="C225" i="6"/>
  <c r="E225" i="6"/>
  <c r="B225" i="6"/>
  <c r="D225" i="6"/>
  <c r="F226" i="6" l="1"/>
  <c r="C226" i="6"/>
  <c r="E226" i="6"/>
  <c r="B226" i="6"/>
  <c r="D226" i="6"/>
  <c r="F227" i="6" l="1"/>
  <c r="C227" i="6"/>
  <c r="E227" i="6"/>
  <c r="B227" i="6"/>
  <c r="D227" i="6"/>
  <c r="F228" i="6" l="1"/>
  <c r="C228" i="6"/>
  <c r="E228" i="6"/>
  <c r="B228" i="6"/>
  <c r="D228" i="6"/>
  <c r="F229" i="6" l="1"/>
  <c r="C229" i="6"/>
  <c r="E229" i="6"/>
  <c r="B229" i="6"/>
  <c r="D229" i="6"/>
  <c r="F230" i="6" l="1"/>
  <c r="C230" i="6"/>
  <c r="C8" i="6" s="1"/>
  <c r="E230" i="6"/>
  <c r="B230" i="6"/>
  <c r="D230" i="6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</calcChain>
</file>

<file path=xl/sharedStrings.xml><?xml version="1.0" encoding="utf-8"?>
<sst xmlns="http://schemas.openxmlformats.org/spreadsheetml/2006/main" count="113" uniqueCount="50">
  <si>
    <t>Houseprice</t>
  </si>
  <si>
    <t>Interest</t>
  </si>
  <si>
    <t>Maturity</t>
  </si>
  <si>
    <t>Payments per year</t>
  </si>
  <si>
    <t>CAD</t>
  </si>
  <si>
    <t>years</t>
  </si>
  <si>
    <t>PPMT</t>
  </si>
  <si>
    <t>IPMT</t>
  </si>
  <si>
    <t>PMT</t>
  </si>
  <si>
    <t>Principle</t>
  </si>
  <si>
    <t>Debt (end)</t>
  </si>
  <si>
    <t>Downpayment</t>
  </si>
  <si>
    <t>Term Payment</t>
  </si>
  <si>
    <t>CIBC</t>
  </si>
  <si>
    <t xml:space="preserve">3-YR Fixed </t>
  </si>
  <si>
    <t xml:space="preserve">5-YR Fixed </t>
  </si>
  <si>
    <t xml:space="preserve">10-YR Fixed </t>
  </si>
  <si>
    <t>Interest rates</t>
  </si>
  <si>
    <t>Meridian Credit Union</t>
  </si>
  <si>
    <t>First National</t>
  </si>
  <si>
    <t>Alterna Savings</t>
  </si>
  <si>
    <t>TD Bank</t>
  </si>
  <si>
    <t>Tangerine</t>
  </si>
  <si>
    <t>Scotiabank</t>
  </si>
  <si>
    <t>RBC Royal Bank</t>
  </si>
  <si>
    <t>Bank of Montreal</t>
  </si>
  <si>
    <t>Laurentian Bank</t>
  </si>
  <si>
    <t>Desjardins</t>
  </si>
  <si>
    <t>Simplii Financial ™</t>
  </si>
  <si>
    <t>HSBC</t>
  </si>
  <si>
    <t>https://www.ratehub.ca/banks/td-bank-mortgage-rates</t>
  </si>
  <si>
    <t>Source:</t>
  </si>
  <si>
    <t>Source: CPU</t>
  </si>
  <si>
    <t>r (period)</t>
  </si>
  <si>
    <t># period</t>
  </si>
  <si>
    <t>Debt (begin)</t>
  </si>
  <si>
    <t>Credit amount</t>
  </si>
  <si>
    <t>Bank Code</t>
  </si>
  <si>
    <t>Downpayment Code</t>
  </si>
  <si>
    <t>Downpayment Ratio</t>
  </si>
  <si>
    <t>From</t>
  </si>
  <si>
    <t>To</t>
  </si>
  <si>
    <t>Downpayment primes (Up to)</t>
  </si>
  <si>
    <t>Downpayment prime</t>
  </si>
  <si>
    <t>Maturity Code</t>
  </si>
  <si>
    <t>Interest Rate</t>
  </si>
  <si>
    <t>Bank</t>
  </si>
  <si>
    <t>3-YR</t>
  </si>
  <si>
    <t>5-YR</t>
  </si>
  <si>
    <t>10-YR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</si>
</sst>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8" fontId="0" fillId="0" borderId="0" xfId="0" applyNumberFormat="1"/>
    <xf numFmtId="0" fontId="0" fillId="0" borderId="0" xfId="0" applyFill="1"/>
    <xf numFmtId="10" fontId="0" fillId="0" borderId="0" xfId="1" applyNumberFormat="1" applyFont="1" applyFill="1"/>
    <xf numFmtId="9" fontId="0" fillId="0" borderId="0" xfId="0" applyNumberFormat="1"/>
    <xf numFmtId="0" fontId="3" fillId="0" borderId="0" xfId="4"/>
    <xf numFmtId="0" fontId="2" fillId="2" borderId="0" xfId="2"/>
    <xf numFmtId="0" fontId="2" fillId="3" borderId="0" xfId="3"/>
    <xf numFmtId="0" fontId="0" fillId="0" borderId="0" xfId="0" applyNumberFormat="1"/>
    <xf numFmtId="164" fontId="0" fillId="0" borderId="0" xfId="1" applyNumberFormat="1" applyFont="1"/>
    <xf numFmtId="0" fontId="2" fillId="2" borderId="0" xfId="2" applyNumberFormat="1"/>
    <xf numFmtId="9" fontId="2" fillId="2" borderId="0" xfId="2" applyNumberFormat="1"/>
  </cellXfs>
  <cellStyles count="5">
    <cellStyle name="Accent1" xfId="2" builtinId="29"/>
    <cellStyle name="Accent2" xfId="3" builtinId="33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Amortization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Mortgage!$D$8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Mortgage!$D$9:$D$128</c:f>
              <c:numCache>
                <c:formatCode>"$"#,##0.00_);[Red]\("$"#,##0.00\)</c:formatCode>
                <c:ptCount val="120"/>
                <c:pt idx="0" formatCode="General">
                  <c:v>550</c:v>
                </c:pt>
                <c:pt idx="1">
                  <c:v>546.12515579296416</c:v>
                </c:pt>
                <c:pt idx="2">
                  <c:v>542.23965576435887</c:v>
                </c:pt>
                <c:pt idx="3">
                  <c:v>538.3434706106749</c:v>
                </c:pt>
                <c:pt idx="4">
                  <c:v>534.43657094781838</c:v>
                </c:pt>
                <c:pt idx="5">
                  <c:v>530.5189273108889</c:v>
                </c:pt>
                <c:pt idx="6">
                  <c:v>526.59051015395789</c:v>
                </c:pt>
                <c:pt idx="7">
                  <c:v>522.65128984984528</c:v>
                </c:pt>
                <c:pt idx="8">
                  <c:v>518.70123668989652</c:v>
                </c:pt>
                <c:pt idx="9">
                  <c:v>514.74032088375782</c:v>
                </c:pt>
                <c:pt idx="10">
                  <c:v>510.76851255915216</c:v>
                </c:pt>
                <c:pt idx="11">
                  <c:v>506.78578176165388</c:v>
                </c:pt>
                <c:pt idx="12">
                  <c:v>502.79209845446252</c:v>
                </c:pt>
                <c:pt idx="13">
                  <c:v>498.78743251817633</c:v>
                </c:pt>
                <c:pt idx="14">
                  <c:v>494.77175375056538</c:v>
                </c:pt>
                <c:pt idx="15">
                  <c:v>490.74503186634348</c:v>
                </c:pt>
                <c:pt idx="16">
                  <c:v>486.70723649694003</c:v>
                </c:pt>
                <c:pt idx="17">
                  <c:v>482.65833719027063</c:v>
                </c:pt>
                <c:pt idx="18">
                  <c:v>478.59830341050798</c:v>
                </c:pt>
                <c:pt idx="19">
                  <c:v>474.52710453785096</c:v>
                </c:pt>
                <c:pt idx="20">
                  <c:v>470.44470986829407</c:v>
                </c:pt>
                <c:pt idx="21">
                  <c:v>466.35108861339592</c:v>
                </c:pt>
                <c:pt idx="22">
                  <c:v>462.24620990004678</c:v>
                </c:pt>
                <c:pt idx="23">
                  <c:v>458.13004277023595</c:v>
                </c:pt>
                <c:pt idx="24">
                  <c:v>454.0025561808182</c:v>
                </c:pt>
                <c:pt idx="25">
                  <c:v>449.86371900327947</c:v>
                </c:pt>
                <c:pt idx="26">
                  <c:v>445.71350002350255</c:v>
                </c:pt>
                <c:pt idx="27">
                  <c:v>441.55186794153121</c:v>
                </c:pt>
                <c:pt idx="28">
                  <c:v>437.3787913713345</c:v>
                </c:pt>
                <c:pt idx="29">
                  <c:v>433.19423884056971</c:v>
                </c:pt>
                <c:pt idx="30">
                  <c:v>428.99817879034532</c:v>
                </c:pt>
                <c:pt idx="31">
                  <c:v>424.79057957498287</c:v>
                </c:pt>
                <c:pt idx="32">
                  <c:v>420.57140946177816</c:v>
                </c:pt>
                <c:pt idx="33">
                  <c:v>416.34063663076211</c:v>
                </c:pt>
                <c:pt idx="34">
                  <c:v>412.09822917446081</c:v>
                </c:pt>
                <c:pt idx="35">
                  <c:v>407.84415509765466</c:v>
                </c:pt>
                <c:pt idx="36">
                  <c:v>403.57838231713731</c:v>
                </c:pt>
                <c:pt idx="37">
                  <c:v>399.30087866147358</c:v>
                </c:pt>
                <c:pt idx="38">
                  <c:v>395.01161187075667</c:v>
                </c:pt>
                <c:pt idx="39">
                  <c:v>390.7105495963653</c:v>
                </c:pt>
                <c:pt idx="40">
                  <c:v>386.39765940071936</c:v>
                </c:pt>
                <c:pt idx="41">
                  <c:v>382.07290875703541</c:v>
                </c:pt>
                <c:pt idx="42">
                  <c:v>377.73626504908134</c:v>
                </c:pt>
                <c:pt idx="43">
                  <c:v>373.38769557093036</c:v>
                </c:pt>
                <c:pt idx="44">
                  <c:v>369.02716752671449</c:v>
                </c:pt>
                <c:pt idx="45">
                  <c:v>364.65464803037702</c:v>
                </c:pt>
                <c:pt idx="46">
                  <c:v>360.27010410542465</c:v>
                </c:pt>
                <c:pt idx="47">
                  <c:v>355.87350268467861</c:v>
                </c:pt>
                <c:pt idx="48">
                  <c:v>351.46481061002555</c:v>
                </c:pt>
                <c:pt idx="49">
                  <c:v>347.0439946321672</c:v>
                </c:pt>
                <c:pt idx="50">
                  <c:v>342.61102141036974</c:v>
                </c:pt>
                <c:pt idx="51">
                  <c:v>338.16585751221231</c:v>
                </c:pt>
                <c:pt idx="52">
                  <c:v>333.70846941333491</c:v>
                </c:pt>
                <c:pt idx="53">
                  <c:v>329.23882349718565</c:v>
                </c:pt>
                <c:pt idx="54">
                  <c:v>324.75688605476699</c:v>
                </c:pt>
                <c:pt idx="55">
                  <c:v>320.26262328438168</c:v>
                </c:pt>
                <c:pt idx="56">
                  <c:v>315.7560012913778</c:v>
                </c:pt>
                <c:pt idx="57">
                  <c:v>311.23698608789317</c:v>
                </c:pt>
                <c:pt idx="58">
                  <c:v>306.70554359259893</c:v>
                </c:pt>
                <c:pt idx="59">
                  <c:v>302.16163963044266</c:v>
                </c:pt>
                <c:pt idx="60">
                  <c:v>297.60523993239042</c:v>
                </c:pt>
                <c:pt idx="61">
                  <c:v>293.03631013516855</c:v>
                </c:pt>
                <c:pt idx="62">
                  <c:v>288.45481578100436</c:v>
                </c:pt>
                <c:pt idx="63">
                  <c:v>283.86072231736614</c:v>
                </c:pt>
                <c:pt idx="64">
                  <c:v>279.25399509670302</c:v>
                </c:pt>
                <c:pt idx="65">
                  <c:v>274.63459937618302</c:v>
                </c:pt>
                <c:pt idx="66">
                  <c:v>270.00250031743155</c:v>
                </c:pt>
                <c:pt idx="67">
                  <c:v>265.35766298626856</c:v>
                </c:pt>
                <c:pt idx="68">
                  <c:v>260.70005235244491</c:v>
                </c:pt>
                <c:pt idx="69">
                  <c:v>256.02963328937818</c:v>
                </c:pt>
                <c:pt idx="70">
                  <c:v>251.34637057388804</c:v>
                </c:pt>
                <c:pt idx="71">
                  <c:v>246.65022888593032</c:v>
                </c:pt>
                <c:pt idx="72">
                  <c:v>241.94117280833069</c:v>
                </c:pt>
                <c:pt idx="73">
                  <c:v>237.21916682651766</c:v>
                </c:pt>
                <c:pt idx="74">
                  <c:v>232.48417532825468</c:v>
                </c:pt>
                <c:pt idx="75">
                  <c:v>227.73616260337141</c:v>
                </c:pt>
                <c:pt idx="76">
                  <c:v>222.97509284349476</c:v>
                </c:pt>
                <c:pt idx="77">
                  <c:v>218.20093014177843</c:v>
                </c:pt>
                <c:pt idx="78">
                  <c:v>213.4136384926324</c:v>
                </c:pt>
                <c:pt idx="79">
                  <c:v>208.61318179145121</c:v>
                </c:pt>
                <c:pt idx="80">
                  <c:v>203.79952383434178</c:v>
                </c:pt>
                <c:pt idx="81">
                  <c:v>198.97262831785028</c:v>
                </c:pt>
                <c:pt idx="82">
                  <c:v>194.13245883868845</c:v>
                </c:pt>
                <c:pt idx="83">
                  <c:v>189.27897889345891</c:v>
                </c:pt>
                <c:pt idx="84">
                  <c:v>184.41215187837997</c:v>
                </c:pt>
                <c:pt idx="85">
                  <c:v>179.53194108900959</c:v>
                </c:pt>
                <c:pt idx="86">
                  <c:v>174.63830971996845</c:v>
                </c:pt>
                <c:pt idx="87">
                  <c:v>169.73122086466242</c:v>
                </c:pt>
                <c:pt idx="88">
                  <c:v>164.81063751500432</c:v>
                </c:pt>
                <c:pt idx="89">
                  <c:v>159.87652256113464</c:v>
                </c:pt>
                <c:pt idx="90">
                  <c:v>154.92883879114183</c:v>
                </c:pt>
                <c:pt idx="91">
                  <c:v>149.96754889078153</c:v>
                </c:pt>
                <c:pt idx="92">
                  <c:v>144.99261544319526</c:v>
                </c:pt>
                <c:pt idx="93">
                  <c:v>140.00400092862813</c:v>
                </c:pt>
                <c:pt idx="94">
                  <c:v>135.0016677241459</c:v>
                </c:pt>
                <c:pt idx="95">
                  <c:v>129.98557810335137</c:v>
                </c:pt>
                <c:pt idx="96">
                  <c:v>124.95569423609966</c:v>
                </c:pt>
                <c:pt idx="97">
                  <c:v>119.911978188213</c:v>
                </c:pt>
                <c:pt idx="98">
                  <c:v>114.85439192119465</c:v>
                </c:pt>
                <c:pt idx="99">
                  <c:v>109.78289729194202</c:v>
                </c:pt>
                <c:pt idx="100">
                  <c:v>104.69745605245892</c:v>
                </c:pt>
                <c:pt idx="101">
                  <c:v>99.59802984956724</c:v>
                </c:pt>
                <c:pt idx="102">
                  <c:v>94.484580224617616</c:v>
                </c:pt>
                <c:pt idx="103">
                  <c:v>89.357068613199388</c:v>
                </c:pt>
                <c:pt idx="104">
                  <c:v>84.215456344849756</c:v>
                </c:pt>
                <c:pt idx="105">
                  <c:v>79.059704642762156</c:v>
                </c:pt>
                <c:pt idx="106">
                  <c:v>73.889774623493821</c:v>
                </c:pt>
                <c:pt idx="107">
                  <c:v>68.705627296672503</c:v>
                </c:pt>
                <c:pt idx="108">
                  <c:v>63.507223564702414</c:v>
                </c:pt>
                <c:pt idx="109">
                  <c:v>58.294524222469413</c:v>
                </c:pt>
                <c:pt idx="110">
                  <c:v>53.067489957045268</c:v>
                </c:pt>
                <c:pt idx="111">
                  <c:v>47.826081347391217</c:v>
                </c:pt>
                <c:pt idx="112">
                  <c:v>42.570258864060612</c:v>
                </c:pt>
                <c:pt idx="113">
                  <c:v>37.299982868900841</c:v>
                </c:pt>
                <c:pt idx="114">
                  <c:v>32.015213614754387</c:v>
                </c:pt>
                <c:pt idx="115">
                  <c:v>26.715911245159031</c:v>
                </c:pt>
                <c:pt idx="116">
                  <c:v>21.40203579404729</c:v>
                </c:pt>
                <c:pt idx="117">
                  <c:v>16.073547185444987</c:v>
                </c:pt>
                <c:pt idx="118">
                  <c:v>10.730405233169032</c:v>
                </c:pt>
                <c:pt idx="119">
                  <c:v>5.3725696405243148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C-4078-9A5C-72AFF0F17200}"/>
            </c:ext>
          </c:extLst>
        </c:ser>
        <c:ser>
          <c:idx val="1"/>
          <c:order val="1"/>
          <c:tx>
            <c:strRef>
              <c:f>Mortgage!$E$8</c:f>
              <c:strCache>
                <c:ptCount val="1"/>
                <c:pt idx="0">
                  <c:v>Principle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Mortgage!$E$9:$E$128</c:f>
              <c:numCache>
                <c:formatCode>"$"#,##0.00_);[Red]\("$"#,##0.00\)</c:formatCode>
                <c:ptCount val="120"/>
                <c:pt idx="0">
                  <c:v>1409.0342571039748</c:v>
                </c:pt>
                <c:pt idx="1">
                  <c:v>1412.9091013110105</c:v>
                </c:pt>
                <c:pt idx="2">
                  <c:v>1416.7946013396158</c:v>
                </c:pt>
                <c:pt idx="3">
                  <c:v>1420.6907864933</c:v>
                </c:pt>
                <c:pt idx="4">
                  <c:v>1424.5976861561564</c:v>
                </c:pt>
                <c:pt idx="5">
                  <c:v>1428.515329793086</c:v>
                </c:pt>
                <c:pt idx="6">
                  <c:v>1432.4437469500169</c:v>
                </c:pt>
                <c:pt idx="7">
                  <c:v>1436.3829672541297</c:v>
                </c:pt>
                <c:pt idx="8">
                  <c:v>1440.3330204140784</c:v>
                </c:pt>
                <c:pt idx="9">
                  <c:v>1444.2939362202169</c:v>
                </c:pt>
                <c:pt idx="10">
                  <c:v>1448.2657445448226</c:v>
                </c:pt>
                <c:pt idx="11">
                  <c:v>1452.2484753423209</c:v>
                </c:pt>
                <c:pt idx="12">
                  <c:v>1456.2421586495122</c:v>
                </c:pt>
                <c:pt idx="13">
                  <c:v>1460.2468245857985</c:v>
                </c:pt>
                <c:pt idx="14">
                  <c:v>1464.2625033534096</c:v>
                </c:pt>
                <c:pt idx="15">
                  <c:v>1468.2892252376314</c:v>
                </c:pt>
                <c:pt idx="16">
                  <c:v>1472.3270206070347</c:v>
                </c:pt>
                <c:pt idx="17">
                  <c:v>1476.3759199137041</c:v>
                </c:pt>
                <c:pt idx="18">
                  <c:v>1480.4359536934669</c:v>
                </c:pt>
                <c:pt idx="19">
                  <c:v>1484.5071525661238</c:v>
                </c:pt>
                <c:pt idx="20">
                  <c:v>1488.5895472356808</c:v>
                </c:pt>
                <c:pt idx="21">
                  <c:v>1492.683168490579</c:v>
                </c:pt>
                <c:pt idx="22">
                  <c:v>1496.788047203928</c:v>
                </c:pt>
                <c:pt idx="23">
                  <c:v>1500.9042143337388</c:v>
                </c:pt>
                <c:pt idx="24">
                  <c:v>1505.0317009231567</c:v>
                </c:pt>
                <c:pt idx="25">
                  <c:v>1509.1705381006955</c:v>
                </c:pt>
                <c:pt idx="26">
                  <c:v>1513.3207570804723</c:v>
                </c:pt>
                <c:pt idx="27">
                  <c:v>1517.4823891624437</c:v>
                </c:pt>
                <c:pt idx="28">
                  <c:v>1521.6554657326403</c:v>
                </c:pt>
                <c:pt idx="29">
                  <c:v>1525.840018263405</c:v>
                </c:pt>
                <c:pt idx="30">
                  <c:v>1530.0360783136296</c:v>
                </c:pt>
                <c:pt idx="31">
                  <c:v>1534.2436775289921</c:v>
                </c:pt>
                <c:pt idx="32">
                  <c:v>1538.4628476421967</c:v>
                </c:pt>
                <c:pt idx="33">
                  <c:v>1542.6936204732128</c:v>
                </c:pt>
                <c:pt idx="34">
                  <c:v>1546.936027929514</c:v>
                </c:pt>
                <c:pt idx="35">
                  <c:v>1551.1901020063201</c:v>
                </c:pt>
                <c:pt idx="36">
                  <c:v>1555.4558747868375</c:v>
                </c:pt>
                <c:pt idx="37">
                  <c:v>1559.7333784425014</c:v>
                </c:pt>
                <c:pt idx="38">
                  <c:v>1564.0226452332181</c:v>
                </c:pt>
                <c:pt idx="39">
                  <c:v>1568.3237075076095</c:v>
                </c:pt>
                <c:pt idx="40">
                  <c:v>1572.6365977032556</c:v>
                </c:pt>
                <c:pt idx="41">
                  <c:v>1576.9613483469393</c:v>
                </c:pt>
                <c:pt idx="42">
                  <c:v>1581.2979920548935</c:v>
                </c:pt>
                <c:pt idx="43">
                  <c:v>1585.6465615330444</c:v>
                </c:pt>
                <c:pt idx="44">
                  <c:v>1590.0070895772603</c:v>
                </c:pt>
                <c:pt idx="45">
                  <c:v>1594.3796090735977</c:v>
                </c:pt>
                <c:pt idx="46">
                  <c:v>1598.7641529985501</c:v>
                </c:pt>
                <c:pt idx="47">
                  <c:v>1603.1607544192962</c:v>
                </c:pt>
                <c:pt idx="48">
                  <c:v>1607.5694464939493</c:v>
                </c:pt>
                <c:pt idx="49">
                  <c:v>1611.9902624718077</c:v>
                </c:pt>
                <c:pt idx="50">
                  <c:v>1616.423235693605</c:v>
                </c:pt>
                <c:pt idx="51">
                  <c:v>1620.8683995917625</c:v>
                </c:pt>
                <c:pt idx="52">
                  <c:v>1625.32578769064</c:v>
                </c:pt>
                <c:pt idx="53">
                  <c:v>1629.7954336067892</c:v>
                </c:pt>
                <c:pt idx="54">
                  <c:v>1634.2773710492079</c:v>
                </c:pt>
                <c:pt idx="55">
                  <c:v>1638.7716338195933</c:v>
                </c:pt>
                <c:pt idx="56">
                  <c:v>1643.2782558125971</c:v>
                </c:pt>
                <c:pt idx="57">
                  <c:v>1647.7972710160816</c:v>
                </c:pt>
                <c:pt idx="58">
                  <c:v>1652.328713511376</c:v>
                </c:pt>
                <c:pt idx="59">
                  <c:v>1656.872617473532</c:v>
                </c:pt>
                <c:pt idx="60">
                  <c:v>1661.4290171715843</c:v>
                </c:pt>
                <c:pt idx="61">
                  <c:v>1665.9979469688062</c:v>
                </c:pt>
                <c:pt idx="62">
                  <c:v>1670.5794413229705</c:v>
                </c:pt>
                <c:pt idx="63">
                  <c:v>1675.1735347866088</c:v>
                </c:pt>
                <c:pt idx="64">
                  <c:v>1679.7802620072719</c:v>
                </c:pt>
                <c:pt idx="65">
                  <c:v>1684.3996577277917</c:v>
                </c:pt>
                <c:pt idx="66">
                  <c:v>1689.0317567865432</c:v>
                </c:pt>
                <c:pt idx="67">
                  <c:v>1693.6765941177064</c:v>
                </c:pt>
                <c:pt idx="68">
                  <c:v>1698.3342047515298</c:v>
                </c:pt>
                <c:pt idx="69">
                  <c:v>1703.0046238145967</c:v>
                </c:pt>
                <c:pt idx="70">
                  <c:v>1707.6878865300869</c:v>
                </c:pt>
                <c:pt idx="71">
                  <c:v>1712.3840282180445</c:v>
                </c:pt>
                <c:pt idx="72">
                  <c:v>1717.0930842956441</c:v>
                </c:pt>
                <c:pt idx="73">
                  <c:v>1721.8150902774571</c:v>
                </c:pt>
                <c:pt idx="74">
                  <c:v>1726.5500817757202</c:v>
                </c:pt>
                <c:pt idx="75">
                  <c:v>1731.2980945006034</c:v>
                </c:pt>
                <c:pt idx="76">
                  <c:v>1736.05916426048</c:v>
                </c:pt>
                <c:pt idx="77">
                  <c:v>1740.8333269621965</c:v>
                </c:pt>
                <c:pt idx="78">
                  <c:v>1745.6206186113425</c:v>
                </c:pt>
                <c:pt idx="79">
                  <c:v>1750.4210753125235</c:v>
                </c:pt>
                <c:pt idx="80">
                  <c:v>1755.2347332696331</c:v>
                </c:pt>
                <c:pt idx="81">
                  <c:v>1760.0616287861246</c:v>
                </c:pt>
                <c:pt idx="82">
                  <c:v>1764.9017982652863</c:v>
                </c:pt>
                <c:pt idx="83">
                  <c:v>1769.7552782105158</c:v>
                </c:pt>
                <c:pt idx="84">
                  <c:v>1774.6221052255949</c:v>
                </c:pt>
                <c:pt idx="85">
                  <c:v>1779.5023160149653</c:v>
                </c:pt>
                <c:pt idx="86">
                  <c:v>1784.3959473840064</c:v>
                </c:pt>
                <c:pt idx="87">
                  <c:v>1789.3030362393124</c:v>
                </c:pt>
                <c:pt idx="88">
                  <c:v>1794.2236195889705</c:v>
                </c:pt>
                <c:pt idx="89">
                  <c:v>1799.1577345428402</c:v>
                </c:pt>
                <c:pt idx="90">
                  <c:v>1804.1054183128331</c:v>
                </c:pt>
                <c:pt idx="91">
                  <c:v>1809.0667082131934</c:v>
                </c:pt>
                <c:pt idx="92">
                  <c:v>1814.0416416607795</c:v>
                </c:pt>
                <c:pt idx="93">
                  <c:v>1819.0302561753467</c:v>
                </c:pt>
                <c:pt idx="94">
                  <c:v>1824.032589379829</c:v>
                </c:pt>
                <c:pt idx="95">
                  <c:v>1829.0486790006235</c:v>
                </c:pt>
                <c:pt idx="96">
                  <c:v>1834.0785628678752</c:v>
                </c:pt>
                <c:pt idx="97">
                  <c:v>1839.1222789157619</c:v>
                </c:pt>
                <c:pt idx="98">
                  <c:v>1844.1798651827801</c:v>
                </c:pt>
                <c:pt idx="99">
                  <c:v>1849.2513598120329</c:v>
                </c:pt>
                <c:pt idx="100">
                  <c:v>1854.336801051516</c:v>
                </c:pt>
                <c:pt idx="101">
                  <c:v>1859.4362272544076</c:v>
                </c:pt>
                <c:pt idx="102">
                  <c:v>1864.5496768793573</c:v>
                </c:pt>
                <c:pt idx="103">
                  <c:v>1869.6771884907755</c:v>
                </c:pt>
                <c:pt idx="104">
                  <c:v>1874.818800759125</c:v>
                </c:pt>
                <c:pt idx="105">
                  <c:v>1879.9745524612126</c:v>
                </c:pt>
                <c:pt idx="106">
                  <c:v>1885.144482480481</c:v>
                </c:pt>
                <c:pt idx="107">
                  <c:v>1890.3286298073024</c:v>
                </c:pt>
                <c:pt idx="108">
                  <c:v>1895.5270335392725</c:v>
                </c:pt>
                <c:pt idx="109">
                  <c:v>1900.7397328815055</c:v>
                </c:pt>
                <c:pt idx="110">
                  <c:v>1905.9667671469297</c:v>
                </c:pt>
                <c:pt idx="111">
                  <c:v>1911.2081757565836</c:v>
                </c:pt>
                <c:pt idx="112">
                  <c:v>1916.4639982399142</c:v>
                </c:pt>
                <c:pt idx="113">
                  <c:v>1921.7342742350741</c:v>
                </c:pt>
                <c:pt idx="114">
                  <c:v>1927.0190434892204</c:v>
                </c:pt>
                <c:pt idx="115">
                  <c:v>1932.3183458588157</c:v>
                </c:pt>
                <c:pt idx="116">
                  <c:v>1937.6322213099274</c:v>
                </c:pt>
                <c:pt idx="117">
                  <c:v>1942.9607099185298</c:v>
                </c:pt>
                <c:pt idx="118">
                  <c:v>1948.3038518708058</c:v>
                </c:pt>
                <c:pt idx="119">
                  <c:v>1953.6616874634506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C-4078-9A5C-72AFF0F1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647576"/>
        <c:axId val="501661680"/>
      </c:barChart>
      <c:catAx>
        <c:axId val="50164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61680"/>
        <c:crosses val="autoZero"/>
        <c:auto val="1"/>
        <c:lblAlgn val="ctr"/>
        <c:lblOffset val="100"/>
        <c:noMultiLvlLbl val="0"/>
      </c:catAx>
      <c:valAx>
        <c:axId val="5016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4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Amortization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Interest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[0]!interest</c:f>
              <c:numCache>
                <c:formatCode>"$"#,##0.00_);[Red]\("$"#,##0.00\)</c:formatCode>
                <c:ptCount val="120"/>
                <c:pt idx="0">
                  <c:v>911.643564261508</c:v>
                </c:pt>
                <c:pt idx="1">
                  <c:v>905.9189147199935</c:v>
                </c:pt>
                <c:pt idx="2">
                  <c:v>900.16817097891771</c:v>
                </c:pt>
                <c:pt idx="3">
                  <c:v>894.3912140952358</c:v>
                </c:pt>
                <c:pt idx="4">
                  <c:v>888.58792458373364</c:v>
                </c:pt>
                <c:pt idx="5">
                  <c:v>882.75818241455829</c:v>
                </c:pt>
                <c:pt idx="6">
                  <c:v>876.90186701073344</c:v>
                </c:pt>
                <c:pt idx="7">
                  <c:v>871.01885724566762</c:v>
                </c:pt>
                <c:pt idx="8">
                  <c:v>865.10903144064798</c:v>
                </c:pt>
                <c:pt idx="9">
                  <c:v>859.17226736232283</c:v>
                </c:pt>
                <c:pt idx="10">
                  <c:v>853.20844222017547</c:v>
                </c:pt>
                <c:pt idx="11">
                  <c:v>847.21743266398153</c:v>
                </c:pt>
                <c:pt idx="12">
                  <c:v>841.19911478126096</c:v>
                </c:pt>
                <c:pt idx="13">
                  <c:v>835.15336409471342</c:v>
                </c:pt>
                <c:pt idx="14">
                  <c:v>829.08005555964291</c:v>
                </c:pt>
                <c:pt idx="15">
                  <c:v>822.97906356137366</c:v>
                </c:pt>
                <c:pt idx="16">
                  <c:v>816.85026191265024</c:v>
                </c:pt>
                <c:pt idx="17">
                  <c:v>810.69352385102832</c:v>
                </c:pt>
                <c:pt idx="18">
                  <c:v>804.50872203625272</c:v>
                </c:pt>
                <c:pt idx="19">
                  <c:v>798.29572854762387</c:v>
                </c:pt>
                <c:pt idx="20">
                  <c:v>792.05441488135148</c:v>
                </c:pt>
                <c:pt idx="21">
                  <c:v>785.78465194789737</c:v>
                </c:pt>
                <c:pt idx="22">
                  <c:v>779.48631006930418</c:v>
                </c:pt>
                <c:pt idx="23">
                  <c:v>773.15925897651539</c:v>
                </c:pt>
                <c:pt idx="24">
                  <c:v>766.80336780667938</c:v>
                </c:pt>
                <c:pt idx="25">
                  <c:v>760.41850510044253</c:v>
                </c:pt>
                <c:pt idx="26">
                  <c:v>754.00453879923157</c:v>
                </c:pt>
                <c:pt idx="27">
                  <c:v>747.56133624252107</c:v>
                </c:pt>
                <c:pt idx="28">
                  <c:v>741.08876416509054</c:v>
                </c:pt>
                <c:pt idx="29">
                  <c:v>734.58668869426674</c:v>
                </c:pt>
                <c:pt idx="30">
                  <c:v>728.05497534715641</c:v>
                </c:pt>
                <c:pt idx="31">
                  <c:v>721.49348902786357</c:v>
                </c:pt>
                <c:pt idx="32">
                  <c:v>714.90209402469577</c:v>
                </c:pt>
                <c:pt idx="33">
                  <c:v>708.28065400735727</c:v>
                </c:pt>
                <c:pt idx="34">
                  <c:v>701.6290320241294</c:v>
                </c:pt>
                <c:pt idx="35">
                  <c:v>694.94709049903656</c:v>
                </c:pt>
                <c:pt idx="36">
                  <c:v>688.23469122900326</c:v>
                </c:pt>
                <c:pt idx="37">
                  <c:v>681.49169538099352</c:v>
                </c:pt>
                <c:pt idx="38">
                  <c:v>674.7179634891404</c:v>
                </c:pt>
                <c:pt idx="39">
                  <c:v>667.91335545186098</c:v>
                </c:pt>
                <c:pt idx="40">
                  <c:v>661.07773052895914</c:v>
                </c:pt>
                <c:pt idx="41">
                  <c:v>654.21094733871405</c:v>
                </c:pt>
                <c:pt idx="42">
                  <c:v>647.31286385495594</c:v>
                </c:pt>
                <c:pt idx="43">
                  <c:v>640.38333740412941</c:v>
                </c:pt>
                <c:pt idx="44">
                  <c:v>633.42222466234148</c:v>
                </c:pt>
                <c:pt idx="45">
                  <c:v>626.42938165239775</c:v>
                </c:pt>
                <c:pt idx="46">
                  <c:v>619.40466374082439</c:v>
                </c:pt>
                <c:pt idx="47">
                  <c:v>612.34792563487701</c:v>
                </c:pt>
                <c:pt idx="48">
                  <c:v>605.25902137953483</c:v>
                </c:pt>
                <c:pt idx="49">
                  <c:v>598.13780435448234</c:v>
                </c:pt>
                <c:pt idx="50">
                  <c:v>590.98412727107677</c:v>
                </c:pt>
                <c:pt idx="51">
                  <c:v>583.79784216930182</c:v>
                </c:pt>
                <c:pt idx="52">
                  <c:v>576.57880041470708</c:v>
                </c:pt>
                <c:pt idx="53">
                  <c:v>569.32685269533351</c:v>
                </c:pt>
                <c:pt idx="54">
                  <c:v>562.04184901862664</c:v>
                </c:pt>
                <c:pt idx="55">
                  <c:v>554.72363870833203</c:v>
                </c:pt>
                <c:pt idx="56">
                  <c:v>547.37207040138117</c:v>
                </c:pt>
                <c:pt idx="57">
                  <c:v>539.98699204475872</c:v>
                </c:pt>
                <c:pt idx="58">
                  <c:v>532.56825089235952</c:v>
                </c:pt>
                <c:pt idx="59">
                  <c:v>525.11569350182799</c:v>
                </c:pt>
                <c:pt idx="60">
                  <c:v>517.62916573138432</c:v>
                </c:pt>
                <c:pt idx="61">
                  <c:v>510.10851273663786</c:v>
                </c:pt>
                <c:pt idx="62">
                  <c:v>502.55357896738286</c:v>
                </c:pt>
                <c:pt idx="63">
                  <c:v>494.96420816438194</c:v>
                </c:pt>
                <c:pt idx="64">
                  <c:v>487.34024335613441</c:v>
                </c:pt>
                <c:pt idx="65">
                  <c:v>479.68152685562887</c:v>
                </c:pt>
                <c:pt idx="66">
                  <c:v>471.98790025708223</c:v>
                </c:pt>
                <c:pt idx="67">
                  <c:v>464.25920443266381</c:v>
                </c:pt>
                <c:pt idx="68">
                  <c:v>456.49527952920289</c:v>
                </c:pt>
                <c:pt idx="69">
                  <c:v>448.69596496488384</c:v>
                </c:pt>
                <c:pt idx="70">
                  <c:v>440.86109942592384</c:v>
                </c:pt>
                <c:pt idx="71">
                  <c:v>432.99052086323638</c:v>
                </c:pt>
                <c:pt idx="72">
                  <c:v>425.08406648908061</c:v>
                </c:pt>
                <c:pt idx="73">
                  <c:v>417.1415727736931</c:v>
                </c:pt>
                <c:pt idx="74">
                  <c:v>409.16287544190652</c:v>
                </c:pt>
                <c:pt idx="75">
                  <c:v>401.14780946975145</c:v>
                </c:pt>
                <c:pt idx="76">
                  <c:v>393.09620908104313</c:v>
                </c:pt>
                <c:pt idx="77">
                  <c:v>385.00790774395284</c:v>
                </c:pt>
                <c:pt idx="78">
                  <c:v>376.88273816756384</c:v>
                </c:pt>
                <c:pt idx="79">
                  <c:v>368.72053229841055</c:v>
                </c:pt>
                <c:pt idx="80">
                  <c:v>360.52112131700329</c:v>
                </c:pt>
                <c:pt idx="81">
                  <c:v>352.28433563433646</c:v>
                </c:pt>
                <c:pt idx="82">
                  <c:v>344.01000488838048</c:v>
                </c:pt>
                <c:pt idx="83">
                  <c:v>335.69795794055892</c:v>
                </c:pt>
                <c:pt idx="84">
                  <c:v>327.34802287220833</c:v>
                </c:pt>
                <c:pt idx="85">
                  <c:v>318.96002698102228</c:v>
                </c:pt>
                <c:pt idx="86">
                  <c:v>310.53379677748006</c:v>
                </c:pt>
                <c:pt idx="87">
                  <c:v>302.06915798125766</c:v>
                </c:pt>
                <c:pt idx="88">
                  <c:v>293.56593551762336</c:v>
                </c:pt>
                <c:pt idx="89">
                  <c:v>285.02395351381671</c:v>
                </c:pt>
                <c:pt idx="90">
                  <c:v>276.44303529541111</c:v>
                </c:pt>
                <c:pt idx="91">
                  <c:v>267.82300338265912</c:v>
                </c:pt>
                <c:pt idx="92">
                  <c:v>259.16367948682216</c:v>
                </c:pt>
                <c:pt idx="93">
                  <c:v>250.4648845064828</c:v>
                </c:pt>
                <c:pt idx="94">
                  <c:v>241.72643852384016</c:v>
                </c:pt>
                <c:pt idx="95">
                  <c:v>232.94816080098889</c:v>
                </c:pt>
                <c:pt idx="96">
                  <c:v>224.1298697761809</c:v>
                </c:pt>
                <c:pt idx="97">
                  <c:v>215.27138306007018</c:v>
                </c:pt>
                <c:pt idx="98">
                  <c:v>206.37251743194022</c:v>
                </c:pt>
                <c:pt idx="99">
                  <c:v>197.43308883591479</c:v>
                </c:pt>
                <c:pt idx="100">
                  <c:v>188.45291237715051</c:v>
                </c:pt>
                <c:pt idx="101">
                  <c:v>179.43180231801355</c:v>
                </c:pt>
                <c:pt idx="102">
                  <c:v>170.369572074237</c:v>
                </c:pt>
                <c:pt idx="103">
                  <c:v>161.26603421106248</c:v>
                </c:pt>
                <c:pt idx="104">
                  <c:v>152.12100043936309</c:v>
                </c:pt>
                <c:pt idx="105">
                  <c:v>142.93428161174904</c:v>
                </c:pt>
                <c:pt idx="106">
                  <c:v>133.70568771865567</c:v>
                </c:pt>
                <c:pt idx="107">
                  <c:v>124.43502788441317</c:v>
                </c:pt>
                <c:pt idx="108">
                  <c:v>115.12211036329896</c:v>
                </c:pt>
                <c:pt idx="109">
                  <c:v>105.76674253557162</c:v>
                </c:pt>
                <c:pt idx="110">
                  <c:v>96.368730903487034</c:v>
                </c:pt>
                <c:pt idx="111">
                  <c:v>86.927881087296285</c:v>
                </c:pt>
                <c:pt idx="112">
                  <c:v>77.443997821225025</c:v>
                </c:pt>
                <c:pt idx="113">
                  <c:v>67.916884949435186</c:v>
                </c:pt>
                <c:pt idx="114">
                  <c:v>58.346345421967541</c:v>
                </c:pt>
                <c:pt idx="115">
                  <c:v>48.732181290666261</c:v>
                </c:pt>
                <c:pt idx="116">
                  <c:v>39.074193705084703</c:v>
                </c:pt>
                <c:pt idx="117">
                  <c:v>29.372182908372601</c:v>
                </c:pt>
                <c:pt idx="118">
                  <c:v>19.625948233144396</c:v>
                </c:pt>
                <c:pt idx="119">
                  <c:v>9.8352880973289167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6-46E5-A542-1EF73C431B69}"/>
            </c:ext>
          </c:extLst>
        </c:ser>
        <c:ser>
          <c:idx val="1"/>
          <c:order val="1"/>
          <c:tx>
            <c:v>Principle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[0]!principle</c:f>
              <c:numCache>
                <c:formatCode>"$"#,##0.00_);[Red]\("$"#,##0.00\)</c:formatCode>
                <c:ptCount val="120"/>
                <c:pt idx="0">
                  <c:v>1255.8964415334997</c:v>
                </c:pt>
                <c:pt idx="1">
                  <c:v>1261.6210910750144</c:v>
                </c:pt>
                <c:pt idx="2">
                  <c:v>1267.3718348160903</c:v>
                </c:pt>
                <c:pt idx="3">
                  <c:v>1273.1487916997721</c:v>
                </c:pt>
                <c:pt idx="4">
                  <c:v>1278.9520812112744</c:v>
                </c:pt>
                <c:pt idx="5">
                  <c:v>1284.7818233804499</c:v>
                </c:pt>
                <c:pt idx="6">
                  <c:v>1290.6381387842746</c:v>
                </c:pt>
                <c:pt idx="7">
                  <c:v>1296.5211485493403</c:v>
                </c:pt>
                <c:pt idx="8">
                  <c:v>1302.4309743543602</c:v>
                </c:pt>
                <c:pt idx="9">
                  <c:v>1308.367738432685</c:v>
                </c:pt>
                <c:pt idx="10">
                  <c:v>1314.3315635748327</c:v>
                </c:pt>
                <c:pt idx="11">
                  <c:v>1320.3225731310265</c:v>
                </c:pt>
                <c:pt idx="12">
                  <c:v>1326.3408910137468</c:v>
                </c:pt>
                <c:pt idx="13">
                  <c:v>1332.3866417002948</c:v>
                </c:pt>
                <c:pt idx="14">
                  <c:v>1338.4599502353651</c:v>
                </c:pt>
                <c:pt idx="15">
                  <c:v>1344.5609422336343</c:v>
                </c:pt>
                <c:pt idx="16">
                  <c:v>1350.6897438823578</c:v>
                </c:pt>
                <c:pt idx="17">
                  <c:v>1356.8464819439798</c:v>
                </c:pt>
                <c:pt idx="18">
                  <c:v>1363.0312837587551</c:v>
                </c:pt>
                <c:pt idx="19">
                  <c:v>1369.2442772473842</c:v>
                </c:pt>
                <c:pt idx="20">
                  <c:v>1375.4855909136563</c:v>
                </c:pt>
                <c:pt idx="21">
                  <c:v>1381.7553538471109</c:v>
                </c:pt>
                <c:pt idx="22">
                  <c:v>1388.0536957257038</c:v>
                </c:pt>
                <c:pt idx="23">
                  <c:v>1394.3807468184923</c:v>
                </c:pt>
                <c:pt idx="24">
                  <c:v>1400.7366379883285</c:v>
                </c:pt>
                <c:pt idx="25">
                  <c:v>1407.1215006945656</c:v>
                </c:pt>
                <c:pt idx="26">
                  <c:v>1413.5354669957765</c:v>
                </c:pt>
                <c:pt idx="27">
                  <c:v>1419.9786695524867</c:v>
                </c:pt>
                <c:pt idx="28">
                  <c:v>1426.4512416299176</c:v>
                </c:pt>
                <c:pt idx="29">
                  <c:v>1432.9533171007413</c:v>
                </c:pt>
                <c:pt idx="30">
                  <c:v>1439.4850304478516</c:v>
                </c:pt>
                <c:pt idx="31">
                  <c:v>1446.0465167671443</c:v>
                </c:pt>
                <c:pt idx="32">
                  <c:v>1452.6379117703123</c:v>
                </c:pt>
                <c:pt idx="33">
                  <c:v>1459.2593517876505</c:v>
                </c:pt>
                <c:pt idx="34">
                  <c:v>1465.9109737708789</c:v>
                </c:pt>
                <c:pt idx="35">
                  <c:v>1472.5929152959716</c:v>
                </c:pt>
                <c:pt idx="36">
                  <c:v>1479.3053145660047</c:v>
                </c:pt>
                <c:pt idx="37">
                  <c:v>1486.0483104140144</c:v>
                </c:pt>
                <c:pt idx="38">
                  <c:v>1492.8220423058674</c:v>
                </c:pt>
                <c:pt idx="39">
                  <c:v>1499.6266503431468</c:v>
                </c:pt>
                <c:pt idx="40">
                  <c:v>1506.4622752660489</c:v>
                </c:pt>
                <c:pt idx="41">
                  <c:v>1513.3290584562942</c:v>
                </c:pt>
                <c:pt idx="42">
                  <c:v>1520.227141940052</c:v>
                </c:pt>
                <c:pt idx="43">
                  <c:v>1527.1566683908784</c:v>
                </c:pt>
                <c:pt idx="44">
                  <c:v>1534.1177811326666</c:v>
                </c:pt>
                <c:pt idx="45">
                  <c:v>1541.1106241426103</c:v>
                </c:pt>
                <c:pt idx="46">
                  <c:v>1548.1353420541834</c:v>
                </c:pt>
                <c:pt idx="47">
                  <c:v>1555.1920801601309</c:v>
                </c:pt>
                <c:pt idx="48">
                  <c:v>1562.2809844154731</c:v>
                </c:pt>
                <c:pt idx="49">
                  <c:v>1569.4022014405257</c:v>
                </c:pt>
                <c:pt idx="50">
                  <c:v>1576.5558785239309</c:v>
                </c:pt>
                <c:pt idx="51">
                  <c:v>1583.7421636257059</c:v>
                </c:pt>
                <c:pt idx="52">
                  <c:v>1590.9612053803012</c:v>
                </c:pt>
                <c:pt idx="53">
                  <c:v>1598.2131530996744</c:v>
                </c:pt>
                <c:pt idx="54">
                  <c:v>1605.4981567763812</c:v>
                </c:pt>
                <c:pt idx="55">
                  <c:v>1612.8163670866759</c:v>
                </c:pt>
                <c:pt idx="56">
                  <c:v>1620.1679353936267</c:v>
                </c:pt>
                <c:pt idx="57">
                  <c:v>1627.5530137502492</c:v>
                </c:pt>
                <c:pt idx="58">
                  <c:v>1634.9717549026482</c:v>
                </c:pt>
                <c:pt idx="59">
                  <c:v>1642.42431229318</c:v>
                </c:pt>
                <c:pt idx="60">
                  <c:v>1649.9108400636237</c:v>
                </c:pt>
                <c:pt idx="61">
                  <c:v>1657.4314930583701</c:v>
                </c:pt>
                <c:pt idx="62">
                  <c:v>1664.9864268276251</c:v>
                </c:pt>
                <c:pt idx="63">
                  <c:v>1672.5757976306263</c:v>
                </c:pt>
                <c:pt idx="64">
                  <c:v>1680.1997624388737</c:v>
                </c:pt>
                <c:pt idx="65">
                  <c:v>1687.8584789393792</c:v>
                </c:pt>
                <c:pt idx="66">
                  <c:v>1695.5521055379256</c:v>
                </c:pt>
                <c:pt idx="67">
                  <c:v>1703.2808013623439</c:v>
                </c:pt>
                <c:pt idx="68">
                  <c:v>1711.0447262658051</c:v>
                </c:pt>
                <c:pt idx="69">
                  <c:v>1718.8440408301242</c:v>
                </c:pt>
                <c:pt idx="70">
                  <c:v>1726.6789063690842</c:v>
                </c:pt>
                <c:pt idx="71">
                  <c:v>1734.5494849317718</c:v>
                </c:pt>
                <c:pt idx="72">
                  <c:v>1742.4559393059274</c:v>
                </c:pt>
                <c:pt idx="73">
                  <c:v>1750.398433021315</c:v>
                </c:pt>
                <c:pt idx="74">
                  <c:v>1758.3771303531016</c:v>
                </c:pt>
                <c:pt idx="75">
                  <c:v>1766.3921963252565</c:v>
                </c:pt>
                <c:pt idx="76">
                  <c:v>1774.4437967139647</c:v>
                </c:pt>
                <c:pt idx="77">
                  <c:v>1782.5320980510553</c:v>
                </c:pt>
                <c:pt idx="78">
                  <c:v>1790.6572676274443</c:v>
                </c:pt>
                <c:pt idx="79">
                  <c:v>1798.8194734965973</c:v>
                </c:pt>
                <c:pt idx="80">
                  <c:v>1807.0188844780048</c:v>
                </c:pt>
                <c:pt idx="81">
                  <c:v>1815.2556701606716</c:v>
                </c:pt>
                <c:pt idx="82">
                  <c:v>1823.5300009066275</c:v>
                </c:pt>
                <c:pt idx="83">
                  <c:v>1831.842047854449</c:v>
                </c:pt>
                <c:pt idx="84">
                  <c:v>1840.1919829227998</c:v>
                </c:pt>
                <c:pt idx="85">
                  <c:v>1848.5799788139855</c:v>
                </c:pt>
                <c:pt idx="86">
                  <c:v>1857.0062090175279</c:v>
                </c:pt>
                <c:pt idx="87">
                  <c:v>1865.4708478137504</c:v>
                </c:pt>
                <c:pt idx="88">
                  <c:v>1873.9740702773847</c:v>
                </c:pt>
                <c:pt idx="89">
                  <c:v>1882.5160522811914</c:v>
                </c:pt>
                <c:pt idx="90">
                  <c:v>1891.0969704995971</c:v>
                </c:pt>
                <c:pt idx="91">
                  <c:v>1899.7170024123488</c:v>
                </c:pt>
                <c:pt idx="92">
                  <c:v>1908.3763263081858</c:v>
                </c:pt>
                <c:pt idx="93">
                  <c:v>1917.0751212885252</c:v>
                </c:pt>
                <c:pt idx="94">
                  <c:v>1925.8135672711676</c:v>
                </c:pt>
                <c:pt idx="95">
                  <c:v>1934.5918449940191</c:v>
                </c:pt>
                <c:pt idx="96">
                  <c:v>1943.410136018827</c:v>
                </c:pt>
                <c:pt idx="97">
                  <c:v>1952.2686227349377</c:v>
                </c:pt>
                <c:pt idx="98">
                  <c:v>1961.1674883630678</c:v>
                </c:pt>
                <c:pt idx="99">
                  <c:v>1970.1069169590933</c:v>
                </c:pt>
                <c:pt idx="100">
                  <c:v>1979.0870934178574</c:v>
                </c:pt>
                <c:pt idx="101">
                  <c:v>1988.1082034769943</c:v>
                </c:pt>
                <c:pt idx="102">
                  <c:v>1997.1704337207709</c:v>
                </c:pt>
                <c:pt idx="103">
                  <c:v>2006.2739715839457</c:v>
                </c:pt>
                <c:pt idx="104">
                  <c:v>2015.4190053556449</c:v>
                </c:pt>
                <c:pt idx="105">
                  <c:v>2024.6057241832589</c:v>
                </c:pt>
                <c:pt idx="106">
                  <c:v>2033.8343180763522</c:v>
                </c:pt>
                <c:pt idx="107">
                  <c:v>2043.1049779105949</c:v>
                </c:pt>
                <c:pt idx="108">
                  <c:v>2052.417895431709</c:v>
                </c:pt>
                <c:pt idx="109">
                  <c:v>2061.7732632594361</c:v>
                </c:pt>
                <c:pt idx="110">
                  <c:v>2071.1712748915206</c:v>
                </c:pt>
                <c:pt idx="111">
                  <c:v>2080.6121247077117</c:v>
                </c:pt>
                <c:pt idx="112">
                  <c:v>2090.0960079737829</c:v>
                </c:pt>
                <c:pt idx="113">
                  <c:v>2099.6231208455729</c:v>
                </c:pt>
                <c:pt idx="114">
                  <c:v>2109.1936603730405</c:v>
                </c:pt>
                <c:pt idx="115">
                  <c:v>2118.8078245043416</c:v>
                </c:pt>
                <c:pt idx="116">
                  <c:v>2128.465812089923</c:v>
                </c:pt>
                <c:pt idx="117">
                  <c:v>2138.1678228866353</c:v>
                </c:pt>
                <c:pt idx="118">
                  <c:v>2147.9140575618635</c:v>
                </c:pt>
                <c:pt idx="119">
                  <c:v>2157.7047176976789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6-46E5-A542-1EF73C43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977280"/>
        <c:axId val="617978592"/>
      </c:barChart>
      <c:catAx>
        <c:axId val="6179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78592"/>
        <c:crosses val="autoZero"/>
        <c:auto val="1"/>
        <c:lblAlgn val="ctr"/>
        <c:lblOffset val="100"/>
        <c:noMultiLvlLbl val="0"/>
      </c:catAx>
      <c:valAx>
        <c:axId val="617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'Interest Rates'!$U$4" fmlaRange="'Interest Rates'!$C$4:$C$16" noThreeD="1" sel="10" val="0"/>
</file>

<file path=xl/ctrlProps/ctrlProp2.xml><?xml version="1.0" encoding="utf-8"?>
<formControlPr xmlns="http://schemas.microsoft.com/office/spreadsheetml/2009/9/main" objectType="Drop" dropStyle="combo" dx="22" fmlaLink="'Interest Rates'!$U$9" fmlaRange="'Interest Rates'!$P$14:$P$16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608541</xdr:colOff>
      <xdr:row>1</xdr:row>
      <xdr:rowOff>190499</xdr:rowOff>
    </xdr:from>
    <xdr:to>
      <xdr:col>12</xdr:col>
      <xdr:colOff>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54083" y="380999"/>
          <a:ext cx="2529417" cy="1524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/>
            <a:t>You dream of a house somewhere</a:t>
          </a:r>
          <a:r>
            <a:rPr lang="en-CA" sz="1100" baseline="0"/>
            <a:t> in Waterloo listed at 390000 CAD. You just recieved a 190000 CAD payment for your freelance work which you will show as downpayment 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10 year mortgage credit borrowed at </a:t>
          </a:r>
          <a:r>
            <a:rPr lang="en-CA" sz="1100" baseline="0"/>
            <a:t>3.30% annual interest rate paid montly. 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Prepare an amortization table for your credit payments.</a:t>
          </a:r>
          <a:endParaRPr lang="en-CA" sz="1100"/>
        </a:p>
      </xdr:txBody>
    </xdr:sp>
    <xdr:clientData/>
  </xdr:twoCellAnchor>
  <xdr:twoCellAnchor>
    <xdr:from>
      <xdr:col>6</xdr:col>
      <xdr:colOff>608541</xdr:colOff>
      <xdr:row>11</xdr:row>
      <xdr:rowOff>0</xdr:rowOff>
    </xdr:from>
    <xdr:to>
      <xdr:col>11</xdr:col>
      <xdr:colOff>301625</xdr:colOff>
      <xdr:row>25</xdr:row>
      <xdr:rowOff>93663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F697D-74DF-41D8-84E4-09E3AAC2A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470959</xdr:colOff>
      <xdr:row>9</xdr:row>
      <xdr:rowOff>164042</xdr:rowOff>
    </xdr:from>
    <xdr:to>
      <xdr:col>11</xdr:col>
      <xdr:colOff>259292</xdr:colOff>
      <xdr:row>25</xdr:row>
      <xdr:rowOff>104247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9</xdr:col>
          <xdr:colOff>9525</xdr:colOff>
          <xdr:row>8</xdr:row>
          <xdr:rowOff>28575</xdr:rowOff>
        </xdr:to>
        <xdr:sp macro="" textlink="">
          <xdr:nvSpPr>
            <xdr:cNvPr id="6147" name="List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6148" name="Drop Dow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tehub.ca/banks/td-bank-mortgage-ra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5E9D-9127-4D68-AB00-C33FCCFF1A72}">
  <dimension ref="B2:U32"/>
  <sheetViews>
    <sheetView workbookViewId="0">
      <selection activeCell="E20" sqref="E20"/>
    </sheetView>
  </sheetViews>
  <sheetFormatPr defaultRowHeight="15" x14ac:dyDescent="0.25"/>
  <cols>
    <col min="3" max="3" width="20.85546875" bestFit="1" customWidth="1"/>
    <col min="4" max="5" width="10.5703125" bestFit="1" customWidth="1"/>
    <col min="6" max="6" width="11.5703125" bestFit="1" customWidth="1"/>
    <col min="7" max="9" width="6.140625" bestFit="1" customWidth="1"/>
    <col min="10" max="10" width="6.140625" customWidth="1"/>
    <col min="20" max="20" width="20" bestFit="1" customWidth="1"/>
  </cols>
  <sheetData>
    <row r="2" spans="2:21" x14ac:dyDescent="0.25">
      <c r="B2" s="7"/>
      <c r="C2" s="7" t="s">
        <v>17</v>
      </c>
      <c r="D2" s="7"/>
      <c r="E2" s="7"/>
      <c r="F2" s="7"/>
      <c r="K2" t="s">
        <v>31</v>
      </c>
      <c r="L2" s="6" t="s">
        <v>30</v>
      </c>
    </row>
    <row r="3" spans="2:21" x14ac:dyDescent="0.25">
      <c r="B3" s="7" t="s">
        <v>37</v>
      </c>
      <c r="C3" s="7"/>
      <c r="D3" s="7" t="s">
        <v>14</v>
      </c>
      <c r="E3" s="7" t="s">
        <v>15</v>
      </c>
      <c r="F3" s="7" t="s">
        <v>16</v>
      </c>
    </row>
    <row r="4" spans="2:21" ht="15" customHeight="1" x14ac:dyDescent="0.25">
      <c r="B4">
        <v>1</v>
      </c>
      <c r="C4" s="3" t="s">
        <v>18</v>
      </c>
      <c r="D4" s="4">
        <v>3.7400000000000003E-2</v>
      </c>
      <c r="E4" s="4">
        <v>2.9899999999999999E-2</v>
      </c>
      <c r="F4" s="4">
        <v>4.3900000000000002E-2</v>
      </c>
      <c r="T4" t="s">
        <v>37</v>
      </c>
      <c r="U4">
        <v>10</v>
      </c>
    </row>
    <row r="5" spans="2:21" ht="15" customHeight="1" x14ac:dyDescent="0.25">
      <c r="B5">
        <v>2</v>
      </c>
      <c r="C5" s="3" t="s">
        <v>19</v>
      </c>
      <c r="D5" s="4">
        <v>3.3399999999999999E-2</v>
      </c>
      <c r="E5" s="4">
        <v>3.1899999999999998E-2</v>
      </c>
      <c r="F5" s="4">
        <v>4.3900000000000002E-2</v>
      </c>
      <c r="P5" t="s">
        <v>40</v>
      </c>
      <c r="Q5" t="s">
        <v>41</v>
      </c>
      <c r="T5" t="s">
        <v>39</v>
      </c>
      <c r="U5">
        <f>'Mortgage Dashboard'!B4/'Mortgage Dashboard'!B3</f>
        <v>0.48717948717948717</v>
      </c>
    </row>
    <row r="6" spans="2:21" ht="15" customHeight="1" x14ac:dyDescent="0.25">
      <c r="B6">
        <v>3</v>
      </c>
      <c r="C6" s="3" t="s">
        <v>20</v>
      </c>
      <c r="D6" s="4">
        <v>3.1899999999999998E-2</v>
      </c>
      <c r="E6" s="4">
        <v>3.2899999999999999E-2</v>
      </c>
      <c r="F6" s="4">
        <v>4.4900000000000002E-2</v>
      </c>
      <c r="P6" s="5">
        <v>0</v>
      </c>
      <c r="Q6" s="5">
        <v>0.15</v>
      </c>
      <c r="R6">
        <v>1</v>
      </c>
      <c r="T6" t="s">
        <v>38</v>
      </c>
      <c r="U6">
        <f>VLOOKUP(U5,$P$6:$R$11,3,1)</f>
        <v>4</v>
      </c>
    </row>
    <row r="7" spans="2:21" x14ac:dyDescent="0.25">
      <c r="B7">
        <v>4</v>
      </c>
      <c r="C7" s="3" t="s">
        <v>21</v>
      </c>
      <c r="D7" s="4">
        <v>2.9600000000000001E-2</v>
      </c>
      <c r="E7" s="4">
        <v>3.09E-2</v>
      </c>
      <c r="F7" s="4">
        <v>4.3499999999999997E-2</v>
      </c>
      <c r="P7" s="5">
        <f>Q6</f>
        <v>0.15</v>
      </c>
      <c r="Q7" s="5">
        <v>0.25</v>
      </c>
      <c r="R7">
        <v>2</v>
      </c>
      <c r="T7" t="s">
        <v>43</v>
      </c>
      <c r="U7">
        <f>VLOOKUP(U4,$B$20:$I$32,U6+2,0)</f>
        <v>1.1701386144309519E-2</v>
      </c>
    </row>
    <row r="8" spans="2:21" ht="15" customHeight="1" x14ac:dyDescent="0.25">
      <c r="B8">
        <v>5</v>
      </c>
      <c r="C8" s="3" t="s">
        <v>22</v>
      </c>
      <c r="D8" s="4">
        <v>2.9399999999999999E-2</v>
      </c>
      <c r="E8" s="4">
        <v>3.09E-2</v>
      </c>
      <c r="F8" s="4">
        <v>3.6900000000000002E-2</v>
      </c>
      <c r="P8" s="5">
        <f t="shared" ref="P8:P11" si="0">Q7</f>
        <v>0.25</v>
      </c>
      <c r="Q8" s="5">
        <v>0.4</v>
      </c>
      <c r="R8">
        <v>3</v>
      </c>
    </row>
    <row r="9" spans="2:21" ht="15" customHeight="1" x14ac:dyDescent="0.25">
      <c r="B9">
        <v>6</v>
      </c>
      <c r="C9" s="3" t="s">
        <v>23</v>
      </c>
      <c r="D9" s="4">
        <v>3.1399999999999997E-2</v>
      </c>
      <c r="E9" s="4">
        <v>3.2399999999999998E-2</v>
      </c>
      <c r="F9" s="4">
        <v>4.0899999999999999E-2</v>
      </c>
      <c r="P9" s="5">
        <f t="shared" si="0"/>
        <v>0.4</v>
      </c>
      <c r="Q9" s="5">
        <v>0.5</v>
      </c>
      <c r="R9">
        <v>4</v>
      </c>
      <c r="T9" t="s">
        <v>44</v>
      </c>
      <c r="U9">
        <v>3</v>
      </c>
    </row>
    <row r="10" spans="2:21" ht="15" customHeight="1" x14ac:dyDescent="0.25">
      <c r="B10">
        <v>7</v>
      </c>
      <c r="C10" s="3" t="s">
        <v>24</v>
      </c>
      <c r="D10" s="4">
        <v>3.3500000000000002E-2</v>
      </c>
      <c r="E10" s="4">
        <v>3.39E-2</v>
      </c>
      <c r="F10" s="4">
        <v>6.2E-2</v>
      </c>
      <c r="P10" s="5">
        <f t="shared" si="0"/>
        <v>0.5</v>
      </c>
      <c r="Q10" s="5">
        <v>0.6</v>
      </c>
      <c r="R10">
        <v>5</v>
      </c>
      <c r="T10" t="s">
        <v>45</v>
      </c>
      <c r="U10">
        <f>VLOOKUP(U4,$B$4:$F$16,U9+2,0)-U7</f>
        <v>5.4698613855690484E-2</v>
      </c>
    </row>
    <row r="11" spans="2:21" ht="15" customHeight="1" x14ac:dyDescent="0.25">
      <c r="B11">
        <v>8</v>
      </c>
      <c r="C11" s="3" t="s">
        <v>25</v>
      </c>
      <c r="D11" s="4">
        <v>3.2399999999999998E-2</v>
      </c>
      <c r="E11" s="4">
        <v>3.2899999999999999E-2</v>
      </c>
      <c r="F11" s="4">
        <v>3.5799999999999998E-2</v>
      </c>
      <c r="P11" s="5">
        <f t="shared" si="0"/>
        <v>0.6</v>
      </c>
      <c r="Q11" s="5">
        <v>1</v>
      </c>
      <c r="R11">
        <v>6</v>
      </c>
      <c r="T11" t="s">
        <v>2</v>
      </c>
      <c r="U11">
        <f>VLOOKUP(U9,$O$14:$Q$16,3,0)</f>
        <v>10</v>
      </c>
    </row>
    <row r="12" spans="2:21" ht="15" customHeight="1" x14ac:dyDescent="0.25">
      <c r="B12">
        <v>9</v>
      </c>
      <c r="C12" s="3" t="s">
        <v>26</v>
      </c>
      <c r="D12" s="4">
        <v>4.3400000000000001E-2</v>
      </c>
      <c r="E12" s="4">
        <v>3.2899999999999999E-2</v>
      </c>
      <c r="F12" s="4">
        <v>6.6000000000000003E-2</v>
      </c>
    </row>
    <row r="13" spans="2:21" x14ac:dyDescent="0.25">
      <c r="B13">
        <v>10</v>
      </c>
      <c r="C13" s="3" t="s">
        <v>13</v>
      </c>
      <c r="D13" s="4">
        <v>3.9399999999999998E-2</v>
      </c>
      <c r="E13" s="4">
        <v>3.39E-2</v>
      </c>
      <c r="F13" s="4">
        <v>6.6400000000000001E-2</v>
      </c>
    </row>
    <row r="14" spans="2:21" ht="15" customHeight="1" x14ac:dyDescent="0.25">
      <c r="B14">
        <v>11</v>
      </c>
      <c r="C14" s="3" t="s">
        <v>27</v>
      </c>
      <c r="D14" s="4">
        <v>4.3400000000000001E-2</v>
      </c>
      <c r="E14" s="4">
        <v>3.49E-2</v>
      </c>
      <c r="F14" s="4">
        <v>6.6000000000000003E-2</v>
      </c>
      <c r="O14">
        <v>1</v>
      </c>
      <c r="P14" t="s">
        <v>47</v>
      </c>
      <c r="Q14" s="9">
        <v>3</v>
      </c>
    </row>
    <row r="15" spans="2:21" ht="15" customHeight="1" x14ac:dyDescent="0.25">
      <c r="B15">
        <v>12</v>
      </c>
      <c r="C15" s="3" t="s">
        <v>28</v>
      </c>
      <c r="D15" s="4">
        <v>3.8899999999999997E-2</v>
      </c>
      <c r="E15" s="4">
        <v>3.3399999999999999E-2</v>
      </c>
      <c r="F15" s="4">
        <v>6.25E-2</v>
      </c>
      <c r="O15">
        <v>2</v>
      </c>
      <c r="P15" t="s">
        <v>48</v>
      </c>
      <c r="Q15" s="9">
        <v>5</v>
      </c>
    </row>
    <row r="16" spans="2:21" x14ac:dyDescent="0.25">
      <c r="B16">
        <v>13</v>
      </c>
      <c r="C16" s="3" t="s">
        <v>29</v>
      </c>
      <c r="D16" s="4">
        <v>3.6900000000000002E-2</v>
      </c>
      <c r="E16" s="4">
        <v>2.9399999999999999E-2</v>
      </c>
      <c r="F16" s="4">
        <v>3.2399999999999998E-2</v>
      </c>
      <c r="O16">
        <v>3</v>
      </c>
      <c r="P16" t="s">
        <v>49</v>
      </c>
      <c r="Q16" s="9">
        <v>10</v>
      </c>
    </row>
    <row r="17" spans="2:11" x14ac:dyDescent="0.25">
      <c r="C17" s="3"/>
      <c r="D17" s="4"/>
      <c r="E17" s="4"/>
      <c r="F17" s="4"/>
    </row>
    <row r="18" spans="2:11" x14ac:dyDescent="0.25">
      <c r="B18" s="7"/>
      <c r="C18" s="7" t="s">
        <v>42</v>
      </c>
      <c r="D18" s="11"/>
      <c r="E18" s="11"/>
      <c r="F18" s="11"/>
      <c r="G18" s="11"/>
      <c r="H18" s="11"/>
      <c r="I18" s="11"/>
      <c r="K18" t="s">
        <v>32</v>
      </c>
    </row>
    <row r="19" spans="2:11" x14ac:dyDescent="0.25">
      <c r="B19" s="7"/>
      <c r="C19" s="7"/>
      <c r="D19" s="12">
        <v>0.15</v>
      </c>
      <c r="E19" s="12">
        <v>0.25</v>
      </c>
      <c r="F19" s="12">
        <v>0.4</v>
      </c>
      <c r="G19" s="12">
        <v>0.5</v>
      </c>
      <c r="H19" s="12">
        <v>0.6</v>
      </c>
      <c r="I19" s="12">
        <v>1</v>
      </c>
      <c r="J19" s="5"/>
    </row>
    <row r="20" spans="2:11" x14ac:dyDescent="0.25">
      <c r="B20">
        <v>1</v>
      </c>
      <c r="C20" s="3" t="s">
        <v>18</v>
      </c>
      <c r="D20">
        <v>0</v>
      </c>
      <c r="E20" s="1">
        <v>5.0000000000000001E-3</v>
      </c>
      <c r="F20" s="1">
        <v>6.2880620937841867E-3</v>
      </c>
      <c r="G20" s="1">
        <v>7.5761241875683732E-3</v>
      </c>
      <c r="H20" s="1">
        <v>8.8641862813525589E-3</v>
      </c>
      <c r="I20" s="1">
        <v>1.0152248375136745E-2</v>
      </c>
      <c r="J20" s="1"/>
    </row>
    <row r="21" spans="2:11" x14ac:dyDescent="0.25">
      <c r="B21">
        <v>2</v>
      </c>
      <c r="C21" s="3" t="s">
        <v>19</v>
      </c>
      <c r="D21">
        <v>0</v>
      </c>
      <c r="E21" s="1">
        <v>4.5356753133091367E-3</v>
      </c>
      <c r="F21" s="1">
        <v>5.4290255064430581E-3</v>
      </c>
      <c r="G21" s="1">
        <v>6.3223756995769795E-3</v>
      </c>
      <c r="H21" s="1">
        <v>7.215725892710901E-3</v>
      </c>
      <c r="I21" s="1">
        <v>8.1090760858448224E-3</v>
      </c>
      <c r="J21" s="1"/>
    </row>
    <row r="22" spans="2:11" x14ac:dyDescent="0.25">
      <c r="B22">
        <v>3</v>
      </c>
      <c r="C22" s="3" t="s">
        <v>20</v>
      </c>
      <c r="D22">
        <v>0</v>
      </c>
      <c r="E22" s="1">
        <v>4.1984137895322874E-3</v>
      </c>
      <c r="F22" s="1">
        <v>5.5943534560952699E-3</v>
      </c>
      <c r="G22" s="1">
        <v>6.9902931226582523E-3</v>
      </c>
      <c r="H22" s="1">
        <v>8.3862327892212356E-3</v>
      </c>
      <c r="I22" s="1">
        <v>9.7821724557842181E-3</v>
      </c>
      <c r="J22" s="1"/>
    </row>
    <row r="23" spans="2:11" x14ac:dyDescent="0.25">
      <c r="B23">
        <v>4</v>
      </c>
      <c r="C23" s="3" t="s">
        <v>21</v>
      </c>
      <c r="D23">
        <v>0</v>
      </c>
      <c r="E23" s="1">
        <v>7.6560882107717266E-3</v>
      </c>
      <c r="F23" s="1">
        <v>7.9969805784493204E-3</v>
      </c>
      <c r="G23" s="1">
        <v>8.3378729461269143E-3</v>
      </c>
      <c r="H23" s="1">
        <v>8.6787653138045082E-3</v>
      </c>
      <c r="I23" s="1">
        <v>9.019657681482102E-3</v>
      </c>
      <c r="J23" s="1"/>
    </row>
    <row r="24" spans="2:11" x14ac:dyDescent="0.25">
      <c r="B24">
        <v>5</v>
      </c>
      <c r="C24" s="3" t="s">
        <v>22</v>
      </c>
      <c r="D24">
        <v>0</v>
      </c>
      <c r="E24" s="1">
        <v>8.5367036698202788E-3</v>
      </c>
      <c r="F24" s="1">
        <v>8.9984448219230465E-3</v>
      </c>
      <c r="G24" s="1">
        <v>9.4601859740258143E-3</v>
      </c>
      <c r="H24" s="1">
        <v>9.9219271261285821E-3</v>
      </c>
      <c r="I24" s="1">
        <v>1.038366827823135E-2</v>
      </c>
      <c r="J24" s="1"/>
    </row>
    <row r="25" spans="2:11" x14ac:dyDescent="0.25">
      <c r="B25">
        <v>6</v>
      </c>
      <c r="C25" s="3" t="s">
        <v>23</v>
      </c>
      <c r="D25">
        <v>0</v>
      </c>
      <c r="E25" s="1">
        <v>3.2719095539479213E-3</v>
      </c>
      <c r="F25" s="1">
        <v>4.8034585420955751E-3</v>
      </c>
      <c r="G25" s="1">
        <v>6.3350075302432288E-3</v>
      </c>
      <c r="H25" s="1">
        <v>7.8665565183908825E-3</v>
      </c>
      <c r="I25" s="1">
        <v>9.3981055065385354E-3</v>
      </c>
      <c r="J25" s="1"/>
    </row>
    <row r="26" spans="2:11" x14ac:dyDescent="0.25">
      <c r="B26">
        <v>7</v>
      </c>
      <c r="C26" s="3" t="s">
        <v>24</v>
      </c>
      <c r="D26">
        <v>0</v>
      </c>
      <c r="E26" s="1">
        <v>7.9841149745853972E-3</v>
      </c>
      <c r="F26" s="1">
        <v>8.4427084031873777E-3</v>
      </c>
      <c r="G26" s="1">
        <v>8.9013018317893582E-3</v>
      </c>
      <c r="H26" s="1">
        <v>9.3598952603913387E-3</v>
      </c>
      <c r="I26" s="1">
        <v>9.8184886889933192E-3</v>
      </c>
      <c r="J26" s="1"/>
    </row>
    <row r="27" spans="2:11" x14ac:dyDescent="0.25">
      <c r="B27">
        <v>8</v>
      </c>
      <c r="C27" s="3" t="s">
        <v>25</v>
      </c>
      <c r="D27">
        <v>0</v>
      </c>
      <c r="E27" s="1">
        <v>2.4094269996328354E-3</v>
      </c>
      <c r="F27" s="1">
        <v>2.5797782406870333E-3</v>
      </c>
      <c r="G27" s="1">
        <v>2.7501294817412311E-3</v>
      </c>
      <c r="H27" s="1">
        <v>2.920480722795429E-3</v>
      </c>
      <c r="I27" s="1">
        <v>3.0908319638496269E-3</v>
      </c>
      <c r="J27" s="1"/>
    </row>
    <row r="28" spans="2:11" x14ac:dyDescent="0.25">
      <c r="B28">
        <v>9</v>
      </c>
      <c r="C28" s="3" t="s">
        <v>26</v>
      </c>
      <c r="D28">
        <v>0</v>
      </c>
      <c r="E28" s="1">
        <v>6.6619415851662108E-3</v>
      </c>
      <c r="F28" s="1">
        <v>7.070548382078057E-3</v>
      </c>
      <c r="G28" s="1">
        <v>7.4791551789899031E-3</v>
      </c>
      <c r="H28" s="1">
        <v>7.8877619759017501E-3</v>
      </c>
      <c r="I28" s="1">
        <v>8.2963687728135962E-3</v>
      </c>
      <c r="J28" s="1"/>
    </row>
    <row r="29" spans="2:11" x14ac:dyDescent="0.25">
      <c r="B29">
        <v>10</v>
      </c>
      <c r="C29" s="3" t="s">
        <v>13</v>
      </c>
      <c r="D29">
        <v>0</v>
      </c>
      <c r="E29" s="1">
        <v>8.6042269845755266E-3</v>
      </c>
      <c r="F29" s="1">
        <v>1.0152806564442523E-2</v>
      </c>
      <c r="G29" s="1">
        <v>1.1701386144309519E-2</v>
      </c>
      <c r="H29" s="1">
        <v>1.3249965724176515E-2</v>
      </c>
      <c r="I29" s="1">
        <v>1.4798545304043511E-2</v>
      </c>
      <c r="J29" s="1"/>
    </row>
    <row r="30" spans="2:11" x14ac:dyDescent="0.25">
      <c r="B30">
        <v>11</v>
      </c>
      <c r="C30" s="3" t="s">
        <v>27</v>
      </c>
      <c r="D30">
        <v>0</v>
      </c>
      <c r="E30" s="1">
        <v>4.9653626715808552E-3</v>
      </c>
      <c r="F30" s="1">
        <v>6.5971823268432296E-3</v>
      </c>
      <c r="G30" s="1">
        <v>8.2290019821056049E-3</v>
      </c>
      <c r="H30" s="1">
        <v>9.8608216373679801E-3</v>
      </c>
      <c r="I30" s="1">
        <v>1.1492641292630355E-2</v>
      </c>
      <c r="J30" s="1"/>
    </row>
    <row r="31" spans="2:11" x14ac:dyDescent="0.25">
      <c r="B31">
        <v>12</v>
      </c>
      <c r="C31" s="3" t="s">
        <v>28</v>
      </c>
      <c r="D31">
        <v>0</v>
      </c>
      <c r="E31" s="1">
        <v>1.3691247974464437E-3</v>
      </c>
      <c r="F31" s="1">
        <v>2.6423291135368255E-3</v>
      </c>
      <c r="G31" s="1">
        <v>3.9155334296272076E-3</v>
      </c>
      <c r="H31" s="1">
        <v>5.1887377457175898E-3</v>
      </c>
      <c r="I31" s="1">
        <v>6.461942061807972E-3</v>
      </c>
      <c r="J31" s="1"/>
    </row>
    <row r="32" spans="2:11" x14ac:dyDescent="0.25">
      <c r="B32">
        <v>13</v>
      </c>
      <c r="C32" s="3" t="s">
        <v>29</v>
      </c>
      <c r="D32">
        <v>0</v>
      </c>
      <c r="E32" s="1">
        <v>5.2685944790363268E-3</v>
      </c>
      <c r="F32" s="1">
        <v>5.4626781551639749E-3</v>
      </c>
      <c r="G32" s="1">
        <v>5.6567618312916229E-3</v>
      </c>
      <c r="H32" s="1">
        <v>5.850845507419271E-3</v>
      </c>
      <c r="I32" s="1">
        <v>6.0449291835469191E-3</v>
      </c>
      <c r="J32" s="1"/>
    </row>
  </sheetData>
  <hyperlinks>
    <hyperlink ref="L2" r:id="rId1" xr:uid="{43ACEB26-A385-4A1B-BB48-48CB4B983B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3418-8322-447E-9A19-34ED4F79C76F}">
  <dimension ref="A2:J228"/>
  <sheetViews>
    <sheetView tabSelected="1" zoomScale="180" zoomScaleNormal="180" workbookViewId="0"/>
  </sheetViews>
  <sheetFormatPr defaultRowHeight="15" x14ac:dyDescent="0.25"/>
  <cols>
    <col min="2" max="2" width="11.28515625" bestFit="1" customWidth="1"/>
    <col min="5" max="5" width="14" bestFit="1" customWidth="1"/>
    <col min="6" max="6" width="11.28515625" bestFit="1" customWidth="1"/>
    <col min="9" max="10" width="9.85546875" bestFit="1" customWidth="1"/>
  </cols>
  <sheetData>
    <row r="2" spans="1:7" x14ac:dyDescent="0.25">
      <c r="A2" s="7" t="s">
        <v>0</v>
      </c>
      <c r="B2">
        <v>390000</v>
      </c>
      <c r="C2" t="s">
        <v>4</v>
      </c>
      <c r="E2" s="7" t="s">
        <v>36</v>
      </c>
      <c r="F2">
        <f>B2-B3</f>
        <v>200000</v>
      </c>
      <c r="G2" t="str">
        <f ca="1">_xlfn.FORMULATEXT(F2)</f>
        <v>=B2-B3</v>
      </c>
    </row>
    <row r="3" spans="1:7" x14ac:dyDescent="0.25">
      <c r="A3" s="7" t="s">
        <v>11</v>
      </c>
      <c r="B3">
        <v>190000</v>
      </c>
      <c r="C3" t="s">
        <v>4</v>
      </c>
      <c r="E3" s="7" t="s">
        <v>33</v>
      </c>
      <c r="F3">
        <f>B4/B6</f>
        <v>2.7500000000000003E-3</v>
      </c>
      <c r="G3" t="str">
        <f t="shared" ref="G3:G5" ca="1" si="0">_xlfn.FORMULATEXT(F3)</f>
        <v>=B4/B6</v>
      </c>
    </row>
    <row r="4" spans="1:7" x14ac:dyDescent="0.25">
      <c r="A4" s="7" t="s">
        <v>1</v>
      </c>
      <c r="B4" s="1">
        <v>3.3000000000000002E-2</v>
      </c>
      <c r="E4" s="7" t="s">
        <v>34</v>
      </c>
      <c r="F4">
        <f>B5*B6</f>
        <v>120</v>
      </c>
      <c r="G4" t="str">
        <f t="shared" ca="1" si="0"/>
        <v>=B5*B6</v>
      </c>
    </row>
    <row r="5" spans="1:7" x14ac:dyDescent="0.25">
      <c r="A5" s="7" t="s">
        <v>2</v>
      </c>
      <c r="B5">
        <v>10</v>
      </c>
      <c r="C5" t="s">
        <v>5</v>
      </c>
      <c r="E5" s="7" t="s">
        <v>12</v>
      </c>
      <c r="F5" s="2">
        <f>PMT(F3,F4,-F2)</f>
        <v>1959.0342571039748</v>
      </c>
      <c r="G5" t="str">
        <f t="shared" ca="1" si="0"/>
        <v>=PMT(F3,F4,-F2)</v>
      </c>
    </row>
    <row r="6" spans="1:7" x14ac:dyDescent="0.25">
      <c r="A6" s="7" t="s">
        <v>3</v>
      </c>
      <c r="B6">
        <v>12</v>
      </c>
    </row>
    <row r="7" spans="1:7" x14ac:dyDescent="0.25">
      <c r="B7" s="2"/>
      <c r="C7" t="s">
        <v>8</v>
      </c>
      <c r="D7" t="s">
        <v>7</v>
      </c>
      <c r="E7" s="7" t="s">
        <v>6</v>
      </c>
    </row>
    <row r="8" spans="1:7" x14ac:dyDescent="0.25">
      <c r="B8" s="8" t="s">
        <v>35</v>
      </c>
      <c r="C8" s="8" t="s">
        <v>8</v>
      </c>
      <c r="D8" s="8" t="s">
        <v>1</v>
      </c>
      <c r="E8" s="8" t="s">
        <v>9</v>
      </c>
      <c r="F8" s="8" t="s">
        <v>10</v>
      </c>
    </row>
    <row r="9" spans="1:7" x14ac:dyDescent="0.25">
      <c r="A9">
        <v>1</v>
      </c>
      <c r="B9">
        <f>F2</f>
        <v>200000</v>
      </c>
      <c r="C9" s="2">
        <f>$F$5</f>
        <v>1959.0342571039748</v>
      </c>
      <c r="D9">
        <f>B9*$F$3</f>
        <v>550</v>
      </c>
      <c r="E9" s="2">
        <f>C9-D9</f>
        <v>1409.0342571039748</v>
      </c>
      <c r="F9" s="2">
        <f>B9-E9</f>
        <v>198590.96574289602</v>
      </c>
    </row>
    <row r="10" spans="1:7" x14ac:dyDescent="0.25">
      <c r="A10">
        <f>IF(A9+1&lt;=$B$6*$B$5,A9+1,"")</f>
        <v>2</v>
      </c>
      <c r="B10" s="2">
        <f>F9</f>
        <v>198590.96574289602</v>
      </c>
      <c r="C10" s="2">
        <f>$F$5</f>
        <v>1959.0342571039748</v>
      </c>
      <c r="D10" s="2">
        <f>B10*$F$3</f>
        <v>546.12515579296416</v>
      </c>
      <c r="E10" s="2">
        <f>C10-D10</f>
        <v>1412.9091013110105</v>
      </c>
      <c r="F10" s="2">
        <f>B10-E10</f>
        <v>197178.05664158502</v>
      </c>
    </row>
    <row r="11" spans="1:7" x14ac:dyDescent="0.25">
      <c r="A11">
        <f t="shared" ref="A11:A74" si="1">IF(A10+1&lt;=$B$6*$B$5,A10+1,"")</f>
        <v>3</v>
      </c>
      <c r="B11" s="2">
        <f t="shared" ref="B11:B74" si="2">F10</f>
        <v>197178.05664158502</v>
      </c>
      <c r="C11" s="2">
        <f t="shared" ref="C11:C74" si="3">$F$5</f>
        <v>1959.0342571039748</v>
      </c>
      <c r="D11" s="2">
        <f t="shared" ref="D11:D74" si="4">B11*$F$3</f>
        <v>542.23965576435887</v>
      </c>
      <c r="E11" s="2">
        <f t="shared" ref="E11:E74" si="5">C11-D11</f>
        <v>1416.7946013396158</v>
      </c>
      <c r="F11" s="2">
        <f t="shared" ref="F11:F74" si="6">B11-E11</f>
        <v>195761.2620402454</v>
      </c>
    </row>
    <row r="12" spans="1:7" x14ac:dyDescent="0.25">
      <c r="A12">
        <f t="shared" si="1"/>
        <v>4</v>
      </c>
      <c r="B12" s="2">
        <f t="shared" si="2"/>
        <v>195761.2620402454</v>
      </c>
      <c r="C12" s="2">
        <f t="shared" si="3"/>
        <v>1959.0342571039748</v>
      </c>
      <c r="D12" s="2">
        <f t="shared" si="4"/>
        <v>538.3434706106749</v>
      </c>
      <c r="E12" s="2">
        <f t="shared" si="5"/>
        <v>1420.6907864933</v>
      </c>
      <c r="F12" s="2">
        <f t="shared" si="6"/>
        <v>194340.5712537521</v>
      </c>
    </row>
    <row r="13" spans="1:7" x14ac:dyDescent="0.25">
      <c r="A13">
        <f t="shared" si="1"/>
        <v>5</v>
      </c>
      <c r="B13" s="2">
        <f t="shared" si="2"/>
        <v>194340.5712537521</v>
      </c>
      <c r="C13" s="2">
        <f t="shared" si="3"/>
        <v>1959.0342571039748</v>
      </c>
      <c r="D13" s="2">
        <f t="shared" si="4"/>
        <v>534.43657094781838</v>
      </c>
      <c r="E13" s="2">
        <f t="shared" si="5"/>
        <v>1424.5976861561564</v>
      </c>
      <c r="F13" s="2">
        <f t="shared" si="6"/>
        <v>192915.97356759594</v>
      </c>
    </row>
    <row r="14" spans="1:7" x14ac:dyDescent="0.25">
      <c r="A14">
        <f t="shared" si="1"/>
        <v>6</v>
      </c>
      <c r="B14" s="2">
        <f t="shared" si="2"/>
        <v>192915.97356759594</v>
      </c>
      <c r="C14" s="2">
        <f t="shared" si="3"/>
        <v>1959.0342571039748</v>
      </c>
      <c r="D14" s="2">
        <f t="shared" si="4"/>
        <v>530.5189273108889</v>
      </c>
      <c r="E14" s="2">
        <f t="shared" si="5"/>
        <v>1428.515329793086</v>
      </c>
      <c r="F14" s="2">
        <f t="shared" si="6"/>
        <v>191487.45823780284</v>
      </c>
    </row>
    <row r="15" spans="1:7" x14ac:dyDescent="0.25">
      <c r="A15">
        <f t="shared" si="1"/>
        <v>7</v>
      </c>
      <c r="B15" s="2">
        <f t="shared" si="2"/>
        <v>191487.45823780284</v>
      </c>
      <c r="C15" s="2">
        <f t="shared" si="3"/>
        <v>1959.0342571039748</v>
      </c>
      <c r="D15" s="2">
        <f t="shared" si="4"/>
        <v>526.59051015395789</v>
      </c>
      <c r="E15" s="2">
        <f t="shared" si="5"/>
        <v>1432.4437469500169</v>
      </c>
      <c r="F15" s="2">
        <f t="shared" si="6"/>
        <v>190055.01449085283</v>
      </c>
    </row>
    <row r="16" spans="1:7" x14ac:dyDescent="0.25">
      <c r="A16">
        <f t="shared" si="1"/>
        <v>8</v>
      </c>
      <c r="B16" s="2">
        <f t="shared" si="2"/>
        <v>190055.01449085283</v>
      </c>
      <c r="C16" s="2">
        <f t="shared" si="3"/>
        <v>1959.0342571039748</v>
      </c>
      <c r="D16" s="2">
        <f t="shared" si="4"/>
        <v>522.65128984984528</v>
      </c>
      <c r="E16" s="2">
        <f t="shared" si="5"/>
        <v>1436.3829672541297</v>
      </c>
      <c r="F16" s="2">
        <f t="shared" si="6"/>
        <v>188618.63152359871</v>
      </c>
    </row>
    <row r="17" spans="1:10" x14ac:dyDescent="0.25">
      <c r="A17">
        <f t="shared" si="1"/>
        <v>9</v>
      </c>
      <c r="B17" s="2">
        <f t="shared" si="2"/>
        <v>188618.63152359871</v>
      </c>
      <c r="C17" s="2">
        <f t="shared" si="3"/>
        <v>1959.0342571039748</v>
      </c>
      <c r="D17" s="2">
        <f t="shared" si="4"/>
        <v>518.70123668989652</v>
      </c>
      <c r="E17" s="2">
        <f t="shared" si="5"/>
        <v>1440.3330204140784</v>
      </c>
      <c r="F17" s="2">
        <f t="shared" si="6"/>
        <v>187178.29850318463</v>
      </c>
    </row>
    <row r="18" spans="1:10" x14ac:dyDescent="0.25">
      <c r="A18">
        <f t="shared" si="1"/>
        <v>10</v>
      </c>
      <c r="B18" s="2">
        <f t="shared" si="2"/>
        <v>187178.29850318463</v>
      </c>
      <c r="C18" s="2">
        <f t="shared" si="3"/>
        <v>1959.0342571039748</v>
      </c>
      <c r="D18" s="2">
        <f t="shared" si="4"/>
        <v>514.74032088375782</v>
      </c>
      <c r="E18" s="2">
        <f t="shared" si="5"/>
        <v>1444.2939362202169</v>
      </c>
      <c r="F18" s="2">
        <f t="shared" si="6"/>
        <v>185734.0045669644</v>
      </c>
    </row>
    <row r="19" spans="1:10" x14ac:dyDescent="0.25">
      <c r="A19">
        <f t="shared" si="1"/>
        <v>11</v>
      </c>
      <c r="B19" s="2">
        <f t="shared" si="2"/>
        <v>185734.0045669644</v>
      </c>
      <c r="C19" s="2">
        <f t="shared" si="3"/>
        <v>1959.0342571039748</v>
      </c>
      <c r="D19" s="2">
        <f t="shared" si="4"/>
        <v>510.76851255915216</v>
      </c>
      <c r="E19" s="2">
        <f t="shared" si="5"/>
        <v>1448.2657445448226</v>
      </c>
      <c r="F19" s="2">
        <f t="shared" si="6"/>
        <v>184285.73882241957</v>
      </c>
    </row>
    <row r="20" spans="1:10" x14ac:dyDescent="0.25">
      <c r="A20">
        <f t="shared" si="1"/>
        <v>12</v>
      </c>
      <c r="B20" s="2">
        <f t="shared" si="2"/>
        <v>184285.73882241957</v>
      </c>
      <c r="C20" s="2">
        <f t="shared" si="3"/>
        <v>1959.0342571039748</v>
      </c>
      <c r="D20" s="2">
        <f t="shared" si="4"/>
        <v>506.78578176165388</v>
      </c>
      <c r="E20" s="2">
        <f t="shared" si="5"/>
        <v>1452.2484753423209</v>
      </c>
      <c r="F20" s="2">
        <f t="shared" si="6"/>
        <v>182833.49034707726</v>
      </c>
    </row>
    <row r="21" spans="1:10" x14ac:dyDescent="0.25">
      <c r="A21">
        <f t="shared" si="1"/>
        <v>13</v>
      </c>
      <c r="B21" s="2">
        <f t="shared" si="2"/>
        <v>182833.49034707726</v>
      </c>
      <c r="C21" s="2">
        <f t="shared" si="3"/>
        <v>1959.0342571039748</v>
      </c>
      <c r="D21" s="2">
        <f t="shared" si="4"/>
        <v>502.79209845446252</v>
      </c>
      <c r="E21" s="2">
        <f t="shared" si="5"/>
        <v>1456.2421586495122</v>
      </c>
      <c r="F21" s="2">
        <f t="shared" si="6"/>
        <v>181377.24818842774</v>
      </c>
    </row>
    <row r="22" spans="1:10" x14ac:dyDescent="0.25">
      <c r="A22">
        <f t="shared" si="1"/>
        <v>14</v>
      </c>
      <c r="B22" s="2">
        <f t="shared" si="2"/>
        <v>181377.24818842774</v>
      </c>
      <c r="C22" s="2">
        <f t="shared" si="3"/>
        <v>1959.0342571039748</v>
      </c>
      <c r="D22" s="2">
        <f t="shared" si="4"/>
        <v>498.78743251817633</v>
      </c>
      <c r="E22" s="2">
        <f t="shared" si="5"/>
        <v>1460.2468245857985</v>
      </c>
      <c r="F22" s="2">
        <f t="shared" si="6"/>
        <v>179917.00136384193</v>
      </c>
    </row>
    <row r="23" spans="1:10" x14ac:dyDescent="0.25">
      <c r="A23">
        <f t="shared" si="1"/>
        <v>15</v>
      </c>
      <c r="B23" s="2">
        <f t="shared" si="2"/>
        <v>179917.00136384193</v>
      </c>
      <c r="C23" s="2">
        <f t="shared" si="3"/>
        <v>1959.0342571039748</v>
      </c>
      <c r="D23" s="2">
        <f t="shared" si="4"/>
        <v>494.77175375056538</v>
      </c>
      <c r="E23" s="2">
        <f t="shared" si="5"/>
        <v>1464.2625033534096</v>
      </c>
      <c r="F23" s="2">
        <f t="shared" si="6"/>
        <v>178452.73886048852</v>
      </c>
    </row>
    <row r="24" spans="1:10" x14ac:dyDescent="0.25">
      <c r="A24">
        <f t="shared" si="1"/>
        <v>16</v>
      </c>
      <c r="B24" s="2">
        <f t="shared" si="2"/>
        <v>178452.73886048852</v>
      </c>
      <c r="C24" s="2">
        <f t="shared" si="3"/>
        <v>1959.0342571039748</v>
      </c>
      <c r="D24" s="2">
        <f t="shared" si="4"/>
        <v>490.74503186634348</v>
      </c>
      <c r="E24" s="2">
        <f t="shared" si="5"/>
        <v>1468.2892252376314</v>
      </c>
      <c r="F24" s="2">
        <f t="shared" si="6"/>
        <v>176984.4496352509</v>
      </c>
      <c r="H24" s="2"/>
      <c r="I24" s="2"/>
      <c r="J24" s="2"/>
    </row>
    <row r="25" spans="1:10" x14ac:dyDescent="0.25">
      <c r="A25">
        <f t="shared" si="1"/>
        <v>17</v>
      </c>
      <c r="B25" s="2">
        <f t="shared" si="2"/>
        <v>176984.4496352509</v>
      </c>
      <c r="C25" s="2">
        <f t="shared" si="3"/>
        <v>1959.0342571039748</v>
      </c>
      <c r="D25" s="2">
        <f t="shared" si="4"/>
        <v>486.70723649694003</v>
      </c>
      <c r="E25" s="2">
        <f t="shared" si="5"/>
        <v>1472.3270206070347</v>
      </c>
      <c r="F25" s="2">
        <f t="shared" si="6"/>
        <v>175512.12261464386</v>
      </c>
    </row>
    <row r="26" spans="1:10" x14ac:dyDescent="0.25">
      <c r="A26">
        <f t="shared" si="1"/>
        <v>18</v>
      </c>
      <c r="B26" s="2">
        <f t="shared" si="2"/>
        <v>175512.12261464386</v>
      </c>
      <c r="C26" s="2">
        <f t="shared" si="3"/>
        <v>1959.0342571039748</v>
      </c>
      <c r="D26" s="2">
        <f t="shared" si="4"/>
        <v>482.65833719027063</v>
      </c>
      <c r="E26" s="2">
        <f t="shared" si="5"/>
        <v>1476.3759199137041</v>
      </c>
      <c r="F26" s="2">
        <f t="shared" si="6"/>
        <v>174035.74669473016</v>
      </c>
    </row>
    <row r="27" spans="1:10" x14ac:dyDescent="0.25">
      <c r="A27">
        <f t="shared" si="1"/>
        <v>19</v>
      </c>
      <c r="B27" s="2">
        <f t="shared" si="2"/>
        <v>174035.74669473016</v>
      </c>
      <c r="C27" s="2">
        <f t="shared" si="3"/>
        <v>1959.0342571039748</v>
      </c>
      <c r="D27" s="2">
        <f t="shared" si="4"/>
        <v>478.59830341050798</v>
      </c>
      <c r="E27" s="2">
        <f t="shared" si="5"/>
        <v>1480.4359536934669</v>
      </c>
      <c r="F27" s="2">
        <f t="shared" si="6"/>
        <v>172555.31074103669</v>
      </c>
    </row>
    <row r="28" spans="1:10" x14ac:dyDescent="0.25">
      <c r="A28">
        <f t="shared" si="1"/>
        <v>20</v>
      </c>
      <c r="B28" s="2">
        <f t="shared" si="2"/>
        <v>172555.31074103669</v>
      </c>
      <c r="C28" s="2">
        <f t="shared" si="3"/>
        <v>1959.0342571039748</v>
      </c>
      <c r="D28" s="2">
        <f t="shared" si="4"/>
        <v>474.52710453785096</v>
      </c>
      <c r="E28" s="2">
        <f t="shared" si="5"/>
        <v>1484.5071525661238</v>
      </c>
      <c r="F28" s="2">
        <f t="shared" si="6"/>
        <v>171070.80358847056</v>
      </c>
      <c r="H28" t="s">
        <v>7</v>
      </c>
      <c r="I28" t="s">
        <v>6</v>
      </c>
    </row>
    <row r="29" spans="1:10" x14ac:dyDescent="0.25">
      <c r="A29">
        <f t="shared" si="1"/>
        <v>21</v>
      </c>
      <c r="B29" s="2">
        <f t="shared" si="2"/>
        <v>171070.80358847056</v>
      </c>
      <c r="C29" s="2">
        <f t="shared" si="3"/>
        <v>1959.0342571039748</v>
      </c>
      <c r="D29" s="2">
        <f t="shared" si="4"/>
        <v>470.44470986829407</v>
      </c>
      <c r="E29" s="2">
        <f t="shared" si="5"/>
        <v>1488.5895472356808</v>
      </c>
      <c r="F29" s="2">
        <f t="shared" si="6"/>
        <v>169582.21404123487</v>
      </c>
      <c r="H29" s="2">
        <f>IPMT(F3,21,120,-F2)</f>
        <v>470.44470986829407</v>
      </c>
      <c r="I29" s="2">
        <f>PPMT(F3,21,120,-F2)</f>
        <v>1488.5895472356806</v>
      </c>
    </row>
    <row r="30" spans="1:10" x14ac:dyDescent="0.25">
      <c r="A30">
        <f t="shared" si="1"/>
        <v>22</v>
      </c>
      <c r="B30" s="2">
        <f t="shared" si="2"/>
        <v>169582.21404123487</v>
      </c>
      <c r="C30" s="2">
        <f t="shared" si="3"/>
        <v>1959.0342571039748</v>
      </c>
      <c r="D30" s="2">
        <f t="shared" si="4"/>
        <v>466.35108861339592</v>
      </c>
      <c r="E30" s="2">
        <f t="shared" si="5"/>
        <v>1492.683168490579</v>
      </c>
      <c r="F30" s="2">
        <f t="shared" si="6"/>
        <v>168089.53087274428</v>
      </c>
    </row>
    <row r="31" spans="1:10" x14ac:dyDescent="0.25">
      <c r="A31">
        <f t="shared" si="1"/>
        <v>23</v>
      </c>
      <c r="B31" s="2">
        <f t="shared" si="2"/>
        <v>168089.53087274428</v>
      </c>
      <c r="C31" s="2">
        <f t="shared" si="3"/>
        <v>1959.0342571039748</v>
      </c>
      <c r="D31" s="2">
        <f t="shared" si="4"/>
        <v>462.24620990004678</v>
      </c>
      <c r="E31" s="2">
        <f t="shared" si="5"/>
        <v>1496.788047203928</v>
      </c>
      <c r="F31" s="2">
        <f t="shared" si="6"/>
        <v>166592.74282554034</v>
      </c>
    </row>
    <row r="32" spans="1:10" x14ac:dyDescent="0.25">
      <c r="A32">
        <f t="shared" si="1"/>
        <v>24</v>
      </c>
      <c r="B32" s="2">
        <f t="shared" si="2"/>
        <v>166592.74282554034</v>
      </c>
      <c r="C32" s="2">
        <f t="shared" si="3"/>
        <v>1959.0342571039748</v>
      </c>
      <c r="D32" s="2">
        <f t="shared" si="4"/>
        <v>458.13004277023595</v>
      </c>
      <c r="E32" s="2">
        <f t="shared" si="5"/>
        <v>1500.9042143337388</v>
      </c>
      <c r="F32" s="2">
        <f t="shared" si="6"/>
        <v>165091.83861120659</v>
      </c>
    </row>
    <row r="33" spans="1:6" x14ac:dyDescent="0.25">
      <c r="A33">
        <f t="shared" si="1"/>
        <v>25</v>
      </c>
      <c r="B33" s="2">
        <f t="shared" si="2"/>
        <v>165091.83861120659</v>
      </c>
      <c r="C33" s="2">
        <f t="shared" si="3"/>
        <v>1959.0342571039748</v>
      </c>
      <c r="D33" s="2">
        <f t="shared" si="4"/>
        <v>454.0025561808182</v>
      </c>
      <c r="E33" s="2">
        <f t="shared" si="5"/>
        <v>1505.0317009231567</v>
      </c>
      <c r="F33" s="2">
        <f t="shared" si="6"/>
        <v>163586.80691028343</v>
      </c>
    </row>
    <row r="34" spans="1:6" x14ac:dyDescent="0.25">
      <c r="A34">
        <f t="shared" si="1"/>
        <v>26</v>
      </c>
      <c r="B34" s="2">
        <f t="shared" si="2"/>
        <v>163586.80691028343</v>
      </c>
      <c r="C34" s="2">
        <f t="shared" si="3"/>
        <v>1959.0342571039748</v>
      </c>
      <c r="D34" s="2">
        <f t="shared" si="4"/>
        <v>449.86371900327947</v>
      </c>
      <c r="E34" s="2">
        <f t="shared" si="5"/>
        <v>1509.1705381006955</v>
      </c>
      <c r="F34" s="2">
        <f t="shared" si="6"/>
        <v>162077.63637218272</v>
      </c>
    </row>
    <row r="35" spans="1:6" x14ac:dyDescent="0.25">
      <c r="A35">
        <f t="shared" si="1"/>
        <v>27</v>
      </c>
      <c r="B35" s="2">
        <f t="shared" si="2"/>
        <v>162077.63637218272</v>
      </c>
      <c r="C35" s="2">
        <f t="shared" si="3"/>
        <v>1959.0342571039748</v>
      </c>
      <c r="D35" s="2">
        <f t="shared" si="4"/>
        <v>445.71350002350255</v>
      </c>
      <c r="E35" s="2">
        <f t="shared" si="5"/>
        <v>1513.3207570804723</v>
      </c>
      <c r="F35" s="2">
        <f t="shared" si="6"/>
        <v>160564.31561510224</v>
      </c>
    </row>
    <row r="36" spans="1:6" x14ac:dyDescent="0.25">
      <c r="A36">
        <f t="shared" si="1"/>
        <v>28</v>
      </c>
      <c r="B36" s="2">
        <f t="shared" si="2"/>
        <v>160564.31561510224</v>
      </c>
      <c r="C36" s="2">
        <f t="shared" si="3"/>
        <v>1959.0342571039748</v>
      </c>
      <c r="D36" s="2">
        <f t="shared" si="4"/>
        <v>441.55186794153121</v>
      </c>
      <c r="E36" s="2">
        <f t="shared" si="5"/>
        <v>1517.4823891624437</v>
      </c>
      <c r="F36" s="2">
        <f t="shared" si="6"/>
        <v>159046.8332259398</v>
      </c>
    </row>
    <row r="37" spans="1:6" x14ac:dyDescent="0.25">
      <c r="A37">
        <f t="shared" si="1"/>
        <v>29</v>
      </c>
      <c r="B37" s="2">
        <f t="shared" si="2"/>
        <v>159046.8332259398</v>
      </c>
      <c r="C37" s="2">
        <f t="shared" si="3"/>
        <v>1959.0342571039748</v>
      </c>
      <c r="D37" s="2">
        <f t="shared" si="4"/>
        <v>437.3787913713345</v>
      </c>
      <c r="E37" s="2">
        <f t="shared" si="5"/>
        <v>1521.6554657326403</v>
      </c>
      <c r="F37" s="2">
        <f t="shared" si="6"/>
        <v>157525.17776020715</v>
      </c>
    </row>
    <row r="38" spans="1:6" x14ac:dyDescent="0.25">
      <c r="A38">
        <f t="shared" si="1"/>
        <v>30</v>
      </c>
      <c r="B38" s="2">
        <f t="shared" si="2"/>
        <v>157525.17776020715</v>
      </c>
      <c r="C38" s="2">
        <f t="shared" si="3"/>
        <v>1959.0342571039748</v>
      </c>
      <c r="D38" s="2">
        <f t="shared" si="4"/>
        <v>433.19423884056971</v>
      </c>
      <c r="E38" s="2">
        <f t="shared" si="5"/>
        <v>1525.840018263405</v>
      </c>
      <c r="F38" s="2">
        <f t="shared" si="6"/>
        <v>155999.33774194375</v>
      </c>
    </row>
    <row r="39" spans="1:6" x14ac:dyDescent="0.25">
      <c r="A39">
        <f t="shared" si="1"/>
        <v>31</v>
      </c>
      <c r="B39" s="2">
        <f t="shared" si="2"/>
        <v>155999.33774194375</v>
      </c>
      <c r="C39" s="2">
        <f t="shared" si="3"/>
        <v>1959.0342571039748</v>
      </c>
      <c r="D39" s="2">
        <f t="shared" si="4"/>
        <v>428.99817879034532</v>
      </c>
      <c r="E39" s="2">
        <f t="shared" si="5"/>
        <v>1530.0360783136296</v>
      </c>
      <c r="F39" s="2">
        <f t="shared" si="6"/>
        <v>154469.30166363012</v>
      </c>
    </row>
    <row r="40" spans="1:6" x14ac:dyDescent="0.25">
      <c r="A40">
        <f t="shared" si="1"/>
        <v>32</v>
      </c>
      <c r="B40" s="2">
        <f t="shared" si="2"/>
        <v>154469.30166363012</v>
      </c>
      <c r="C40" s="2">
        <f t="shared" si="3"/>
        <v>1959.0342571039748</v>
      </c>
      <c r="D40" s="2">
        <f t="shared" si="4"/>
        <v>424.79057957498287</v>
      </c>
      <c r="E40" s="2">
        <f t="shared" si="5"/>
        <v>1534.2436775289921</v>
      </c>
      <c r="F40" s="2">
        <f t="shared" si="6"/>
        <v>152935.05798610114</v>
      </c>
    </row>
    <row r="41" spans="1:6" x14ac:dyDescent="0.25">
      <c r="A41">
        <f t="shared" si="1"/>
        <v>33</v>
      </c>
      <c r="B41" s="2">
        <f t="shared" si="2"/>
        <v>152935.05798610114</v>
      </c>
      <c r="C41" s="2">
        <f t="shared" si="3"/>
        <v>1959.0342571039748</v>
      </c>
      <c r="D41" s="2">
        <f t="shared" si="4"/>
        <v>420.57140946177816</v>
      </c>
      <c r="E41" s="2">
        <f t="shared" si="5"/>
        <v>1538.4628476421967</v>
      </c>
      <c r="F41" s="2">
        <f t="shared" si="6"/>
        <v>151396.59513845894</v>
      </c>
    </row>
    <row r="42" spans="1:6" x14ac:dyDescent="0.25">
      <c r="A42">
        <f t="shared" si="1"/>
        <v>34</v>
      </c>
      <c r="B42" s="2">
        <f t="shared" si="2"/>
        <v>151396.59513845894</v>
      </c>
      <c r="C42" s="2">
        <f t="shared" si="3"/>
        <v>1959.0342571039748</v>
      </c>
      <c r="D42" s="2">
        <f t="shared" si="4"/>
        <v>416.34063663076211</v>
      </c>
      <c r="E42" s="2">
        <f t="shared" si="5"/>
        <v>1542.6936204732128</v>
      </c>
      <c r="F42" s="2">
        <f t="shared" si="6"/>
        <v>149853.90151798574</v>
      </c>
    </row>
    <row r="43" spans="1:6" x14ac:dyDescent="0.25">
      <c r="A43">
        <f t="shared" si="1"/>
        <v>35</v>
      </c>
      <c r="B43" s="2">
        <f t="shared" si="2"/>
        <v>149853.90151798574</v>
      </c>
      <c r="C43" s="2">
        <f t="shared" si="3"/>
        <v>1959.0342571039748</v>
      </c>
      <c r="D43" s="2">
        <f t="shared" si="4"/>
        <v>412.09822917446081</v>
      </c>
      <c r="E43" s="2">
        <f t="shared" si="5"/>
        <v>1546.936027929514</v>
      </c>
      <c r="F43" s="2">
        <f t="shared" si="6"/>
        <v>148306.96549005623</v>
      </c>
    </row>
    <row r="44" spans="1:6" x14ac:dyDescent="0.25">
      <c r="A44">
        <f t="shared" si="1"/>
        <v>36</v>
      </c>
      <c r="B44" s="2">
        <f t="shared" si="2"/>
        <v>148306.96549005623</v>
      </c>
      <c r="C44" s="2">
        <f t="shared" si="3"/>
        <v>1959.0342571039748</v>
      </c>
      <c r="D44" s="2">
        <f t="shared" si="4"/>
        <v>407.84415509765466</v>
      </c>
      <c r="E44" s="2">
        <f t="shared" si="5"/>
        <v>1551.1901020063201</v>
      </c>
      <c r="F44" s="2">
        <f t="shared" si="6"/>
        <v>146755.77538804992</v>
      </c>
    </row>
    <row r="45" spans="1:6" x14ac:dyDescent="0.25">
      <c r="A45">
        <f t="shared" si="1"/>
        <v>37</v>
      </c>
      <c r="B45" s="2">
        <f t="shared" si="2"/>
        <v>146755.77538804992</v>
      </c>
      <c r="C45" s="2">
        <f t="shared" si="3"/>
        <v>1959.0342571039748</v>
      </c>
      <c r="D45" s="2">
        <f t="shared" si="4"/>
        <v>403.57838231713731</v>
      </c>
      <c r="E45" s="2">
        <f t="shared" si="5"/>
        <v>1555.4558747868375</v>
      </c>
      <c r="F45" s="2">
        <f t="shared" si="6"/>
        <v>145200.31951326309</v>
      </c>
    </row>
    <row r="46" spans="1:6" x14ac:dyDescent="0.25">
      <c r="A46">
        <f t="shared" si="1"/>
        <v>38</v>
      </c>
      <c r="B46" s="2">
        <f t="shared" si="2"/>
        <v>145200.31951326309</v>
      </c>
      <c r="C46" s="2">
        <f t="shared" si="3"/>
        <v>1959.0342571039748</v>
      </c>
      <c r="D46" s="2">
        <f t="shared" si="4"/>
        <v>399.30087866147358</v>
      </c>
      <c r="E46" s="2">
        <f t="shared" si="5"/>
        <v>1559.7333784425014</v>
      </c>
      <c r="F46" s="2">
        <f t="shared" si="6"/>
        <v>143640.58613482059</v>
      </c>
    </row>
    <row r="47" spans="1:6" x14ac:dyDescent="0.25">
      <c r="A47">
        <f t="shared" si="1"/>
        <v>39</v>
      </c>
      <c r="B47" s="2">
        <f t="shared" si="2"/>
        <v>143640.58613482059</v>
      </c>
      <c r="C47" s="2">
        <f t="shared" si="3"/>
        <v>1959.0342571039748</v>
      </c>
      <c r="D47" s="2">
        <f t="shared" si="4"/>
        <v>395.01161187075667</v>
      </c>
      <c r="E47" s="2">
        <f t="shared" si="5"/>
        <v>1564.0226452332181</v>
      </c>
      <c r="F47" s="2">
        <f t="shared" si="6"/>
        <v>142076.56348958737</v>
      </c>
    </row>
    <row r="48" spans="1:6" x14ac:dyDescent="0.25">
      <c r="A48">
        <f t="shared" si="1"/>
        <v>40</v>
      </c>
      <c r="B48" s="2">
        <f t="shared" si="2"/>
        <v>142076.56348958737</v>
      </c>
      <c r="C48" s="2">
        <f t="shared" si="3"/>
        <v>1959.0342571039748</v>
      </c>
      <c r="D48" s="2">
        <f t="shared" si="4"/>
        <v>390.7105495963653</v>
      </c>
      <c r="E48" s="2">
        <f t="shared" si="5"/>
        <v>1568.3237075076095</v>
      </c>
      <c r="F48" s="2">
        <f t="shared" si="6"/>
        <v>140508.23978207976</v>
      </c>
    </row>
    <row r="49" spans="1:6" x14ac:dyDescent="0.25">
      <c r="A49">
        <f t="shared" si="1"/>
        <v>41</v>
      </c>
      <c r="B49" s="2">
        <f t="shared" si="2"/>
        <v>140508.23978207976</v>
      </c>
      <c r="C49" s="2">
        <f t="shared" si="3"/>
        <v>1959.0342571039748</v>
      </c>
      <c r="D49" s="2">
        <f t="shared" si="4"/>
        <v>386.39765940071936</v>
      </c>
      <c r="E49" s="2">
        <f t="shared" si="5"/>
        <v>1572.6365977032556</v>
      </c>
      <c r="F49" s="2">
        <f t="shared" si="6"/>
        <v>138935.60318437649</v>
      </c>
    </row>
    <row r="50" spans="1:6" x14ac:dyDescent="0.25">
      <c r="A50">
        <f t="shared" si="1"/>
        <v>42</v>
      </c>
      <c r="B50" s="2">
        <f t="shared" si="2"/>
        <v>138935.60318437649</v>
      </c>
      <c r="C50" s="2">
        <f t="shared" si="3"/>
        <v>1959.0342571039748</v>
      </c>
      <c r="D50" s="2">
        <f t="shared" si="4"/>
        <v>382.07290875703541</v>
      </c>
      <c r="E50" s="2">
        <f t="shared" si="5"/>
        <v>1576.9613483469393</v>
      </c>
      <c r="F50" s="2">
        <f t="shared" si="6"/>
        <v>137358.64183602956</v>
      </c>
    </row>
    <row r="51" spans="1:6" x14ac:dyDescent="0.25">
      <c r="A51">
        <f t="shared" si="1"/>
        <v>43</v>
      </c>
      <c r="B51" s="2">
        <f t="shared" si="2"/>
        <v>137358.64183602956</v>
      </c>
      <c r="C51" s="2">
        <f t="shared" si="3"/>
        <v>1959.0342571039748</v>
      </c>
      <c r="D51" s="2">
        <f t="shared" si="4"/>
        <v>377.73626504908134</v>
      </c>
      <c r="E51" s="2">
        <f t="shared" si="5"/>
        <v>1581.2979920548935</v>
      </c>
      <c r="F51" s="2">
        <f t="shared" si="6"/>
        <v>135777.34384397467</v>
      </c>
    </row>
    <row r="52" spans="1:6" x14ac:dyDescent="0.25">
      <c r="A52">
        <f t="shared" si="1"/>
        <v>44</v>
      </c>
      <c r="B52" s="2">
        <f t="shared" si="2"/>
        <v>135777.34384397467</v>
      </c>
      <c r="C52" s="2">
        <f t="shared" si="3"/>
        <v>1959.0342571039748</v>
      </c>
      <c r="D52" s="2">
        <f t="shared" si="4"/>
        <v>373.38769557093036</v>
      </c>
      <c r="E52" s="2">
        <f t="shared" si="5"/>
        <v>1585.6465615330444</v>
      </c>
      <c r="F52" s="2">
        <f t="shared" si="6"/>
        <v>134191.69728244163</v>
      </c>
    </row>
    <row r="53" spans="1:6" x14ac:dyDescent="0.25">
      <c r="A53">
        <f t="shared" si="1"/>
        <v>45</v>
      </c>
      <c r="B53" s="2">
        <f t="shared" si="2"/>
        <v>134191.69728244163</v>
      </c>
      <c r="C53" s="2">
        <f t="shared" si="3"/>
        <v>1959.0342571039748</v>
      </c>
      <c r="D53" s="2">
        <f t="shared" si="4"/>
        <v>369.02716752671449</v>
      </c>
      <c r="E53" s="2">
        <f t="shared" si="5"/>
        <v>1590.0070895772603</v>
      </c>
      <c r="F53" s="2">
        <f t="shared" si="6"/>
        <v>132601.69019286436</v>
      </c>
    </row>
    <row r="54" spans="1:6" x14ac:dyDescent="0.25">
      <c r="A54">
        <f t="shared" si="1"/>
        <v>46</v>
      </c>
      <c r="B54" s="2">
        <f t="shared" si="2"/>
        <v>132601.69019286436</v>
      </c>
      <c r="C54" s="2">
        <f t="shared" si="3"/>
        <v>1959.0342571039748</v>
      </c>
      <c r="D54" s="2">
        <f t="shared" si="4"/>
        <v>364.65464803037702</v>
      </c>
      <c r="E54" s="2">
        <f t="shared" si="5"/>
        <v>1594.3796090735977</v>
      </c>
      <c r="F54" s="2">
        <f t="shared" si="6"/>
        <v>131007.31058379076</v>
      </c>
    </row>
    <row r="55" spans="1:6" x14ac:dyDescent="0.25">
      <c r="A55">
        <f t="shared" si="1"/>
        <v>47</v>
      </c>
      <c r="B55" s="2">
        <f t="shared" si="2"/>
        <v>131007.31058379076</v>
      </c>
      <c r="C55" s="2">
        <f t="shared" si="3"/>
        <v>1959.0342571039748</v>
      </c>
      <c r="D55" s="2">
        <f t="shared" si="4"/>
        <v>360.27010410542465</v>
      </c>
      <c r="E55" s="2">
        <f t="shared" si="5"/>
        <v>1598.7641529985501</v>
      </c>
      <c r="F55" s="2">
        <f t="shared" si="6"/>
        <v>129408.54643079221</v>
      </c>
    </row>
    <row r="56" spans="1:6" x14ac:dyDescent="0.25">
      <c r="A56">
        <f t="shared" si="1"/>
        <v>48</v>
      </c>
      <c r="B56" s="2">
        <f t="shared" si="2"/>
        <v>129408.54643079221</v>
      </c>
      <c r="C56" s="2">
        <f t="shared" si="3"/>
        <v>1959.0342571039748</v>
      </c>
      <c r="D56" s="2">
        <f t="shared" si="4"/>
        <v>355.87350268467861</v>
      </c>
      <c r="E56" s="2">
        <f t="shared" si="5"/>
        <v>1603.1607544192962</v>
      </c>
      <c r="F56" s="2">
        <f t="shared" si="6"/>
        <v>127805.38567637291</v>
      </c>
    </row>
    <row r="57" spans="1:6" x14ac:dyDescent="0.25">
      <c r="A57">
        <f t="shared" si="1"/>
        <v>49</v>
      </c>
      <c r="B57" s="2">
        <f t="shared" si="2"/>
        <v>127805.38567637291</v>
      </c>
      <c r="C57" s="2">
        <f t="shared" si="3"/>
        <v>1959.0342571039748</v>
      </c>
      <c r="D57" s="2">
        <f t="shared" si="4"/>
        <v>351.46481061002555</v>
      </c>
      <c r="E57" s="2">
        <f t="shared" si="5"/>
        <v>1607.5694464939493</v>
      </c>
      <c r="F57" s="2">
        <f t="shared" si="6"/>
        <v>126197.81622987897</v>
      </c>
    </row>
    <row r="58" spans="1:6" x14ac:dyDescent="0.25">
      <c r="A58">
        <f t="shared" si="1"/>
        <v>50</v>
      </c>
      <c r="B58" s="2">
        <f t="shared" si="2"/>
        <v>126197.81622987897</v>
      </c>
      <c r="C58" s="2">
        <f t="shared" si="3"/>
        <v>1959.0342571039748</v>
      </c>
      <c r="D58" s="2">
        <f t="shared" si="4"/>
        <v>347.0439946321672</v>
      </c>
      <c r="E58" s="2">
        <f t="shared" si="5"/>
        <v>1611.9902624718077</v>
      </c>
      <c r="F58" s="2">
        <f t="shared" si="6"/>
        <v>124585.82596740716</v>
      </c>
    </row>
    <row r="59" spans="1:6" x14ac:dyDescent="0.25">
      <c r="A59">
        <f t="shared" si="1"/>
        <v>51</v>
      </c>
      <c r="B59" s="2">
        <f t="shared" si="2"/>
        <v>124585.82596740716</v>
      </c>
      <c r="C59" s="2">
        <f t="shared" si="3"/>
        <v>1959.0342571039748</v>
      </c>
      <c r="D59" s="2">
        <f t="shared" si="4"/>
        <v>342.61102141036974</v>
      </c>
      <c r="E59" s="2">
        <f t="shared" si="5"/>
        <v>1616.423235693605</v>
      </c>
      <c r="F59" s="2">
        <f t="shared" si="6"/>
        <v>122969.40273171355</v>
      </c>
    </row>
    <row r="60" spans="1:6" x14ac:dyDescent="0.25">
      <c r="A60">
        <f t="shared" si="1"/>
        <v>52</v>
      </c>
      <c r="B60" s="2">
        <f t="shared" si="2"/>
        <v>122969.40273171355</v>
      </c>
      <c r="C60" s="2">
        <f t="shared" si="3"/>
        <v>1959.0342571039748</v>
      </c>
      <c r="D60" s="2">
        <f t="shared" si="4"/>
        <v>338.16585751221231</v>
      </c>
      <c r="E60" s="2">
        <f t="shared" si="5"/>
        <v>1620.8683995917625</v>
      </c>
      <c r="F60" s="2">
        <f t="shared" si="6"/>
        <v>121348.53433212178</v>
      </c>
    </row>
    <row r="61" spans="1:6" x14ac:dyDescent="0.25">
      <c r="A61">
        <f t="shared" si="1"/>
        <v>53</v>
      </c>
      <c r="B61" s="2">
        <f t="shared" si="2"/>
        <v>121348.53433212178</v>
      </c>
      <c r="C61" s="2">
        <f t="shared" si="3"/>
        <v>1959.0342571039748</v>
      </c>
      <c r="D61" s="2">
        <f t="shared" si="4"/>
        <v>333.70846941333491</v>
      </c>
      <c r="E61" s="2">
        <f t="shared" si="5"/>
        <v>1625.32578769064</v>
      </c>
      <c r="F61" s="2">
        <f t="shared" si="6"/>
        <v>119723.20854443114</v>
      </c>
    </row>
    <row r="62" spans="1:6" x14ac:dyDescent="0.25">
      <c r="A62">
        <f t="shared" si="1"/>
        <v>54</v>
      </c>
      <c r="B62" s="2">
        <f t="shared" si="2"/>
        <v>119723.20854443114</v>
      </c>
      <c r="C62" s="2">
        <f t="shared" si="3"/>
        <v>1959.0342571039748</v>
      </c>
      <c r="D62" s="2">
        <f t="shared" si="4"/>
        <v>329.23882349718565</v>
      </c>
      <c r="E62" s="2">
        <f t="shared" si="5"/>
        <v>1629.7954336067892</v>
      </c>
      <c r="F62" s="2">
        <f t="shared" si="6"/>
        <v>118093.41311082435</v>
      </c>
    </row>
    <row r="63" spans="1:6" x14ac:dyDescent="0.25">
      <c r="A63">
        <f t="shared" si="1"/>
        <v>55</v>
      </c>
      <c r="B63" s="2">
        <f t="shared" si="2"/>
        <v>118093.41311082435</v>
      </c>
      <c r="C63" s="2">
        <f t="shared" si="3"/>
        <v>1959.0342571039748</v>
      </c>
      <c r="D63" s="2">
        <f t="shared" si="4"/>
        <v>324.75688605476699</v>
      </c>
      <c r="E63" s="2">
        <f t="shared" si="5"/>
        <v>1634.2773710492079</v>
      </c>
      <c r="F63" s="2">
        <f t="shared" si="6"/>
        <v>116459.13573977514</v>
      </c>
    </row>
    <row r="64" spans="1:6" x14ac:dyDescent="0.25">
      <c r="A64">
        <f t="shared" si="1"/>
        <v>56</v>
      </c>
      <c r="B64" s="2">
        <f t="shared" si="2"/>
        <v>116459.13573977514</v>
      </c>
      <c r="C64" s="2">
        <f t="shared" si="3"/>
        <v>1959.0342571039748</v>
      </c>
      <c r="D64" s="2">
        <f t="shared" si="4"/>
        <v>320.26262328438168</v>
      </c>
      <c r="E64" s="2">
        <f t="shared" si="5"/>
        <v>1638.7716338195933</v>
      </c>
      <c r="F64" s="2">
        <f t="shared" si="6"/>
        <v>114820.36410595555</v>
      </c>
    </row>
    <row r="65" spans="1:6" x14ac:dyDescent="0.25">
      <c r="A65">
        <f t="shared" si="1"/>
        <v>57</v>
      </c>
      <c r="B65" s="2">
        <f t="shared" si="2"/>
        <v>114820.36410595555</v>
      </c>
      <c r="C65" s="2">
        <f t="shared" si="3"/>
        <v>1959.0342571039748</v>
      </c>
      <c r="D65" s="2">
        <f t="shared" si="4"/>
        <v>315.7560012913778</v>
      </c>
      <c r="E65" s="2">
        <f t="shared" si="5"/>
        <v>1643.2782558125971</v>
      </c>
      <c r="F65" s="2">
        <f t="shared" si="6"/>
        <v>113177.08585014296</v>
      </c>
    </row>
    <row r="66" spans="1:6" x14ac:dyDescent="0.25">
      <c r="A66">
        <f t="shared" si="1"/>
        <v>58</v>
      </c>
      <c r="B66" s="2">
        <f t="shared" si="2"/>
        <v>113177.08585014296</v>
      </c>
      <c r="C66" s="2">
        <f t="shared" si="3"/>
        <v>1959.0342571039748</v>
      </c>
      <c r="D66" s="2">
        <f t="shared" si="4"/>
        <v>311.23698608789317</v>
      </c>
      <c r="E66" s="2">
        <f t="shared" si="5"/>
        <v>1647.7972710160816</v>
      </c>
      <c r="F66" s="2">
        <f t="shared" si="6"/>
        <v>111529.28857912688</v>
      </c>
    </row>
    <row r="67" spans="1:6" x14ac:dyDescent="0.25">
      <c r="A67">
        <f t="shared" si="1"/>
        <v>59</v>
      </c>
      <c r="B67" s="2">
        <f t="shared" si="2"/>
        <v>111529.28857912688</v>
      </c>
      <c r="C67" s="2">
        <f t="shared" si="3"/>
        <v>1959.0342571039748</v>
      </c>
      <c r="D67" s="2">
        <f t="shared" si="4"/>
        <v>306.70554359259893</v>
      </c>
      <c r="E67" s="2">
        <f t="shared" si="5"/>
        <v>1652.328713511376</v>
      </c>
      <c r="F67" s="2">
        <f t="shared" si="6"/>
        <v>109876.9598656155</v>
      </c>
    </row>
    <row r="68" spans="1:6" x14ac:dyDescent="0.25">
      <c r="A68">
        <f t="shared" si="1"/>
        <v>60</v>
      </c>
      <c r="B68" s="2">
        <f t="shared" si="2"/>
        <v>109876.9598656155</v>
      </c>
      <c r="C68" s="2">
        <f t="shared" si="3"/>
        <v>1959.0342571039748</v>
      </c>
      <c r="D68" s="2">
        <f t="shared" si="4"/>
        <v>302.16163963044266</v>
      </c>
      <c r="E68" s="2">
        <f t="shared" si="5"/>
        <v>1656.872617473532</v>
      </c>
      <c r="F68" s="2">
        <f t="shared" si="6"/>
        <v>108220.08724814196</v>
      </c>
    </row>
    <row r="69" spans="1:6" x14ac:dyDescent="0.25">
      <c r="A69">
        <f t="shared" si="1"/>
        <v>61</v>
      </c>
      <c r="B69" s="2">
        <f t="shared" si="2"/>
        <v>108220.08724814196</v>
      </c>
      <c r="C69" s="2">
        <f t="shared" si="3"/>
        <v>1959.0342571039748</v>
      </c>
      <c r="D69" s="2">
        <f t="shared" si="4"/>
        <v>297.60523993239042</v>
      </c>
      <c r="E69" s="2">
        <f t="shared" si="5"/>
        <v>1661.4290171715843</v>
      </c>
      <c r="F69" s="2">
        <f t="shared" si="6"/>
        <v>106558.65823097038</v>
      </c>
    </row>
    <row r="70" spans="1:6" x14ac:dyDescent="0.25">
      <c r="A70">
        <f t="shared" si="1"/>
        <v>62</v>
      </c>
      <c r="B70" s="2">
        <f t="shared" si="2"/>
        <v>106558.65823097038</v>
      </c>
      <c r="C70" s="2">
        <f t="shared" si="3"/>
        <v>1959.0342571039748</v>
      </c>
      <c r="D70" s="2">
        <f t="shared" si="4"/>
        <v>293.03631013516855</v>
      </c>
      <c r="E70" s="2">
        <f t="shared" si="5"/>
        <v>1665.9979469688062</v>
      </c>
      <c r="F70" s="2">
        <f t="shared" si="6"/>
        <v>104892.66028400157</v>
      </c>
    </row>
    <row r="71" spans="1:6" x14ac:dyDescent="0.25">
      <c r="A71">
        <f t="shared" si="1"/>
        <v>63</v>
      </c>
      <c r="B71" s="2">
        <f t="shared" si="2"/>
        <v>104892.66028400157</v>
      </c>
      <c r="C71" s="2">
        <f t="shared" si="3"/>
        <v>1959.0342571039748</v>
      </c>
      <c r="D71" s="2">
        <f t="shared" si="4"/>
        <v>288.45481578100436</v>
      </c>
      <c r="E71" s="2">
        <f t="shared" si="5"/>
        <v>1670.5794413229705</v>
      </c>
      <c r="F71" s="2">
        <f t="shared" si="6"/>
        <v>103222.0808426786</v>
      </c>
    </row>
    <row r="72" spans="1:6" x14ac:dyDescent="0.25">
      <c r="A72">
        <f t="shared" si="1"/>
        <v>64</v>
      </c>
      <c r="B72" s="2">
        <f t="shared" si="2"/>
        <v>103222.0808426786</v>
      </c>
      <c r="C72" s="2">
        <f t="shared" si="3"/>
        <v>1959.0342571039748</v>
      </c>
      <c r="D72" s="2">
        <f t="shared" si="4"/>
        <v>283.86072231736614</v>
      </c>
      <c r="E72" s="2">
        <f t="shared" si="5"/>
        <v>1675.1735347866088</v>
      </c>
      <c r="F72" s="2">
        <f t="shared" si="6"/>
        <v>101546.90730789199</v>
      </c>
    </row>
    <row r="73" spans="1:6" x14ac:dyDescent="0.25">
      <c r="A73">
        <f t="shared" si="1"/>
        <v>65</v>
      </c>
      <c r="B73" s="2">
        <f t="shared" si="2"/>
        <v>101546.90730789199</v>
      </c>
      <c r="C73" s="2">
        <f t="shared" si="3"/>
        <v>1959.0342571039748</v>
      </c>
      <c r="D73" s="2">
        <f t="shared" si="4"/>
        <v>279.25399509670302</v>
      </c>
      <c r="E73" s="2">
        <f t="shared" si="5"/>
        <v>1679.7802620072719</v>
      </c>
      <c r="F73" s="2">
        <f t="shared" si="6"/>
        <v>99867.127045884714</v>
      </c>
    </row>
    <row r="74" spans="1:6" x14ac:dyDescent="0.25">
      <c r="A74">
        <f t="shared" si="1"/>
        <v>66</v>
      </c>
      <c r="B74" s="2">
        <f t="shared" si="2"/>
        <v>99867.127045884714</v>
      </c>
      <c r="C74" s="2">
        <f t="shared" si="3"/>
        <v>1959.0342571039748</v>
      </c>
      <c r="D74" s="2">
        <f t="shared" si="4"/>
        <v>274.63459937618302</v>
      </c>
      <c r="E74" s="2">
        <f t="shared" si="5"/>
        <v>1684.3996577277917</v>
      </c>
      <c r="F74" s="2">
        <f t="shared" si="6"/>
        <v>98182.727388156927</v>
      </c>
    </row>
    <row r="75" spans="1:6" x14ac:dyDescent="0.25">
      <c r="A75">
        <f t="shared" ref="A75:A106" si="7">IF(A74+1&lt;=$B$6*$B$5,A74+1,"")</f>
        <v>67</v>
      </c>
      <c r="B75" s="2">
        <f t="shared" ref="B75:B138" si="8">F74</f>
        <v>98182.727388156927</v>
      </c>
      <c r="C75" s="2">
        <f t="shared" ref="C75:C138" si="9">$F$5</f>
        <v>1959.0342571039748</v>
      </c>
      <c r="D75" s="2">
        <f t="shared" ref="D75:D138" si="10">B75*$F$3</f>
        <v>270.00250031743155</v>
      </c>
      <c r="E75" s="2">
        <f t="shared" ref="E75:E138" si="11">C75-D75</f>
        <v>1689.0317567865432</v>
      </c>
      <c r="F75" s="2">
        <f t="shared" ref="F75:F138" si="12">B75-E75</f>
        <v>96493.695631370385</v>
      </c>
    </row>
    <row r="76" spans="1:6" x14ac:dyDescent="0.25">
      <c r="A76">
        <f t="shared" si="7"/>
        <v>68</v>
      </c>
      <c r="B76" s="2">
        <f t="shared" si="8"/>
        <v>96493.695631370385</v>
      </c>
      <c r="C76" s="2">
        <f t="shared" si="9"/>
        <v>1959.0342571039748</v>
      </c>
      <c r="D76" s="2">
        <f t="shared" si="10"/>
        <v>265.35766298626856</v>
      </c>
      <c r="E76" s="2">
        <f t="shared" si="11"/>
        <v>1693.6765941177064</v>
      </c>
      <c r="F76" s="2">
        <f t="shared" si="12"/>
        <v>94800.019037252685</v>
      </c>
    </row>
    <row r="77" spans="1:6" x14ac:dyDescent="0.25">
      <c r="A77">
        <f t="shared" si="7"/>
        <v>69</v>
      </c>
      <c r="B77" s="2">
        <f t="shared" si="8"/>
        <v>94800.019037252685</v>
      </c>
      <c r="C77" s="2">
        <f t="shared" si="9"/>
        <v>1959.0342571039748</v>
      </c>
      <c r="D77" s="2">
        <f t="shared" si="10"/>
        <v>260.70005235244491</v>
      </c>
      <c r="E77" s="2">
        <f t="shared" si="11"/>
        <v>1698.3342047515298</v>
      </c>
      <c r="F77" s="2">
        <f t="shared" si="12"/>
        <v>93101.684832501152</v>
      </c>
    </row>
    <row r="78" spans="1:6" x14ac:dyDescent="0.25">
      <c r="A78">
        <f t="shared" si="7"/>
        <v>70</v>
      </c>
      <c r="B78" s="2">
        <f t="shared" si="8"/>
        <v>93101.684832501152</v>
      </c>
      <c r="C78" s="2">
        <f t="shared" si="9"/>
        <v>1959.0342571039748</v>
      </c>
      <c r="D78" s="2">
        <f t="shared" si="10"/>
        <v>256.02963328937818</v>
      </c>
      <c r="E78" s="2">
        <f t="shared" si="11"/>
        <v>1703.0046238145967</v>
      </c>
      <c r="F78" s="2">
        <f t="shared" si="12"/>
        <v>91398.68020868655</v>
      </c>
    </row>
    <row r="79" spans="1:6" x14ac:dyDescent="0.25">
      <c r="A79">
        <f t="shared" si="7"/>
        <v>71</v>
      </c>
      <c r="B79" s="2">
        <f t="shared" si="8"/>
        <v>91398.68020868655</v>
      </c>
      <c r="C79" s="2">
        <f t="shared" si="9"/>
        <v>1959.0342571039748</v>
      </c>
      <c r="D79" s="2">
        <f t="shared" si="10"/>
        <v>251.34637057388804</v>
      </c>
      <c r="E79" s="2">
        <f t="shared" si="11"/>
        <v>1707.6878865300869</v>
      </c>
      <c r="F79" s="2">
        <f t="shared" si="12"/>
        <v>89690.992322156468</v>
      </c>
    </row>
    <row r="80" spans="1:6" x14ac:dyDescent="0.25">
      <c r="A80">
        <f t="shared" si="7"/>
        <v>72</v>
      </c>
      <c r="B80" s="2">
        <f t="shared" si="8"/>
        <v>89690.992322156468</v>
      </c>
      <c r="C80" s="2">
        <f t="shared" si="9"/>
        <v>1959.0342571039748</v>
      </c>
      <c r="D80" s="2">
        <f t="shared" si="10"/>
        <v>246.65022888593032</v>
      </c>
      <c r="E80" s="2">
        <f t="shared" si="11"/>
        <v>1712.3840282180445</v>
      </c>
      <c r="F80" s="2">
        <f t="shared" si="12"/>
        <v>87978.608293938421</v>
      </c>
    </row>
    <row r="81" spans="1:6" x14ac:dyDescent="0.25">
      <c r="A81">
        <f t="shared" si="7"/>
        <v>73</v>
      </c>
      <c r="B81" s="2">
        <f t="shared" si="8"/>
        <v>87978.608293938421</v>
      </c>
      <c r="C81" s="2">
        <f t="shared" si="9"/>
        <v>1959.0342571039748</v>
      </c>
      <c r="D81" s="2">
        <f t="shared" si="10"/>
        <v>241.94117280833069</v>
      </c>
      <c r="E81" s="2">
        <f t="shared" si="11"/>
        <v>1717.0930842956441</v>
      </c>
      <c r="F81" s="2">
        <f t="shared" si="12"/>
        <v>86261.515209642777</v>
      </c>
    </row>
    <row r="82" spans="1:6" x14ac:dyDescent="0.25">
      <c r="A82">
        <f t="shared" si="7"/>
        <v>74</v>
      </c>
      <c r="B82" s="2">
        <f t="shared" si="8"/>
        <v>86261.515209642777</v>
      </c>
      <c r="C82" s="2">
        <f t="shared" si="9"/>
        <v>1959.0342571039748</v>
      </c>
      <c r="D82" s="2">
        <f t="shared" si="10"/>
        <v>237.21916682651766</v>
      </c>
      <c r="E82" s="2">
        <f t="shared" si="11"/>
        <v>1721.8150902774571</v>
      </c>
      <c r="F82" s="2">
        <f t="shared" si="12"/>
        <v>84539.700119365327</v>
      </c>
    </row>
    <row r="83" spans="1:6" x14ac:dyDescent="0.25">
      <c r="A83">
        <f t="shared" si="7"/>
        <v>75</v>
      </c>
      <c r="B83" s="2">
        <f t="shared" si="8"/>
        <v>84539.700119365327</v>
      </c>
      <c r="C83" s="2">
        <f t="shared" si="9"/>
        <v>1959.0342571039748</v>
      </c>
      <c r="D83" s="2">
        <f t="shared" si="10"/>
        <v>232.48417532825468</v>
      </c>
      <c r="E83" s="2">
        <f t="shared" si="11"/>
        <v>1726.5500817757202</v>
      </c>
      <c r="F83" s="2">
        <f t="shared" si="12"/>
        <v>82813.150037589599</v>
      </c>
    </row>
    <row r="84" spans="1:6" x14ac:dyDescent="0.25">
      <c r="A84">
        <f t="shared" si="7"/>
        <v>76</v>
      </c>
      <c r="B84" s="2">
        <f t="shared" si="8"/>
        <v>82813.150037589599</v>
      </c>
      <c r="C84" s="2">
        <f t="shared" si="9"/>
        <v>1959.0342571039748</v>
      </c>
      <c r="D84" s="2">
        <f t="shared" si="10"/>
        <v>227.73616260337141</v>
      </c>
      <c r="E84" s="2">
        <f t="shared" si="11"/>
        <v>1731.2980945006034</v>
      </c>
      <c r="F84" s="2">
        <f t="shared" si="12"/>
        <v>81081.851943089001</v>
      </c>
    </row>
    <row r="85" spans="1:6" x14ac:dyDescent="0.25">
      <c r="A85">
        <f t="shared" si="7"/>
        <v>77</v>
      </c>
      <c r="B85" s="2">
        <f t="shared" si="8"/>
        <v>81081.851943089001</v>
      </c>
      <c r="C85" s="2">
        <f t="shared" si="9"/>
        <v>1959.0342571039748</v>
      </c>
      <c r="D85" s="2">
        <f t="shared" si="10"/>
        <v>222.97509284349476</v>
      </c>
      <c r="E85" s="2">
        <f t="shared" si="11"/>
        <v>1736.05916426048</v>
      </c>
      <c r="F85" s="2">
        <f t="shared" si="12"/>
        <v>79345.792778828516</v>
      </c>
    </row>
    <row r="86" spans="1:6" x14ac:dyDescent="0.25">
      <c r="A86">
        <f t="shared" si="7"/>
        <v>78</v>
      </c>
      <c r="B86" s="2">
        <f t="shared" si="8"/>
        <v>79345.792778828516</v>
      </c>
      <c r="C86" s="2">
        <f t="shared" si="9"/>
        <v>1959.0342571039748</v>
      </c>
      <c r="D86" s="2">
        <f t="shared" si="10"/>
        <v>218.20093014177843</v>
      </c>
      <c r="E86" s="2">
        <f t="shared" si="11"/>
        <v>1740.8333269621965</v>
      </c>
      <c r="F86" s="2">
        <f t="shared" si="12"/>
        <v>77604.959451866322</v>
      </c>
    </row>
    <row r="87" spans="1:6" x14ac:dyDescent="0.25">
      <c r="A87">
        <f t="shared" si="7"/>
        <v>79</v>
      </c>
      <c r="B87" s="2">
        <f t="shared" si="8"/>
        <v>77604.959451866322</v>
      </c>
      <c r="C87" s="2">
        <f t="shared" si="9"/>
        <v>1959.0342571039748</v>
      </c>
      <c r="D87" s="2">
        <f t="shared" si="10"/>
        <v>213.4136384926324</v>
      </c>
      <c r="E87" s="2">
        <f t="shared" si="11"/>
        <v>1745.6206186113425</v>
      </c>
      <c r="F87" s="2">
        <f t="shared" si="12"/>
        <v>75859.33883325498</v>
      </c>
    </row>
    <row r="88" spans="1:6" x14ac:dyDescent="0.25">
      <c r="A88">
        <f t="shared" si="7"/>
        <v>80</v>
      </c>
      <c r="B88" s="2">
        <f t="shared" si="8"/>
        <v>75859.33883325498</v>
      </c>
      <c r="C88" s="2">
        <f t="shared" si="9"/>
        <v>1959.0342571039748</v>
      </c>
      <c r="D88" s="2">
        <f t="shared" si="10"/>
        <v>208.61318179145121</v>
      </c>
      <c r="E88" s="2">
        <f t="shared" si="11"/>
        <v>1750.4210753125235</v>
      </c>
      <c r="F88" s="2">
        <f t="shared" si="12"/>
        <v>74108.917757942458</v>
      </c>
    </row>
    <row r="89" spans="1:6" x14ac:dyDescent="0.25">
      <c r="A89">
        <f t="shared" si="7"/>
        <v>81</v>
      </c>
      <c r="B89" s="2">
        <f t="shared" si="8"/>
        <v>74108.917757942458</v>
      </c>
      <c r="C89" s="2">
        <f t="shared" si="9"/>
        <v>1959.0342571039748</v>
      </c>
      <c r="D89" s="2">
        <f t="shared" si="10"/>
        <v>203.79952383434178</v>
      </c>
      <c r="E89" s="2">
        <f t="shared" si="11"/>
        <v>1755.2347332696331</v>
      </c>
      <c r="F89" s="2">
        <f t="shared" si="12"/>
        <v>72353.68302467282</v>
      </c>
    </row>
    <row r="90" spans="1:6" x14ac:dyDescent="0.25">
      <c r="A90">
        <f t="shared" si="7"/>
        <v>82</v>
      </c>
      <c r="B90" s="2">
        <f t="shared" si="8"/>
        <v>72353.68302467282</v>
      </c>
      <c r="C90" s="2">
        <f t="shared" si="9"/>
        <v>1959.0342571039748</v>
      </c>
      <c r="D90" s="2">
        <f t="shared" si="10"/>
        <v>198.97262831785028</v>
      </c>
      <c r="E90" s="2">
        <f t="shared" si="11"/>
        <v>1760.0616287861246</v>
      </c>
      <c r="F90" s="2">
        <f t="shared" si="12"/>
        <v>70593.621395886701</v>
      </c>
    </row>
    <row r="91" spans="1:6" x14ac:dyDescent="0.25">
      <c r="A91">
        <f t="shared" si="7"/>
        <v>83</v>
      </c>
      <c r="B91" s="2">
        <f t="shared" si="8"/>
        <v>70593.621395886701</v>
      </c>
      <c r="C91" s="2">
        <f t="shared" si="9"/>
        <v>1959.0342571039748</v>
      </c>
      <c r="D91" s="2">
        <f t="shared" si="10"/>
        <v>194.13245883868845</v>
      </c>
      <c r="E91" s="2">
        <f t="shared" si="11"/>
        <v>1764.9017982652863</v>
      </c>
      <c r="F91" s="2">
        <f t="shared" si="12"/>
        <v>68828.719597621413</v>
      </c>
    </row>
    <row r="92" spans="1:6" x14ac:dyDescent="0.25">
      <c r="A92">
        <f t="shared" si="7"/>
        <v>84</v>
      </c>
      <c r="B92" s="2">
        <f t="shared" si="8"/>
        <v>68828.719597621413</v>
      </c>
      <c r="C92" s="2">
        <f t="shared" si="9"/>
        <v>1959.0342571039748</v>
      </c>
      <c r="D92" s="2">
        <f t="shared" si="10"/>
        <v>189.27897889345891</v>
      </c>
      <c r="E92" s="2">
        <f t="shared" si="11"/>
        <v>1769.7552782105158</v>
      </c>
      <c r="F92" s="2">
        <f t="shared" si="12"/>
        <v>67058.964319410894</v>
      </c>
    </row>
    <row r="93" spans="1:6" x14ac:dyDescent="0.25">
      <c r="A93">
        <f t="shared" si="7"/>
        <v>85</v>
      </c>
      <c r="B93" s="2">
        <f t="shared" si="8"/>
        <v>67058.964319410894</v>
      </c>
      <c r="C93" s="2">
        <f t="shared" si="9"/>
        <v>1959.0342571039748</v>
      </c>
      <c r="D93" s="2">
        <f t="shared" si="10"/>
        <v>184.41215187837997</v>
      </c>
      <c r="E93" s="2">
        <f t="shared" si="11"/>
        <v>1774.6221052255949</v>
      </c>
      <c r="F93" s="2">
        <f t="shared" si="12"/>
        <v>65284.342214185301</v>
      </c>
    </row>
    <row r="94" spans="1:6" x14ac:dyDescent="0.25">
      <c r="A94">
        <f t="shared" si="7"/>
        <v>86</v>
      </c>
      <c r="B94" s="2">
        <f t="shared" si="8"/>
        <v>65284.342214185301</v>
      </c>
      <c r="C94" s="2">
        <f t="shared" si="9"/>
        <v>1959.0342571039748</v>
      </c>
      <c r="D94" s="2">
        <f t="shared" si="10"/>
        <v>179.53194108900959</v>
      </c>
      <c r="E94" s="2">
        <f t="shared" si="11"/>
        <v>1779.5023160149653</v>
      </c>
      <c r="F94" s="2">
        <f t="shared" si="12"/>
        <v>63504.839898170336</v>
      </c>
    </row>
    <row r="95" spans="1:6" x14ac:dyDescent="0.25">
      <c r="A95">
        <f t="shared" si="7"/>
        <v>87</v>
      </c>
      <c r="B95" s="2">
        <f t="shared" si="8"/>
        <v>63504.839898170336</v>
      </c>
      <c r="C95" s="2">
        <f t="shared" si="9"/>
        <v>1959.0342571039748</v>
      </c>
      <c r="D95" s="2">
        <f t="shared" si="10"/>
        <v>174.63830971996845</v>
      </c>
      <c r="E95" s="2">
        <f t="shared" si="11"/>
        <v>1784.3959473840064</v>
      </c>
      <c r="F95" s="2">
        <f t="shared" si="12"/>
        <v>61720.443950786328</v>
      </c>
    </row>
    <row r="96" spans="1:6" x14ac:dyDescent="0.25">
      <c r="A96">
        <f t="shared" si="7"/>
        <v>88</v>
      </c>
      <c r="B96" s="2">
        <f t="shared" si="8"/>
        <v>61720.443950786328</v>
      </c>
      <c r="C96" s="2">
        <f t="shared" si="9"/>
        <v>1959.0342571039748</v>
      </c>
      <c r="D96" s="2">
        <f t="shared" si="10"/>
        <v>169.73122086466242</v>
      </c>
      <c r="E96" s="2">
        <f t="shared" si="11"/>
        <v>1789.3030362393124</v>
      </c>
      <c r="F96" s="2">
        <f t="shared" si="12"/>
        <v>59931.140914547017</v>
      </c>
    </row>
    <row r="97" spans="1:6" x14ac:dyDescent="0.25">
      <c r="A97">
        <f t="shared" si="7"/>
        <v>89</v>
      </c>
      <c r="B97" s="2">
        <f t="shared" si="8"/>
        <v>59931.140914547017</v>
      </c>
      <c r="C97" s="2">
        <f t="shared" si="9"/>
        <v>1959.0342571039748</v>
      </c>
      <c r="D97" s="2">
        <f t="shared" si="10"/>
        <v>164.81063751500432</v>
      </c>
      <c r="E97" s="2">
        <f t="shared" si="11"/>
        <v>1794.2236195889705</v>
      </c>
      <c r="F97" s="2">
        <f t="shared" si="12"/>
        <v>58136.917294958046</v>
      </c>
    </row>
    <row r="98" spans="1:6" x14ac:dyDescent="0.25">
      <c r="A98">
        <f t="shared" si="7"/>
        <v>90</v>
      </c>
      <c r="B98" s="2">
        <f t="shared" si="8"/>
        <v>58136.917294958046</v>
      </c>
      <c r="C98" s="2">
        <f t="shared" si="9"/>
        <v>1959.0342571039748</v>
      </c>
      <c r="D98" s="2">
        <f t="shared" si="10"/>
        <v>159.87652256113464</v>
      </c>
      <c r="E98" s="2">
        <f t="shared" si="11"/>
        <v>1799.1577345428402</v>
      </c>
      <c r="F98" s="2">
        <f t="shared" si="12"/>
        <v>56337.759560415208</v>
      </c>
    </row>
    <row r="99" spans="1:6" x14ac:dyDescent="0.25">
      <c r="A99">
        <f t="shared" si="7"/>
        <v>91</v>
      </c>
      <c r="B99" s="2">
        <f t="shared" si="8"/>
        <v>56337.759560415208</v>
      </c>
      <c r="C99" s="2">
        <f t="shared" si="9"/>
        <v>1959.0342571039748</v>
      </c>
      <c r="D99" s="2">
        <f t="shared" si="10"/>
        <v>154.92883879114183</v>
      </c>
      <c r="E99" s="2">
        <f t="shared" si="11"/>
        <v>1804.1054183128331</v>
      </c>
      <c r="F99" s="2">
        <f t="shared" si="12"/>
        <v>54533.654142102372</v>
      </c>
    </row>
    <row r="100" spans="1:6" x14ac:dyDescent="0.25">
      <c r="A100">
        <f t="shared" si="7"/>
        <v>92</v>
      </c>
      <c r="B100" s="2">
        <f t="shared" si="8"/>
        <v>54533.654142102372</v>
      </c>
      <c r="C100" s="2">
        <f t="shared" si="9"/>
        <v>1959.0342571039748</v>
      </c>
      <c r="D100" s="2">
        <f t="shared" si="10"/>
        <v>149.96754889078153</v>
      </c>
      <c r="E100" s="2">
        <f t="shared" si="11"/>
        <v>1809.0667082131934</v>
      </c>
      <c r="F100" s="2">
        <f t="shared" si="12"/>
        <v>52724.587433889181</v>
      </c>
    </row>
    <row r="101" spans="1:6" x14ac:dyDescent="0.25">
      <c r="A101">
        <f t="shared" si="7"/>
        <v>93</v>
      </c>
      <c r="B101" s="2">
        <f t="shared" si="8"/>
        <v>52724.587433889181</v>
      </c>
      <c r="C101" s="2">
        <f t="shared" si="9"/>
        <v>1959.0342571039748</v>
      </c>
      <c r="D101" s="2">
        <f t="shared" si="10"/>
        <v>144.99261544319526</v>
      </c>
      <c r="E101" s="2">
        <f t="shared" si="11"/>
        <v>1814.0416416607795</v>
      </c>
      <c r="F101" s="2">
        <f t="shared" si="12"/>
        <v>50910.545792228404</v>
      </c>
    </row>
    <row r="102" spans="1:6" x14ac:dyDescent="0.25">
      <c r="A102">
        <f t="shared" si="7"/>
        <v>94</v>
      </c>
      <c r="B102" s="2">
        <f t="shared" si="8"/>
        <v>50910.545792228404</v>
      </c>
      <c r="C102" s="2">
        <f t="shared" si="9"/>
        <v>1959.0342571039748</v>
      </c>
      <c r="D102" s="2">
        <f t="shared" si="10"/>
        <v>140.00400092862813</v>
      </c>
      <c r="E102" s="2">
        <f t="shared" si="11"/>
        <v>1819.0302561753467</v>
      </c>
      <c r="F102" s="2">
        <f t="shared" si="12"/>
        <v>49091.515536053055</v>
      </c>
    </row>
    <row r="103" spans="1:6" x14ac:dyDescent="0.25">
      <c r="A103">
        <f t="shared" si="7"/>
        <v>95</v>
      </c>
      <c r="B103" s="2">
        <f t="shared" si="8"/>
        <v>49091.515536053055</v>
      </c>
      <c r="C103" s="2">
        <f t="shared" si="9"/>
        <v>1959.0342571039748</v>
      </c>
      <c r="D103" s="2">
        <f t="shared" si="10"/>
        <v>135.0016677241459</v>
      </c>
      <c r="E103" s="2">
        <f t="shared" si="11"/>
        <v>1824.032589379829</v>
      </c>
      <c r="F103" s="2">
        <f t="shared" si="12"/>
        <v>47267.482946673226</v>
      </c>
    </row>
    <row r="104" spans="1:6" x14ac:dyDescent="0.25">
      <c r="A104">
        <f t="shared" si="7"/>
        <v>96</v>
      </c>
      <c r="B104" s="2">
        <f t="shared" si="8"/>
        <v>47267.482946673226</v>
      </c>
      <c r="C104" s="2">
        <f t="shared" si="9"/>
        <v>1959.0342571039748</v>
      </c>
      <c r="D104" s="2">
        <f t="shared" si="10"/>
        <v>129.98557810335137</v>
      </c>
      <c r="E104" s="2">
        <f t="shared" si="11"/>
        <v>1829.0486790006235</v>
      </c>
      <c r="F104" s="2">
        <f t="shared" si="12"/>
        <v>45438.434267672601</v>
      </c>
    </row>
    <row r="105" spans="1:6" x14ac:dyDescent="0.25">
      <c r="A105">
        <f t="shared" si="7"/>
        <v>97</v>
      </c>
      <c r="B105" s="2">
        <f t="shared" si="8"/>
        <v>45438.434267672601</v>
      </c>
      <c r="C105" s="2">
        <f t="shared" si="9"/>
        <v>1959.0342571039748</v>
      </c>
      <c r="D105" s="2">
        <f t="shared" si="10"/>
        <v>124.95569423609966</v>
      </c>
      <c r="E105" s="2">
        <f t="shared" si="11"/>
        <v>1834.0785628678752</v>
      </c>
      <c r="F105" s="2">
        <f t="shared" si="12"/>
        <v>43604.355704804722</v>
      </c>
    </row>
    <row r="106" spans="1:6" x14ac:dyDescent="0.25">
      <c r="A106">
        <f t="shared" si="7"/>
        <v>98</v>
      </c>
      <c r="B106" s="2">
        <f t="shared" si="8"/>
        <v>43604.355704804722</v>
      </c>
      <c r="C106" s="2">
        <f t="shared" si="9"/>
        <v>1959.0342571039748</v>
      </c>
      <c r="D106" s="2">
        <f t="shared" si="10"/>
        <v>119.911978188213</v>
      </c>
      <c r="E106" s="2">
        <f t="shared" si="11"/>
        <v>1839.1222789157619</v>
      </c>
      <c r="F106" s="2">
        <f t="shared" si="12"/>
        <v>41765.23342588896</v>
      </c>
    </row>
    <row r="107" spans="1:6" x14ac:dyDescent="0.25">
      <c r="A107">
        <f t="shared" ref="A107:A129" si="13">IF(A106+1&lt;=$B$6*$B$5,A106+1,"")</f>
        <v>99</v>
      </c>
      <c r="B107" s="2">
        <f t="shared" si="8"/>
        <v>41765.23342588896</v>
      </c>
      <c r="C107" s="2">
        <f t="shared" si="9"/>
        <v>1959.0342571039748</v>
      </c>
      <c r="D107" s="2">
        <f t="shared" si="10"/>
        <v>114.85439192119465</v>
      </c>
      <c r="E107" s="2">
        <f t="shared" si="11"/>
        <v>1844.1798651827801</v>
      </c>
      <c r="F107" s="2">
        <f t="shared" si="12"/>
        <v>39921.053560706183</v>
      </c>
    </row>
    <row r="108" spans="1:6" x14ac:dyDescent="0.25">
      <c r="A108">
        <f t="shared" si="13"/>
        <v>100</v>
      </c>
      <c r="B108" s="2">
        <f t="shared" si="8"/>
        <v>39921.053560706183</v>
      </c>
      <c r="C108" s="2">
        <f t="shared" si="9"/>
        <v>1959.0342571039748</v>
      </c>
      <c r="D108" s="2">
        <f t="shared" si="10"/>
        <v>109.78289729194202</v>
      </c>
      <c r="E108" s="2">
        <f t="shared" si="11"/>
        <v>1849.2513598120329</v>
      </c>
      <c r="F108" s="2">
        <f t="shared" si="12"/>
        <v>38071.802200894148</v>
      </c>
    </row>
    <row r="109" spans="1:6" x14ac:dyDescent="0.25">
      <c r="A109">
        <f t="shared" si="13"/>
        <v>101</v>
      </c>
      <c r="B109" s="2">
        <f t="shared" si="8"/>
        <v>38071.802200894148</v>
      </c>
      <c r="C109" s="2">
        <f t="shared" si="9"/>
        <v>1959.0342571039748</v>
      </c>
      <c r="D109" s="2">
        <f t="shared" si="10"/>
        <v>104.69745605245892</v>
      </c>
      <c r="E109" s="2">
        <f t="shared" si="11"/>
        <v>1854.336801051516</v>
      </c>
      <c r="F109" s="2">
        <f t="shared" si="12"/>
        <v>36217.465399842629</v>
      </c>
    </row>
    <row r="110" spans="1:6" x14ac:dyDescent="0.25">
      <c r="A110">
        <f t="shared" si="13"/>
        <v>102</v>
      </c>
      <c r="B110" s="2">
        <f t="shared" si="8"/>
        <v>36217.465399842629</v>
      </c>
      <c r="C110" s="2">
        <f t="shared" si="9"/>
        <v>1959.0342571039748</v>
      </c>
      <c r="D110" s="2">
        <f t="shared" si="10"/>
        <v>99.59802984956724</v>
      </c>
      <c r="E110" s="2">
        <f t="shared" si="11"/>
        <v>1859.4362272544076</v>
      </c>
      <c r="F110" s="2">
        <f t="shared" si="12"/>
        <v>34358.02917258822</v>
      </c>
    </row>
    <row r="111" spans="1:6" x14ac:dyDescent="0.25">
      <c r="A111">
        <f t="shared" si="13"/>
        <v>103</v>
      </c>
      <c r="B111" s="2">
        <f t="shared" si="8"/>
        <v>34358.02917258822</v>
      </c>
      <c r="C111" s="2">
        <f t="shared" si="9"/>
        <v>1959.0342571039748</v>
      </c>
      <c r="D111" s="2">
        <f t="shared" si="10"/>
        <v>94.484580224617616</v>
      </c>
      <c r="E111" s="2">
        <f t="shared" si="11"/>
        <v>1864.5496768793573</v>
      </c>
      <c r="F111" s="2">
        <f t="shared" si="12"/>
        <v>32493.479495708863</v>
      </c>
    </row>
    <row r="112" spans="1:6" x14ac:dyDescent="0.25">
      <c r="A112">
        <f t="shared" si="13"/>
        <v>104</v>
      </c>
      <c r="B112" s="2">
        <f t="shared" si="8"/>
        <v>32493.479495708863</v>
      </c>
      <c r="C112" s="2">
        <f t="shared" si="9"/>
        <v>1959.0342571039748</v>
      </c>
      <c r="D112" s="2">
        <f t="shared" si="10"/>
        <v>89.357068613199388</v>
      </c>
      <c r="E112" s="2">
        <f t="shared" si="11"/>
        <v>1869.6771884907755</v>
      </c>
      <c r="F112" s="2">
        <f t="shared" si="12"/>
        <v>30623.802307218088</v>
      </c>
    </row>
    <row r="113" spans="1:6" x14ac:dyDescent="0.25">
      <c r="A113">
        <f t="shared" si="13"/>
        <v>105</v>
      </c>
      <c r="B113" s="2">
        <f t="shared" si="8"/>
        <v>30623.802307218088</v>
      </c>
      <c r="C113" s="2">
        <f t="shared" si="9"/>
        <v>1959.0342571039748</v>
      </c>
      <c r="D113" s="2">
        <f t="shared" si="10"/>
        <v>84.215456344849756</v>
      </c>
      <c r="E113" s="2">
        <f t="shared" si="11"/>
        <v>1874.818800759125</v>
      </c>
      <c r="F113" s="2">
        <f t="shared" si="12"/>
        <v>28748.983506458964</v>
      </c>
    </row>
    <row r="114" spans="1:6" x14ac:dyDescent="0.25">
      <c r="A114">
        <f t="shared" si="13"/>
        <v>106</v>
      </c>
      <c r="B114" s="2">
        <f t="shared" si="8"/>
        <v>28748.983506458964</v>
      </c>
      <c r="C114" s="2">
        <f t="shared" si="9"/>
        <v>1959.0342571039748</v>
      </c>
      <c r="D114" s="2">
        <f t="shared" si="10"/>
        <v>79.059704642762156</v>
      </c>
      <c r="E114" s="2">
        <f t="shared" si="11"/>
        <v>1879.9745524612126</v>
      </c>
      <c r="F114" s="2">
        <f t="shared" si="12"/>
        <v>26869.008953997753</v>
      </c>
    </row>
    <row r="115" spans="1:6" x14ac:dyDescent="0.25">
      <c r="A115">
        <f t="shared" si="13"/>
        <v>107</v>
      </c>
      <c r="B115" s="2">
        <f t="shared" si="8"/>
        <v>26869.008953997753</v>
      </c>
      <c r="C115" s="2">
        <f t="shared" si="9"/>
        <v>1959.0342571039748</v>
      </c>
      <c r="D115" s="2">
        <f t="shared" si="10"/>
        <v>73.889774623493821</v>
      </c>
      <c r="E115" s="2">
        <f t="shared" si="11"/>
        <v>1885.144482480481</v>
      </c>
      <c r="F115" s="2">
        <f t="shared" si="12"/>
        <v>24983.86447151727</v>
      </c>
    </row>
    <row r="116" spans="1:6" x14ac:dyDescent="0.25">
      <c r="A116">
        <f t="shared" si="13"/>
        <v>108</v>
      </c>
      <c r="B116" s="2">
        <f t="shared" si="8"/>
        <v>24983.86447151727</v>
      </c>
      <c r="C116" s="2">
        <f t="shared" si="9"/>
        <v>1959.0342571039748</v>
      </c>
      <c r="D116" s="2">
        <f t="shared" si="10"/>
        <v>68.705627296672503</v>
      </c>
      <c r="E116" s="2">
        <f t="shared" si="11"/>
        <v>1890.3286298073024</v>
      </c>
      <c r="F116" s="2">
        <f t="shared" si="12"/>
        <v>23093.535841709967</v>
      </c>
    </row>
    <row r="117" spans="1:6" x14ac:dyDescent="0.25">
      <c r="A117">
        <f t="shared" si="13"/>
        <v>109</v>
      </c>
      <c r="B117" s="2">
        <f t="shared" si="8"/>
        <v>23093.535841709967</v>
      </c>
      <c r="C117" s="2">
        <f t="shared" si="9"/>
        <v>1959.0342571039748</v>
      </c>
      <c r="D117" s="2">
        <f t="shared" si="10"/>
        <v>63.507223564702414</v>
      </c>
      <c r="E117" s="2">
        <f t="shared" si="11"/>
        <v>1895.5270335392725</v>
      </c>
      <c r="F117" s="2">
        <f t="shared" si="12"/>
        <v>21198.008808170693</v>
      </c>
    </row>
    <row r="118" spans="1:6" x14ac:dyDescent="0.25">
      <c r="A118">
        <f t="shared" si="13"/>
        <v>110</v>
      </c>
      <c r="B118" s="2">
        <f t="shared" si="8"/>
        <v>21198.008808170693</v>
      </c>
      <c r="C118" s="2">
        <f t="shared" si="9"/>
        <v>1959.0342571039748</v>
      </c>
      <c r="D118" s="2">
        <f t="shared" si="10"/>
        <v>58.294524222469413</v>
      </c>
      <c r="E118" s="2">
        <f t="shared" si="11"/>
        <v>1900.7397328815055</v>
      </c>
      <c r="F118" s="2">
        <f t="shared" si="12"/>
        <v>19297.269075289187</v>
      </c>
    </row>
    <row r="119" spans="1:6" x14ac:dyDescent="0.25">
      <c r="A119">
        <f t="shared" si="13"/>
        <v>111</v>
      </c>
      <c r="B119" s="2">
        <f t="shared" si="8"/>
        <v>19297.269075289187</v>
      </c>
      <c r="C119" s="2">
        <f t="shared" si="9"/>
        <v>1959.0342571039748</v>
      </c>
      <c r="D119" s="2">
        <f t="shared" si="10"/>
        <v>53.067489957045268</v>
      </c>
      <c r="E119" s="2">
        <f t="shared" si="11"/>
        <v>1905.9667671469297</v>
      </c>
      <c r="F119" s="2">
        <f t="shared" si="12"/>
        <v>17391.302308142258</v>
      </c>
    </row>
    <row r="120" spans="1:6" x14ac:dyDescent="0.25">
      <c r="A120">
        <f t="shared" si="13"/>
        <v>112</v>
      </c>
      <c r="B120" s="2">
        <f t="shared" si="8"/>
        <v>17391.302308142258</v>
      </c>
      <c r="C120" s="2">
        <f t="shared" si="9"/>
        <v>1959.0342571039748</v>
      </c>
      <c r="D120" s="2">
        <f t="shared" si="10"/>
        <v>47.826081347391217</v>
      </c>
      <c r="E120" s="2">
        <f t="shared" si="11"/>
        <v>1911.2081757565836</v>
      </c>
      <c r="F120" s="2">
        <f t="shared" si="12"/>
        <v>15480.094132385675</v>
      </c>
    </row>
    <row r="121" spans="1:6" x14ac:dyDescent="0.25">
      <c r="A121">
        <f t="shared" si="13"/>
        <v>113</v>
      </c>
      <c r="B121" s="2">
        <f t="shared" si="8"/>
        <v>15480.094132385675</v>
      </c>
      <c r="C121" s="2">
        <f t="shared" si="9"/>
        <v>1959.0342571039748</v>
      </c>
      <c r="D121" s="2">
        <f t="shared" si="10"/>
        <v>42.570258864060612</v>
      </c>
      <c r="E121" s="2">
        <f t="shared" si="11"/>
        <v>1916.4639982399142</v>
      </c>
      <c r="F121" s="2">
        <f t="shared" si="12"/>
        <v>13563.63013414576</v>
      </c>
    </row>
    <row r="122" spans="1:6" x14ac:dyDescent="0.25">
      <c r="A122">
        <f t="shared" si="13"/>
        <v>114</v>
      </c>
      <c r="B122" s="2">
        <f t="shared" si="8"/>
        <v>13563.63013414576</v>
      </c>
      <c r="C122" s="2">
        <f t="shared" si="9"/>
        <v>1959.0342571039748</v>
      </c>
      <c r="D122" s="2">
        <f t="shared" si="10"/>
        <v>37.299982868900841</v>
      </c>
      <c r="E122" s="2">
        <f t="shared" si="11"/>
        <v>1921.7342742350741</v>
      </c>
      <c r="F122" s="2">
        <f t="shared" si="12"/>
        <v>11641.895859910686</v>
      </c>
    </row>
    <row r="123" spans="1:6" x14ac:dyDescent="0.25">
      <c r="A123">
        <f t="shared" si="13"/>
        <v>115</v>
      </c>
      <c r="B123" s="2">
        <f t="shared" si="8"/>
        <v>11641.895859910686</v>
      </c>
      <c r="C123" s="2">
        <f t="shared" si="9"/>
        <v>1959.0342571039748</v>
      </c>
      <c r="D123" s="2">
        <f t="shared" si="10"/>
        <v>32.015213614754387</v>
      </c>
      <c r="E123" s="2">
        <f t="shared" si="11"/>
        <v>1927.0190434892204</v>
      </c>
      <c r="F123" s="2">
        <f t="shared" si="12"/>
        <v>9714.8768164214653</v>
      </c>
    </row>
    <row r="124" spans="1:6" x14ac:dyDescent="0.25">
      <c r="A124">
        <f t="shared" si="13"/>
        <v>116</v>
      </c>
      <c r="B124" s="2">
        <f t="shared" si="8"/>
        <v>9714.8768164214653</v>
      </c>
      <c r="C124" s="2">
        <f t="shared" si="9"/>
        <v>1959.0342571039748</v>
      </c>
      <c r="D124" s="2">
        <f t="shared" si="10"/>
        <v>26.715911245159031</v>
      </c>
      <c r="E124" s="2">
        <f t="shared" si="11"/>
        <v>1932.3183458588157</v>
      </c>
      <c r="F124" s="2">
        <f t="shared" si="12"/>
        <v>7782.5584705626497</v>
      </c>
    </row>
    <row r="125" spans="1:6" x14ac:dyDescent="0.25">
      <c r="A125">
        <f t="shared" si="13"/>
        <v>117</v>
      </c>
      <c r="B125" s="2">
        <f t="shared" si="8"/>
        <v>7782.5584705626497</v>
      </c>
      <c r="C125" s="2">
        <f t="shared" si="9"/>
        <v>1959.0342571039748</v>
      </c>
      <c r="D125" s="2">
        <f t="shared" si="10"/>
        <v>21.40203579404729</v>
      </c>
      <c r="E125" s="2">
        <f t="shared" si="11"/>
        <v>1937.6322213099274</v>
      </c>
      <c r="F125" s="2">
        <f t="shared" si="12"/>
        <v>5844.9262492527223</v>
      </c>
    </row>
    <row r="126" spans="1:6" x14ac:dyDescent="0.25">
      <c r="A126">
        <f t="shared" si="13"/>
        <v>118</v>
      </c>
      <c r="B126" s="2">
        <f t="shared" si="8"/>
        <v>5844.9262492527223</v>
      </c>
      <c r="C126" s="2">
        <f t="shared" si="9"/>
        <v>1959.0342571039748</v>
      </c>
      <c r="D126" s="2">
        <f t="shared" si="10"/>
        <v>16.073547185444987</v>
      </c>
      <c r="E126" s="2">
        <f t="shared" si="11"/>
        <v>1942.9607099185298</v>
      </c>
      <c r="F126" s="2">
        <f t="shared" si="12"/>
        <v>3901.9655393341927</v>
      </c>
    </row>
    <row r="127" spans="1:6" x14ac:dyDescent="0.25">
      <c r="A127">
        <f t="shared" si="13"/>
        <v>119</v>
      </c>
      <c r="B127" s="2">
        <f t="shared" si="8"/>
        <v>3901.9655393341927</v>
      </c>
      <c r="C127" s="2">
        <f t="shared" si="9"/>
        <v>1959.0342571039748</v>
      </c>
      <c r="D127" s="2">
        <f t="shared" si="10"/>
        <v>10.730405233169032</v>
      </c>
      <c r="E127" s="2">
        <f t="shared" si="11"/>
        <v>1948.3038518708058</v>
      </c>
      <c r="F127" s="2">
        <f t="shared" si="12"/>
        <v>1953.6616874633869</v>
      </c>
    </row>
    <row r="128" spans="1:6" x14ac:dyDescent="0.25">
      <c r="A128">
        <f t="shared" si="13"/>
        <v>120</v>
      </c>
      <c r="B128" s="2">
        <f t="shared" si="8"/>
        <v>1953.6616874633869</v>
      </c>
      <c r="C128" s="2">
        <f t="shared" si="9"/>
        <v>1959.0342571039748</v>
      </c>
      <c r="D128" s="2">
        <f t="shared" si="10"/>
        <v>5.3725696405243148</v>
      </c>
      <c r="E128" s="2">
        <f t="shared" si="11"/>
        <v>1953.6616874634506</v>
      </c>
      <c r="F128" s="2">
        <f t="shared" si="12"/>
        <v>-6.3664629124104977E-11</v>
      </c>
    </row>
    <row r="129" spans="1:6" x14ac:dyDescent="0.25">
      <c r="A129" t="str">
        <f t="shared" si="13"/>
        <v/>
      </c>
      <c r="B129" s="2"/>
      <c r="C129" s="2"/>
      <c r="D129" s="2"/>
      <c r="E129" s="2"/>
      <c r="F129" s="2"/>
    </row>
    <row r="130" spans="1:6" x14ac:dyDescent="0.25">
      <c r="A130" t="str">
        <f>IFERROR(IF(A129+1&lt;=$B$6*$B$5,A129+1,NA()),"")</f>
        <v/>
      </c>
      <c r="B130" s="2"/>
      <c r="C130" s="2"/>
      <c r="D130" s="2"/>
      <c r="E130" s="2"/>
      <c r="F130" s="2"/>
    </row>
    <row r="131" spans="1:6" x14ac:dyDescent="0.25">
      <c r="A131" t="str">
        <f t="shared" ref="A131:A194" si="14">IFERROR(IF(A130+1&lt;=$B$6*$B$5,A130+1,NA()),"")</f>
        <v/>
      </c>
      <c r="B131" s="2"/>
      <c r="C131" s="2"/>
      <c r="D131" s="2"/>
      <c r="E131" s="2"/>
      <c r="F131" s="2"/>
    </row>
    <row r="132" spans="1:6" x14ac:dyDescent="0.25">
      <c r="A132" t="str">
        <f t="shared" si="14"/>
        <v/>
      </c>
      <c r="B132" s="2"/>
      <c r="C132" s="2"/>
      <c r="D132" s="2"/>
      <c r="E132" s="2"/>
      <c r="F132" s="2"/>
    </row>
    <row r="133" spans="1:6" x14ac:dyDescent="0.25">
      <c r="A133" t="str">
        <f t="shared" si="14"/>
        <v/>
      </c>
      <c r="B133" s="2"/>
      <c r="C133" s="2"/>
      <c r="D133" s="2"/>
      <c r="E133" s="2"/>
      <c r="F133" s="2"/>
    </row>
    <row r="134" spans="1:6" x14ac:dyDescent="0.25">
      <c r="A134" t="str">
        <f t="shared" si="14"/>
        <v/>
      </c>
      <c r="B134" s="2"/>
      <c r="C134" s="2"/>
      <c r="D134" s="2"/>
      <c r="E134" s="2"/>
      <c r="F134" s="2"/>
    </row>
    <row r="135" spans="1:6" x14ac:dyDescent="0.25">
      <c r="A135" t="str">
        <f t="shared" si="14"/>
        <v/>
      </c>
      <c r="B135" s="2"/>
      <c r="C135" s="2"/>
      <c r="D135" s="2"/>
      <c r="E135" s="2"/>
      <c r="F135" s="2"/>
    </row>
    <row r="136" spans="1:6" x14ac:dyDescent="0.25">
      <c r="A136" t="str">
        <f t="shared" si="14"/>
        <v/>
      </c>
      <c r="B136" s="2"/>
      <c r="C136" s="2"/>
      <c r="D136" s="2"/>
      <c r="E136" s="2"/>
      <c r="F136" s="2"/>
    </row>
    <row r="137" spans="1:6" x14ac:dyDescent="0.25">
      <c r="A137" t="str">
        <f t="shared" si="14"/>
        <v/>
      </c>
      <c r="B137" s="2"/>
      <c r="C137" s="2"/>
      <c r="D137" s="2"/>
      <c r="E137" s="2"/>
      <c r="F137" s="2"/>
    </row>
    <row r="138" spans="1:6" x14ac:dyDescent="0.25">
      <c r="A138" t="str">
        <f t="shared" si="14"/>
        <v/>
      </c>
      <c r="B138" s="2"/>
      <c r="C138" s="2"/>
      <c r="D138" s="2"/>
      <c r="E138" s="2"/>
      <c r="F138" s="2"/>
    </row>
    <row r="139" spans="1:6" x14ac:dyDescent="0.25">
      <c r="A139" t="str">
        <f t="shared" si="14"/>
        <v/>
      </c>
      <c r="B139" s="2"/>
      <c r="C139" s="2"/>
      <c r="D139" s="2"/>
      <c r="E139" s="2"/>
      <c r="F139" s="2"/>
    </row>
    <row r="140" spans="1:6" x14ac:dyDescent="0.25">
      <c r="A140" t="str">
        <f t="shared" si="14"/>
        <v/>
      </c>
      <c r="B140" s="2"/>
      <c r="C140" s="2"/>
      <c r="D140" s="2"/>
      <c r="E140" s="2"/>
      <c r="F140" s="2"/>
    </row>
    <row r="141" spans="1:6" x14ac:dyDescent="0.25">
      <c r="A141" t="str">
        <f t="shared" si="14"/>
        <v/>
      </c>
      <c r="B141" s="2"/>
      <c r="C141" s="2"/>
      <c r="D141" s="2"/>
      <c r="E141" s="2"/>
      <c r="F141" s="2"/>
    </row>
    <row r="142" spans="1:6" x14ac:dyDescent="0.25">
      <c r="A142" t="str">
        <f t="shared" si="14"/>
        <v/>
      </c>
      <c r="B142" s="2"/>
      <c r="C142" s="2"/>
      <c r="D142" s="2"/>
      <c r="E142" s="2"/>
      <c r="F142" s="2"/>
    </row>
    <row r="143" spans="1:6" x14ac:dyDescent="0.25">
      <c r="A143" t="str">
        <f t="shared" si="14"/>
        <v/>
      </c>
      <c r="B143" s="2"/>
      <c r="C143" s="2"/>
      <c r="D143" s="2"/>
      <c r="E143" s="2"/>
      <c r="F143" s="2"/>
    </row>
    <row r="144" spans="1:6" x14ac:dyDescent="0.25">
      <c r="A144" t="str">
        <f t="shared" si="14"/>
        <v/>
      </c>
      <c r="B144" s="2"/>
      <c r="C144" s="2"/>
      <c r="D144" s="2"/>
      <c r="E144" s="2"/>
      <c r="F144" s="2"/>
    </row>
    <row r="145" spans="1:6" x14ac:dyDescent="0.25">
      <c r="A145" t="str">
        <f t="shared" si="14"/>
        <v/>
      </c>
      <c r="B145" s="2"/>
      <c r="C145" s="2"/>
      <c r="D145" s="2"/>
      <c r="E145" s="2"/>
      <c r="F145" s="2"/>
    </row>
    <row r="146" spans="1:6" x14ac:dyDescent="0.25">
      <c r="A146" t="str">
        <f t="shared" si="14"/>
        <v/>
      </c>
      <c r="B146" s="2"/>
      <c r="C146" s="2"/>
      <c r="D146" s="2"/>
      <c r="E146" s="2"/>
      <c r="F146" s="2"/>
    </row>
    <row r="147" spans="1:6" x14ac:dyDescent="0.25">
      <c r="A147" t="str">
        <f t="shared" si="14"/>
        <v/>
      </c>
      <c r="B147" s="2"/>
      <c r="C147" s="2"/>
      <c r="D147" s="2"/>
      <c r="E147" s="2"/>
      <c r="F147" s="2"/>
    </row>
    <row r="148" spans="1:6" x14ac:dyDescent="0.25">
      <c r="A148" t="str">
        <f t="shared" si="14"/>
        <v/>
      </c>
      <c r="B148" s="2"/>
      <c r="C148" s="2"/>
      <c r="D148" s="2"/>
      <c r="E148" s="2"/>
      <c r="F148" s="2"/>
    </row>
    <row r="149" spans="1:6" x14ac:dyDescent="0.25">
      <c r="A149" t="str">
        <f t="shared" si="14"/>
        <v/>
      </c>
      <c r="B149" s="2"/>
      <c r="C149" s="2"/>
      <c r="D149" s="2"/>
      <c r="E149" s="2"/>
      <c r="F149" s="2"/>
    </row>
    <row r="150" spans="1:6" x14ac:dyDescent="0.25">
      <c r="A150" t="str">
        <f t="shared" si="14"/>
        <v/>
      </c>
      <c r="B150" s="2"/>
      <c r="C150" s="2"/>
      <c r="D150" s="2"/>
      <c r="E150" s="2"/>
      <c r="F150" s="2"/>
    </row>
    <row r="151" spans="1:6" x14ac:dyDescent="0.25">
      <c r="A151" t="str">
        <f t="shared" si="14"/>
        <v/>
      </c>
      <c r="B151" s="2"/>
      <c r="C151" s="2"/>
      <c r="D151" s="2"/>
      <c r="E151" s="2"/>
      <c r="F151" s="2"/>
    </row>
    <row r="152" spans="1:6" x14ac:dyDescent="0.25">
      <c r="A152" t="str">
        <f t="shared" si="14"/>
        <v/>
      </c>
      <c r="B152" s="2"/>
      <c r="C152" s="2"/>
      <c r="D152" s="2"/>
      <c r="E152" s="2"/>
      <c r="F152" s="2"/>
    </row>
    <row r="153" spans="1:6" x14ac:dyDescent="0.25">
      <c r="A153" t="str">
        <f t="shared" si="14"/>
        <v/>
      </c>
      <c r="B153" s="2"/>
      <c r="C153" s="2"/>
      <c r="D153" s="2"/>
      <c r="E153" s="2"/>
      <c r="F153" s="2"/>
    </row>
    <row r="154" spans="1:6" x14ac:dyDescent="0.25">
      <c r="A154" t="str">
        <f t="shared" si="14"/>
        <v/>
      </c>
      <c r="B154" s="2"/>
      <c r="C154" s="2"/>
      <c r="D154" s="2"/>
      <c r="E154" s="2"/>
      <c r="F154" s="2"/>
    </row>
    <row r="155" spans="1:6" x14ac:dyDescent="0.25">
      <c r="A155" t="str">
        <f t="shared" si="14"/>
        <v/>
      </c>
      <c r="B155" s="2"/>
      <c r="C155" s="2"/>
      <c r="D155" s="2"/>
      <c r="E155" s="2"/>
      <c r="F155" s="2"/>
    </row>
    <row r="156" spans="1:6" x14ac:dyDescent="0.25">
      <c r="A156" t="str">
        <f t="shared" si="14"/>
        <v/>
      </c>
      <c r="B156" s="2"/>
      <c r="C156" s="2"/>
      <c r="D156" s="2"/>
      <c r="E156" s="2"/>
      <c r="F156" s="2"/>
    </row>
    <row r="157" spans="1:6" x14ac:dyDescent="0.25">
      <c r="A157" t="str">
        <f t="shared" si="14"/>
        <v/>
      </c>
      <c r="B157" s="2"/>
      <c r="C157" s="2"/>
      <c r="D157" s="2"/>
      <c r="E157" s="2"/>
      <c r="F157" s="2"/>
    </row>
    <row r="158" spans="1:6" x14ac:dyDescent="0.25">
      <c r="A158" t="str">
        <f t="shared" si="14"/>
        <v/>
      </c>
      <c r="B158" s="2"/>
      <c r="C158" s="2"/>
      <c r="D158" s="2"/>
      <c r="E158" s="2"/>
      <c r="F158" s="2"/>
    </row>
    <row r="159" spans="1:6" x14ac:dyDescent="0.25">
      <c r="A159" t="str">
        <f t="shared" si="14"/>
        <v/>
      </c>
      <c r="B159" s="2"/>
      <c r="C159" s="2"/>
      <c r="D159" s="2"/>
      <c r="E159" s="2"/>
      <c r="F159" s="2"/>
    </row>
    <row r="160" spans="1:6" x14ac:dyDescent="0.25">
      <c r="A160" t="str">
        <f t="shared" si="14"/>
        <v/>
      </c>
      <c r="B160" s="2"/>
      <c r="C160" s="2"/>
      <c r="D160" s="2"/>
      <c r="E160" s="2"/>
      <c r="F160" s="2"/>
    </row>
    <row r="161" spans="1:6" x14ac:dyDescent="0.25">
      <c r="A161" t="str">
        <f t="shared" si="14"/>
        <v/>
      </c>
      <c r="B161" s="2"/>
      <c r="C161" s="2"/>
      <c r="D161" s="2"/>
      <c r="E161" s="2"/>
      <c r="F161" s="2"/>
    </row>
    <row r="162" spans="1:6" x14ac:dyDescent="0.25">
      <c r="A162" t="str">
        <f t="shared" si="14"/>
        <v/>
      </c>
      <c r="B162" s="2"/>
      <c r="C162" s="2"/>
      <c r="D162" s="2"/>
      <c r="E162" s="2"/>
      <c r="F162" s="2"/>
    </row>
    <row r="163" spans="1:6" x14ac:dyDescent="0.25">
      <c r="A163" t="str">
        <f t="shared" si="14"/>
        <v/>
      </c>
      <c r="B163" s="2"/>
      <c r="C163" s="2"/>
      <c r="D163" s="2"/>
      <c r="E163" s="2"/>
      <c r="F163" s="2"/>
    </row>
    <row r="164" spans="1:6" x14ac:dyDescent="0.25">
      <c r="A164" t="str">
        <f t="shared" si="14"/>
        <v/>
      </c>
      <c r="B164" s="2"/>
      <c r="C164" s="2"/>
      <c r="D164" s="2"/>
      <c r="E164" s="2"/>
      <c r="F164" s="2"/>
    </row>
    <row r="165" spans="1:6" x14ac:dyDescent="0.25">
      <c r="A165" t="str">
        <f t="shared" si="14"/>
        <v/>
      </c>
      <c r="B165" s="2"/>
      <c r="C165" s="2"/>
      <c r="D165" s="2"/>
      <c r="E165" s="2"/>
      <c r="F165" s="2"/>
    </row>
    <row r="166" spans="1:6" x14ac:dyDescent="0.25">
      <c r="A166" t="str">
        <f t="shared" si="14"/>
        <v/>
      </c>
      <c r="B166" s="2"/>
      <c r="C166" s="2"/>
      <c r="D166" s="2"/>
      <c r="E166" s="2"/>
      <c r="F166" s="2"/>
    </row>
    <row r="167" spans="1:6" x14ac:dyDescent="0.25">
      <c r="A167" t="str">
        <f t="shared" si="14"/>
        <v/>
      </c>
      <c r="B167" s="2"/>
      <c r="C167" s="2"/>
      <c r="D167" s="2"/>
      <c r="E167" s="2"/>
      <c r="F167" s="2"/>
    </row>
    <row r="168" spans="1:6" x14ac:dyDescent="0.25">
      <c r="A168" t="str">
        <f t="shared" si="14"/>
        <v/>
      </c>
      <c r="B168" s="2"/>
      <c r="C168" s="2"/>
      <c r="D168" s="2"/>
      <c r="E168" s="2"/>
      <c r="F168" s="2"/>
    </row>
    <row r="169" spans="1:6" x14ac:dyDescent="0.25">
      <c r="A169" t="str">
        <f t="shared" si="14"/>
        <v/>
      </c>
      <c r="B169" s="2"/>
      <c r="C169" s="2"/>
      <c r="D169" s="2"/>
      <c r="E169" s="2"/>
      <c r="F169" s="2"/>
    </row>
    <row r="170" spans="1:6" x14ac:dyDescent="0.25">
      <c r="A170" t="str">
        <f t="shared" si="14"/>
        <v/>
      </c>
      <c r="B170" s="2"/>
      <c r="C170" s="2"/>
      <c r="D170" s="2"/>
      <c r="E170" s="2"/>
      <c r="F170" s="2"/>
    </row>
    <row r="171" spans="1:6" x14ac:dyDescent="0.25">
      <c r="A171" t="str">
        <f t="shared" si="14"/>
        <v/>
      </c>
      <c r="B171" s="2"/>
      <c r="C171" s="2"/>
      <c r="D171" s="2"/>
      <c r="E171" s="2"/>
      <c r="F171" s="2"/>
    </row>
    <row r="172" spans="1:6" x14ac:dyDescent="0.25">
      <c r="A172" t="str">
        <f t="shared" si="14"/>
        <v/>
      </c>
      <c r="B172" s="2"/>
      <c r="C172" s="2"/>
      <c r="D172" s="2"/>
      <c r="E172" s="2"/>
      <c r="F172" s="2"/>
    </row>
    <row r="173" spans="1:6" x14ac:dyDescent="0.25">
      <c r="A173" t="str">
        <f t="shared" si="14"/>
        <v/>
      </c>
      <c r="B173" s="2"/>
      <c r="C173" s="2"/>
      <c r="D173" s="2"/>
      <c r="E173" s="2"/>
      <c r="F173" s="2"/>
    </row>
    <row r="174" spans="1:6" x14ac:dyDescent="0.25">
      <c r="A174" t="str">
        <f t="shared" si="14"/>
        <v/>
      </c>
      <c r="B174" s="2"/>
      <c r="C174" s="2"/>
      <c r="D174" s="2"/>
      <c r="E174" s="2"/>
      <c r="F174" s="2"/>
    </row>
    <row r="175" spans="1:6" x14ac:dyDescent="0.25">
      <c r="A175" t="str">
        <f t="shared" si="14"/>
        <v/>
      </c>
      <c r="B175" s="2"/>
      <c r="C175" s="2"/>
      <c r="D175" s="2"/>
      <c r="E175" s="2"/>
      <c r="F175" s="2"/>
    </row>
    <row r="176" spans="1:6" x14ac:dyDescent="0.25">
      <c r="A176" t="str">
        <f t="shared" si="14"/>
        <v/>
      </c>
      <c r="B176" s="2"/>
      <c r="C176" s="2"/>
      <c r="D176" s="2"/>
      <c r="E176" s="2"/>
      <c r="F176" s="2"/>
    </row>
    <row r="177" spans="1:6" x14ac:dyDescent="0.25">
      <c r="A177" t="str">
        <f t="shared" si="14"/>
        <v/>
      </c>
      <c r="B177" s="2"/>
      <c r="C177" s="2"/>
      <c r="D177" s="2"/>
      <c r="E177" s="2"/>
      <c r="F177" s="2"/>
    </row>
    <row r="178" spans="1:6" x14ac:dyDescent="0.25">
      <c r="A178" t="str">
        <f t="shared" si="14"/>
        <v/>
      </c>
      <c r="B178" s="2"/>
      <c r="C178" s="2"/>
      <c r="D178" s="2"/>
      <c r="E178" s="2"/>
      <c r="F178" s="2"/>
    </row>
    <row r="179" spans="1:6" x14ac:dyDescent="0.25">
      <c r="A179" t="str">
        <f t="shared" si="14"/>
        <v/>
      </c>
      <c r="B179" s="2"/>
      <c r="C179" s="2"/>
      <c r="D179" s="2"/>
      <c r="E179" s="2"/>
      <c r="F179" s="2"/>
    </row>
    <row r="180" spans="1:6" x14ac:dyDescent="0.25">
      <c r="A180" t="str">
        <f t="shared" si="14"/>
        <v/>
      </c>
      <c r="B180" s="2"/>
      <c r="C180" s="2"/>
      <c r="D180" s="2"/>
      <c r="E180" s="2"/>
      <c r="F180" s="2"/>
    </row>
    <row r="181" spans="1:6" x14ac:dyDescent="0.25">
      <c r="A181" t="str">
        <f t="shared" si="14"/>
        <v/>
      </c>
      <c r="B181" s="2"/>
      <c r="C181" s="2"/>
      <c r="D181" s="2"/>
      <c r="E181" s="2"/>
      <c r="F181" s="2"/>
    </row>
    <row r="182" spans="1:6" x14ac:dyDescent="0.25">
      <c r="A182" t="str">
        <f t="shared" si="14"/>
        <v/>
      </c>
      <c r="B182" s="2"/>
      <c r="C182" s="2"/>
      <c r="D182" s="2"/>
      <c r="E182" s="2"/>
      <c r="F182" s="2"/>
    </row>
    <row r="183" spans="1:6" x14ac:dyDescent="0.25">
      <c r="A183" t="str">
        <f t="shared" si="14"/>
        <v/>
      </c>
      <c r="B183" s="2"/>
      <c r="C183" s="2"/>
      <c r="D183" s="2"/>
      <c r="E183" s="2"/>
      <c r="F183" s="2"/>
    </row>
    <row r="184" spans="1:6" x14ac:dyDescent="0.25">
      <c r="A184" t="str">
        <f t="shared" si="14"/>
        <v/>
      </c>
      <c r="B184" s="2"/>
      <c r="C184" s="2"/>
      <c r="D184" s="2"/>
      <c r="E184" s="2"/>
      <c r="F184" s="2"/>
    </row>
    <row r="185" spans="1:6" x14ac:dyDescent="0.25">
      <c r="A185" t="str">
        <f t="shared" si="14"/>
        <v/>
      </c>
      <c r="B185" s="2"/>
      <c r="C185" s="2"/>
      <c r="D185" s="2"/>
      <c r="E185" s="2"/>
      <c r="F185" s="2"/>
    </row>
    <row r="186" spans="1:6" x14ac:dyDescent="0.25">
      <c r="A186" t="str">
        <f t="shared" si="14"/>
        <v/>
      </c>
      <c r="B186" s="2"/>
      <c r="C186" s="2"/>
      <c r="D186" s="2"/>
      <c r="E186" s="2"/>
      <c r="F186" s="2"/>
    </row>
    <row r="187" spans="1:6" x14ac:dyDescent="0.25">
      <c r="A187" t="str">
        <f t="shared" si="14"/>
        <v/>
      </c>
      <c r="B187" s="2"/>
      <c r="C187" s="2"/>
      <c r="D187" s="2"/>
      <c r="E187" s="2"/>
      <c r="F187" s="2"/>
    </row>
    <row r="188" spans="1:6" x14ac:dyDescent="0.25">
      <c r="A188" t="str">
        <f t="shared" si="14"/>
        <v/>
      </c>
      <c r="B188" s="2"/>
      <c r="C188" s="2"/>
      <c r="D188" s="2"/>
      <c r="E188" s="2"/>
      <c r="F188" s="2"/>
    </row>
    <row r="189" spans="1:6" x14ac:dyDescent="0.25">
      <c r="A189" t="str">
        <f t="shared" si="14"/>
        <v/>
      </c>
      <c r="B189" s="2"/>
      <c r="C189" s="2"/>
      <c r="D189" s="2"/>
      <c r="E189" s="2"/>
      <c r="F189" s="2"/>
    </row>
    <row r="190" spans="1:6" x14ac:dyDescent="0.25">
      <c r="A190" t="str">
        <f t="shared" si="14"/>
        <v/>
      </c>
      <c r="B190" s="2"/>
      <c r="C190" s="2"/>
      <c r="D190" s="2"/>
      <c r="E190" s="2"/>
      <c r="F190" s="2"/>
    </row>
    <row r="191" spans="1:6" x14ac:dyDescent="0.25">
      <c r="A191" t="str">
        <f t="shared" si="14"/>
        <v/>
      </c>
      <c r="B191" s="2"/>
      <c r="C191" s="2"/>
      <c r="D191" s="2"/>
      <c r="E191" s="2"/>
      <c r="F191" s="2"/>
    </row>
    <row r="192" spans="1:6" x14ac:dyDescent="0.25">
      <c r="A192" t="str">
        <f t="shared" si="14"/>
        <v/>
      </c>
      <c r="B192" s="2"/>
      <c r="C192" s="2"/>
      <c r="D192" s="2"/>
      <c r="E192" s="2"/>
      <c r="F192" s="2"/>
    </row>
    <row r="193" spans="1:6" x14ac:dyDescent="0.25">
      <c r="A193" t="str">
        <f t="shared" si="14"/>
        <v/>
      </c>
      <c r="B193" s="2"/>
      <c r="C193" s="2"/>
      <c r="D193" s="2"/>
      <c r="E193" s="2"/>
      <c r="F193" s="2"/>
    </row>
    <row r="194" spans="1:6" x14ac:dyDescent="0.25">
      <c r="A194" t="str">
        <f t="shared" si="14"/>
        <v/>
      </c>
      <c r="B194" s="2"/>
      <c r="C194" s="2"/>
      <c r="D194" s="2"/>
      <c r="E194" s="2"/>
      <c r="F194" s="2"/>
    </row>
    <row r="195" spans="1:6" x14ac:dyDescent="0.25">
      <c r="A195" t="str">
        <f t="shared" ref="A195:A228" si="15">IFERROR(IF(A194+1&lt;=$B$6*$B$5,A194+1,NA()),"")</f>
        <v/>
      </c>
      <c r="B195" s="2"/>
      <c r="C195" s="2"/>
      <c r="D195" s="2"/>
      <c r="E195" s="2"/>
      <c r="F195" s="2"/>
    </row>
    <row r="196" spans="1:6" x14ac:dyDescent="0.25">
      <c r="A196" t="str">
        <f t="shared" si="15"/>
        <v/>
      </c>
      <c r="B196" s="2"/>
      <c r="C196" s="2"/>
      <c r="D196" s="2"/>
      <c r="E196" s="2"/>
      <c r="F196" s="2"/>
    </row>
    <row r="197" spans="1:6" x14ac:dyDescent="0.25">
      <c r="A197" t="str">
        <f t="shared" si="15"/>
        <v/>
      </c>
      <c r="B197" s="2"/>
      <c r="C197" s="2"/>
      <c r="D197" s="2"/>
      <c r="E197" s="2"/>
      <c r="F197" s="2"/>
    </row>
    <row r="198" spans="1:6" x14ac:dyDescent="0.25">
      <c r="A198" t="str">
        <f t="shared" si="15"/>
        <v/>
      </c>
      <c r="B198" s="2"/>
      <c r="C198" s="2"/>
      <c r="D198" s="2"/>
      <c r="E198" s="2"/>
      <c r="F198" s="2"/>
    </row>
    <row r="199" spans="1:6" x14ac:dyDescent="0.25">
      <c r="A199" t="str">
        <f t="shared" si="15"/>
        <v/>
      </c>
      <c r="B199" s="2"/>
      <c r="C199" s="2"/>
      <c r="D199" s="2"/>
      <c r="E199" s="2"/>
      <c r="F199" s="2"/>
    </row>
    <row r="200" spans="1:6" x14ac:dyDescent="0.25">
      <c r="A200" t="str">
        <f t="shared" si="15"/>
        <v/>
      </c>
      <c r="B200" s="2"/>
      <c r="C200" s="2"/>
      <c r="D200" s="2"/>
      <c r="E200" s="2"/>
      <c r="F200" s="2"/>
    </row>
    <row r="201" spans="1:6" x14ac:dyDescent="0.25">
      <c r="A201" t="str">
        <f t="shared" si="15"/>
        <v/>
      </c>
      <c r="B201" s="2"/>
      <c r="C201" s="2"/>
      <c r="D201" s="2"/>
      <c r="E201" s="2"/>
      <c r="F201" s="2"/>
    </row>
    <row r="202" spans="1:6" x14ac:dyDescent="0.25">
      <c r="A202" t="str">
        <f t="shared" si="15"/>
        <v/>
      </c>
      <c r="B202" s="2"/>
      <c r="C202" s="2"/>
      <c r="D202" s="2"/>
      <c r="E202" s="2"/>
      <c r="F202" s="2"/>
    </row>
    <row r="203" spans="1:6" x14ac:dyDescent="0.25">
      <c r="A203" t="str">
        <f t="shared" si="15"/>
        <v/>
      </c>
      <c r="B203" s="2"/>
      <c r="C203" s="2"/>
      <c r="D203" s="2"/>
      <c r="E203" s="2"/>
      <c r="F203" s="2"/>
    </row>
    <row r="204" spans="1:6" x14ac:dyDescent="0.25">
      <c r="A204" t="str">
        <f t="shared" si="15"/>
        <v/>
      </c>
      <c r="B204" s="2"/>
      <c r="C204" s="2"/>
      <c r="D204" s="2"/>
      <c r="E204" s="2"/>
      <c r="F204" s="2"/>
    </row>
    <row r="205" spans="1:6" x14ac:dyDescent="0.25">
      <c r="A205" t="str">
        <f t="shared" si="15"/>
        <v/>
      </c>
      <c r="B205" s="2"/>
      <c r="C205" s="2"/>
      <c r="D205" s="2"/>
      <c r="E205" s="2"/>
      <c r="F205" s="2"/>
    </row>
    <row r="206" spans="1:6" x14ac:dyDescent="0.25">
      <c r="A206" t="str">
        <f t="shared" si="15"/>
        <v/>
      </c>
      <c r="B206" s="2"/>
      <c r="C206" s="2"/>
      <c r="D206" s="2"/>
      <c r="E206" s="2"/>
      <c r="F206" s="2"/>
    </row>
    <row r="207" spans="1:6" x14ac:dyDescent="0.25">
      <c r="A207" t="str">
        <f t="shared" si="15"/>
        <v/>
      </c>
      <c r="B207" s="2"/>
      <c r="C207" s="2"/>
      <c r="D207" s="2"/>
      <c r="E207" s="2"/>
      <c r="F207" s="2"/>
    </row>
    <row r="208" spans="1:6" x14ac:dyDescent="0.25">
      <c r="A208" t="str">
        <f t="shared" si="15"/>
        <v/>
      </c>
      <c r="B208" s="2"/>
      <c r="C208" s="2"/>
      <c r="D208" s="2"/>
      <c r="E208" s="2"/>
      <c r="F208" s="2"/>
    </row>
    <row r="209" spans="1:6" x14ac:dyDescent="0.25">
      <c r="A209" t="str">
        <f t="shared" si="15"/>
        <v/>
      </c>
      <c r="B209" s="2"/>
      <c r="C209" s="2"/>
      <c r="D209" s="2"/>
      <c r="E209" s="2"/>
      <c r="F209" s="2"/>
    </row>
    <row r="210" spans="1:6" x14ac:dyDescent="0.25">
      <c r="A210" t="str">
        <f t="shared" si="15"/>
        <v/>
      </c>
      <c r="B210" s="2"/>
      <c r="C210" s="2"/>
      <c r="D210" s="2"/>
      <c r="E210" s="2"/>
      <c r="F210" s="2"/>
    </row>
    <row r="211" spans="1:6" x14ac:dyDescent="0.25">
      <c r="A211" t="str">
        <f t="shared" si="15"/>
        <v/>
      </c>
      <c r="B211" s="2"/>
      <c r="C211" s="2"/>
      <c r="D211" s="2"/>
      <c r="E211" s="2"/>
      <c r="F211" s="2"/>
    </row>
    <row r="212" spans="1:6" x14ac:dyDescent="0.25">
      <c r="A212" t="str">
        <f t="shared" si="15"/>
        <v/>
      </c>
      <c r="B212" s="2"/>
      <c r="C212" s="2"/>
      <c r="D212" s="2"/>
      <c r="E212" s="2"/>
      <c r="F212" s="2"/>
    </row>
    <row r="213" spans="1:6" x14ac:dyDescent="0.25">
      <c r="A213" t="str">
        <f t="shared" si="15"/>
        <v/>
      </c>
      <c r="B213" s="2"/>
      <c r="C213" s="2"/>
      <c r="D213" s="2"/>
      <c r="E213" s="2"/>
      <c r="F213" s="2"/>
    </row>
    <row r="214" spans="1:6" x14ac:dyDescent="0.25">
      <c r="A214" t="str">
        <f t="shared" si="15"/>
        <v/>
      </c>
      <c r="B214" s="2"/>
      <c r="C214" s="2"/>
      <c r="D214" s="2"/>
      <c r="E214" s="2"/>
      <c r="F214" s="2"/>
    </row>
    <row r="215" spans="1:6" x14ac:dyDescent="0.25">
      <c r="A215" t="str">
        <f t="shared" si="15"/>
        <v/>
      </c>
      <c r="B215" s="2"/>
      <c r="C215" s="2"/>
      <c r="D215" s="2"/>
      <c r="E215" s="2"/>
      <c r="F215" s="2"/>
    </row>
    <row r="216" spans="1:6" x14ac:dyDescent="0.25">
      <c r="A216" t="str">
        <f t="shared" si="15"/>
        <v/>
      </c>
      <c r="B216" s="2"/>
      <c r="C216" s="2"/>
      <c r="D216" s="2"/>
      <c r="E216" s="2"/>
      <c r="F216" s="2"/>
    </row>
    <row r="217" spans="1:6" x14ac:dyDescent="0.25">
      <c r="A217" t="str">
        <f t="shared" si="15"/>
        <v/>
      </c>
      <c r="B217" s="2"/>
      <c r="C217" s="2"/>
      <c r="D217" s="2"/>
      <c r="E217" s="2"/>
      <c r="F217" s="2"/>
    </row>
    <row r="218" spans="1:6" x14ac:dyDescent="0.25">
      <c r="A218" t="str">
        <f t="shared" si="15"/>
        <v/>
      </c>
      <c r="B218" s="2"/>
      <c r="C218" s="2"/>
      <c r="D218" s="2"/>
      <c r="E218" s="2"/>
      <c r="F218" s="2"/>
    </row>
    <row r="219" spans="1:6" x14ac:dyDescent="0.25">
      <c r="A219" t="str">
        <f t="shared" si="15"/>
        <v/>
      </c>
      <c r="B219" s="2"/>
      <c r="C219" s="2"/>
      <c r="D219" s="2"/>
      <c r="E219" s="2"/>
      <c r="F219" s="2"/>
    </row>
    <row r="220" spans="1:6" x14ac:dyDescent="0.25">
      <c r="A220" t="str">
        <f t="shared" si="15"/>
        <v/>
      </c>
      <c r="B220" s="2"/>
      <c r="C220" s="2"/>
      <c r="D220" s="2"/>
      <c r="E220" s="2"/>
      <c r="F220" s="2"/>
    </row>
    <row r="221" spans="1:6" x14ac:dyDescent="0.25">
      <c r="A221" t="str">
        <f t="shared" si="15"/>
        <v/>
      </c>
      <c r="B221" s="2"/>
      <c r="C221" s="2"/>
      <c r="D221" s="2"/>
      <c r="E221" s="2"/>
      <c r="F221" s="2"/>
    </row>
    <row r="222" spans="1:6" x14ac:dyDescent="0.25">
      <c r="A222" t="str">
        <f t="shared" si="15"/>
        <v/>
      </c>
      <c r="B222" s="2"/>
      <c r="C222" s="2"/>
      <c r="D222" s="2"/>
      <c r="E222" s="2"/>
      <c r="F222" s="2"/>
    </row>
    <row r="223" spans="1:6" x14ac:dyDescent="0.25">
      <c r="A223" t="str">
        <f t="shared" si="15"/>
        <v/>
      </c>
      <c r="B223" s="2"/>
      <c r="C223" s="2"/>
      <c r="D223" s="2"/>
      <c r="E223" s="2"/>
      <c r="F223" s="2"/>
    </row>
    <row r="224" spans="1:6" x14ac:dyDescent="0.25">
      <c r="A224" t="str">
        <f t="shared" si="15"/>
        <v/>
      </c>
      <c r="B224" s="2"/>
      <c r="C224" s="2"/>
      <c r="D224" s="2"/>
      <c r="E224" s="2"/>
      <c r="F224" s="2"/>
    </row>
    <row r="225" spans="1:6" x14ac:dyDescent="0.25">
      <c r="A225" t="str">
        <f t="shared" si="15"/>
        <v/>
      </c>
      <c r="B225" s="2"/>
      <c r="C225" s="2"/>
      <c r="D225" s="2"/>
      <c r="E225" s="2"/>
      <c r="F225" s="2"/>
    </row>
    <row r="226" spans="1:6" x14ac:dyDescent="0.25">
      <c r="A226" t="str">
        <f t="shared" si="15"/>
        <v/>
      </c>
      <c r="B226" s="2"/>
      <c r="C226" s="2"/>
      <c r="D226" s="2"/>
      <c r="E226" s="2"/>
      <c r="F226" s="2"/>
    </row>
    <row r="227" spans="1:6" x14ac:dyDescent="0.25">
      <c r="A227" t="str">
        <f t="shared" si="15"/>
        <v/>
      </c>
      <c r="B227" s="2"/>
      <c r="C227" s="2"/>
      <c r="D227" s="2"/>
      <c r="E227" s="2"/>
      <c r="F227" s="2"/>
    </row>
    <row r="228" spans="1:6" x14ac:dyDescent="0.25">
      <c r="A228" t="str">
        <f t="shared" si="15"/>
        <v/>
      </c>
      <c r="B228" s="2"/>
      <c r="C228" s="2"/>
      <c r="D228" s="2"/>
      <c r="E228" s="2"/>
      <c r="F22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880B-00F8-4B2D-87A5-261721DDA908}">
  <dimension ref="A2:J228"/>
  <sheetViews>
    <sheetView zoomScale="180" zoomScaleNormal="180" workbookViewId="0"/>
  </sheetViews>
  <sheetFormatPr defaultRowHeight="15" x14ac:dyDescent="0.25"/>
  <cols>
    <col min="2" max="2" width="11.28515625" bestFit="1" customWidth="1"/>
    <col min="5" max="5" width="14" bestFit="1" customWidth="1"/>
    <col min="6" max="6" width="11.28515625" bestFit="1" customWidth="1"/>
    <col min="9" max="10" width="9.85546875" bestFit="1" customWidth="1"/>
  </cols>
  <sheetData>
    <row r="2" spans="1:7" x14ac:dyDescent="0.25">
      <c r="A2" s="7" t="s">
        <v>0</v>
      </c>
      <c r="B2">
        <v>390000</v>
      </c>
      <c r="C2" t="s">
        <v>4</v>
      </c>
      <c r="E2" s="7" t="s">
        <v>36</v>
      </c>
      <c r="F2">
        <f>B2-B3</f>
        <v>200000</v>
      </c>
      <c r="G2" t="str">
        <f ca="1">_xlfn.FORMULATEXT(F2)</f>
        <v>=B2-B3</v>
      </c>
    </row>
    <row r="3" spans="1:7" x14ac:dyDescent="0.25">
      <c r="A3" s="7" t="s">
        <v>11</v>
      </c>
      <c r="B3">
        <v>190000</v>
      </c>
      <c r="C3" t="s">
        <v>4</v>
      </c>
      <c r="E3" s="7" t="s">
        <v>33</v>
      </c>
      <c r="F3">
        <f>B4/B6</f>
        <v>2.7500000000000003E-3</v>
      </c>
      <c r="G3" t="str">
        <f t="shared" ref="G3:G5" ca="1" si="0">_xlfn.FORMULATEXT(F3)</f>
        <v>=B4/B6</v>
      </c>
    </row>
    <row r="4" spans="1:7" x14ac:dyDescent="0.25">
      <c r="A4" s="7" t="s">
        <v>1</v>
      </c>
      <c r="B4" s="1">
        <v>3.3000000000000002E-2</v>
      </c>
      <c r="E4" s="7" t="s">
        <v>34</v>
      </c>
      <c r="F4">
        <f>B5*B6</f>
        <v>120</v>
      </c>
      <c r="G4" t="str">
        <f t="shared" ca="1" si="0"/>
        <v>=B5*B6</v>
      </c>
    </row>
    <row r="5" spans="1:7" x14ac:dyDescent="0.25">
      <c r="A5" s="7" t="s">
        <v>2</v>
      </c>
      <c r="B5">
        <v>10</v>
      </c>
      <c r="C5" t="s">
        <v>5</v>
      </c>
      <c r="E5" s="7" t="s">
        <v>12</v>
      </c>
      <c r="F5" s="2">
        <f>PMT(F3,F4,-F2)</f>
        <v>1959.0342571039748</v>
      </c>
      <c r="G5" t="str">
        <f t="shared" ca="1" si="0"/>
        <v>=PMT(F3,F4,-F2)</v>
      </c>
    </row>
    <row r="6" spans="1:7" x14ac:dyDescent="0.25">
      <c r="A6" s="7" t="s">
        <v>3</v>
      </c>
      <c r="B6">
        <v>12</v>
      </c>
    </row>
    <row r="7" spans="1:7" x14ac:dyDescent="0.25">
      <c r="B7" s="2"/>
      <c r="C7" t="s">
        <v>8</v>
      </c>
      <c r="D7" t="s">
        <v>7</v>
      </c>
      <c r="E7" s="7" t="s">
        <v>6</v>
      </c>
    </row>
    <row r="8" spans="1:7" x14ac:dyDescent="0.25">
      <c r="B8" s="8" t="s">
        <v>35</v>
      </c>
      <c r="C8" s="8" t="s">
        <v>8</v>
      </c>
      <c r="D8" s="8" t="s">
        <v>1</v>
      </c>
      <c r="E8" s="8" t="s">
        <v>9</v>
      </c>
      <c r="F8" s="8" t="s">
        <v>10</v>
      </c>
    </row>
    <row r="9" spans="1:7" x14ac:dyDescent="0.25">
      <c r="A9">
        <v>1</v>
      </c>
      <c r="B9">
        <f>F2</f>
        <v>200000</v>
      </c>
      <c r="C9" s="2">
        <f>$F$5</f>
        <v>1959.0342571039748</v>
      </c>
      <c r="D9" s="2">
        <f>IPMT($F$3,A9,$F$4,-$F$2)</f>
        <v>550</v>
      </c>
      <c r="E9" s="2">
        <f>PPMT($F$3,A9,$F$4,-$F$2)</f>
        <v>1409.0342571039746</v>
      </c>
      <c r="F9" s="2">
        <f>B9-E9</f>
        <v>198590.96574289602</v>
      </c>
    </row>
    <row r="10" spans="1:7" x14ac:dyDescent="0.25">
      <c r="A10">
        <f>IF(A9+1&lt;=$B$6*$B$5,A9+1,"")</f>
        <v>2</v>
      </c>
      <c r="B10" s="2">
        <f>F9</f>
        <v>198590.96574289602</v>
      </c>
      <c r="C10" s="2">
        <f t="shared" ref="C10:C73" si="1">$F$5</f>
        <v>1959.0342571039748</v>
      </c>
      <c r="D10" s="2">
        <f t="shared" ref="D10:D73" si="2">IPMT($F$3,A10,$F$4,-$F$2)</f>
        <v>546.12515579296405</v>
      </c>
      <c r="E10" s="2">
        <f t="shared" ref="E10:E73" si="3">PPMT($F$3,A10,$F$4,-$F$2)</f>
        <v>1412.9091013110105</v>
      </c>
      <c r="F10" s="2">
        <f t="shared" ref="F10:F73" si="4">B10-E10</f>
        <v>197178.05664158502</v>
      </c>
    </row>
    <row r="11" spans="1:7" x14ac:dyDescent="0.25">
      <c r="A11">
        <f t="shared" ref="A11:A74" si="5">IF(A10+1&lt;=$B$6*$B$5,A10+1,"")</f>
        <v>3</v>
      </c>
      <c r="B11" s="2">
        <f t="shared" ref="B11:B74" si="6">F10</f>
        <v>197178.05664158502</v>
      </c>
      <c r="C11" s="2">
        <f t="shared" si="1"/>
        <v>1959.0342571039748</v>
      </c>
      <c r="D11" s="2">
        <f t="shared" ref="D11:D74" si="7">IPMT($F$3,A11,$F$4,-$F$2)</f>
        <v>542.23965576435876</v>
      </c>
      <c r="E11" s="2">
        <f t="shared" ref="E11:E74" si="8">PPMT($F$3,A11,$F$4,-$F$2)</f>
        <v>1416.7946013396158</v>
      </c>
      <c r="F11" s="2">
        <f t="shared" ref="F11:F74" si="9">B11-E11</f>
        <v>195761.2620402454</v>
      </c>
    </row>
    <row r="12" spans="1:7" x14ac:dyDescent="0.25">
      <c r="A12">
        <f t="shared" si="5"/>
        <v>4</v>
      </c>
      <c r="B12" s="2">
        <f t="shared" si="6"/>
        <v>195761.2620402454</v>
      </c>
      <c r="C12" s="2">
        <f t="shared" si="1"/>
        <v>1959.0342571039748</v>
      </c>
      <c r="D12" s="2">
        <f t="shared" si="7"/>
        <v>538.3434706106749</v>
      </c>
      <c r="E12" s="2">
        <f t="shared" si="8"/>
        <v>1420.6907864932998</v>
      </c>
      <c r="F12" s="2">
        <f t="shared" si="9"/>
        <v>194340.5712537521</v>
      </c>
    </row>
    <row r="13" spans="1:7" x14ac:dyDescent="0.25">
      <c r="A13">
        <f t="shared" si="5"/>
        <v>5</v>
      </c>
      <c r="B13" s="2">
        <f t="shared" si="6"/>
        <v>194340.5712537521</v>
      </c>
      <c r="C13" s="2">
        <f t="shared" si="1"/>
        <v>1959.0342571039748</v>
      </c>
      <c r="D13" s="2">
        <f t="shared" si="7"/>
        <v>534.43657094781827</v>
      </c>
      <c r="E13" s="2">
        <f t="shared" si="8"/>
        <v>1424.5976861561567</v>
      </c>
      <c r="F13" s="2">
        <f t="shared" si="9"/>
        <v>192915.97356759594</v>
      </c>
    </row>
    <row r="14" spans="1:7" x14ac:dyDescent="0.25">
      <c r="A14">
        <f t="shared" si="5"/>
        <v>6</v>
      </c>
      <c r="B14" s="2">
        <f t="shared" si="6"/>
        <v>192915.97356759594</v>
      </c>
      <c r="C14" s="2">
        <f t="shared" si="1"/>
        <v>1959.0342571039748</v>
      </c>
      <c r="D14" s="2">
        <f t="shared" si="7"/>
        <v>530.5189273108889</v>
      </c>
      <c r="E14" s="2">
        <f t="shared" si="8"/>
        <v>1428.5153297930858</v>
      </c>
      <c r="F14" s="2">
        <f t="shared" si="9"/>
        <v>191487.45823780284</v>
      </c>
    </row>
    <row r="15" spans="1:7" x14ac:dyDescent="0.25">
      <c r="A15">
        <f t="shared" si="5"/>
        <v>7</v>
      </c>
      <c r="B15" s="2">
        <f t="shared" si="6"/>
        <v>191487.45823780284</v>
      </c>
      <c r="C15" s="2">
        <f t="shared" si="1"/>
        <v>1959.0342571039748</v>
      </c>
      <c r="D15" s="2">
        <f t="shared" si="7"/>
        <v>526.59051015395789</v>
      </c>
      <c r="E15" s="2">
        <f t="shared" si="8"/>
        <v>1432.4437469500169</v>
      </c>
      <c r="F15" s="2">
        <f t="shared" si="9"/>
        <v>190055.01449085283</v>
      </c>
    </row>
    <row r="16" spans="1:7" x14ac:dyDescent="0.25">
      <c r="A16">
        <f t="shared" si="5"/>
        <v>8</v>
      </c>
      <c r="B16" s="2">
        <f t="shared" si="6"/>
        <v>190055.01449085283</v>
      </c>
      <c r="C16" s="2">
        <f t="shared" si="1"/>
        <v>1959.0342571039748</v>
      </c>
      <c r="D16" s="2">
        <f t="shared" si="7"/>
        <v>522.65128984984528</v>
      </c>
      <c r="E16" s="2">
        <f t="shared" si="8"/>
        <v>1436.3829672541294</v>
      </c>
      <c r="F16" s="2">
        <f t="shared" si="9"/>
        <v>188618.63152359871</v>
      </c>
    </row>
    <row r="17" spans="1:10" x14ac:dyDescent="0.25">
      <c r="A17">
        <f t="shared" si="5"/>
        <v>9</v>
      </c>
      <c r="B17" s="2">
        <f t="shared" si="6"/>
        <v>188618.63152359871</v>
      </c>
      <c r="C17" s="2">
        <f t="shared" si="1"/>
        <v>1959.0342571039748</v>
      </c>
      <c r="D17" s="2">
        <f t="shared" si="7"/>
        <v>518.70123668989652</v>
      </c>
      <c r="E17" s="2">
        <f t="shared" si="8"/>
        <v>1440.3330204140784</v>
      </c>
      <c r="F17" s="2">
        <f t="shared" si="9"/>
        <v>187178.29850318463</v>
      </c>
    </row>
    <row r="18" spans="1:10" x14ac:dyDescent="0.25">
      <c r="A18">
        <f t="shared" si="5"/>
        <v>10</v>
      </c>
      <c r="B18" s="2">
        <f t="shared" si="6"/>
        <v>187178.29850318463</v>
      </c>
      <c r="C18" s="2">
        <f t="shared" si="1"/>
        <v>1959.0342571039748</v>
      </c>
      <c r="D18" s="2">
        <f t="shared" si="7"/>
        <v>514.74032088375782</v>
      </c>
      <c r="E18" s="2">
        <f t="shared" si="8"/>
        <v>1444.2939362202171</v>
      </c>
      <c r="F18" s="2">
        <f t="shared" si="9"/>
        <v>185734.0045669644</v>
      </c>
    </row>
    <row r="19" spans="1:10" x14ac:dyDescent="0.25">
      <c r="A19">
        <f t="shared" si="5"/>
        <v>11</v>
      </c>
      <c r="B19" s="2">
        <f t="shared" si="6"/>
        <v>185734.0045669644</v>
      </c>
      <c r="C19" s="2">
        <f t="shared" si="1"/>
        <v>1959.0342571039748</v>
      </c>
      <c r="D19" s="2">
        <f t="shared" si="7"/>
        <v>510.76851255915216</v>
      </c>
      <c r="E19" s="2">
        <f t="shared" si="8"/>
        <v>1448.2657445448228</v>
      </c>
      <c r="F19" s="2">
        <f t="shared" si="9"/>
        <v>184285.73882241957</v>
      </c>
    </row>
    <row r="20" spans="1:10" x14ac:dyDescent="0.25">
      <c r="A20">
        <f t="shared" si="5"/>
        <v>12</v>
      </c>
      <c r="B20" s="2">
        <f t="shared" si="6"/>
        <v>184285.73882241957</v>
      </c>
      <c r="C20" s="2">
        <f t="shared" si="1"/>
        <v>1959.0342571039748</v>
      </c>
      <c r="D20" s="2">
        <f t="shared" si="7"/>
        <v>506.78578176165382</v>
      </c>
      <c r="E20" s="2">
        <f t="shared" si="8"/>
        <v>1452.2484753423209</v>
      </c>
      <c r="F20" s="2">
        <f t="shared" si="9"/>
        <v>182833.49034707726</v>
      </c>
    </row>
    <row r="21" spans="1:10" x14ac:dyDescent="0.25">
      <c r="A21">
        <f t="shared" si="5"/>
        <v>13</v>
      </c>
      <c r="B21" s="2">
        <f t="shared" si="6"/>
        <v>182833.49034707726</v>
      </c>
      <c r="C21" s="2">
        <f t="shared" si="1"/>
        <v>1959.0342571039748</v>
      </c>
      <c r="D21" s="2">
        <f t="shared" si="7"/>
        <v>502.79209845446258</v>
      </c>
      <c r="E21" s="2">
        <f t="shared" si="8"/>
        <v>1456.2421586495122</v>
      </c>
      <c r="F21" s="2">
        <f t="shared" si="9"/>
        <v>181377.24818842774</v>
      </c>
    </row>
    <row r="22" spans="1:10" x14ac:dyDescent="0.25">
      <c r="A22">
        <f t="shared" si="5"/>
        <v>14</v>
      </c>
      <c r="B22" s="2">
        <f t="shared" si="6"/>
        <v>181377.24818842774</v>
      </c>
      <c r="C22" s="2">
        <f t="shared" si="1"/>
        <v>1959.0342571039748</v>
      </c>
      <c r="D22" s="2">
        <f t="shared" si="7"/>
        <v>498.78743251817633</v>
      </c>
      <c r="E22" s="2">
        <f t="shared" si="8"/>
        <v>1460.2468245857983</v>
      </c>
      <c r="F22" s="2">
        <f t="shared" si="9"/>
        <v>179917.00136384193</v>
      </c>
    </row>
    <row r="23" spans="1:10" x14ac:dyDescent="0.25">
      <c r="A23">
        <f t="shared" si="5"/>
        <v>15</v>
      </c>
      <c r="B23" s="2">
        <f t="shared" si="6"/>
        <v>179917.00136384193</v>
      </c>
      <c r="C23" s="2">
        <f t="shared" si="1"/>
        <v>1959.0342571039748</v>
      </c>
      <c r="D23" s="2">
        <f t="shared" si="7"/>
        <v>494.77175375056538</v>
      </c>
      <c r="E23" s="2">
        <f t="shared" si="8"/>
        <v>1464.2625033534093</v>
      </c>
      <c r="F23" s="2">
        <f t="shared" si="9"/>
        <v>178452.73886048852</v>
      </c>
    </row>
    <row r="24" spans="1:10" x14ac:dyDescent="0.25">
      <c r="A24">
        <f t="shared" si="5"/>
        <v>16</v>
      </c>
      <c r="B24" s="2">
        <f t="shared" si="6"/>
        <v>178452.73886048852</v>
      </c>
      <c r="C24" s="2">
        <f t="shared" si="1"/>
        <v>1959.0342571039748</v>
      </c>
      <c r="D24" s="2">
        <f t="shared" si="7"/>
        <v>490.74503186634348</v>
      </c>
      <c r="E24" s="2">
        <f t="shared" si="8"/>
        <v>1468.2892252376312</v>
      </c>
      <c r="F24" s="2">
        <f t="shared" si="9"/>
        <v>176984.4496352509</v>
      </c>
      <c r="H24" s="2"/>
      <c r="I24" s="2"/>
      <c r="J24" s="2"/>
    </row>
    <row r="25" spans="1:10" x14ac:dyDescent="0.25">
      <c r="A25">
        <f t="shared" si="5"/>
        <v>17</v>
      </c>
      <c r="B25" s="2">
        <f t="shared" si="6"/>
        <v>176984.4496352509</v>
      </c>
      <c r="C25" s="2">
        <f t="shared" si="1"/>
        <v>1959.0342571039748</v>
      </c>
      <c r="D25" s="2">
        <f t="shared" si="7"/>
        <v>486.70723649693997</v>
      </c>
      <c r="E25" s="2">
        <f t="shared" si="8"/>
        <v>1472.3270206070349</v>
      </c>
      <c r="F25" s="2">
        <f t="shared" si="9"/>
        <v>175512.12261464386</v>
      </c>
    </row>
    <row r="26" spans="1:10" x14ac:dyDescent="0.25">
      <c r="A26">
        <f t="shared" si="5"/>
        <v>18</v>
      </c>
      <c r="B26" s="2">
        <f t="shared" si="6"/>
        <v>175512.12261464386</v>
      </c>
      <c r="C26" s="2">
        <f t="shared" si="1"/>
        <v>1959.0342571039748</v>
      </c>
      <c r="D26" s="2">
        <f t="shared" si="7"/>
        <v>482.65833719027074</v>
      </c>
      <c r="E26" s="2">
        <f t="shared" si="8"/>
        <v>1476.3759199137039</v>
      </c>
      <c r="F26" s="2">
        <f t="shared" si="9"/>
        <v>174035.74669473016</v>
      </c>
    </row>
    <row r="27" spans="1:10" x14ac:dyDescent="0.25">
      <c r="A27">
        <f t="shared" si="5"/>
        <v>19</v>
      </c>
      <c r="B27" s="2">
        <f t="shared" si="6"/>
        <v>174035.74669473016</v>
      </c>
      <c r="C27" s="2">
        <f t="shared" si="1"/>
        <v>1959.0342571039748</v>
      </c>
      <c r="D27" s="2">
        <f t="shared" si="7"/>
        <v>478.59830341050798</v>
      </c>
      <c r="E27" s="2">
        <f t="shared" si="8"/>
        <v>1480.4359536934664</v>
      </c>
      <c r="F27" s="2">
        <f t="shared" si="9"/>
        <v>172555.31074103669</v>
      </c>
    </row>
    <row r="28" spans="1:10" x14ac:dyDescent="0.25">
      <c r="A28">
        <f t="shared" si="5"/>
        <v>20</v>
      </c>
      <c r="B28" s="2">
        <f t="shared" si="6"/>
        <v>172555.31074103669</v>
      </c>
      <c r="C28" s="2">
        <f t="shared" si="1"/>
        <v>1959.0342571039748</v>
      </c>
      <c r="D28" s="2">
        <f t="shared" si="7"/>
        <v>474.52710453785096</v>
      </c>
      <c r="E28" s="2">
        <f t="shared" si="8"/>
        <v>1484.507152566124</v>
      </c>
      <c r="F28" s="2">
        <f t="shared" si="9"/>
        <v>171070.80358847056</v>
      </c>
      <c r="H28" t="s">
        <v>7</v>
      </c>
      <c r="I28" t="s">
        <v>6</v>
      </c>
    </row>
    <row r="29" spans="1:10" x14ac:dyDescent="0.25">
      <c r="A29">
        <f t="shared" si="5"/>
        <v>21</v>
      </c>
      <c r="B29" s="2">
        <f t="shared" si="6"/>
        <v>171070.80358847056</v>
      </c>
      <c r="C29" s="2">
        <f t="shared" si="1"/>
        <v>1959.0342571039748</v>
      </c>
      <c r="D29" s="2">
        <f t="shared" si="7"/>
        <v>470.44470986829407</v>
      </c>
      <c r="E29" s="2">
        <f t="shared" si="8"/>
        <v>1488.5895472356806</v>
      </c>
      <c r="F29" s="2">
        <f t="shared" si="9"/>
        <v>169582.21404123487</v>
      </c>
      <c r="H29" s="2">
        <f>IPMT(F3,21,120,-F2)</f>
        <v>470.44470986829407</v>
      </c>
      <c r="I29" s="2">
        <f>PPMT(F3,21,120,-F2)</f>
        <v>1488.5895472356806</v>
      </c>
    </row>
    <row r="30" spans="1:10" x14ac:dyDescent="0.25">
      <c r="A30">
        <f t="shared" si="5"/>
        <v>22</v>
      </c>
      <c r="B30" s="2">
        <f t="shared" si="6"/>
        <v>169582.21404123487</v>
      </c>
      <c r="C30" s="2">
        <f t="shared" si="1"/>
        <v>1959.0342571039748</v>
      </c>
      <c r="D30" s="2">
        <f t="shared" si="7"/>
        <v>466.35108861339603</v>
      </c>
      <c r="E30" s="2">
        <f t="shared" si="8"/>
        <v>1492.6831684905787</v>
      </c>
      <c r="F30" s="2">
        <f t="shared" si="9"/>
        <v>168089.53087274428</v>
      </c>
    </row>
    <row r="31" spans="1:10" x14ac:dyDescent="0.25">
      <c r="A31">
        <f t="shared" si="5"/>
        <v>23</v>
      </c>
      <c r="B31" s="2">
        <f t="shared" si="6"/>
        <v>168089.53087274428</v>
      </c>
      <c r="C31" s="2">
        <f t="shared" si="1"/>
        <v>1959.0342571039748</v>
      </c>
      <c r="D31" s="2">
        <f t="shared" si="7"/>
        <v>462.24620990004689</v>
      </c>
      <c r="E31" s="2">
        <f t="shared" si="8"/>
        <v>1496.788047203928</v>
      </c>
      <c r="F31" s="2">
        <f t="shared" si="9"/>
        <v>166592.74282554034</v>
      </c>
    </row>
    <row r="32" spans="1:10" x14ac:dyDescent="0.25">
      <c r="A32">
        <f t="shared" si="5"/>
        <v>24</v>
      </c>
      <c r="B32" s="2">
        <f t="shared" si="6"/>
        <v>166592.74282554034</v>
      </c>
      <c r="C32" s="2">
        <f t="shared" si="1"/>
        <v>1959.0342571039748</v>
      </c>
      <c r="D32" s="2">
        <f t="shared" si="7"/>
        <v>458.13004277023612</v>
      </c>
      <c r="E32" s="2">
        <f t="shared" si="8"/>
        <v>1500.9042143337388</v>
      </c>
      <c r="F32" s="2">
        <f t="shared" si="9"/>
        <v>165091.83861120659</v>
      </c>
    </row>
    <row r="33" spans="1:6" x14ac:dyDescent="0.25">
      <c r="A33">
        <f t="shared" si="5"/>
        <v>25</v>
      </c>
      <c r="B33" s="2">
        <f t="shared" si="6"/>
        <v>165091.83861120659</v>
      </c>
      <c r="C33" s="2">
        <f t="shared" si="1"/>
        <v>1959.0342571039748</v>
      </c>
      <c r="D33" s="2">
        <f t="shared" si="7"/>
        <v>454.00255618081826</v>
      </c>
      <c r="E33" s="2">
        <f t="shared" si="8"/>
        <v>1505.0317009231564</v>
      </c>
      <c r="F33" s="2">
        <f t="shared" si="9"/>
        <v>163586.80691028343</v>
      </c>
    </row>
    <row r="34" spans="1:6" x14ac:dyDescent="0.25">
      <c r="A34">
        <f t="shared" si="5"/>
        <v>26</v>
      </c>
      <c r="B34" s="2">
        <f t="shared" si="6"/>
        <v>163586.80691028343</v>
      </c>
      <c r="C34" s="2">
        <f t="shared" si="1"/>
        <v>1959.0342571039748</v>
      </c>
      <c r="D34" s="2">
        <f t="shared" si="7"/>
        <v>449.86371900327964</v>
      </c>
      <c r="E34" s="2">
        <f t="shared" si="8"/>
        <v>1509.170538100695</v>
      </c>
      <c r="F34" s="2">
        <f t="shared" si="9"/>
        <v>162077.63637218272</v>
      </c>
    </row>
    <row r="35" spans="1:6" x14ac:dyDescent="0.25">
      <c r="A35">
        <f t="shared" si="5"/>
        <v>27</v>
      </c>
      <c r="B35" s="2">
        <f t="shared" si="6"/>
        <v>162077.63637218272</v>
      </c>
      <c r="C35" s="2">
        <f t="shared" si="1"/>
        <v>1959.0342571039748</v>
      </c>
      <c r="D35" s="2">
        <f t="shared" si="7"/>
        <v>445.71350002350272</v>
      </c>
      <c r="E35" s="2">
        <f t="shared" si="8"/>
        <v>1513.320757080472</v>
      </c>
      <c r="F35" s="2">
        <f t="shared" si="9"/>
        <v>160564.31561510224</v>
      </c>
    </row>
    <row r="36" spans="1:6" x14ac:dyDescent="0.25">
      <c r="A36">
        <f t="shared" si="5"/>
        <v>28</v>
      </c>
      <c r="B36" s="2">
        <f t="shared" si="6"/>
        <v>160564.31561510224</v>
      </c>
      <c r="C36" s="2">
        <f t="shared" si="1"/>
        <v>1959.0342571039748</v>
      </c>
      <c r="D36" s="2">
        <f t="shared" si="7"/>
        <v>441.55186794153144</v>
      </c>
      <c r="E36" s="2">
        <f t="shared" si="8"/>
        <v>1517.4823891624433</v>
      </c>
      <c r="F36" s="2">
        <f t="shared" si="9"/>
        <v>159046.8332259398</v>
      </c>
    </row>
    <row r="37" spans="1:6" x14ac:dyDescent="0.25">
      <c r="A37">
        <f t="shared" si="5"/>
        <v>29</v>
      </c>
      <c r="B37" s="2">
        <f t="shared" si="6"/>
        <v>159046.8332259398</v>
      </c>
      <c r="C37" s="2">
        <f t="shared" si="1"/>
        <v>1959.0342571039748</v>
      </c>
      <c r="D37" s="2">
        <f t="shared" si="7"/>
        <v>437.37879137133473</v>
      </c>
      <c r="E37" s="2">
        <f t="shared" si="8"/>
        <v>1521.6554657326401</v>
      </c>
      <c r="F37" s="2">
        <f t="shared" si="9"/>
        <v>157525.17776020715</v>
      </c>
    </row>
    <row r="38" spans="1:6" x14ac:dyDescent="0.25">
      <c r="A38">
        <f t="shared" si="5"/>
        <v>30</v>
      </c>
      <c r="B38" s="2">
        <f t="shared" si="6"/>
        <v>157525.17776020715</v>
      </c>
      <c r="C38" s="2">
        <f t="shared" si="1"/>
        <v>1959.0342571039748</v>
      </c>
      <c r="D38" s="2">
        <f t="shared" si="7"/>
        <v>433.19423884056994</v>
      </c>
      <c r="E38" s="2">
        <f t="shared" si="8"/>
        <v>1525.8400182634048</v>
      </c>
      <c r="F38" s="2">
        <f t="shared" si="9"/>
        <v>155999.33774194375</v>
      </c>
    </row>
    <row r="39" spans="1:6" x14ac:dyDescent="0.25">
      <c r="A39">
        <f t="shared" si="5"/>
        <v>31</v>
      </c>
      <c r="B39" s="2">
        <f t="shared" si="6"/>
        <v>155999.33774194375</v>
      </c>
      <c r="C39" s="2">
        <f t="shared" si="1"/>
        <v>1959.0342571039748</v>
      </c>
      <c r="D39" s="2">
        <f t="shared" si="7"/>
        <v>428.99817879034549</v>
      </c>
      <c r="E39" s="2">
        <f t="shared" si="8"/>
        <v>1530.0360783136291</v>
      </c>
      <c r="F39" s="2">
        <f t="shared" si="9"/>
        <v>154469.30166363012</v>
      </c>
    </row>
    <row r="40" spans="1:6" x14ac:dyDescent="0.25">
      <c r="A40">
        <f t="shared" si="5"/>
        <v>32</v>
      </c>
      <c r="B40" s="2">
        <f t="shared" si="6"/>
        <v>154469.30166363012</v>
      </c>
      <c r="C40" s="2">
        <f t="shared" si="1"/>
        <v>1959.0342571039748</v>
      </c>
      <c r="D40" s="2">
        <f t="shared" si="7"/>
        <v>424.7905795749831</v>
      </c>
      <c r="E40" s="2">
        <f t="shared" si="8"/>
        <v>1534.2436775289916</v>
      </c>
      <c r="F40" s="2">
        <f t="shared" si="9"/>
        <v>152935.05798610114</v>
      </c>
    </row>
    <row r="41" spans="1:6" x14ac:dyDescent="0.25">
      <c r="A41">
        <f t="shared" si="5"/>
        <v>33</v>
      </c>
      <c r="B41" s="2">
        <f t="shared" si="6"/>
        <v>152935.05798610114</v>
      </c>
      <c r="C41" s="2">
        <f t="shared" si="1"/>
        <v>1959.0342571039748</v>
      </c>
      <c r="D41" s="2">
        <f t="shared" si="7"/>
        <v>420.57140946177839</v>
      </c>
      <c r="E41" s="2">
        <f t="shared" si="8"/>
        <v>1538.4628476421963</v>
      </c>
      <c r="F41" s="2">
        <f t="shared" si="9"/>
        <v>151396.59513845894</v>
      </c>
    </row>
    <row r="42" spans="1:6" x14ac:dyDescent="0.25">
      <c r="A42">
        <f t="shared" si="5"/>
        <v>34</v>
      </c>
      <c r="B42" s="2">
        <f t="shared" si="6"/>
        <v>151396.59513845894</v>
      </c>
      <c r="C42" s="2">
        <f t="shared" si="1"/>
        <v>1959.0342571039748</v>
      </c>
      <c r="D42" s="2">
        <f t="shared" si="7"/>
        <v>416.34063663076228</v>
      </c>
      <c r="E42" s="2">
        <f t="shared" si="8"/>
        <v>1542.6936204732124</v>
      </c>
      <c r="F42" s="2">
        <f t="shared" si="9"/>
        <v>149853.90151798574</v>
      </c>
    </row>
    <row r="43" spans="1:6" x14ac:dyDescent="0.25">
      <c r="A43">
        <f t="shared" si="5"/>
        <v>35</v>
      </c>
      <c r="B43" s="2">
        <f t="shared" si="6"/>
        <v>149853.90151798574</v>
      </c>
      <c r="C43" s="2">
        <f t="shared" si="1"/>
        <v>1959.0342571039748</v>
      </c>
      <c r="D43" s="2">
        <f t="shared" si="7"/>
        <v>412.09822917446098</v>
      </c>
      <c r="E43" s="2">
        <f t="shared" si="8"/>
        <v>1546.9360279295136</v>
      </c>
      <c r="F43" s="2">
        <f t="shared" si="9"/>
        <v>148306.96549005623</v>
      </c>
    </row>
    <row r="44" spans="1:6" x14ac:dyDescent="0.25">
      <c r="A44">
        <f t="shared" si="5"/>
        <v>36</v>
      </c>
      <c r="B44" s="2">
        <f t="shared" si="6"/>
        <v>148306.96549005623</v>
      </c>
      <c r="C44" s="2">
        <f t="shared" si="1"/>
        <v>1959.0342571039748</v>
      </c>
      <c r="D44" s="2">
        <f t="shared" si="7"/>
        <v>407.84415509765478</v>
      </c>
      <c r="E44" s="2">
        <f t="shared" si="8"/>
        <v>1551.1901020063201</v>
      </c>
      <c r="F44" s="2">
        <f t="shared" si="9"/>
        <v>146755.77538804992</v>
      </c>
    </row>
    <row r="45" spans="1:6" x14ac:dyDescent="0.25">
      <c r="A45">
        <f t="shared" si="5"/>
        <v>37</v>
      </c>
      <c r="B45" s="2">
        <f t="shared" si="6"/>
        <v>146755.77538804992</v>
      </c>
      <c r="C45" s="2">
        <f t="shared" si="1"/>
        <v>1959.0342571039748</v>
      </c>
      <c r="D45" s="2">
        <f t="shared" si="7"/>
        <v>403.57838231713743</v>
      </c>
      <c r="E45" s="2">
        <f t="shared" si="8"/>
        <v>1555.4558747868373</v>
      </c>
      <c r="F45" s="2">
        <f t="shared" si="9"/>
        <v>145200.31951326309</v>
      </c>
    </row>
    <row r="46" spans="1:6" x14ac:dyDescent="0.25">
      <c r="A46">
        <f t="shared" si="5"/>
        <v>38</v>
      </c>
      <c r="B46" s="2">
        <f t="shared" si="6"/>
        <v>145200.31951326309</v>
      </c>
      <c r="C46" s="2">
        <f t="shared" si="1"/>
        <v>1959.0342571039748</v>
      </c>
      <c r="D46" s="2">
        <f t="shared" si="7"/>
        <v>399.30087866147369</v>
      </c>
      <c r="E46" s="2">
        <f t="shared" si="8"/>
        <v>1559.7333784425009</v>
      </c>
      <c r="F46" s="2">
        <f t="shared" si="9"/>
        <v>143640.58613482059</v>
      </c>
    </row>
    <row r="47" spans="1:6" x14ac:dyDescent="0.25">
      <c r="A47">
        <f t="shared" si="5"/>
        <v>39</v>
      </c>
      <c r="B47" s="2">
        <f t="shared" si="6"/>
        <v>143640.58613482059</v>
      </c>
      <c r="C47" s="2">
        <f t="shared" si="1"/>
        <v>1959.0342571039748</v>
      </c>
      <c r="D47" s="2">
        <f t="shared" si="7"/>
        <v>395.01161187075678</v>
      </c>
      <c r="E47" s="2">
        <f t="shared" si="8"/>
        <v>1564.0226452332181</v>
      </c>
      <c r="F47" s="2">
        <f t="shared" si="9"/>
        <v>142076.56348958737</v>
      </c>
    </row>
    <row r="48" spans="1:6" x14ac:dyDescent="0.25">
      <c r="A48">
        <f t="shared" si="5"/>
        <v>40</v>
      </c>
      <c r="B48" s="2">
        <f t="shared" si="6"/>
        <v>142076.56348958737</v>
      </c>
      <c r="C48" s="2">
        <f t="shared" si="1"/>
        <v>1959.0342571039748</v>
      </c>
      <c r="D48" s="2">
        <f t="shared" si="7"/>
        <v>390.71054959636547</v>
      </c>
      <c r="E48" s="2">
        <f t="shared" si="8"/>
        <v>1568.3237075076095</v>
      </c>
      <c r="F48" s="2">
        <f t="shared" si="9"/>
        <v>140508.23978207976</v>
      </c>
    </row>
    <row r="49" spans="1:6" x14ac:dyDescent="0.25">
      <c r="A49">
        <f t="shared" si="5"/>
        <v>41</v>
      </c>
      <c r="B49" s="2">
        <f t="shared" si="6"/>
        <v>140508.23978207976</v>
      </c>
      <c r="C49" s="2">
        <f t="shared" si="1"/>
        <v>1959.0342571039748</v>
      </c>
      <c r="D49" s="2">
        <f t="shared" si="7"/>
        <v>386.39765940071953</v>
      </c>
      <c r="E49" s="2">
        <f t="shared" si="8"/>
        <v>1572.6365977032551</v>
      </c>
      <c r="F49" s="2">
        <f t="shared" si="9"/>
        <v>138935.60318437649</v>
      </c>
    </row>
    <row r="50" spans="1:6" x14ac:dyDescent="0.25">
      <c r="A50">
        <f t="shared" si="5"/>
        <v>42</v>
      </c>
      <c r="B50" s="2">
        <f t="shared" si="6"/>
        <v>138935.60318437649</v>
      </c>
      <c r="C50" s="2">
        <f t="shared" si="1"/>
        <v>1959.0342571039748</v>
      </c>
      <c r="D50" s="2">
        <f t="shared" si="7"/>
        <v>382.07290875703546</v>
      </c>
      <c r="E50" s="2">
        <f t="shared" si="8"/>
        <v>1576.9613483469393</v>
      </c>
      <c r="F50" s="2">
        <f t="shared" si="9"/>
        <v>137358.64183602956</v>
      </c>
    </row>
    <row r="51" spans="1:6" x14ac:dyDescent="0.25">
      <c r="A51">
        <f t="shared" si="5"/>
        <v>43</v>
      </c>
      <c r="B51" s="2">
        <f t="shared" si="6"/>
        <v>137358.64183602956</v>
      </c>
      <c r="C51" s="2">
        <f t="shared" si="1"/>
        <v>1959.0342571039748</v>
      </c>
      <c r="D51" s="2">
        <f t="shared" si="7"/>
        <v>377.73626504908151</v>
      </c>
      <c r="E51" s="2">
        <f t="shared" si="8"/>
        <v>1581.2979920548933</v>
      </c>
      <c r="F51" s="2">
        <f t="shared" si="9"/>
        <v>135777.34384397467</v>
      </c>
    </row>
    <row r="52" spans="1:6" x14ac:dyDescent="0.25">
      <c r="A52">
        <f t="shared" si="5"/>
        <v>44</v>
      </c>
      <c r="B52" s="2">
        <f t="shared" si="6"/>
        <v>135777.34384397467</v>
      </c>
      <c r="C52" s="2">
        <f t="shared" si="1"/>
        <v>1959.0342571039748</v>
      </c>
      <c r="D52" s="2">
        <f t="shared" si="7"/>
        <v>373.38769557093048</v>
      </c>
      <c r="E52" s="2">
        <f t="shared" si="8"/>
        <v>1585.6465615330442</v>
      </c>
      <c r="F52" s="2">
        <f t="shared" si="9"/>
        <v>134191.69728244163</v>
      </c>
    </row>
    <row r="53" spans="1:6" x14ac:dyDescent="0.25">
      <c r="A53">
        <f t="shared" si="5"/>
        <v>45</v>
      </c>
      <c r="B53" s="2">
        <f t="shared" si="6"/>
        <v>134191.69728244163</v>
      </c>
      <c r="C53" s="2">
        <f t="shared" si="1"/>
        <v>1959.0342571039748</v>
      </c>
      <c r="D53" s="2">
        <f t="shared" si="7"/>
        <v>369.02716752671461</v>
      </c>
      <c r="E53" s="2">
        <f t="shared" si="8"/>
        <v>1590.0070895772601</v>
      </c>
      <c r="F53" s="2">
        <f t="shared" si="9"/>
        <v>132601.69019286436</v>
      </c>
    </row>
    <row r="54" spans="1:6" x14ac:dyDescent="0.25">
      <c r="A54">
        <f t="shared" si="5"/>
        <v>46</v>
      </c>
      <c r="B54" s="2">
        <f t="shared" si="6"/>
        <v>132601.69019286436</v>
      </c>
      <c r="C54" s="2">
        <f t="shared" si="1"/>
        <v>1959.0342571039748</v>
      </c>
      <c r="D54" s="2">
        <f t="shared" si="7"/>
        <v>364.65464803037719</v>
      </c>
      <c r="E54" s="2">
        <f t="shared" si="8"/>
        <v>1594.3796090735975</v>
      </c>
      <c r="F54" s="2">
        <f t="shared" si="9"/>
        <v>131007.31058379076</v>
      </c>
    </row>
    <row r="55" spans="1:6" x14ac:dyDescent="0.25">
      <c r="A55">
        <f t="shared" si="5"/>
        <v>47</v>
      </c>
      <c r="B55" s="2">
        <f t="shared" si="6"/>
        <v>131007.31058379076</v>
      </c>
      <c r="C55" s="2">
        <f t="shared" si="1"/>
        <v>1959.0342571039748</v>
      </c>
      <c r="D55" s="2">
        <f t="shared" si="7"/>
        <v>360.27010410542471</v>
      </c>
      <c r="E55" s="2">
        <f t="shared" si="8"/>
        <v>1598.7641529985501</v>
      </c>
      <c r="F55" s="2">
        <f t="shared" si="9"/>
        <v>129408.54643079221</v>
      </c>
    </row>
    <row r="56" spans="1:6" x14ac:dyDescent="0.25">
      <c r="A56">
        <f t="shared" si="5"/>
        <v>48</v>
      </c>
      <c r="B56" s="2">
        <f t="shared" si="6"/>
        <v>129408.54643079221</v>
      </c>
      <c r="C56" s="2">
        <f t="shared" si="1"/>
        <v>1959.0342571039748</v>
      </c>
      <c r="D56" s="2">
        <f t="shared" si="7"/>
        <v>355.87350268467878</v>
      </c>
      <c r="E56" s="2">
        <f t="shared" si="8"/>
        <v>1603.1607544192962</v>
      </c>
      <c r="F56" s="2">
        <f t="shared" si="9"/>
        <v>127805.38567637291</v>
      </c>
    </row>
    <row r="57" spans="1:6" x14ac:dyDescent="0.25">
      <c r="A57">
        <f t="shared" si="5"/>
        <v>49</v>
      </c>
      <c r="B57" s="2">
        <f t="shared" si="6"/>
        <v>127805.38567637291</v>
      </c>
      <c r="C57" s="2">
        <f t="shared" si="1"/>
        <v>1959.0342571039748</v>
      </c>
      <c r="D57" s="2">
        <f t="shared" si="7"/>
        <v>351.46481061002567</v>
      </c>
      <c r="E57" s="2">
        <f t="shared" si="8"/>
        <v>1607.5694464939493</v>
      </c>
      <c r="F57" s="2">
        <f t="shared" si="9"/>
        <v>126197.81622987897</v>
      </c>
    </row>
    <row r="58" spans="1:6" x14ac:dyDescent="0.25">
      <c r="A58">
        <f t="shared" si="5"/>
        <v>50</v>
      </c>
      <c r="B58" s="2">
        <f t="shared" si="6"/>
        <v>126197.81622987897</v>
      </c>
      <c r="C58" s="2">
        <f t="shared" si="1"/>
        <v>1959.0342571039748</v>
      </c>
      <c r="D58" s="2">
        <f t="shared" si="7"/>
        <v>347.04399463216731</v>
      </c>
      <c r="E58" s="2">
        <f t="shared" si="8"/>
        <v>1611.9902624718077</v>
      </c>
      <c r="F58" s="2">
        <f t="shared" si="9"/>
        <v>124585.82596740716</v>
      </c>
    </row>
    <row r="59" spans="1:6" x14ac:dyDescent="0.25">
      <c r="A59">
        <f t="shared" si="5"/>
        <v>51</v>
      </c>
      <c r="B59" s="2">
        <f t="shared" si="6"/>
        <v>124585.82596740716</v>
      </c>
      <c r="C59" s="2">
        <f t="shared" si="1"/>
        <v>1959.0342571039748</v>
      </c>
      <c r="D59" s="2">
        <f t="shared" si="7"/>
        <v>342.61102141036974</v>
      </c>
      <c r="E59" s="2">
        <f t="shared" si="8"/>
        <v>1616.423235693605</v>
      </c>
      <c r="F59" s="2">
        <f t="shared" si="9"/>
        <v>122969.40273171355</v>
      </c>
    </row>
    <row r="60" spans="1:6" x14ac:dyDescent="0.25">
      <c r="A60">
        <f t="shared" si="5"/>
        <v>52</v>
      </c>
      <c r="B60" s="2">
        <f t="shared" si="6"/>
        <v>122969.40273171355</v>
      </c>
      <c r="C60" s="2">
        <f t="shared" si="1"/>
        <v>1959.0342571039748</v>
      </c>
      <c r="D60" s="2">
        <f t="shared" si="7"/>
        <v>338.16585751221243</v>
      </c>
      <c r="E60" s="2">
        <f t="shared" si="8"/>
        <v>1620.8683995917622</v>
      </c>
      <c r="F60" s="2">
        <f t="shared" si="9"/>
        <v>121348.53433212178</v>
      </c>
    </row>
    <row r="61" spans="1:6" x14ac:dyDescent="0.25">
      <c r="A61">
        <f t="shared" si="5"/>
        <v>53</v>
      </c>
      <c r="B61" s="2">
        <f t="shared" si="6"/>
        <v>121348.53433212178</v>
      </c>
      <c r="C61" s="2">
        <f t="shared" si="1"/>
        <v>1959.0342571039748</v>
      </c>
      <c r="D61" s="2">
        <f t="shared" si="7"/>
        <v>333.70846941333502</v>
      </c>
      <c r="E61" s="2">
        <f t="shared" si="8"/>
        <v>1625.3257876906396</v>
      </c>
      <c r="F61" s="2">
        <f t="shared" si="9"/>
        <v>119723.20854443114</v>
      </c>
    </row>
    <row r="62" spans="1:6" x14ac:dyDescent="0.25">
      <c r="A62">
        <f t="shared" si="5"/>
        <v>54</v>
      </c>
      <c r="B62" s="2">
        <f t="shared" si="6"/>
        <v>119723.20854443114</v>
      </c>
      <c r="C62" s="2">
        <f t="shared" si="1"/>
        <v>1959.0342571039748</v>
      </c>
      <c r="D62" s="2">
        <f t="shared" si="7"/>
        <v>329.23882349718582</v>
      </c>
      <c r="E62" s="2">
        <f t="shared" si="8"/>
        <v>1629.7954336067887</v>
      </c>
      <c r="F62" s="2">
        <f t="shared" si="9"/>
        <v>118093.41311082435</v>
      </c>
    </row>
    <row r="63" spans="1:6" x14ac:dyDescent="0.25">
      <c r="A63">
        <f t="shared" si="5"/>
        <v>55</v>
      </c>
      <c r="B63" s="2">
        <f t="shared" si="6"/>
        <v>118093.41311082435</v>
      </c>
      <c r="C63" s="2">
        <f t="shared" si="1"/>
        <v>1959.0342571039748</v>
      </c>
      <c r="D63" s="2">
        <f t="shared" si="7"/>
        <v>324.75688605476716</v>
      </c>
      <c r="E63" s="2">
        <f t="shared" si="8"/>
        <v>1634.2773710492077</v>
      </c>
      <c r="F63" s="2">
        <f t="shared" si="9"/>
        <v>116459.13573977514</v>
      </c>
    </row>
    <row r="64" spans="1:6" x14ac:dyDescent="0.25">
      <c r="A64">
        <f t="shared" si="5"/>
        <v>56</v>
      </c>
      <c r="B64" s="2">
        <f t="shared" si="6"/>
        <v>116459.13573977514</v>
      </c>
      <c r="C64" s="2">
        <f t="shared" si="1"/>
        <v>1959.0342571039748</v>
      </c>
      <c r="D64" s="2">
        <f t="shared" si="7"/>
        <v>320.26262328438185</v>
      </c>
      <c r="E64" s="2">
        <f t="shared" si="8"/>
        <v>1638.7716338195928</v>
      </c>
      <c r="F64" s="2">
        <f t="shared" si="9"/>
        <v>114820.36410595555</v>
      </c>
    </row>
    <row r="65" spans="1:6" x14ac:dyDescent="0.25">
      <c r="A65">
        <f t="shared" si="5"/>
        <v>57</v>
      </c>
      <c r="B65" s="2">
        <f t="shared" si="6"/>
        <v>114820.36410595555</v>
      </c>
      <c r="C65" s="2">
        <f t="shared" si="1"/>
        <v>1959.0342571039748</v>
      </c>
      <c r="D65" s="2">
        <f t="shared" si="7"/>
        <v>315.75600129137797</v>
      </c>
      <c r="E65" s="2">
        <f t="shared" si="8"/>
        <v>1643.2782558125969</v>
      </c>
      <c r="F65" s="2">
        <f t="shared" si="9"/>
        <v>113177.08585014296</v>
      </c>
    </row>
    <row r="66" spans="1:6" x14ac:dyDescent="0.25">
      <c r="A66">
        <f t="shared" si="5"/>
        <v>58</v>
      </c>
      <c r="B66" s="2">
        <f t="shared" si="6"/>
        <v>113177.08585014296</v>
      </c>
      <c r="C66" s="2">
        <f t="shared" si="1"/>
        <v>1959.0342571039748</v>
      </c>
      <c r="D66" s="2">
        <f t="shared" si="7"/>
        <v>311.23698608789329</v>
      </c>
      <c r="E66" s="2">
        <f t="shared" si="8"/>
        <v>1647.7972710160816</v>
      </c>
      <c r="F66" s="2">
        <f t="shared" si="9"/>
        <v>111529.28857912688</v>
      </c>
    </row>
    <row r="67" spans="1:6" x14ac:dyDescent="0.25">
      <c r="A67">
        <f t="shared" si="5"/>
        <v>59</v>
      </c>
      <c r="B67" s="2">
        <f t="shared" si="6"/>
        <v>111529.28857912688</v>
      </c>
      <c r="C67" s="2">
        <f t="shared" si="1"/>
        <v>1959.0342571039748</v>
      </c>
      <c r="D67" s="2">
        <f t="shared" si="7"/>
        <v>306.7055435925991</v>
      </c>
      <c r="E67" s="2">
        <f t="shared" si="8"/>
        <v>1652.3287135113756</v>
      </c>
      <c r="F67" s="2">
        <f t="shared" si="9"/>
        <v>109876.9598656155</v>
      </c>
    </row>
    <row r="68" spans="1:6" x14ac:dyDescent="0.25">
      <c r="A68">
        <f t="shared" si="5"/>
        <v>60</v>
      </c>
      <c r="B68" s="2">
        <f t="shared" si="6"/>
        <v>109876.9598656155</v>
      </c>
      <c r="C68" s="2">
        <f t="shared" si="1"/>
        <v>1959.0342571039748</v>
      </c>
      <c r="D68" s="2">
        <f t="shared" si="7"/>
        <v>302.16163963044283</v>
      </c>
      <c r="E68" s="2">
        <f t="shared" si="8"/>
        <v>1656.8726174735323</v>
      </c>
      <c r="F68" s="2">
        <f t="shared" si="9"/>
        <v>108220.08724814196</v>
      </c>
    </row>
    <row r="69" spans="1:6" x14ac:dyDescent="0.25">
      <c r="A69">
        <f t="shared" si="5"/>
        <v>61</v>
      </c>
      <c r="B69" s="2">
        <f t="shared" si="6"/>
        <v>108220.08724814196</v>
      </c>
      <c r="C69" s="2">
        <f t="shared" si="1"/>
        <v>1959.0342571039748</v>
      </c>
      <c r="D69" s="2">
        <f t="shared" si="7"/>
        <v>297.60523993239059</v>
      </c>
      <c r="E69" s="2">
        <f t="shared" si="8"/>
        <v>1661.4290171715843</v>
      </c>
      <c r="F69" s="2">
        <f t="shared" si="9"/>
        <v>106558.65823097038</v>
      </c>
    </row>
    <row r="70" spans="1:6" x14ac:dyDescent="0.25">
      <c r="A70">
        <f t="shared" si="5"/>
        <v>62</v>
      </c>
      <c r="B70" s="2">
        <f t="shared" si="6"/>
        <v>106558.65823097038</v>
      </c>
      <c r="C70" s="2">
        <f t="shared" si="1"/>
        <v>1959.0342571039748</v>
      </c>
      <c r="D70" s="2">
        <f t="shared" si="7"/>
        <v>293.03631013516872</v>
      </c>
      <c r="E70" s="2">
        <f t="shared" si="8"/>
        <v>1665.9979469688058</v>
      </c>
      <c r="F70" s="2">
        <f t="shared" si="9"/>
        <v>104892.66028400157</v>
      </c>
    </row>
    <row r="71" spans="1:6" x14ac:dyDescent="0.25">
      <c r="A71">
        <f t="shared" si="5"/>
        <v>63</v>
      </c>
      <c r="B71" s="2">
        <f t="shared" si="6"/>
        <v>104892.66028400157</v>
      </c>
      <c r="C71" s="2">
        <f t="shared" si="1"/>
        <v>1959.0342571039748</v>
      </c>
      <c r="D71" s="2">
        <f t="shared" si="7"/>
        <v>288.45481578100453</v>
      </c>
      <c r="E71" s="2">
        <f t="shared" si="8"/>
        <v>1670.5794413229703</v>
      </c>
      <c r="F71" s="2">
        <f t="shared" si="9"/>
        <v>103222.0808426786</v>
      </c>
    </row>
    <row r="72" spans="1:6" x14ac:dyDescent="0.25">
      <c r="A72">
        <f t="shared" si="5"/>
        <v>64</v>
      </c>
      <c r="B72" s="2">
        <f t="shared" si="6"/>
        <v>103222.0808426786</v>
      </c>
      <c r="C72" s="2">
        <f t="shared" si="1"/>
        <v>1959.0342571039748</v>
      </c>
      <c r="D72" s="2">
        <f t="shared" si="7"/>
        <v>283.86072231736637</v>
      </c>
      <c r="E72" s="2">
        <f t="shared" si="8"/>
        <v>1675.1735347866083</v>
      </c>
      <c r="F72" s="2">
        <f t="shared" si="9"/>
        <v>101546.90730789199</v>
      </c>
    </row>
    <row r="73" spans="1:6" x14ac:dyDescent="0.25">
      <c r="A73">
        <f t="shared" si="5"/>
        <v>65</v>
      </c>
      <c r="B73" s="2">
        <f t="shared" si="6"/>
        <v>101546.90730789199</v>
      </c>
      <c r="C73" s="2">
        <f t="shared" si="1"/>
        <v>1959.0342571039748</v>
      </c>
      <c r="D73" s="2">
        <f t="shared" si="7"/>
        <v>279.25399509670314</v>
      </c>
      <c r="E73" s="2">
        <f t="shared" si="8"/>
        <v>1679.7802620072714</v>
      </c>
      <c r="F73" s="2">
        <f t="shared" si="9"/>
        <v>99867.127045884714</v>
      </c>
    </row>
    <row r="74" spans="1:6" x14ac:dyDescent="0.25">
      <c r="A74">
        <f t="shared" si="5"/>
        <v>66</v>
      </c>
      <c r="B74" s="2">
        <f t="shared" si="6"/>
        <v>99867.127045884714</v>
      </c>
      <c r="C74" s="2">
        <f t="shared" ref="C74:C137" si="10">$F$5</f>
        <v>1959.0342571039748</v>
      </c>
      <c r="D74" s="2">
        <f t="shared" si="7"/>
        <v>274.63459937618313</v>
      </c>
      <c r="E74" s="2">
        <f t="shared" si="8"/>
        <v>1684.3996577277917</v>
      </c>
      <c r="F74" s="2">
        <f t="shared" si="9"/>
        <v>98182.727388156927</v>
      </c>
    </row>
    <row r="75" spans="1:6" x14ac:dyDescent="0.25">
      <c r="A75">
        <f t="shared" ref="A75:A129" si="11">IF(A74+1&lt;=$B$6*$B$5,A74+1,"")</f>
        <v>67</v>
      </c>
      <c r="B75" s="2">
        <f t="shared" ref="B75:B138" si="12">F74</f>
        <v>98182.727388156927</v>
      </c>
      <c r="C75" s="2">
        <f t="shared" si="10"/>
        <v>1959.0342571039748</v>
      </c>
      <c r="D75" s="2">
        <f t="shared" ref="D75:D138" si="13">IPMT($F$3,A75,$F$4,-$F$2)</f>
        <v>270.00250031743172</v>
      </c>
      <c r="E75" s="2">
        <f t="shared" ref="E75:E138" si="14">PPMT($F$3,A75,$F$4,-$F$2)</f>
        <v>1689.0317567865432</v>
      </c>
      <c r="F75" s="2">
        <f t="shared" ref="F75:F138" si="15">B75-E75</f>
        <v>96493.695631370385</v>
      </c>
    </row>
    <row r="76" spans="1:6" x14ac:dyDescent="0.25">
      <c r="A76">
        <f t="shared" si="11"/>
        <v>68</v>
      </c>
      <c r="B76" s="2">
        <f t="shared" si="12"/>
        <v>96493.695631370385</v>
      </c>
      <c r="C76" s="2">
        <f t="shared" si="10"/>
        <v>1959.0342571039748</v>
      </c>
      <c r="D76" s="2">
        <f t="shared" si="13"/>
        <v>265.35766298626868</v>
      </c>
      <c r="E76" s="2">
        <f t="shared" si="14"/>
        <v>1693.6765941177061</v>
      </c>
      <c r="F76" s="2">
        <f t="shared" si="15"/>
        <v>94800.019037252685</v>
      </c>
    </row>
    <row r="77" spans="1:6" x14ac:dyDescent="0.25">
      <c r="A77">
        <f t="shared" si="11"/>
        <v>69</v>
      </c>
      <c r="B77" s="2">
        <f t="shared" si="12"/>
        <v>94800.019037252685</v>
      </c>
      <c r="C77" s="2">
        <f t="shared" si="10"/>
        <v>1959.0342571039748</v>
      </c>
      <c r="D77" s="2">
        <f t="shared" si="13"/>
        <v>260.70005235244503</v>
      </c>
      <c r="E77" s="2">
        <f t="shared" si="14"/>
        <v>1698.3342047515296</v>
      </c>
      <c r="F77" s="2">
        <f t="shared" si="15"/>
        <v>93101.684832501152</v>
      </c>
    </row>
    <row r="78" spans="1:6" x14ac:dyDescent="0.25">
      <c r="A78">
        <f t="shared" si="11"/>
        <v>70</v>
      </c>
      <c r="B78" s="2">
        <f t="shared" si="12"/>
        <v>93101.684832501152</v>
      </c>
      <c r="C78" s="2">
        <f t="shared" si="10"/>
        <v>1959.0342571039748</v>
      </c>
      <c r="D78" s="2">
        <f t="shared" si="13"/>
        <v>256.02963328937835</v>
      </c>
      <c r="E78" s="2">
        <f t="shared" si="14"/>
        <v>1703.0046238145962</v>
      </c>
      <c r="F78" s="2">
        <f t="shared" si="15"/>
        <v>91398.68020868655</v>
      </c>
    </row>
    <row r="79" spans="1:6" x14ac:dyDescent="0.25">
      <c r="A79">
        <f t="shared" si="11"/>
        <v>71</v>
      </c>
      <c r="B79" s="2">
        <f t="shared" si="12"/>
        <v>91398.68020868655</v>
      </c>
      <c r="C79" s="2">
        <f t="shared" si="10"/>
        <v>1959.0342571039748</v>
      </c>
      <c r="D79" s="2">
        <f t="shared" si="13"/>
        <v>251.34637057388815</v>
      </c>
      <c r="E79" s="2">
        <f t="shared" si="14"/>
        <v>1707.6878865300864</v>
      </c>
      <c r="F79" s="2">
        <f t="shared" si="15"/>
        <v>89690.992322156468</v>
      </c>
    </row>
    <row r="80" spans="1:6" x14ac:dyDescent="0.25">
      <c r="A80">
        <f t="shared" si="11"/>
        <v>72</v>
      </c>
      <c r="B80" s="2">
        <f t="shared" si="12"/>
        <v>89690.992322156468</v>
      </c>
      <c r="C80" s="2">
        <f t="shared" si="10"/>
        <v>1959.0342571039748</v>
      </c>
      <c r="D80" s="2">
        <f t="shared" si="13"/>
        <v>246.65022888593046</v>
      </c>
      <c r="E80" s="2">
        <f t="shared" si="14"/>
        <v>1712.3840282180443</v>
      </c>
      <c r="F80" s="2">
        <f t="shared" si="15"/>
        <v>87978.608293938421</v>
      </c>
    </row>
    <row r="81" spans="1:6" x14ac:dyDescent="0.25">
      <c r="A81">
        <f t="shared" si="11"/>
        <v>73</v>
      </c>
      <c r="B81" s="2">
        <f t="shared" si="12"/>
        <v>87978.608293938421</v>
      </c>
      <c r="C81" s="2">
        <f t="shared" si="10"/>
        <v>1959.0342571039748</v>
      </c>
      <c r="D81" s="2">
        <f t="shared" si="13"/>
        <v>241.9411728083308</v>
      </c>
      <c r="E81" s="2">
        <f t="shared" si="14"/>
        <v>1717.0930842956441</v>
      </c>
      <c r="F81" s="2">
        <f t="shared" si="15"/>
        <v>86261.515209642777</v>
      </c>
    </row>
    <row r="82" spans="1:6" x14ac:dyDescent="0.25">
      <c r="A82">
        <f t="shared" si="11"/>
        <v>74</v>
      </c>
      <c r="B82" s="2">
        <f t="shared" si="12"/>
        <v>86261.515209642777</v>
      </c>
      <c r="C82" s="2">
        <f t="shared" si="10"/>
        <v>1959.0342571039748</v>
      </c>
      <c r="D82" s="2">
        <f t="shared" si="13"/>
        <v>237.21916682651786</v>
      </c>
      <c r="E82" s="2">
        <f t="shared" si="14"/>
        <v>1721.8150902774569</v>
      </c>
      <c r="F82" s="2">
        <f t="shared" si="15"/>
        <v>84539.700119365327</v>
      </c>
    </row>
    <row r="83" spans="1:6" x14ac:dyDescent="0.25">
      <c r="A83">
        <f t="shared" si="11"/>
        <v>75</v>
      </c>
      <c r="B83" s="2">
        <f t="shared" si="12"/>
        <v>84539.700119365327</v>
      </c>
      <c r="C83" s="2">
        <f t="shared" si="10"/>
        <v>1959.0342571039748</v>
      </c>
      <c r="D83" s="2">
        <f t="shared" si="13"/>
        <v>232.48417532825479</v>
      </c>
      <c r="E83" s="2">
        <f t="shared" si="14"/>
        <v>1726.5500817757199</v>
      </c>
      <c r="F83" s="2">
        <f t="shared" si="15"/>
        <v>82813.150037589614</v>
      </c>
    </row>
    <row r="84" spans="1:6" x14ac:dyDescent="0.25">
      <c r="A84">
        <f t="shared" si="11"/>
        <v>76</v>
      </c>
      <c r="B84" s="2">
        <f t="shared" si="12"/>
        <v>82813.150037589614</v>
      </c>
      <c r="C84" s="2">
        <f t="shared" si="10"/>
        <v>1959.0342571039748</v>
      </c>
      <c r="D84" s="2">
        <f t="shared" si="13"/>
        <v>227.73616260337158</v>
      </c>
      <c r="E84" s="2">
        <f t="shared" si="14"/>
        <v>1731.2980945006034</v>
      </c>
      <c r="F84" s="2">
        <f t="shared" si="15"/>
        <v>81081.851943089016</v>
      </c>
    </row>
    <row r="85" spans="1:6" x14ac:dyDescent="0.25">
      <c r="A85">
        <f t="shared" si="11"/>
        <v>77</v>
      </c>
      <c r="B85" s="2">
        <f t="shared" si="12"/>
        <v>81081.851943089016</v>
      </c>
      <c r="C85" s="2">
        <f t="shared" si="10"/>
        <v>1959.0342571039748</v>
      </c>
      <c r="D85" s="2">
        <f t="shared" si="13"/>
        <v>222.97509284349493</v>
      </c>
      <c r="E85" s="2">
        <f t="shared" si="14"/>
        <v>1736.0591642604797</v>
      </c>
      <c r="F85" s="2">
        <f t="shared" si="15"/>
        <v>79345.792778828531</v>
      </c>
    </row>
    <row r="86" spans="1:6" x14ac:dyDescent="0.25">
      <c r="A86">
        <f t="shared" si="11"/>
        <v>78</v>
      </c>
      <c r="B86" s="2">
        <f t="shared" si="12"/>
        <v>79345.792778828531</v>
      </c>
      <c r="C86" s="2">
        <f t="shared" si="10"/>
        <v>1959.0342571039748</v>
      </c>
      <c r="D86" s="2">
        <f t="shared" si="13"/>
        <v>218.2009301417786</v>
      </c>
      <c r="E86" s="2">
        <f t="shared" si="14"/>
        <v>1740.8333269621962</v>
      </c>
      <c r="F86" s="2">
        <f t="shared" si="15"/>
        <v>77604.959451866336</v>
      </c>
    </row>
    <row r="87" spans="1:6" x14ac:dyDescent="0.25">
      <c r="A87">
        <f t="shared" si="11"/>
        <v>79</v>
      </c>
      <c r="B87" s="2">
        <f t="shared" si="12"/>
        <v>77604.959451866336</v>
      </c>
      <c r="C87" s="2">
        <f t="shared" si="10"/>
        <v>1959.0342571039748</v>
      </c>
      <c r="D87" s="2">
        <f t="shared" si="13"/>
        <v>213.41363849263251</v>
      </c>
      <c r="E87" s="2">
        <f t="shared" si="14"/>
        <v>1745.620618611342</v>
      </c>
      <c r="F87" s="2">
        <f t="shared" si="15"/>
        <v>75859.338833254995</v>
      </c>
    </row>
    <row r="88" spans="1:6" x14ac:dyDescent="0.25">
      <c r="A88">
        <f t="shared" si="11"/>
        <v>80</v>
      </c>
      <c r="B88" s="2">
        <f t="shared" si="12"/>
        <v>75859.338833254995</v>
      </c>
      <c r="C88" s="2">
        <f t="shared" si="10"/>
        <v>1959.0342571039748</v>
      </c>
      <c r="D88" s="2">
        <f t="shared" si="13"/>
        <v>208.61318179145132</v>
      </c>
      <c r="E88" s="2">
        <f t="shared" si="14"/>
        <v>1750.4210753125235</v>
      </c>
      <c r="F88" s="2">
        <f t="shared" si="15"/>
        <v>74108.917757942472</v>
      </c>
    </row>
    <row r="89" spans="1:6" x14ac:dyDescent="0.25">
      <c r="A89">
        <f t="shared" si="11"/>
        <v>81</v>
      </c>
      <c r="B89" s="2">
        <f t="shared" si="12"/>
        <v>74108.917757942472</v>
      </c>
      <c r="C89" s="2">
        <f t="shared" si="10"/>
        <v>1959.0342571039748</v>
      </c>
      <c r="D89" s="2">
        <f t="shared" si="13"/>
        <v>203.79952383434193</v>
      </c>
      <c r="E89" s="2">
        <f t="shared" si="14"/>
        <v>1755.2347332696329</v>
      </c>
      <c r="F89" s="2">
        <f t="shared" si="15"/>
        <v>72353.683024672835</v>
      </c>
    </row>
    <row r="90" spans="1:6" x14ac:dyDescent="0.25">
      <c r="A90">
        <f t="shared" si="11"/>
        <v>82</v>
      </c>
      <c r="B90" s="2">
        <f t="shared" si="12"/>
        <v>72353.683024672835</v>
      </c>
      <c r="C90" s="2">
        <f t="shared" si="10"/>
        <v>1959.0342571039748</v>
      </c>
      <c r="D90" s="2">
        <f t="shared" si="13"/>
        <v>198.97262831785045</v>
      </c>
      <c r="E90" s="2">
        <f t="shared" si="14"/>
        <v>1760.0616287861242</v>
      </c>
      <c r="F90" s="2">
        <f t="shared" si="15"/>
        <v>70593.621395886716</v>
      </c>
    </row>
    <row r="91" spans="1:6" x14ac:dyDescent="0.25">
      <c r="A91">
        <f t="shared" si="11"/>
        <v>83</v>
      </c>
      <c r="B91" s="2">
        <f t="shared" si="12"/>
        <v>70593.621395886716</v>
      </c>
      <c r="C91" s="2">
        <f t="shared" si="10"/>
        <v>1959.0342571039748</v>
      </c>
      <c r="D91" s="2">
        <f t="shared" si="13"/>
        <v>194.13245883868862</v>
      </c>
      <c r="E91" s="2">
        <f t="shared" si="14"/>
        <v>1764.9017982652861</v>
      </c>
      <c r="F91" s="2">
        <f t="shared" si="15"/>
        <v>68828.719597621428</v>
      </c>
    </row>
    <row r="92" spans="1:6" x14ac:dyDescent="0.25">
      <c r="A92">
        <f t="shared" si="11"/>
        <v>84</v>
      </c>
      <c r="B92" s="2">
        <f t="shared" si="12"/>
        <v>68828.719597621428</v>
      </c>
      <c r="C92" s="2">
        <f t="shared" si="10"/>
        <v>1959.0342571039748</v>
      </c>
      <c r="D92" s="2">
        <f t="shared" si="13"/>
        <v>189.27897889345903</v>
      </c>
      <c r="E92" s="2">
        <f t="shared" si="14"/>
        <v>1769.7552782105156</v>
      </c>
      <c r="F92" s="2">
        <f t="shared" si="15"/>
        <v>67058.964319410909</v>
      </c>
    </row>
    <row r="93" spans="1:6" x14ac:dyDescent="0.25">
      <c r="A93">
        <f t="shared" si="11"/>
        <v>85</v>
      </c>
      <c r="B93" s="2">
        <f t="shared" si="12"/>
        <v>67058.964319410909</v>
      </c>
      <c r="C93" s="2">
        <f t="shared" si="10"/>
        <v>1959.0342571039748</v>
      </c>
      <c r="D93" s="2">
        <f t="shared" si="13"/>
        <v>184.41215187838014</v>
      </c>
      <c r="E93" s="2">
        <f t="shared" si="14"/>
        <v>1774.6221052255946</v>
      </c>
      <c r="F93" s="2">
        <f t="shared" si="15"/>
        <v>65284.342214185315</v>
      </c>
    </row>
    <row r="94" spans="1:6" x14ac:dyDescent="0.25">
      <c r="A94">
        <f t="shared" si="11"/>
        <v>86</v>
      </c>
      <c r="B94" s="2">
        <f t="shared" si="12"/>
        <v>65284.342214185315</v>
      </c>
      <c r="C94" s="2">
        <f t="shared" si="10"/>
        <v>1959.0342571039748</v>
      </c>
      <c r="D94" s="2">
        <f t="shared" si="13"/>
        <v>179.53194108900976</v>
      </c>
      <c r="E94" s="2">
        <f t="shared" si="14"/>
        <v>1779.5023160149651</v>
      </c>
      <c r="F94" s="2">
        <f t="shared" si="15"/>
        <v>63504.83989817035</v>
      </c>
    </row>
    <row r="95" spans="1:6" x14ac:dyDescent="0.25">
      <c r="A95">
        <f t="shared" si="11"/>
        <v>87</v>
      </c>
      <c r="B95" s="2">
        <f t="shared" si="12"/>
        <v>63504.83989817035</v>
      </c>
      <c r="C95" s="2">
        <f t="shared" si="10"/>
        <v>1959.0342571039748</v>
      </c>
      <c r="D95" s="2">
        <f t="shared" si="13"/>
        <v>174.63830971996859</v>
      </c>
      <c r="E95" s="2">
        <f t="shared" si="14"/>
        <v>1784.3959473840059</v>
      </c>
      <c r="F95" s="2">
        <f t="shared" si="15"/>
        <v>61720.443950786343</v>
      </c>
    </row>
    <row r="96" spans="1:6" x14ac:dyDescent="0.25">
      <c r="A96">
        <f t="shared" si="11"/>
        <v>88</v>
      </c>
      <c r="B96" s="2">
        <f t="shared" si="12"/>
        <v>61720.443950786343</v>
      </c>
      <c r="C96" s="2">
        <f t="shared" si="10"/>
        <v>1959.0342571039748</v>
      </c>
      <c r="D96" s="2">
        <f t="shared" si="13"/>
        <v>169.73122086466256</v>
      </c>
      <c r="E96" s="2">
        <f t="shared" si="14"/>
        <v>1789.3030362393122</v>
      </c>
      <c r="F96" s="2">
        <f t="shared" si="15"/>
        <v>59931.140914547032</v>
      </c>
    </row>
    <row r="97" spans="1:6" x14ac:dyDescent="0.25">
      <c r="A97">
        <f t="shared" si="11"/>
        <v>89</v>
      </c>
      <c r="B97" s="2">
        <f t="shared" si="12"/>
        <v>59931.140914547032</v>
      </c>
      <c r="C97" s="2">
        <f t="shared" si="10"/>
        <v>1959.0342571039748</v>
      </c>
      <c r="D97" s="2">
        <f t="shared" si="13"/>
        <v>164.81063751500449</v>
      </c>
      <c r="E97" s="2">
        <f t="shared" si="14"/>
        <v>1794.2236195889705</v>
      </c>
      <c r="F97" s="2">
        <f t="shared" si="15"/>
        <v>58136.917294958061</v>
      </c>
    </row>
    <row r="98" spans="1:6" x14ac:dyDescent="0.25">
      <c r="A98">
        <f t="shared" si="11"/>
        <v>90</v>
      </c>
      <c r="B98" s="2">
        <f t="shared" si="12"/>
        <v>58136.917294958061</v>
      </c>
      <c r="C98" s="2">
        <f t="shared" si="10"/>
        <v>1959.0342571039748</v>
      </c>
      <c r="D98" s="2">
        <f t="shared" si="13"/>
        <v>159.87652256113481</v>
      </c>
      <c r="E98" s="2">
        <f t="shared" si="14"/>
        <v>1799.1577345428398</v>
      </c>
      <c r="F98" s="2">
        <f t="shared" si="15"/>
        <v>56337.759560415223</v>
      </c>
    </row>
    <row r="99" spans="1:6" x14ac:dyDescent="0.25">
      <c r="A99">
        <f t="shared" si="11"/>
        <v>91</v>
      </c>
      <c r="B99" s="2">
        <f t="shared" si="12"/>
        <v>56337.759560415223</v>
      </c>
      <c r="C99" s="2">
        <f t="shared" si="10"/>
        <v>1959.0342571039748</v>
      </c>
      <c r="D99" s="2">
        <f t="shared" si="13"/>
        <v>154.92883879114203</v>
      </c>
      <c r="E99" s="2">
        <f t="shared" si="14"/>
        <v>1804.1054183128326</v>
      </c>
      <c r="F99" s="2">
        <f t="shared" si="15"/>
        <v>54533.654142102387</v>
      </c>
    </row>
    <row r="100" spans="1:6" x14ac:dyDescent="0.25">
      <c r="A100">
        <f t="shared" si="11"/>
        <v>92</v>
      </c>
      <c r="B100" s="2">
        <f t="shared" si="12"/>
        <v>54533.654142102387</v>
      </c>
      <c r="C100" s="2">
        <f t="shared" si="10"/>
        <v>1959.0342571039748</v>
      </c>
      <c r="D100" s="2">
        <f t="shared" si="13"/>
        <v>149.9675488907817</v>
      </c>
      <c r="E100" s="2">
        <f t="shared" si="14"/>
        <v>1809.0667082131929</v>
      </c>
      <c r="F100" s="2">
        <f t="shared" si="15"/>
        <v>52724.587433889195</v>
      </c>
    </row>
    <row r="101" spans="1:6" x14ac:dyDescent="0.25">
      <c r="A101">
        <f t="shared" si="11"/>
        <v>93</v>
      </c>
      <c r="B101" s="2">
        <f t="shared" si="12"/>
        <v>52724.587433889195</v>
      </c>
      <c r="C101" s="2">
        <f t="shared" si="10"/>
        <v>1959.0342571039748</v>
      </c>
      <c r="D101" s="2">
        <f t="shared" si="13"/>
        <v>144.9926154431954</v>
      </c>
      <c r="E101" s="2">
        <f t="shared" si="14"/>
        <v>1814.0416416607793</v>
      </c>
      <c r="F101" s="2">
        <f t="shared" si="15"/>
        <v>50910.545792228419</v>
      </c>
    </row>
    <row r="102" spans="1:6" x14ac:dyDescent="0.25">
      <c r="A102">
        <f t="shared" si="11"/>
        <v>94</v>
      </c>
      <c r="B102" s="2">
        <f t="shared" si="12"/>
        <v>50910.545792228419</v>
      </c>
      <c r="C102" s="2">
        <f t="shared" si="10"/>
        <v>1959.0342571039748</v>
      </c>
      <c r="D102" s="2">
        <f t="shared" si="13"/>
        <v>140.00400092862827</v>
      </c>
      <c r="E102" s="2">
        <f t="shared" si="14"/>
        <v>1819.0302561753465</v>
      </c>
      <c r="F102" s="2">
        <f t="shared" si="15"/>
        <v>49091.51553605307</v>
      </c>
    </row>
    <row r="103" spans="1:6" x14ac:dyDescent="0.25">
      <c r="A103">
        <f t="shared" si="11"/>
        <v>95</v>
      </c>
      <c r="B103" s="2">
        <f t="shared" si="12"/>
        <v>49091.51553605307</v>
      </c>
      <c r="C103" s="2">
        <f t="shared" si="10"/>
        <v>1959.0342571039748</v>
      </c>
      <c r="D103" s="2">
        <f t="shared" si="13"/>
        <v>135.00166772414605</v>
      </c>
      <c r="E103" s="2">
        <f t="shared" si="14"/>
        <v>1824.0325893798288</v>
      </c>
      <c r="F103" s="2">
        <f t="shared" si="15"/>
        <v>47267.482946673241</v>
      </c>
    </row>
    <row r="104" spans="1:6" x14ac:dyDescent="0.25">
      <c r="A104">
        <f t="shared" si="11"/>
        <v>96</v>
      </c>
      <c r="B104" s="2">
        <f t="shared" si="12"/>
        <v>47267.482946673241</v>
      </c>
      <c r="C104" s="2">
        <f t="shared" si="10"/>
        <v>1959.0342571039748</v>
      </c>
      <c r="D104" s="2">
        <f t="shared" si="13"/>
        <v>129.98557810335151</v>
      </c>
      <c r="E104" s="2">
        <f t="shared" si="14"/>
        <v>1829.0486790006232</v>
      </c>
      <c r="F104" s="2">
        <f t="shared" si="15"/>
        <v>45438.434267672616</v>
      </c>
    </row>
    <row r="105" spans="1:6" x14ac:dyDescent="0.25">
      <c r="A105">
        <f t="shared" si="11"/>
        <v>97</v>
      </c>
      <c r="B105" s="2">
        <f t="shared" si="12"/>
        <v>45438.434267672616</v>
      </c>
      <c r="C105" s="2">
        <f t="shared" si="10"/>
        <v>1959.0342571039748</v>
      </c>
      <c r="D105" s="2">
        <f t="shared" si="13"/>
        <v>124.95569423609983</v>
      </c>
      <c r="E105" s="2">
        <f t="shared" si="14"/>
        <v>1834.0785628678748</v>
      </c>
      <c r="F105" s="2">
        <f t="shared" si="15"/>
        <v>43604.355704804744</v>
      </c>
    </row>
    <row r="106" spans="1:6" x14ac:dyDescent="0.25">
      <c r="A106">
        <f t="shared" si="11"/>
        <v>98</v>
      </c>
      <c r="B106" s="2">
        <f t="shared" si="12"/>
        <v>43604.355704804744</v>
      </c>
      <c r="C106" s="2">
        <f t="shared" si="10"/>
        <v>1959.0342571039748</v>
      </c>
      <c r="D106" s="2">
        <f t="shared" si="13"/>
        <v>119.91197818821318</v>
      </c>
      <c r="E106" s="2">
        <f t="shared" si="14"/>
        <v>1839.1222789157616</v>
      </c>
      <c r="F106" s="2">
        <f t="shared" si="15"/>
        <v>41765.233425888982</v>
      </c>
    </row>
    <row r="107" spans="1:6" x14ac:dyDescent="0.25">
      <c r="A107">
        <f t="shared" si="11"/>
        <v>99</v>
      </c>
      <c r="B107" s="2">
        <f t="shared" si="12"/>
        <v>41765.233425888982</v>
      </c>
      <c r="C107" s="2">
        <f t="shared" si="10"/>
        <v>1959.0342571039748</v>
      </c>
      <c r="D107" s="2">
        <f t="shared" si="13"/>
        <v>114.85439192119482</v>
      </c>
      <c r="E107" s="2">
        <f t="shared" si="14"/>
        <v>1844.1798651827798</v>
      </c>
      <c r="F107" s="2">
        <f t="shared" si="15"/>
        <v>39921.053560706205</v>
      </c>
    </row>
    <row r="108" spans="1:6" x14ac:dyDescent="0.25">
      <c r="A108">
        <f t="shared" si="11"/>
        <v>100</v>
      </c>
      <c r="B108" s="2">
        <f t="shared" si="12"/>
        <v>39921.053560706205</v>
      </c>
      <c r="C108" s="2">
        <f t="shared" si="10"/>
        <v>1959.0342571039748</v>
      </c>
      <c r="D108" s="2">
        <f t="shared" si="13"/>
        <v>109.78289729194218</v>
      </c>
      <c r="E108" s="2">
        <f t="shared" si="14"/>
        <v>1849.2513598120327</v>
      </c>
      <c r="F108" s="2">
        <f t="shared" si="15"/>
        <v>38071.80220089417</v>
      </c>
    </row>
    <row r="109" spans="1:6" x14ac:dyDescent="0.25">
      <c r="A109">
        <f t="shared" si="11"/>
        <v>101</v>
      </c>
      <c r="B109" s="2">
        <f t="shared" si="12"/>
        <v>38071.80220089417</v>
      </c>
      <c r="C109" s="2">
        <f t="shared" si="10"/>
        <v>1959.0342571039748</v>
      </c>
      <c r="D109" s="2">
        <f t="shared" si="13"/>
        <v>104.69745605245907</v>
      </c>
      <c r="E109" s="2">
        <f t="shared" si="14"/>
        <v>1854.3368010515155</v>
      </c>
      <c r="F109" s="2">
        <f t="shared" si="15"/>
        <v>36217.465399842651</v>
      </c>
    </row>
    <row r="110" spans="1:6" x14ac:dyDescent="0.25">
      <c r="A110">
        <f t="shared" si="11"/>
        <v>102</v>
      </c>
      <c r="B110" s="2">
        <f t="shared" si="12"/>
        <v>36217.465399842651</v>
      </c>
      <c r="C110" s="2">
        <f t="shared" si="10"/>
        <v>1959.0342571039748</v>
      </c>
      <c r="D110" s="2">
        <f t="shared" si="13"/>
        <v>99.598029849567425</v>
      </c>
      <c r="E110" s="2">
        <f t="shared" si="14"/>
        <v>1859.4362272544072</v>
      </c>
      <c r="F110" s="2">
        <f t="shared" si="15"/>
        <v>34358.029172588242</v>
      </c>
    </row>
    <row r="111" spans="1:6" x14ac:dyDescent="0.25">
      <c r="A111">
        <f t="shared" si="11"/>
        <v>103</v>
      </c>
      <c r="B111" s="2">
        <f t="shared" si="12"/>
        <v>34358.029172588242</v>
      </c>
      <c r="C111" s="2">
        <f t="shared" si="10"/>
        <v>1959.0342571039748</v>
      </c>
      <c r="D111" s="2">
        <f t="shared" si="13"/>
        <v>94.484580224617801</v>
      </c>
      <c r="E111" s="2">
        <f t="shared" si="14"/>
        <v>1864.5496768793571</v>
      </c>
      <c r="F111" s="2">
        <f t="shared" si="15"/>
        <v>32493.479495708885</v>
      </c>
    </row>
    <row r="112" spans="1:6" x14ac:dyDescent="0.25">
      <c r="A112">
        <f t="shared" si="11"/>
        <v>104</v>
      </c>
      <c r="B112" s="2">
        <f t="shared" si="12"/>
        <v>32493.479495708885</v>
      </c>
      <c r="C112" s="2">
        <f t="shared" si="10"/>
        <v>1959.0342571039748</v>
      </c>
      <c r="D112" s="2">
        <f t="shared" si="13"/>
        <v>89.357068613199559</v>
      </c>
      <c r="E112" s="2">
        <f t="shared" si="14"/>
        <v>1869.6771884907751</v>
      </c>
      <c r="F112" s="2">
        <f t="shared" si="15"/>
        <v>30623.802307218109</v>
      </c>
    </row>
    <row r="113" spans="1:6" x14ac:dyDescent="0.25">
      <c r="A113">
        <f t="shared" si="11"/>
        <v>105</v>
      </c>
      <c r="B113" s="2">
        <f t="shared" si="12"/>
        <v>30623.802307218109</v>
      </c>
      <c r="C113" s="2">
        <f t="shared" si="10"/>
        <v>1959.0342571039748</v>
      </c>
      <c r="D113" s="2">
        <f t="shared" si="13"/>
        <v>84.215456344849926</v>
      </c>
      <c r="E113" s="2">
        <f t="shared" si="14"/>
        <v>1874.8188007591248</v>
      </c>
      <c r="F113" s="2">
        <f t="shared" si="15"/>
        <v>28748.983506458986</v>
      </c>
    </row>
    <row r="114" spans="1:6" x14ac:dyDescent="0.25">
      <c r="A114">
        <f t="shared" si="11"/>
        <v>106</v>
      </c>
      <c r="B114" s="2">
        <f t="shared" si="12"/>
        <v>28748.983506458986</v>
      </c>
      <c r="C114" s="2">
        <f t="shared" si="10"/>
        <v>1959.0342571039748</v>
      </c>
      <c r="D114" s="2">
        <f t="shared" si="13"/>
        <v>79.059704642762341</v>
      </c>
      <c r="E114" s="2">
        <f t="shared" si="14"/>
        <v>1879.9745524612124</v>
      </c>
      <c r="F114" s="2">
        <f t="shared" si="15"/>
        <v>26869.008953997774</v>
      </c>
    </row>
    <row r="115" spans="1:6" x14ac:dyDescent="0.25">
      <c r="A115">
        <f t="shared" si="11"/>
        <v>107</v>
      </c>
      <c r="B115" s="2">
        <f t="shared" si="12"/>
        <v>26869.008953997774</v>
      </c>
      <c r="C115" s="2">
        <f t="shared" si="10"/>
        <v>1959.0342571039748</v>
      </c>
      <c r="D115" s="2">
        <f t="shared" si="13"/>
        <v>73.889774623493992</v>
      </c>
      <c r="E115" s="2">
        <f t="shared" si="14"/>
        <v>1885.144482480481</v>
      </c>
      <c r="F115" s="2">
        <f t="shared" si="15"/>
        <v>24983.864471517292</v>
      </c>
    </row>
    <row r="116" spans="1:6" x14ac:dyDescent="0.25">
      <c r="A116">
        <f t="shared" si="11"/>
        <v>108</v>
      </c>
      <c r="B116" s="2">
        <f t="shared" si="12"/>
        <v>24983.864471517292</v>
      </c>
      <c r="C116" s="2">
        <f t="shared" si="10"/>
        <v>1959.0342571039748</v>
      </c>
      <c r="D116" s="2">
        <f t="shared" si="13"/>
        <v>68.705627296672674</v>
      </c>
      <c r="E116" s="2">
        <f t="shared" si="14"/>
        <v>1890.3286298073021</v>
      </c>
      <c r="F116" s="2">
        <f t="shared" si="15"/>
        <v>23093.535841709989</v>
      </c>
    </row>
    <row r="117" spans="1:6" x14ac:dyDescent="0.25">
      <c r="A117">
        <f t="shared" si="11"/>
        <v>109</v>
      </c>
      <c r="B117" s="2">
        <f t="shared" si="12"/>
        <v>23093.535841709989</v>
      </c>
      <c r="C117" s="2">
        <f t="shared" si="10"/>
        <v>1959.0342571039748</v>
      </c>
      <c r="D117" s="2">
        <f t="shared" si="13"/>
        <v>63.507223564702585</v>
      </c>
      <c r="E117" s="2">
        <f t="shared" si="14"/>
        <v>1895.527033539272</v>
      </c>
      <c r="F117" s="2">
        <f t="shared" si="15"/>
        <v>21198.008808170718</v>
      </c>
    </row>
    <row r="118" spans="1:6" x14ac:dyDescent="0.25">
      <c r="A118">
        <f t="shared" si="11"/>
        <v>110</v>
      </c>
      <c r="B118" s="2">
        <f t="shared" si="12"/>
        <v>21198.008808170718</v>
      </c>
      <c r="C118" s="2">
        <f t="shared" si="10"/>
        <v>1959.0342571039748</v>
      </c>
      <c r="D118" s="2">
        <f t="shared" si="13"/>
        <v>58.29452422246959</v>
      </c>
      <c r="E118" s="2">
        <f t="shared" si="14"/>
        <v>1900.7397328815055</v>
      </c>
      <c r="F118" s="2">
        <f t="shared" si="15"/>
        <v>19297.269075289212</v>
      </c>
    </row>
    <row r="119" spans="1:6" x14ac:dyDescent="0.25">
      <c r="A119">
        <f t="shared" si="11"/>
        <v>111</v>
      </c>
      <c r="B119" s="2">
        <f t="shared" si="12"/>
        <v>19297.269075289212</v>
      </c>
      <c r="C119" s="2">
        <f t="shared" si="10"/>
        <v>1959.0342571039748</v>
      </c>
      <c r="D119" s="2">
        <f t="shared" si="13"/>
        <v>53.067489957045446</v>
      </c>
      <c r="E119" s="2">
        <f t="shared" si="14"/>
        <v>1905.9667671469292</v>
      </c>
      <c r="F119" s="2">
        <f t="shared" si="15"/>
        <v>17391.302308142283</v>
      </c>
    </row>
    <row r="120" spans="1:6" x14ac:dyDescent="0.25">
      <c r="A120">
        <f t="shared" si="11"/>
        <v>112</v>
      </c>
      <c r="B120" s="2">
        <f t="shared" si="12"/>
        <v>17391.302308142283</v>
      </c>
      <c r="C120" s="2">
        <f t="shared" si="10"/>
        <v>1959.0342571039748</v>
      </c>
      <c r="D120" s="2">
        <f t="shared" si="13"/>
        <v>47.826081347391394</v>
      </c>
      <c r="E120" s="2">
        <f t="shared" si="14"/>
        <v>1911.2081757565834</v>
      </c>
      <c r="F120" s="2">
        <f t="shared" si="15"/>
        <v>15480.094132385701</v>
      </c>
    </row>
    <row r="121" spans="1:6" x14ac:dyDescent="0.25">
      <c r="A121">
        <f t="shared" si="11"/>
        <v>113</v>
      </c>
      <c r="B121" s="2">
        <f t="shared" si="12"/>
        <v>15480.094132385701</v>
      </c>
      <c r="C121" s="2">
        <f t="shared" si="10"/>
        <v>1959.0342571039748</v>
      </c>
      <c r="D121" s="2">
        <f t="shared" si="13"/>
        <v>42.570258864060783</v>
      </c>
      <c r="E121" s="2">
        <f t="shared" si="14"/>
        <v>1916.4639982399137</v>
      </c>
      <c r="F121" s="2">
        <f t="shared" si="15"/>
        <v>13563.630134145787</v>
      </c>
    </row>
    <row r="122" spans="1:6" x14ac:dyDescent="0.25">
      <c r="A122">
        <f t="shared" si="11"/>
        <v>114</v>
      </c>
      <c r="B122" s="2">
        <f t="shared" si="12"/>
        <v>13563.630134145787</v>
      </c>
      <c r="C122" s="2">
        <f t="shared" si="10"/>
        <v>1959.0342571039748</v>
      </c>
      <c r="D122" s="2">
        <f t="shared" si="13"/>
        <v>37.299982868901026</v>
      </c>
      <c r="E122" s="2">
        <f t="shared" si="14"/>
        <v>1921.7342742350736</v>
      </c>
      <c r="F122" s="2">
        <f t="shared" si="15"/>
        <v>11641.895859910714</v>
      </c>
    </row>
    <row r="123" spans="1:6" x14ac:dyDescent="0.25">
      <c r="A123">
        <f t="shared" si="11"/>
        <v>115</v>
      </c>
      <c r="B123" s="2">
        <f t="shared" si="12"/>
        <v>11641.895859910714</v>
      </c>
      <c r="C123" s="2">
        <f t="shared" si="10"/>
        <v>1959.0342571039748</v>
      </c>
      <c r="D123" s="2">
        <f t="shared" si="13"/>
        <v>32.015213614754565</v>
      </c>
      <c r="E123" s="2">
        <f t="shared" si="14"/>
        <v>1927.0190434892202</v>
      </c>
      <c r="F123" s="2">
        <f t="shared" si="15"/>
        <v>9714.8768164214925</v>
      </c>
    </row>
    <row r="124" spans="1:6" x14ac:dyDescent="0.25">
      <c r="A124">
        <f t="shared" si="11"/>
        <v>116</v>
      </c>
      <c r="B124" s="2">
        <f t="shared" si="12"/>
        <v>9714.8768164214925</v>
      </c>
      <c r="C124" s="2">
        <f t="shared" si="10"/>
        <v>1959.0342571039748</v>
      </c>
      <c r="D124" s="2">
        <f t="shared" si="13"/>
        <v>26.715911245159212</v>
      </c>
      <c r="E124" s="2">
        <f t="shared" si="14"/>
        <v>1932.3183458588155</v>
      </c>
      <c r="F124" s="2">
        <f t="shared" si="15"/>
        <v>7782.558470562677</v>
      </c>
    </row>
    <row r="125" spans="1:6" x14ac:dyDescent="0.25">
      <c r="A125">
        <f t="shared" si="11"/>
        <v>117</v>
      </c>
      <c r="B125" s="2">
        <f t="shared" si="12"/>
        <v>7782.558470562677</v>
      </c>
      <c r="C125" s="2">
        <f t="shared" si="10"/>
        <v>1959.0342571039748</v>
      </c>
      <c r="D125" s="2">
        <f t="shared" si="13"/>
        <v>21.402035794047464</v>
      </c>
      <c r="E125" s="2">
        <f t="shared" si="14"/>
        <v>1937.6322213099274</v>
      </c>
      <c r="F125" s="2">
        <f t="shared" si="15"/>
        <v>5844.9262492527496</v>
      </c>
    </row>
    <row r="126" spans="1:6" x14ac:dyDescent="0.25">
      <c r="A126">
        <f t="shared" si="11"/>
        <v>118</v>
      </c>
      <c r="B126" s="2">
        <f t="shared" si="12"/>
        <v>5844.9262492527496</v>
      </c>
      <c r="C126" s="2">
        <f t="shared" si="10"/>
        <v>1959.0342571039748</v>
      </c>
      <c r="D126" s="2">
        <f t="shared" si="13"/>
        <v>16.073547185445165</v>
      </c>
      <c r="E126" s="2">
        <f t="shared" si="14"/>
        <v>1942.9607099185296</v>
      </c>
      <c r="F126" s="2">
        <f t="shared" si="15"/>
        <v>3901.96553933422</v>
      </c>
    </row>
    <row r="127" spans="1:6" x14ac:dyDescent="0.25">
      <c r="A127">
        <f t="shared" si="11"/>
        <v>119</v>
      </c>
      <c r="B127" s="2">
        <f t="shared" si="12"/>
        <v>3901.96553933422</v>
      </c>
      <c r="C127" s="2">
        <f t="shared" si="10"/>
        <v>1959.0342571039748</v>
      </c>
      <c r="D127" s="2">
        <f t="shared" si="13"/>
        <v>10.730405233169206</v>
      </c>
      <c r="E127" s="2">
        <f t="shared" si="14"/>
        <v>1948.3038518708056</v>
      </c>
      <c r="F127" s="2">
        <f t="shared" si="15"/>
        <v>1953.6616874634144</v>
      </c>
    </row>
    <row r="128" spans="1:6" x14ac:dyDescent="0.25">
      <c r="A128">
        <f t="shared" si="11"/>
        <v>120</v>
      </c>
      <c r="B128" s="2">
        <f t="shared" si="12"/>
        <v>1953.6616874634144</v>
      </c>
      <c r="C128" s="2">
        <f t="shared" si="10"/>
        <v>1959.0342571039748</v>
      </c>
      <c r="D128" s="2">
        <f t="shared" si="13"/>
        <v>5.3725696405244889</v>
      </c>
      <c r="E128" s="2">
        <f t="shared" si="14"/>
        <v>1953.6616874634503</v>
      </c>
      <c r="F128" s="2">
        <f t="shared" si="15"/>
        <v>-3.5925040720030665E-11</v>
      </c>
    </row>
    <row r="129" spans="1:6" x14ac:dyDescent="0.25">
      <c r="A129" t="str">
        <f t="shared" si="11"/>
        <v/>
      </c>
      <c r="B129" s="2"/>
      <c r="C129" s="2"/>
      <c r="D129" s="2"/>
      <c r="E129" s="2"/>
      <c r="F129" s="2"/>
    </row>
    <row r="130" spans="1:6" x14ac:dyDescent="0.25">
      <c r="A130" t="str">
        <f>IFERROR(IF(A129+1&lt;=$B$6*$B$5,A129+1,NA()),"")</f>
        <v/>
      </c>
      <c r="B130" s="2"/>
      <c r="C130" s="2"/>
      <c r="D130" s="2"/>
      <c r="E130" s="2"/>
      <c r="F130" s="2"/>
    </row>
    <row r="131" spans="1:6" x14ac:dyDescent="0.25">
      <c r="A131" t="str">
        <f t="shared" ref="A131:A194" si="16">IFERROR(IF(A130+1&lt;=$B$6*$B$5,A130+1,NA()),"")</f>
        <v/>
      </c>
      <c r="B131" s="2"/>
      <c r="C131" s="2"/>
      <c r="D131" s="2"/>
      <c r="E131" s="2"/>
      <c r="F131" s="2"/>
    </row>
    <row r="132" spans="1:6" x14ac:dyDescent="0.25">
      <c r="A132" t="str">
        <f t="shared" si="16"/>
        <v/>
      </c>
      <c r="B132" s="2"/>
      <c r="C132" s="2"/>
      <c r="D132" s="2"/>
      <c r="E132" s="2"/>
      <c r="F132" s="2"/>
    </row>
    <row r="133" spans="1:6" x14ac:dyDescent="0.25">
      <c r="A133" t="str">
        <f t="shared" si="16"/>
        <v/>
      </c>
      <c r="B133" s="2"/>
      <c r="C133" s="2"/>
      <c r="D133" s="2"/>
      <c r="E133" s="2"/>
      <c r="F133" s="2"/>
    </row>
    <row r="134" spans="1:6" x14ac:dyDescent="0.25">
      <c r="A134" t="str">
        <f t="shared" si="16"/>
        <v/>
      </c>
      <c r="B134" s="2"/>
      <c r="C134" s="2"/>
      <c r="D134" s="2"/>
      <c r="E134" s="2"/>
      <c r="F134" s="2"/>
    </row>
    <row r="135" spans="1:6" x14ac:dyDescent="0.25">
      <c r="A135" t="str">
        <f t="shared" si="16"/>
        <v/>
      </c>
      <c r="B135" s="2"/>
      <c r="C135" s="2"/>
      <c r="D135" s="2"/>
      <c r="E135" s="2"/>
      <c r="F135" s="2"/>
    </row>
    <row r="136" spans="1:6" x14ac:dyDescent="0.25">
      <c r="A136" t="str">
        <f t="shared" si="16"/>
        <v/>
      </c>
      <c r="B136" s="2"/>
      <c r="C136" s="2"/>
      <c r="D136" s="2"/>
      <c r="E136" s="2"/>
      <c r="F136" s="2"/>
    </row>
    <row r="137" spans="1:6" x14ac:dyDescent="0.25">
      <c r="A137" t="str">
        <f t="shared" si="16"/>
        <v/>
      </c>
      <c r="B137" s="2"/>
      <c r="C137" s="2"/>
      <c r="D137" s="2"/>
      <c r="E137" s="2"/>
      <c r="F137" s="2"/>
    </row>
    <row r="138" spans="1:6" x14ac:dyDescent="0.25">
      <c r="A138" t="str">
        <f t="shared" si="16"/>
        <v/>
      </c>
      <c r="B138" s="2"/>
      <c r="C138" s="2"/>
      <c r="D138" s="2"/>
      <c r="E138" s="2"/>
      <c r="F138" s="2"/>
    </row>
    <row r="139" spans="1:6" x14ac:dyDescent="0.25">
      <c r="A139" t="str">
        <f t="shared" si="16"/>
        <v/>
      </c>
      <c r="B139" s="2"/>
      <c r="C139" s="2"/>
      <c r="D139" s="2"/>
      <c r="E139" s="2"/>
      <c r="F139" s="2"/>
    </row>
    <row r="140" spans="1:6" x14ac:dyDescent="0.25">
      <c r="A140" t="str">
        <f t="shared" si="16"/>
        <v/>
      </c>
      <c r="B140" s="2"/>
      <c r="C140" s="2"/>
      <c r="D140" s="2"/>
      <c r="E140" s="2"/>
      <c r="F140" s="2"/>
    </row>
    <row r="141" spans="1:6" x14ac:dyDescent="0.25">
      <c r="A141" t="str">
        <f t="shared" si="16"/>
        <v/>
      </c>
      <c r="B141" s="2"/>
      <c r="C141" s="2"/>
      <c r="D141" s="2"/>
      <c r="E141" s="2"/>
      <c r="F141" s="2"/>
    </row>
    <row r="142" spans="1:6" x14ac:dyDescent="0.25">
      <c r="A142" t="str">
        <f t="shared" si="16"/>
        <v/>
      </c>
      <c r="B142" s="2"/>
      <c r="C142" s="2"/>
      <c r="D142" s="2"/>
      <c r="E142" s="2"/>
      <c r="F142" s="2"/>
    </row>
    <row r="143" spans="1:6" x14ac:dyDescent="0.25">
      <c r="A143" t="str">
        <f t="shared" si="16"/>
        <v/>
      </c>
      <c r="B143" s="2"/>
      <c r="C143" s="2"/>
      <c r="D143" s="2"/>
      <c r="E143" s="2"/>
      <c r="F143" s="2"/>
    </row>
    <row r="144" spans="1:6" x14ac:dyDescent="0.25">
      <c r="A144" t="str">
        <f t="shared" si="16"/>
        <v/>
      </c>
      <c r="B144" s="2"/>
      <c r="C144" s="2"/>
      <c r="D144" s="2"/>
      <c r="E144" s="2"/>
      <c r="F144" s="2"/>
    </row>
    <row r="145" spans="1:6" x14ac:dyDescent="0.25">
      <c r="A145" t="str">
        <f t="shared" si="16"/>
        <v/>
      </c>
      <c r="B145" s="2"/>
      <c r="C145" s="2"/>
      <c r="D145" s="2"/>
      <c r="E145" s="2"/>
      <c r="F145" s="2"/>
    </row>
    <row r="146" spans="1:6" x14ac:dyDescent="0.25">
      <c r="A146" t="str">
        <f t="shared" si="16"/>
        <v/>
      </c>
      <c r="B146" s="2"/>
      <c r="C146" s="2"/>
      <c r="D146" s="2"/>
      <c r="E146" s="2"/>
      <c r="F146" s="2"/>
    </row>
    <row r="147" spans="1:6" x14ac:dyDescent="0.25">
      <c r="A147" t="str">
        <f t="shared" si="16"/>
        <v/>
      </c>
      <c r="B147" s="2"/>
      <c r="C147" s="2"/>
      <c r="D147" s="2"/>
      <c r="E147" s="2"/>
      <c r="F147" s="2"/>
    </row>
    <row r="148" spans="1:6" x14ac:dyDescent="0.25">
      <c r="A148" t="str">
        <f t="shared" si="16"/>
        <v/>
      </c>
      <c r="B148" s="2"/>
      <c r="C148" s="2"/>
      <c r="D148" s="2"/>
      <c r="E148" s="2"/>
      <c r="F148" s="2"/>
    </row>
    <row r="149" spans="1:6" x14ac:dyDescent="0.25">
      <c r="A149" t="str">
        <f t="shared" si="16"/>
        <v/>
      </c>
      <c r="B149" s="2"/>
      <c r="C149" s="2"/>
      <c r="D149" s="2"/>
      <c r="E149" s="2"/>
      <c r="F149" s="2"/>
    </row>
    <row r="150" spans="1:6" x14ac:dyDescent="0.25">
      <c r="A150" t="str">
        <f t="shared" si="16"/>
        <v/>
      </c>
      <c r="B150" s="2"/>
      <c r="C150" s="2"/>
      <c r="D150" s="2"/>
      <c r="E150" s="2"/>
      <c r="F150" s="2"/>
    </row>
    <row r="151" spans="1:6" x14ac:dyDescent="0.25">
      <c r="A151" t="str">
        <f t="shared" si="16"/>
        <v/>
      </c>
      <c r="B151" s="2"/>
      <c r="C151" s="2"/>
      <c r="D151" s="2"/>
      <c r="E151" s="2"/>
      <c r="F151" s="2"/>
    </row>
    <row r="152" spans="1:6" x14ac:dyDescent="0.25">
      <c r="A152" t="str">
        <f t="shared" si="16"/>
        <v/>
      </c>
      <c r="B152" s="2"/>
      <c r="C152" s="2"/>
      <c r="D152" s="2"/>
      <c r="E152" s="2"/>
      <c r="F152" s="2"/>
    </row>
    <row r="153" spans="1:6" x14ac:dyDescent="0.25">
      <c r="A153" t="str">
        <f t="shared" si="16"/>
        <v/>
      </c>
      <c r="B153" s="2"/>
      <c r="C153" s="2"/>
      <c r="D153" s="2"/>
      <c r="E153" s="2"/>
      <c r="F153" s="2"/>
    </row>
    <row r="154" spans="1:6" x14ac:dyDescent="0.25">
      <c r="A154" t="str">
        <f t="shared" si="16"/>
        <v/>
      </c>
      <c r="B154" s="2"/>
      <c r="C154" s="2"/>
      <c r="D154" s="2"/>
      <c r="E154" s="2"/>
      <c r="F154" s="2"/>
    </row>
    <row r="155" spans="1:6" x14ac:dyDescent="0.25">
      <c r="A155" t="str">
        <f t="shared" si="16"/>
        <v/>
      </c>
      <c r="B155" s="2"/>
      <c r="C155" s="2"/>
      <c r="D155" s="2"/>
      <c r="E155" s="2"/>
      <c r="F155" s="2"/>
    </row>
    <row r="156" spans="1:6" x14ac:dyDescent="0.25">
      <c r="A156" t="str">
        <f t="shared" si="16"/>
        <v/>
      </c>
      <c r="B156" s="2"/>
      <c r="C156" s="2"/>
      <c r="D156" s="2"/>
      <c r="E156" s="2"/>
      <c r="F156" s="2"/>
    </row>
    <row r="157" spans="1:6" x14ac:dyDescent="0.25">
      <c r="A157" t="str">
        <f t="shared" si="16"/>
        <v/>
      </c>
      <c r="B157" s="2"/>
      <c r="C157" s="2"/>
      <c r="D157" s="2"/>
      <c r="E157" s="2"/>
      <c r="F157" s="2"/>
    </row>
    <row r="158" spans="1:6" x14ac:dyDescent="0.25">
      <c r="A158" t="str">
        <f t="shared" si="16"/>
        <v/>
      </c>
      <c r="B158" s="2"/>
      <c r="C158" s="2"/>
      <c r="D158" s="2"/>
      <c r="E158" s="2"/>
      <c r="F158" s="2"/>
    </row>
    <row r="159" spans="1:6" x14ac:dyDescent="0.25">
      <c r="A159" t="str">
        <f t="shared" si="16"/>
        <v/>
      </c>
      <c r="B159" s="2"/>
      <c r="C159" s="2"/>
      <c r="D159" s="2"/>
      <c r="E159" s="2"/>
      <c r="F159" s="2"/>
    </row>
    <row r="160" spans="1:6" x14ac:dyDescent="0.25">
      <c r="A160" t="str">
        <f t="shared" si="16"/>
        <v/>
      </c>
      <c r="B160" s="2"/>
      <c r="C160" s="2"/>
      <c r="D160" s="2"/>
      <c r="E160" s="2"/>
      <c r="F160" s="2"/>
    </row>
    <row r="161" spans="1:6" x14ac:dyDescent="0.25">
      <c r="A161" t="str">
        <f t="shared" si="16"/>
        <v/>
      </c>
      <c r="B161" s="2"/>
      <c r="C161" s="2"/>
      <c r="D161" s="2"/>
      <c r="E161" s="2"/>
      <c r="F161" s="2"/>
    </row>
    <row r="162" spans="1:6" x14ac:dyDescent="0.25">
      <c r="A162" t="str">
        <f t="shared" si="16"/>
        <v/>
      </c>
      <c r="B162" s="2"/>
      <c r="C162" s="2"/>
      <c r="D162" s="2"/>
      <c r="E162" s="2"/>
      <c r="F162" s="2"/>
    </row>
    <row r="163" spans="1:6" x14ac:dyDescent="0.25">
      <c r="A163" t="str">
        <f t="shared" si="16"/>
        <v/>
      </c>
      <c r="B163" s="2"/>
      <c r="C163" s="2"/>
      <c r="D163" s="2"/>
      <c r="E163" s="2"/>
      <c r="F163" s="2"/>
    </row>
    <row r="164" spans="1:6" x14ac:dyDescent="0.25">
      <c r="A164" t="str">
        <f t="shared" si="16"/>
        <v/>
      </c>
      <c r="B164" s="2"/>
      <c r="C164" s="2"/>
      <c r="D164" s="2"/>
      <c r="E164" s="2"/>
      <c r="F164" s="2"/>
    </row>
    <row r="165" spans="1:6" x14ac:dyDescent="0.25">
      <c r="A165" t="str">
        <f t="shared" si="16"/>
        <v/>
      </c>
      <c r="B165" s="2"/>
      <c r="C165" s="2"/>
      <c r="D165" s="2"/>
      <c r="E165" s="2"/>
      <c r="F165" s="2"/>
    </row>
    <row r="166" spans="1:6" x14ac:dyDescent="0.25">
      <c r="A166" t="str">
        <f t="shared" si="16"/>
        <v/>
      </c>
      <c r="B166" s="2"/>
      <c r="C166" s="2"/>
      <c r="D166" s="2"/>
      <c r="E166" s="2"/>
      <c r="F166" s="2"/>
    </row>
    <row r="167" spans="1:6" x14ac:dyDescent="0.25">
      <c r="A167" t="str">
        <f t="shared" si="16"/>
        <v/>
      </c>
      <c r="B167" s="2"/>
      <c r="C167" s="2"/>
      <c r="D167" s="2"/>
      <c r="E167" s="2"/>
      <c r="F167" s="2"/>
    </row>
    <row r="168" spans="1:6" x14ac:dyDescent="0.25">
      <c r="A168" t="str">
        <f t="shared" si="16"/>
        <v/>
      </c>
      <c r="B168" s="2"/>
      <c r="C168" s="2"/>
      <c r="D168" s="2"/>
      <c r="E168" s="2"/>
      <c r="F168" s="2"/>
    </row>
    <row r="169" spans="1:6" x14ac:dyDescent="0.25">
      <c r="A169" t="str">
        <f t="shared" si="16"/>
        <v/>
      </c>
      <c r="B169" s="2"/>
      <c r="C169" s="2"/>
      <c r="D169" s="2"/>
      <c r="E169" s="2"/>
      <c r="F169" s="2"/>
    </row>
    <row r="170" spans="1:6" x14ac:dyDescent="0.25">
      <c r="A170" t="str">
        <f t="shared" si="16"/>
        <v/>
      </c>
      <c r="B170" s="2"/>
      <c r="C170" s="2"/>
      <c r="D170" s="2"/>
      <c r="E170" s="2"/>
      <c r="F170" s="2"/>
    </row>
    <row r="171" spans="1:6" x14ac:dyDescent="0.25">
      <c r="A171" t="str">
        <f t="shared" si="16"/>
        <v/>
      </c>
      <c r="B171" s="2"/>
      <c r="C171" s="2"/>
      <c r="D171" s="2"/>
      <c r="E171" s="2"/>
      <c r="F171" s="2"/>
    </row>
    <row r="172" spans="1:6" x14ac:dyDescent="0.25">
      <c r="A172" t="str">
        <f t="shared" si="16"/>
        <v/>
      </c>
      <c r="B172" s="2"/>
      <c r="C172" s="2"/>
      <c r="D172" s="2"/>
      <c r="E172" s="2"/>
      <c r="F172" s="2"/>
    </row>
    <row r="173" spans="1:6" x14ac:dyDescent="0.25">
      <c r="A173" t="str">
        <f t="shared" si="16"/>
        <v/>
      </c>
      <c r="B173" s="2"/>
      <c r="C173" s="2"/>
      <c r="D173" s="2"/>
      <c r="E173" s="2"/>
      <c r="F173" s="2"/>
    </row>
    <row r="174" spans="1:6" x14ac:dyDescent="0.25">
      <c r="A174" t="str">
        <f t="shared" si="16"/>
        <v/>
      </c>
      <c r="B174" s="2"/>
      <c r="C174" s="2"/>
      <c r="D174" s="2"/>
      <c r="E174" s="2"/>
      <c r="F174" s="2"/>
    </row>
    <row r="175" spans="1:6" x14ac:dyDescent="0.25">
      <c r="A175" t="str">
        <f t="shared" si="16"/>
        <v/>
      </c>
      <c r="B175" s="2"/>
      <c r="C175" s="2"/>
      <c r="D175" s="2"/>
      <c r="E175" s="2"/>
      <c r="F175" s="2"/>
    </row>
    <row r="176" spans="1:6" x14ac:dyDescent="0.25">
      <c r="A176" t="str">
        <f t="shared" si="16"/>
        <v/>
      </c>
      <c r="B176" s="2"/>
      <c r="C176" s="2"/>
      <c r="D176" s="2"/>
      <c r="E176" s="2"/>
      <c r="F176" s="2"/>
    </row>
    <row r="177" spans="1:6" x14ac:dyDescent="0.25">
      <c r="A177" t="str">
        <f t="shared" si="16"/>
        <v/>
      </c>
      <c r="B177" s="2"/>
      <c r="C177" s="2"/>
      <c r="D177" s="2"/>
      <c r="E177" s="2"/>
      <c r="F177" s="2"/>
    </row>
    <row r="178" spans="1:6" x14ac:dyDescent="0.25">
      <c r="A178" t="str">
        <f t="shared" si="16"/>
        <v/>
      </c>
      <c r="B178" s="2"/>
      <c r="C178" s="2"/>
      <c r="D178" s="2"/>
      <c r="E178" s="2"/>
      <c r="F178" s="2"/>
    </row>
    <row r="179" spans="1:6" x14ac:dyDescent="0.25">
      <c r="A179" t="str">
        <f t="shared" si="16"/>
        <v/>
      </c>
      <c r="B179" s="2"/>
      <c r="C179" s="2"/>
      <c r="D179" s="2"/>
      <c r="E179" s="2"/>
      <c r="F179" s="2"/>
    </row>
    <row r="180" spans="1:6" x14ac:dyDescent="0.25">
      <c r="A180" t="str">
        <f t="shared" si="16"/>
        <v/>
      </c>
      <c r="B180" s="2"/>
      <c r="C180" s="2"/>
      <c r="D180" s="2"/>
      <c r="E180" s="2"/>
      <c r="F180" s="2"/>
    </row>
    <row r="181" spans="1:6" x14ac:dyDescent="0.25">
      <c r="A181" t="str">
        <f t="shared" si="16"/>
        <v/>
      </c>
      <c r="B181" s="2"/>
      <c r="C181" s="2"/>
      <c r="D181" s="2"/>
      <c r="E181" s="2"/>
      <c r="F181" s="2"/>
    </row>
    <row r="182" spans="1:6" x14ac:dyDescent="0.25">
      <c r="A182" t="str">
        <f t="shared" si="16"/>
        <v/>
      </c>
      <c r="B182" s="2"/>
      <c r="C182" s="2"/>
      <c r="D182" s="2"/>
      <c r="E182" s="2"/>
      <c r="F182" s="2"/>
    </row>
    <row r="183" spans="1:6" x14ac:dyDescent="0.25">
      <c r="A183" t="str">
        <f t="shared" si="16"/>
        <v/>
      </c>
      <c r="B183" s="2"/>
      <c r="C183" s="2"/>
      <c r="D183" s="2"/>
      <c r="E183" s="2"/>
      <c r="F183" s="2"/>
    </row>
    <row r="184" spans="1:6" x14ac:dyDescent="0.25">
      <c r="A184" t="str">
        <f t="shared" si="16"/>
        <v/>
      </c>
      <c r="B184" s="2"/>
      <c r="C184" s="2"/>
      <c r="D184" s="2"/>
      <c r="E184" s="2"/>
      <c r="F184" s="2"/>
    </row>
    <row r="185" spans="1:6" x14ac:dyDescent="0.25">
      <c r="A185" t="str">
        <f t="shared" si="16"/>
        <v/>
      </c>
      <c r="B185" s="2"/>
      <c r="C185" s="2"/>
      <c r="D185" s="2"/>
      <c r="E185" s="2"/>
      <c r="F185" s="2"/>
    </row>
    <row r="186" spans="1:6" x14ac:dyDescent="0.25">
      <c r="A186" t="str">
        <f t="shared" si="16"/>
        <v/>
      </c>
      <c r="B186" s="2"/>
      <c r="C186" s="2"/>
      <c r="D186" s="2"/>
      <c r="E186" s="2"/>
      <c r="F186" s="2"/>
    </row>
    <row r="187" spans="1:6" x14ac:dyDescent="0.25">
      <c r="A187" t="str">
        <f t="shared" si="16"/>
        <v/>
      </c>
      <c r="B187" s="2"/>
      <c r="C187" s="2"/>
      <c r="D187" s="2"/>
      <c r="E187" s="2"/>
      <c r="F187" s="2"/>
    </row>
    <row r="188" spans="1:6" x14ac:dyDescent="0.25">
      <c r="A188" t="str">
        <f t="shared" si="16"/>
        <v/>
      </c>
      <c r="B188" s="2"/>
      <c r="C188" s="2"/>
      <c r="D188" s="2"/>
      <c r="E188" s="2"/>
      <c r="F188" s="2"/>
    </row>
    <row r="189" spans="1:6" x14ac:dyDescent="0.25">
      <c r="A189" t="str">
        <f t="shared" si="16"/>
        <v/>
      </c>
      <c r="B189" s="2"/>
      <c r="C189" s="2"/>
      <c r="D189" s="2"/>
      <c r="E189" s="2"/>
      <c r="F189" s="2"/>
    </row>
    <row r="190" spans="1:6" x14ac:dyDescent="0.25">
      <c r="A190" t="str">
        <f t="shared" si="16"/>
        <v/>
      </c>
      <c r="B190" s="2"/>
      <c r="C190" s="2"/>
      <c r="D190" s="2"/>
      <c r="E190" s="2"/>
      <c r="F190" s="2"/>
    </row>
    <row r="191" spans="1:6" x14ac:dyDescent="0.25">
      <c r="A191" t="str">
        <f t="shared" si="16"/>
        <v/>
      </c>
      <c r="B191" s="2"/>
      <c r="C191" s="2"/>
      <c r="D191" s="2"/>
      <c r="E191" s="2"/>
      <c r="F191" s="2"/>
    </row>
    <row r="192" spans="1:6" x14ac:dyDescent="0.25">
      <c r="A192" t="str">
        <f t="shared" si="16"/>
        <v/>
      </c>
      <c r="B192" s="2"/>
      <c r="C192" s="2"/>
      <c r="D192" s="2"/>
      <c r="E192" s="2"/>
      <c r="F192" s="2"/>
    </row>
    <row r="193" spans="1:6" x14ac:dyDescent="0.25">
      <c r="A193" t="str">
        <f t="shared" si="16"/>
        <v/>
      </c>
      <c r="B193" s="2"/>
      <c r="C193" s="2"/>
      <c r="D193" s="2"/>
      <c r="E193" s="2"/>
      <c r="F193" s="2"/>
    </row>
    <row r="194" spans="1:6" x14ac:dyDescent="0.25">
      <c r="A194" t="str">
        <f t="shared" si="16"/>
        <v/>
      </c>
      <c r="B194" s="2"/>
      <c r="C194" s="2"/>
      <c r="D194" s="2"/>
      <c r="E194" s="2"/>
      <c r="F194" s="2"/>
    </row>
    <row r="195" spans="1:6" x14ac:dyDescent="0.25">
      <c r="A195" t="str">
        <f t="shared" ref="A195:A228" si="17">IFERROR(IF(A194+1&lt;=$B$6*$B$5,A194+1,NA()),"")</f>
        <v/>
      </c>
      <c r="B195" s="2"/>
      <c r="C195" s="2"/>
      <c r="D195" s="2"/>
      <c r="E195" s="2"/>
      <c r="F195" s="2"/>
    </row>
    <row r="196" spans="1:6" x14ac:dyDescent="0.25">
      <c r="A196" t="str">
        <f t="shared" si="17"/>
        <v/>
      </c>
      <c r="B196" s="2"/>
      <c r="C196" s="2"/>
      <c r="D196" s="2"/>
      <c r="E196" s="2"/>
      <c r="F196" s="2"/>
    </row>
    <row r="197" spans="1:6" x14ac:dyDescent="0.25">
      <c r="A197" t="str">
        <f t="shared" si="17"/>
        <v/>
      </c>
      <c r="B197" s="2"/>
      <c r="C197" s="2"/>
      <c r="D197" s="2"/>
      <c r="E197" s="2"/>
      <c r="F197" s="2"/>
    </row>
    <row r="198" spans="1:6" x14ac:dyDescent="0.25">
      <c r="A198" t="str">
        <f t="shared" si="17"/>
        <v/>
      </c>
      <c r="B198" s="2"/>
      <c r="C198" s="2"/>
      <c r="D198" s="2"/>
      <c r="E198" s="2"/>
      <c r="F198" s="2"/>
    </row>
    <row r="199" spans="1:6" x14ac:dyDescent="0.25">
      <c r="A199" t="str">
        <f t="shared" si="17"/>
        <v/>
      </c>
      <c r="B199" s="2"/>
      <c r="C199" s="2"/>
      <c r="D199" s="2"/>
      <c r="E199" s="2"/>
      <c r="F199" s="2"/>
    </row>
    <row r="200" spans="1:6" x14ac:dyDescent="0.25">
      <c r="A200" t="str">
        <f t="shared" si="17"/>
        <v/>
      </c>
      <c r="B200" s="2"/>
      <c r="C200" s="2"/>
      <c r="D200" s="2"/>
      <c r="E200" s="2"/>
      <c r="F200" s="2"/>
    </row>
    <row r="201" spans="1:6" x14ac:dyDescent="0.25">
      <c r="A201" t="str">
        <f t="shared" si="17"/>
        <v/>
      </c>
      <c r="B201" s="2"/>
      <c r="C201" s="2"/>
      <c r="D201" s="2"/>
      <c r="E201" s="2"/>
      <c r="F201" s="2"/>
    </row>
    <row r="202" spans="1:6" x14ac:dyDescent="0.25">
      <c r="A202" t="str">
        <f t="shared" si="17"/>
        <v/>
      </c>
      <c r="B202" s="2"/>
      <c r="C202" s="2"/>
      <c r="D202" s="2"/>
      <c r="E202" s="2"/>
      <c r="F202" s="2"/>
    </row>
    <row r="203" spans="1:6" x14ac:dyDescent="0.25">
      <c r="A203" t="str">
        <f t="shared" si="17"/>
        <v/>
      </c>
      <c r="B203" s="2"/>
      <c r="C203" s="2"/>
      <c r="D203" s="2"/>
      <c r="E203" s="2"/>
      <c r="F203" s="2"/>
    </row>
    <row r="204" spans="1:6" x14ac:dyDescent="0.25">
      <c r="A204" t="str">
        <f t="shared" si="17"/>
        <v/>
      </c>
      <c r="B204" s="2"/>
      <c r="C204" s="2"/>
      <c r="D204" s="2"/>
      <c r="E204" s="2"/>
      <c r="F204" s="2"/>
    </row>
    <row r="205" spans="1:6" x14ac:dyDescent="0.25">
      <c r="A205" t="str">
        <f t="shared" si="17"/>
        <v/>
      </c>
      <c r="B205" s="2"/>
      <c r="C205" s="2"/>
      <c r="D205" s="2"/>
      <c r="E205" s="2"/>
      <c r="F205" s="2"/>
    </row>
    <row r="206" spans="1:6" x14ac:dyDescent="0.25">
      <c r="A206" t="str">
        <f t="shared" si="17"/>
        <v/>
      </c>
      <c r="B206" s="2"/>
      <c r="C206" s="2"/>
      <c r="D206" s="2"/>
      <c r="E206" s="2"/>
      <c r="F206" s="2"/>
    </row>
    <row r="207" spans="1:6" x14ac:dyDescent="0.25">
      <c r="A207" t="str">
        <f t="shared" si="17"/>
        <v/>
      </c>
      <c r="B207" s="2"/>
      <c r="C207" s="2"/>
      <c r="D207" s="2"/>
      <c r="E207" s="2"/>
      <c r="F207" s="2"/>
    </row>
    <row r="208" spans="1:6" x14ac:dyDescent="0.25">
      <c r="A208" t="str">
        <f t="shared" si="17"/>
        <v/>
      </c>
      <c r="B208" s="2"/>
      <c r="C208" s="2"/>
      <c r="D208" s="2"/>
      <c r="E208" s="2"/>
      <c r="F208" s="2"/>
    </row>
    <row r="209" spans="1:6" x14ac:dyDescent="0.25">
      <c r="A209" t="str">
        <f t="shared" si="17"/>
        <v/>
      </c>
      <c r="B209" s="2"/>
      <c r="C209" s="2"/>
      <c r="D209" s="2"/>
      <c r="E209" s="2"/>
      <c r="F209" s="2"/>
    </row>
    <row r="210" spans="1:6" x14ac:dyDescent="0.25">
      <c r="A210" t="str">
        <f t="shared" si="17"/>
        <v/>
      </c>
      <c r="B210" s="2"/>
      <c r="C210" s="2"/>
      <c r="D210" s="2"/>
      <c r="E210" s="2"/>
      <c r="F210" s="2"/>
    </row>
    <row r="211" spans="1:6" x14ac:dyDescent="0.25">
      <c r="A211" t="str">
        <f t="shared" si="17"/>
        <v/>
      </c>
      <c r="B211" s="2"/>
      <c r="C211" s="2"/>
      <c r="D211" s="2"/>
      <c r="E211" s="2"/>
      <c r="F211" s="2"/>
    </row>
    <row r="212" spans="1:6" x14ac:dyDescent="0.25">
      <c r="A212" t="str">
        <f t="shared" si="17"/>
        <v/>
      </c>
      <c r="B212" s="2"/>
      <c r="C212" s="2"/>
      <c r="D212" s="2"/>
      <c r="E212" s="2"/>
      <c r="F212" s="2"/>
    </row>
    <row r="213" spans="1:6" x14ac:dyDescent="0.25">
      <c r="A213" t="str">
        <f t="shared" si="17"/>
        <v/>
      </c>
      <c r="B213" s="2"/>
      <c r="C213" s="2"/>
      <c r="D213" s="2"/>
      <c r="E213" s="2"/>
      <c r="F213" s="2"/>
    </row>
    <row r="214" spans="1:6" x14ac:dyDescent="0.25">
      <c r="A214" t="str">
        <f t="shared" si="17"/>
        <v/>
      </c>
      <c r="B214" s="2"/>
      <c r="C214" s="2"/>
      <c r="D214" s="2"/>
      <c r="E214" s="2"/>
      <c r="F214" s="2"/>
    </row>
    <row r="215" spans="1:6" x14ac:dyDescent="0.25">
      <c r="A215" t="str">
        <f t="shared" si="17"/>
        <v/>
      </c>
      <c r="B215" s="2"/>
      <c r="C215" s="2"/>
      <c r="D215" s="2"/>
      <c r="E215" s="2"/>
      <c r="F215" s="2"/>
    </row>
    <row r="216" spans="1:6" x14ac:dyDescent="0.25">
      <c r="A216" t="str">
        <f t="shared" si="17"/>
        <v/>
      </c>
      <c r="B216" s="2"/>
      <c r="C216" s="2"/>
      <c r="D216" s="2"/>
      <c r="E216" s="2"/>
      <c r="F216" s="2"/>
    </row>
    <row r="217" spans="1:6" x14ac:dyDescent="0.25">
      <c r="A217" t="str">
        <f t="shared" si="17"/>
        <v/>
      </c>
      <c r="B217" s="2"/>
      <c r="C217" s="2"/>
      <c r="D217" s="2"/>
      <c r="E217" s="2"/>
      <c r="F217" s="2"/>
    </row>
    <row r="218" spans="1:6" x14ac:dyDescent="0.25">
      <c r="A218" t="str">
        <f t="shared" si="17"/>
        <v/>
      </c>
      <c r="B218" s="2"/>
      <c r="C218" s="2"/>
      <c r="D218" s="2"/>
      <c r="E218" s="2"/>
      <c r="F218" s="2"/>
    </row>
    <row r="219" spans="1:6" x14ac:dyDescent="0.25">
      <c r="A219" t="str">
        <f t="shared" si="17"/>
        <v/>
      </c>
      <c r="B219" s="2"/>
      <c r="C219" s="2"/>
      <c r="D219" s="2"/>
      <c r="E219" s="2"/>
      <c r="F219" s="2"/>
    </row>
    <row r="220" spans="1:6" x14ac:dyDescent="0.25">
      <c r="A220" t="str">
        <f t="shared" si="17"/>
        <v/>
      </c>
      <c r="B220" s="2"/>
      <c r="C220" s="2"/>
      <c r="D220" s="2"/>
      <c r="E220" s="2"/>
      <c r="F220" s="2"/>
    </row>
    <row r="221" spans="1:6" x14ac:dyDescent="0.25">
      <c r="A221" t="str">
        <f t="shared" si="17"/>
        <v/>
      </c>
      <c r="B221" s="2"/>
      <c r="C221" s="2"/>
      <c r="D221" s="2"/>
      <c r="E221" s="2"/>
      <c r="F221" s="2"/>
    </row>
    <row r="222" spans="1:6" x14ac:dyDescent="0.25">
      <c r="A222" t="str">
        <f t="shared" si="17"/>
        <v/>
      </c>
      <c r="B222" s="2"/>
      <c r="C222" s="2"/>
      <c r="D222" s="2"/>
      <c r="E222" s="2"/>
      <c r="F222" s="2"/>
    </row>
    <row r="223" spans="1:6" x14ac:dyDescent="0.25">
      <c r="A223" t="str">
        <f t="shared" si="17"/>
        <v/>
      </c>
      <c r="B223" s="2"/>
      <c r="C223" s="2"/>
      <c r="D223" s="2"/>
      <c r="E223" s="2"/>
      <c r="F223" s="2"/>
    </row>
    <row r="224" spans="1:6" x14ac:dyDescent="0.25">
      <c r="A224" t="str">
        <f t="shared" si="17"/>
        <v/>
      </c>
      <c r="B224" s="2"/>
      <c r="C224" s="2"/>
      <c r="D224" s="2"/>
      <c r="E224" s="2"/>
      <c r="F224" s="2"/>
    </row>
    <row r="225" spans="1:6" x14ac:dyDescent="0.25">
      <c r="A225" t="str">
        <f t="shared" si="17"/>
        <v/>
      </c>
      <c r="B225" s="2"/>
      <c r="C225" s="2"/>
      <c r="D225" s="2"/>
      <c r="E225" s="2"/>
      <c r="F225" s="2"/>
    </row>
    <row r="226" spans="1:6" x14ac:dyDescent="0.25">
      <c r="A226" t="str">
        <f t="shared" si="17"/>
        <v/>
      </c>
      <c r="B226" s="2"/>
      <c r="C226" s="2"/>
      <c r="D226" s="2"/>
      <c r="E226" s="2"/>
      <c r="F226" s="2"/>
    </row>
    <row r="227" spans="1:6" x14ac:dyDescent="0.25">
      <c r="A227" t="str">
        <f t="shared" si="17"/>
        <v/>
      </c>
      <c r="B227" s="2"/>
      <c r="C227" s="2"/>
      <c r="D227" s="2"/>
      <c r="E227" s="2"/>
      <c r="F227" s="2"/>
    </row>
    <row r="228" spans="1:6" x14ac:dyDescent="0.25">
      <c r="A228" t="str">
        <f t="shared" si="17"/>
        <v/>
      </c>
      <c r="B228" s="2"/>
      <c r="C228" s="2"/>
      <c r="D228" s="2"/>
      <c r="E228" s="2"/>
      <c r="F2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1AD4-F0CC-4EFF-8047-3B9526D82996}">
  <dimension ref="A1:K230"/>
  <sheetViews>
    <sheetView zoomScale="180" zoomScaleNormal="180" workbookViewId="0"/>
  </sheetViews>
  <sheetFormatPr defaultRowHeight="15" x14ac:dyDescent="0.25"/>
  <cols>
    <col min="2" max="4" width="11.28515625" bestFit="1" customWidth="1"/>
    <col min="5" max="5" width="9.85546875" bestFit="1" customWidth="1"/>
    <col min="6" max="7" width="11.28515625" bestFit="1" customWidth="1"/>
    <col min="9" max="10" width="9.85546875" bestFit="1" customWidth="1"/>
  </cols>
  <sheetData>
    <row r="1" spans="1:11" x14ac:dyDescent="0.25">
      <c r="H1" t="s">
        <v>46</v>
      </c>
      <c r="K1" t="s">
        <v>2</v>
      </c>
    </row>
    <row r="3" spans="1:11" x14ac:dyDescent="0.25">
      <c r="A3" s="7" t="s">
        <v>0</v>
      </c>
      <c r="B3">
        <v>390000</v>
      </c>
      <c r="C3" t="s">
        <v>4</v>
      </c>
      <c r="E3" s="7" t="s">
        <v>36</v>
      </c>
      <c r="F3">
        <f>B3-B4</f>
        <v>200000</v>
      </c>
    </row>
    <row r="4" spans="1:11" x14ac:dyDescent="0.25">
      <c r="A4" s="7" t="s">
        <v>11</v>
      </c>
      <c r="B4">
        <v>190000</v>
      </c>
      <c r="C4" t="s">
        <v>4</v>
      </c>
      <c r="E4" s="7" t="s">
        <v>33</v>
      </c>
      <c r="F4" s="10">
        <f>B5/B7</f>
        <v>4.55821782130754E-3</v>
      </c>
    </row>
    <row r="5" spans="1:11" x14ac:dyDescent="0.25">
      <c r="A5" s="7" t="s">
        <v>1</v>
      </c>
      <c r="B5" s="1">
        <f>'Interest Rates'!U10</f>
        <v>5.4698613855690484E-2</v>
      </c>
      <c r="E5" s="7" t="s">
        <v>34</v>
      </c>
      <c r="F5">
        <f>B6*B7</f>
        <v>120</v>
      </c>
    </row>
    <row r="6" spans="1:11" x14ac:dyDescent="0.25">
      <c r="A6" s="7" t="s">
        <v>2</v>
      </c>
      <c r="B6">
        <f>'Interest Rates'!U11</f>
        <v>10</v>
      </c>
      <c r="C6" t="s">
        <v>5</v>
      </c>
      <c r="E6" s="7" t="s">
        <v>12</v>
      </c>
      <c r="F6" s="2">
        <f>PMT(F4,F5,-F3)</f>
        <v>2167.5400057950078</v>
      </c>
    </row>
    <row r="7" spans="1:11" x14ac:dyDescent="0.25">
      <c r="A7" s="7" t="s">
        <v>3</v>
      </c>
      <c r="B7">
        <v>12</v>
      </c>
    </row>
    <row r="8" spans="1:11" x14ac:dyDescent="0.25">
      <c r="A8" s="7"/>
      <c r="C8" s="2">
        <f>SUM(C11:C230)</f>
        <v>260104.80069540138</v>
      </c>
      <c r="D8" s="2" t="str">
        <f ca="1">_xlfn.FORMULATEXT(C8)</f>
        <v>=SUM(C11:C230)</v>
      </c>
    </row>
    <row r="9" spans="1:11" x14ac:dyDescent="0.25">
      <c r="C9" t="s">
        <v>8</v>
      </c>
      <c r="D9" t="s">
        <v>7</v>
      </c>
      <c r="E9" t="s">
        <v>6</v>
      </c>
      <c r="G9" s="2"/>
    </row>
    <row r="10" spans="1:11" x14ac:dyDescent="0.25">
      <c r="B10" s="8" t="s">
        <v>35</v>
      </c>
      <c r="C10" s="8" t="s">
        <v>8</v>
      </c>
      <c r="D10" s="8" t="s">
        <v>1</v>
      </c>
      <c r="E10" s="8" t="s">
        <v>9</v>
      </c>
      <c r="F10" s="8" t="s">
        <v>10</v>
      </c>
    </row>
    <row r="11" spans="1:11" x14ac:dyDescent="0.25">
      <c r="A11">
        <v>1</v>
      </c>
      <c r="B11">
        <f>F3</f>
        <v>200000</v>
      </c>
      <c r="C11" s="2">
        <f>$F$6</f>
        <v>2167.5400057950078</v>
      </c>
      <c r="D11" s="2">
        <f>IPMT($F$4,A11,$F$5,-$F$3)</f>
        <v>911.643564261508</v>
      </c>
      <c r="E11" s="2">
        <f>PPMT($F$4,A11,$F$5,-$F$3)</f>
        <v>1255.8964415334997</v>
      </c>
      <c r="F11" s="2">
        <f>B11-E11</f>
        <v>198744.10355846651</v>
      </c>
    </row>
    <row r="12" spans="1:11" x14ac:dyDescent="0.25">
      <c r="A12">
        <f>IF(A11+1&lt;=$B$7*$B$6,A11+1,"")</f>
        <v>2</v>
      </c>
      <c r="B12" s="2">
        <f>IF(LEN(A12)=0,"",F11)</f>
        <v>198744.10355846651</v>
      </c>
      <c r="C12" s="2">
        <f>IF(LEN(A12)=0,"",$F$6)</f>
        <v>2167.5400057950078</v>
      </c>
      <c r="D12" s="2">
        <f>IF(LEN(A12)=0,"",IPMT($F$4,A12,$F$5,-$F$3))</f>
        <v>905.9189147199935</v>
      </c>
      <c r="E12" s="2">
        <f>IF(LEN(A12)=0,"",PPMT($F$4,A12,$F$5,-$F$3))</f>
        <v>1261.6210910750144</v>
      </c>
      <c r="F12" s="2">
        <f>IF(LEN(A12)=0,"",B12-E12)</f>
        <v>197482.4824673915</v>
      </c>
    </row>
    <row r="13" spans="1:11" x14ac:dyDescent="0.25">
      <c r="A13">
        <f t="shared" ref="A13:A21" si="0">IF(A12+1&lt;=$B$7*$B$6,A12+1,"")</f>
        <v>3</v>
      </c>
      <c r="B13" s="2">
        <f t="shared" ref="B13:B76" si="1">IF(LEN(A13)=0,"",F12)</f>
        <v>197482.4824673915</v>
      </c>
      <c r="C13" s="2">
        <f t="shared" ref="C13:C76" si="2">IF(LEN(A13)=0,"",$F$6)</f>
        <v>2167.5400057950078</v>
      </c>
      <c r="D13" s="2">
        <f t="shared" ref="D13:D76" si="3">IF(LEN(A13)=0,"",IPMT($F$4,A13,$F$5,-$F$3))</f>
        <v>900.16817097891771</v>
      </c>
      <c r="E13" s="2">
        <f t="shared" ref="E13:E76" si="4">IF(LEN(A13)=0,"",PPMT($F$4,A13,$F$5,-$F$3))</f>
        <v>1267.3718348160903</v>
      </c>
      <c r="F13" s="2">
        <f t="shared" ref="F13:F76" si="5">IF(LEN(A13)=0,"",B13-E13)</f>
        <v>196215.11063257541</v>
      </c>
    </row>
    <row r="14" spans="1:11" x14ac:dyDescent="0.25">
      <c r="A14">
        <f t="shared" si="0"/>
        <v>4</v>
      </c>
      <c r="B14" s="2">
        <f t="shared" si="1"/>
        <v>196215.11063257541</v>
      </c>
      <c r="C14" s="2">
        <f t="shared" si="2"/>
        <v>2167.5400057950078</v>
      </c>
      <c r="D14" s="2">
        <f t="shared" si="3"/>
        <v>894.3912140952358</v>
      </c>
      <c r="E14" s="2">
        <f t="shared" si="4"/>
        <v>1273.1487916997721</v>
      </c>
      <c r="F14" s="2">
        <f t="shared" si="5"/>
        <v>194941.96184087562</v>
      </c>
    </row>
    <row r="15" spans="1:11" x14ac:dyDescent="0.25">
      <c r="A15">
        <f t="shared" si="0"/>
        <v>5</v>
      </c>
      <c r="B15" s="2">
        <f t="shared" si="1"/>
        <v>194941.96184087562</v>
      </c>
      <c r="C15" s="2">
        <f t="shared" si="2"/>
        <v>2167.5400057950078</v>
      </c>
      <c r="D15" s="2">
        <f t="shared" si="3"/>
        <v>888.58792458373364</v>
      </c>
      <c r="E15" s="2">
        <f t="shared" si="4"/>
        <v>1278.9520812112744</v>
      </c>
      <c r="F15" s="2">
        <f t="shared" si="5"/>
        <v>193663.00975966436</v>
      </c>
    </row>
    <row r="16" spans="1:11" x14ac:dyDescent="0.25">
      <c r="A16">
        <f t="shared" si="0"/>
        <v>6</v>
      </c>
      <c r="B16" s="2">
        <f t="shared" si="1"/>
        <v>193663.00975966436</v>
      </c>
      <c r="C16" s="2">
        <f t="shared" si="2"/>
        <v>2167.5400057950078</v>
      </c>
      <c r="D16" s="2">
        <f t="shared" si="3"/>
        <v>882.75818241455829</v>
      </c>
      <c r="E16" s="2">
        <f t="shared" si="4"/>
        <v>1284.7818233804499</v>
      </c>
      <c r="F16" s="2">
        <f t="shared" si="5"/>
        <v>192378.22793628392</v>
      </c>
    </row>
    <row r="17" spans="1:10" x14ac:dyDescent="0.25">
      <c r="A17">
        <f t="shared" si="0"/>
        <v>7</v>
      </c>
      <c r="B17" s="2">
        <f t="shared" si="1"/>
        <v>192378.22793628392</v>
      </c>
      <c r="C17" s="2">
        <f t="shared" si="2"/>
        <v>2167.5400057950078</v>
      </c>
      <c r="D17" s="2">
        <f t="shared" si="3"/>
        <v>876.90186701073344</v>
      </c>
      <c r="E17" s="2">
        <f t="shared" si="4"/>
        <v>1290.6381387842746</v>
      </c>
      <c r="F17" s="2">
        <f t="shared" si="5"/>
        <v>191087.58979749965</v>
      </c>
    </row>
    <row r="18" spans="1:10" x14ac:dyDescent="0.25">
      <c r="A18">
        <f t="shared" si="0"/>
        <v>8</v>
      </c>
      <c r="B18" s="2">
        <f t="shared" si="1"/>
        <v>191087.58979749965</v>
      </c>
      <c r="C18" s="2">
        <f t="shared" si="2"/>
        <v>2167.5400057950078</v>
      </c>
      <c r="D18" s="2">
        <f t="shared" si="3"/>
        <v>871.01885724566762</v>
      </c>
      <c r="E18" s="2">
        <f t="shared" si="4"/>
        <v>1296.5211485493403</v>
      </c>
      <c r="F18" s="2">
        <f t="shared" si="5"/>
        <v>189791.06864895031</v>
      </c>
    </row>
    <row r="19" spans="1:10" x14ac:dyDescent="0.25">
      <c r="A19">
        <f t="shared" si="0"/>
        <v>9</v>
      </c>
      <c r="B19" s="2">
        <f t="shared" si="1"/>
        <v>189791.06864895031</v>
      </c>
      <c r="C19" s="2">
        <f t="shared" si="2"/>
        <v>2167.5400057950078</v>
      </c>
      <c r="D19" s="2">
        <f t="shared" si="3"/>
        <v>865.10903144064798</v>
      </c>
      <c r="E19" s="2">
        <f t="shared" si="4"/>
        <v>1302.4309743543602</v>
      </c>
      <c r="F19" s="2">
        <f t="shared" si="5"/>
        <v>188488.63767459596</v>
      </c>
    </row>
    <row r="20" spans="1:10" x14ac:dyDescent="0.25">
      <c r="A20">
        <f t="shared" si="0"/>
        <v>10</v>
      </c>
      <c r="B20" s="2">
        <f t="shared" si="1"/>
        <v>188488.63767459596</v>
      </c>
      <c r="C20" s="2">
        <f t="shared" si="2"/>
        <v>2167.5400057950078</v>
      </c>
      <c r="D20" s="2">
        <f t="shared" si="3"/>
        <v>859.17226736232283</v>
      </c>
      <c r="E20" s="2">
        <f t="shared" si="4"/>
        <v>1308.367738432685</v>
      </c>
      <c r="F20" s="2">
        <f t="shared" si="5"/>
        <v>187180.26993616327</v>
      </c>
    </row>
    <row r="21" spans="1:10" x14ac:dyDescent="0.25">
      <c r="A21">
        <f t="shared" si="0"/>
        <v>11</v>
      </c>
      <c r="B21" s="2">
        <f t="shared" si="1"/>
        <v>187180.26993616327</v>
      </c>
      <c r="C21" s="2">
        <f t="shared" si="2"/>
        <v>2167.5400057950078</v>
      </c>
      <c r="D21" s="2">
        <f t="shared" si="3"/>
        <v>853.20844222017547</v>
      </c>
      <c r="E21" s="2">
        <f t="shared" si="4"/>
        <v>1314.3315635748327</v>
      </c>
      <c r="F21" s="2">
        <f t="shared" si="5"/>
        <v>185865.93837258843</v>
      </c>
    </row>
    <row r="22" spans="1:10" x14ac:dyDescent="0.25">
      <c r="A22">
        <f>IFERROR(IF(A21+1&lt;=$B$7*$B$6,A21+1,""),"")</f>
        <v>12</v>
      </c>
      <c r="B22" s="2">
        <f t="shared" si="1"/>
        <v>185865.93837258843</v>
      </c>
      <c r="C22" s="2">
        <f t="shared" si="2"/>
        <v>2167.5400057950078</v>
      </c>
      <c r="D22" s="2">
        <f t="shared" si="3"/>
        <v>847.21743266398153</v>
      </c>
      <c r="E22" s="2">
        <f t="shared" si="4"/>
        <v>1320.3225731310265</v>
      </c>
      <c r="F22" s="2">
        <f t="shared" si="5"/>
        <v>184545.61579945739</v>
      </c>
    </row>
    <row r="23" spans="1:10" x14ac:dyDescent="0.25">
      <c r="A23">
        <f t="shared" ref="A23:A86" si="6">IFERROR(IF(A22+1&lt;=$B$7*$B$6,A22+1,""),"")</f>
        <v>13</v>
      </c>
      <c r="B23" s="2">
        <f t="shared" si="1"/>
        <v>184545.61579945739</v>
      </c>
      <c r="C23" s="2">
        <f t="shared" si="2"/>
        <v>2167.5400057950078</v>
      </c>
      <c r="D23" s="2">
        <f t="shared" si="3"/>
        <v>841.19911478126096</v>
      </c>
      <c r="E23" s="2">
        <f t="shared" si="4"/>
        <v>1326.3408910137468</v>
      </c>
      <c r="F23" s="2">
        <f t="shared" si="5"/>
        <v>183219.27490844365</v>
      </c>
    </row>
    <row r="24" spans="1:10" x14ac:dyDescent="0.25">
      <c r="A24">
        <f t="shared" si="6"/>
        <v>14</v>
      </c>
      <c r="B24" s="2">
        <f t="shared" si="1"/>
        <v>183219.27490844365</v>
      </c>
      <c r="C24" s="2">
        <f t="shared" si="2"/>
        <v>2167.5400057950078</v>
      </c>
      <c r="D24" s="2">
        <f t="shared" si="3"/>
        <v>835.15336409471342</v>
      </c>
      <c r="E24" s="2">
        <f t="shared" si="4"/>
        <v>1332.3866417002948</v>
      </c>
      <c r="F24" s="2">
        <f t="shared" si="5"/>
        <v>181886.88826674336</v>
      </c>
    </row>
    <row r="25" spans="1:10" x14ac:dyDescent="0.25">
      <c r="A25">
        <f t="shared" si="6"/>
        <v>15</v>
      </c>
      <c r="B25" s="2">
        <f t="shared" si="1"/>
        <v>181886.88826674336</v>
      </c>
      <c r="C25" s="2">
        <f t="shared" si="2"/>
        <v>2167.5400057950078</v>
      </c>
      <c r="D25" s="2">
        <f t="shared" si="3"/>
        <v>829.08005555964291</v>
      </c>
      <c r="E25" s="2">
        <f t="shared" si="4"/>
        <v>1338.4599502353651</v>
      </c>
      <c r="F25" s="2">
        <f t="shared" si="5"/>
        <v>180548.42831650801</v>
      </c>
    </row>
    <row r="26" spans="1:10" x14ac:dyDescent="0.25">
      <c r="A26">
        <f t="shared" si="6"/>
        <v>16</v>
      </c>
      <c r="B26" s="2">
        <f t="shared" si="1"/>
        <v>180548.42831650801</v>
      </c>
      <c r="C26" s="2">
        <f t="shared" si="2"/>
        <v>2167.5400057950078</v>
      </c>
      <c r="D26" s="2">
        <f t="shared" si="3"/>
        <v>822.97906356137366</v>
      </c>
      <c r="E26" s="2">
        <f t="shared" si="4"/>
        <v>1344.5609422336343</v>
      </c>
      <c r="F26" s="2">
        <f t="shared" si="5"/>
        <v>179203.86737427438</v>
      </c>
    </row>
    <row r="27" spans="1:10" x14ac:dyDescent="0.25">
      <c r="A27">
        <f t="shared" si="6"/>
        <v>17</v>
      </c>
      <c r="B27" s="2">
        <f t="shared" si="1"/>
        <v>179203.86737427438</v>
      </c>
      <c r="C27" s="2">
        <f t="shared" si="2"/>
        <v>2167.5400057950078</v>
      </c>
      <c r="D27" s="2">
        <f t="shared" si="3"/>
        <v>816.85026191265024</v>
      </c>
      <c r="E27" s="2">
        <f t="shared" si="4"/>
        <v>1350.6897438823578</v>
      </c>
      <c r="F27" s="2">
        <f t="shared" si="5"/>
        <v>177853.17763039202</v>
      </c>
    </row>
    <row r="28" spans="1:10" x14ac:dyDescent="0.25">
      <c r="A28">
        <f t="shared" si="6"/>
        <v>18</v>
      </c>
      <c r="B28" s="2">
        <f t="shared" si="1"/>
        <v>177853.17763039202</v>
      </c>
      <c r="C28" s="2">
        <f t="shared" si="2"/>
        <v>2167.5400057950078</v>
      </c>
      <c r="D28" s="2">
        <f t="shared" si="3"/>
        <v>810.69352385102832</v>
      </c>
      <c r="E28" s="2">
        <f t="shared" si="4"/>
        <v>1356.8464819439798</v>
      </c>
      <c r="F28" s="2">
        <f t="shared" si="5"/>
        <v>176496.33114844805</v>
      </c>
      <c r="H28" s="2"/>
      <c r="I28" s="2"/>
      <c r="J28" s="2"/>
    </row>
    <row r="29" spans="1:10" x14ac:dyDescent="0.25">
      <c r="A29">
        <f t="shared" si="6"/>
        <v>19</v>
      </c>
      <c r="B29" s="2">
        <f t="shared" si="1"/>
        <v>176496.33114844805</v>
      </c>
      <c r="C29" s="2">
        <f t="shared" si="2"/>
        <v>2167.5400057950078</v>
      </c>
      <c r="D29" s="2">
        <f t="shared" si="3"/>
        <v>804.50872203625272</v>
      </c>
      <c r="E29" s="2">
        <f t="shared" si="4"/>
        <v>1363.0312837587551</v>
      </c>
      <c r="F29" s="2">
        <f t="shared" si="5"/>
        <v>175133.2998646893</v>
      </c>
    </row>
    <row r="30" spans="1:10" x14ac:dyDescent="0.25">
      <c r="A30">
        <f t="shared" si="6"/>
        <v>20</v>
      </c>
      <c r="B30" s="2">
        <f t="shared" si="1"/>
        <v>175133.2998646893</v>
      </c>
      <c r="C30" s="2">
        <f t="shared" si="2"/>
        <v>2167.5400057950078</v>
      </c>
      <c r="D30" s="2">
        <f t="shared" si="3"/>
        <v>798.29572854762387</v>
      </c>
      <c r="E30" s="2">
        <f t="shared" si="4"/>
        <v>1369.2442772473842</v>
      </c>
      <c r="F30" s="2">
        <f t="shared" si="5"/>
        <v>173764.05558744192</v>
      </c>
    </row>
    <row r="31" spans="1:10" x14ac:dyDescent="0.25">
      <c r="A31">
        <f t="shared" si="6"/>
        <v>21</v>
      </c>
      <c r="B31" s="2">
        <f t="shared" si="1"/>
        <v>173764.05558744192</v>
      </c>
      <c r="C31" s="2">
        <f t="shared" si="2"/>
        <v>2167.5400057950078</v>
      </c>
      <c r="D31" s="2">
        <f t="shared" si="3"/>
        <v>792.05441488135148</v>
      </c>
      <c r="E31" s="2">
        <f t="shared" si="4"/>
        <v>1375.4855909136563</v>
      </c>
      <c r="F31" s="2">
        <f t="shared" si="5"/>
        <v>172388.56999652827</v>
      </c>
    </row>
    <row r="32" spans="1:10" x14ac:dyDescent="0.25">
      <c r="A32">
        <f t="shared" si="6"/>
        <v>22</v>
      </c>
      <c r="B32" s="2">
        <f t="shared" si="1"/>
        <v>172388.56999652827</v>
      </c>
      <c r="C32" s="2">
        <f t="shared" si="2"/>
        <v>2167.5400057950078</v>
      </c>
      <c r="D32" s="2">
        <f t="shared" si="3"/>
        <v>785.78465194789737</v>
      </c>
      <c r="E32" s="2">
        <f t="shared" si="4"/>
        <v>1381.7553538471109</v>
      </c>
      <c r="F32" s="2">
        <f t="shared" si="5"/>
        <v>171006.81464268116</v>
      </c>
    </row>
    <row r="33" spans="1:6" x14ac:dyDescent="0.25">
      <c r="A33">
        <f t="shared" si="6"/>
        <v>23</v>
      </c>
      <c r="B33" s="2">
        <f t="shared" si="1"/>
        <v>171006.81464268116</v>
      </c>
      <c r="C33" s="2">
        <f t="shared" si="2"/>
        <v>2167.5400057950078</v>
      </c>
      <c r="D33" s="2">
        <f t="shared" si="3"/>
        <v>779.48631006930418</v>
      </c>
      <c r="E33" s="2">
        <f t="shared" si="4"/>
        <v>1388.0536957257038</v>
      </c>
      <c r="F33" s="2">
        <f t="shared" si="5"/>
        <v>169618.76094695544</v>
      </c>
    </row>
    <row r="34" spans="1:6" x14ac:dyDescent="0.25">
      <c r="A34">
        <f t="shared" si="6"/>
        <v>24</v>
      </c>
      <c r="B34" s="2">
        <f t="shared" si="1"/>
        <v>169618.76094695544</v>
      </c>
      <c r="C34" s="2">
        <f t="shared" si="2"/>
        <v>2167.5400057950078</v>
      </c>
      <c r="D34" s="2">
        <f t="shared" si="3"/>
        <v>773.15925897651539</v>
      </c>
      <c r="E34" s="2">
        <f t="shared" si="4"/>
        <v>1394.3807468184923</v>
      </c>
      <c r="F34" s="2">
        <f t="shared" si="5"/>
        <v>168224.38020013695</v>
      </c>
    </row>
    <row r="35" spans="1:6" x14ac:dyDescent="0.25">
      <c r="A35">
        <f t="shared" si="6"/>
        <v>25</v>
      </c>
      <c r="B35" s="2">
        <f t="shared" si="1"/>
        <v>168224.38020013695</v>
      </c>
      <c r="C35" s="2">
        <f t="shared" si="2"/>
        <v>2167.5400057950078</v>
      </c>
      <c r="D35" s="2">
        <f t="shared" si="3"/>
        <v>766.80336780667938</v>
      </c>
      <c r="E35" s="2">
        <f t="shared" si="4"/>
        <v>1400.7366379883285</v>
      </c>
      <c r="F35" s="2">
        <f t="shared" si="5"/>
        <v>166823.64356214862</v>
      </c>
    </row>
    <row r="36" spans="1:6" x14ac:dyDescent="0.25">
      <c r="A36">
        <f t="shared" si="6"/>
        <v>26</v>
      </c>
      <c r="B36" s="2">
        <f t="shared" si="1"/>
        <v>166823.64356214862</v>
      </c>
      <c r="C36" s="2">
        <f t="shared" si="2"/>
        <v>2167.5400057950078</v>
      </c>
      <c r="D36" s="2">
        <f t="shared" si="3"/>
        <v>760.41850510044253</v>
      </c>
      <c r="E36" s="2">
        <f t="shared" si="4"/>
        <v>1407.1215006945656</v>
      </c>
      <c r="F36" s="2">
        <f t="shared" si="5"/>
        <v>165416.52206145404</v>
      </c>
    </row>
    <row r="37" spans="1:6" x14ac:dyDescent="0.25">
      <c r="A37">
        <f t="shared" si="6"/>
        <v>27</v>
      </c>
      <c r="B37" s="2">
        <f t="shared" si="1"/>
        <v>165416.52206145404</v>
      </c>
      <c r="C37" s="2">
        <f t="shared" si="2"/>
        <v>2167.5400057950078</v>
      </c>
      <c r="D37" s="2">
        <f t="shared" si="3"/>
        <v>754.00453879923157</v>
      </c>
      <c r="E37" s="2">
        <f t="shared" si="4"/>
        <v>1413.5354669957765</v>
      </c>
      <c r="F37" s="2">
        <f t="shared" si="5"/>
        <v>164002.98659445826</v>
      </c>
    </row>
    <row r="38" spans="1:6" x14ac:dyDescent="0.25">
      <c r="A38">
        <f t="shared" si="6"/>
        <v>28</v>
      </c>
      <c r="B38" s="2">
        <f t="shared" si="1"/>
        <v>164002.98659445826</v>
      </c>
      <c r="C38" s="2">
        <f t="shared" si="2"/>
        <v>2167.5400057950078</v>
      </c>
      <c r="D38" s="2">
        <f t="shared" si="3"/>
        <v>747.56133624252107</v>
      </c>
      <c r="E38" s="2">
        <f t="shared" si="4"/>
        <v>1419.9786695524867</v>
      </c>
      <c r="F38" s="2">
        <f t="shared" si="5"/>
        <v>162583.00792490577</v>
      </c>
    </row>
    <row r="39" spans="1:6" x14ac:dyDescent="0.25">
      <c r="A39">
        <f t="shared" si="6"/>
        <v>29</v>
      </c>
      <c r="B39" s="2">
        <f t="shared" si="1"/>
        <v>162583.00792490577</v>
      </c>
      <c r="C39" s="2">
        <f t="shared" si="2"/>
        <v>2167.5400057950078</v>
      </c>
      <c r="D39" s="2">
        <f t="shared" si="3"/>
        <v>741.08876416509054</v>
      </c>
      <c r="E39" s="2">
        <f t="shared" si="4"/>
        <v>1426.4512416299176</v>
      </c>
      <c r="F39" s="2">
        <f t="shared" si="5"/>
        <v>161156.55668327585</v>
      </c>
    </row>
    <row r="40" spans="1:6" x14ac:dyDescent="0.25">
      <c r="A40">
        <f t="shared" si="6"/>
        <v>30</v>
      </c>
      <c r="B40" s="2">
        <f t="shared" si="1"/>
        <v>161156.55668327585</v>
      </c>
      <c r="C40" s="2">
        <f t="shared" si="2"/>
        <v>2167.5400057950078</v>
      </c>
      <c r="D40" s="2">
        <f t="shared" si="3"/>
        <v>734.58668869426674</v>
      </c>
      <c r="E40" s="2">
        <f t="shared" si="4"/>
        <v>1432.9533171007413</v>
      </c>
      <c r="F40" s="2">
        <f t="shared" si="5"/>
        <v>159723.60336617511</v>
      </c>
    </row>
    <row r="41" spans="1:6" x14ac:dyDescent="0.25">
      <c r="A41">
        <f t="shared" si="6"/>
        <v>31</v>
      </c>
      <c r="B41" s="2">
        <f t="shared" si="1"/>
        <v>159723.60336617511</v>
      </c>
      <c r="C41" s="2">
        <f t="shared" si="2"/>
        <v>2167.5400057950078</v>
      </c>
      <c r="D41" s="2">
        <f t="shared" si="3"/>
        <v>728.05497534715641</v>
      </c>
      <c r="E41" s="2">
        <f t="shared" si="4"/>
        <v>1439.4850304478516</v>
      </c>
      <c r="F41" s="2">
        <f t="shared" si="5"/>
        <v>158284.11833572725</v>
      </c>
    </row>
    <row r="42" spans="1:6" x14ac:dyDescent="0.25">
      <c r="A42">
        <f t="shared" si="6"/>
        <v>32</v>
      </c>
      <c r="B42" s="2">
        <f t="shared" si="1"/>
        <v>158284.11833572725</v>
      </c>
      <c r="C42" s="2">
        <f t="shared" si="2"/>
        <v>2167.5400057950078</v>
      </c>
      <c r="D42" s="2">
        <f t="shared" si="3"/>
        <v>721.49348902786357</v>
      </c>
      <c r="E42" s="2">
        <f t="shared" si="4"/>
        <v>1446.0465167671443</v>
      </c>
      <c r="F42" s="2">
        <f t="shared" si="5"/>
        <v>156838.0718189601</v>
      </c>
    </row>
    <row r="43" spans="1:6" x14ac:dyDescent="0.25">
      <c r="A43">
        <f t="shared" si="6"/>
        <v>33</v>
      </c>
      <c r="B43" s="2">
        <f t="shared" si="1"/>
        <v>156838.0718189601</v>
      </c>
      <c r="C43" s="2">
        <f t="shared" si="2"/>
        <v>2167.5400057950078</v>
      </c>
      <c r="D43" s="2">
        <f t="shared" si="3"/>
        <v>714.90209402469577</v>
      </c>
      <c r="E43" s="2">
        <f t="shared" si="4"/>
        <v>1452.6379117703123</v>
      </c>
      <c r="F43" s="2">
        <f t="shared" si="5"/>
        <v>155385.43390718978</v>
      </c>
    </row>
    <row r="44" spans="1:6" x14ac:dyDescent="0.25">
      <c r="A44">
        <f t="shared" si="6"/>
        <v>34</v>
      </c>
      <c r="B44" s="2">
        <f t="shared" si="1"/>
        <v>155385.43390718978</v>
      </c>
      <c r="C44" s="2">
        <f t="shared" si="2"/>
        <v>2167.5400057950078</v>
      </c>
      <c r="D44" s="2">
        <f t="shared" si="3"/>
        <v>708.28065400735727</v>
      </c>
      <c r="E44" s="2">
        <f t="shared" si="4"/>
        <v>1459.2593517876505</v>
      </c>
      <c r="F44" s="2">
        <f t="shared" si="5"/>
        <v>153926.17455540213</v>
      </c>
    </row>
    <row r="45" spans="1:6" x14ac:dyDescent="0.25">
      <c r="A45">
        <f t="shared" si="6"/>
        <v>35</v>
      </c>
      <c r="B45" s="2">
        <f t="shared" si="1"/>
        <v>153926.17455540213</v>
      </c>
      <c r="C45" s="2">
        <f t="shared" si="2"/>
        <v>2167.5400057950078</v>
      </c>
      <c r="D45" s="2">
        <f t="shared" si="3"/>
        <v>701.6290320241294</v>
      </c>
      <c r="E45" s="2">
        <f t="shared" si="4"/>
        <v>1465.9109737708789</v>
      </c>
      <c r="F45" s="2">
        <f t="shared" si="5"/>
        <v>152460.26358163124</v>
      </c>
    </row>
    <row r="46" spans="1:6" x14ac:dyDescent="0.25">
      <c r="A46">
        <f t="shared" si="6"/>
        <v>36</v>
      </c>
      <c r="B46" s="2">
        <f t="shared" si="1"/>
        <v>152460.26358163124</v>
      </c>
      <c r="C46" s="2">
        <f t="shared" si="2"/>
        <v>2167.5400057950078</v>
      </c>
      <c r="D46" s="2">
        <f t="shared" si="3"/>
        <v>694.94709049903656</v>
      </c>
      <c r="E46" s="2">
        <f t="shared" si="4"/>
        <v>1472.5929152959716</v>
      </c>
      <c r="F46" s="2">
        <f t="shared" si="5"/>
        <v>150987.67066633527</v>
      </c>
    </row>
    <row r="47" spans="1:6" x14ac:dyDescent="0.25">
      <c r="A47">
        <f t="shared" si="6"/>
        <v>37</v>
      </c>
      <c r="B47" s="2">
        <f t="shared" si="1"/>
        <v>150987.67066633527</v>
      </c>
      <c r="C47" s="2">
        <f t="shared" si="2"/>
        <v>2167.5400057950078</v>
      </c>
      <c r="D47" s="2">
        <f t="shared" si="3"/>
        <v>688.23469122900326</v>
      </c>
      <c r="E47" s="2">
        <f t="shared" si="4"/>
        <v>1479.3053145660047</v>
      </c>
      <c r="F47" s="2">
        <f t="shared" si="5"/>
        <v>149508.36535176926</v>
      </c>
    </row>
    <row r="48" spans="1:6" x14ac:dyDescent="0.25">
      <c r="A48">
        <f t="shared" si="6"/>
        <v>38</v>
      </c>
      <c r="B48" s="2">
        <f t="shared" si="1"/>
        <v>149508.36535176926</v>
      </c>
      <c r="C48" s="2">
        <f t="shared" si="2"/>
        <v>2167.5400057950078</v>
      </c>
      <c r="D48" s="2">
        <f t="shared" si="3"/>
        <v>681.49169538099352</v>
      </c>
      <c r="E48" s="2">
        <f t="shared" si="4"/>
        <v>1486.0483104140144</v>
      </c>
      <c r="F48" s="2">
        <f t="shared" si="5"/>
        <v>148022.31704135524</v>
      </c>
    </row>
    <row r="49" spans="1:6" x14ac:dyDescent="0.25">
      <c r="A49">
        <f t="shared" si="6"/>
        <v>39</v>
      </c>
      <c r="B49" s="2">
        <f t="shared" si="1"/>
        <v>148022.31704135524</v>
      </c>
      <c r="C49" s="2">
        <f t="shared" si="2"/>
        <v>2167.5400057950078</v>
      </c>
      <c r="D49" s="2">
        <f t="shared" si="3"/>
        <v>674.7179634891404</v>
      </c>
      <c r="E49" s="2">
        <f t="shared" si="4"/>
        <v>1492.8220423058674</v>
      </c>
      <c r="F49" s="2">
        <f t="shared" si="5"/>
        <v>146529.49499904938</v>
      </c>
    </row>
    <row r="50" spans="1:6" x14ac:dyDescent="0.25">
      <c r="A50">
        <f t="shared" si="6"/>
        <v>40</v>
      </c>
      <c r="B50" s="2">
        <f t="shared" si="1"/>
        <v>146529.49499904938</v>
      </c>
      <c r="C50" s="2">
        <f t="shared" si="2"/>
        <v>2167.5400057950078</v>
      </c>
      <c r="D50" s="2">
        <f t="shared" si="3"/>
        <v>667.91335545186098</v>
      </c>
      <c r="E50" s="2">
        <f t="shared" si="4"/>
        <v>1499.6266503431468</v>
      </c>
      <c r="F50" s="2">
        <f t="shared" si="5"/>
        <v>145029.86834870622</v>
      </c>
    </row>
    <row r="51" spans="1:6" x14ac:dyDescent="0.25">
      <c r="A51">
        <f t="shared" si="6"/>
        <v>41</v>
      </c>
      <c r="B51" s="2">
        <f t="shared" si="1"/>
        <v>145029.86834870622</v>
      </c>
      <c r="C51" s="2">
        <f t="shared" si="2"/>
        <v>2167.5400057950078</v>
      </c>
      <c r="D51" s="2">
        <f t="shared" si="3"/>
        <v>661.07773052895914</v>
      </c>
      <c r="E51" s="2">
        <f t="shared" si="4"/>
        <v>1506.4622752660489</v>
      </c>
      <c r="F51" s="2">
        <f t="shared" si="5"/>
        <v>143523.40607344019</v>
      </c>
    </row>
    <row r="52" spans="1:6" x14ac:dyDescent="0.25">
      <c r="A52">
        <f t="shared" si="6"/>
        <v>42</v>
      </c>
      <c r="B52" s="2">
        <f t="shared" si="1"/>
        <v>143523.40607344019</v>
      </c>
      <c r="C52" s="2">
        <f t="shared" si="2"/>
        <v>2167.5400057950078</v>
      </c>
      <c r="D52" s="2">
        <f t="shared" si="3"/>
        <v>654.21094733871405</v>
      </c>
      <c r="E52" s="2">
        <f t="shared" si="4"/>
        <v>1513.3290584562942</v>
      </c>
      <c r="F52" s="2">
        <f t="shared" si="5"/>
        <v>142010.07701498389</v>
      </c>
    </row>
    <row r="53" spans="1:6" x14ac:dyDescent="0.25">
      <c r="A53">
        <f t="shared" si="6"/>
        <v>43</v>
      </c>
      <c r="B53" s="2">
        <f t="shared" si="1"/>
        <v>142010.07701498389</v>
      </c>
      <c r="C53" s="2">
        <f t="shared" si="2"/>
        <v>2167.5400057950078</v>
      </c>
      <c r="D53" s="2">
        <f t="shared" si="3"/>
        <v>647.31286385495594</v>
      </c>
      <c r="E53" s="2">
        <f t="shared" si="4"/>
        <v>1520.227141940052</v>
      </c>
      <c r="F53" s="2">
        <f t="shared" si="5"/>
        <v>140489.84987304383</v>
      </c>
    </row>
    <row r="54" spans="1:6" x14ac:dyDescent="0.25">
      <c r="A54">
        <f t="shared" si="6"/>
        <v>44</v>
      </c>
      <c r="B54" s="2">
        <f t="shared" si="1"/>
        <v>140489.84987304383</v>
      </c>
      <c r="C54" s="2">
        <f t="shared" si="2"/>
        <v>2167.5400057950078</v>
      </c>
      <c r="D54" s="2">
        <f t="shared" si="3"/>
        <v>640.38333740412941</v>
      </c>
      <c r="E54" s="2">
        <f t="shared" si="4"/>
        <v>1527.1566683908784</v>
      </c>
      <c r="F54" s="2">
        <f t="shared" si="5"/>
        <v>138962.69320465295</v>
      </c>
    </row>
    <row r="55" spans="1:6" x14ac:dyDescent="0.25">
      <c r="A55">
        <f t="shared" si="6"/>
        <v>45</v>
      </c>
      <c r="B55" s="2">
        <f t="shared" si="1"/>
        <v>138962.69320465295</v>
      </c>
      <c r="C55" s="2">
        <f t="shared" si="2"/>
        <v>2167.5400057950078</v>
      </c>
      <c r="D55" s="2">
        <f t="shared" si="3"/>
        <v>633.42222466234148</v>
      </c>
      <c r="E55" s="2">
        <f t="shared" si="4"/>
        <v>1534.1177811326666</v>
      </c>
      <c r="F55" s="2">
        <f t="shared" si="5"/>
        <v>137428.57542352029</v>
      </c>
    </row>
    <row r="56" spans="1:6" x14ac:dyDescent="0.25">
      <c r="A56">
        <f t="shared" si="6"/>
        <v>46</v>
      </c>
      <c r="B56" s="2">
        <f t="shared" si="1"/>
        <v>137428.57542352029</v>
      </c>
      <c r="C56" s="2">
        <f t="shared" si="2"/>
        <v>2167.5400057950078</v>
      </c>
      <c r="D56" s="2">
        <f t="shared" si="3"/>
        <v>626.42938165239775</v>
      </c>
      <c r="E56" s="2">
        <f t="shared" si="4"/>
        <v>1541.1106241426103</v>
      </c>
      <c r="F56" s="2">
        <f t="shared" si="5"/>
        <v>135887.46479937769</v>
      </c>
    </row>
    <row r="57" spans="1:6" x14ac:dyDescent="0.25">
      <c r="A57">
        <f t="shared" si="6"/>
        <v>47</v>
      </c>
      <c r="B57" s="2">
        <f t="shared" si="1"/>
        <v>135887.46479937769</v>
      </c>
      <c r="C57" s="2">
        <f t="shared" si="2"/>
        <v>2167.5400057950078</v>
      </c>
      <c r="D57" s="2">
        <f t="shared" si="3"/>
        <v>619.40466374082439</v>
      </c>
      <c r="E57" s="2">
        <f t="shared" si="4"/>
        <v>1548.1353420541834</v>
      </c>
      <c r="F57" s="2">
        <f t="shared" si="5"/>
        <v>134339.3294573235</v>
      </c>
    </row>
    <row r="58" spans="1:6" x14ac:dyDescent="0.25">
      <c r="A58">
        <f t="shared" si="6"/>
        <v>48</v>
      </c>
      <c r="B58" s="2">
        <f t="shared" si="1"/>
        <v>134339.3294573235</v>
      </c>
      <c r="C58" s="2">
        <f t="shared" si="2"/>
        <v>2167.5400057950078</v>
      </c>
      <c r="D58" s="2">
        <f t="shared" si="3"/>
        <v>612.34792563487701</v>
      </c>
      <c r="E58" s="2">
        <f t="shared" si="4"/>
        <v>1555.1920801601309</v>
      </c>
      <c r="F58" s="2">
        <f t="shared" si="5"/>
        <v>132784.13737716337</v>
      </c>
    </row>
    <row r="59" spans="1:6" x14ac:dyDescent="0.25">
      <c r="A59">
        <f t="shared" si="6"/>
        <v>49</v>
      </c>
      <c r="B59" s="2">
        <f t="shared" si="1"/>
        <v>132784.13737716337</v>
      </c>
      <c r="C59" s="2">
        <f t="shared" si="2"/>
        <v>2167.5400057950078</v>
      </c>
      <c r="D59" s="2">
        <f t="shared" si="3"/>
        <v>605.25902137953483</v>
      </c>
      <c r="E59" s="2">
        <f t="shared" si="4"/>
        <v>1562.2809844154731</v>
      </c>
      <c r="F59" s="2">
        <f t="shared" si="5"/>
        <v>131221.8563927479</v>
      </c>
    </row>
    <row r="60" spans="1:6" x14ac:dyDescent="0.25">
      <c r="A60">
        <f t="shared" si="6"/>
        <v>50</v>
      </c>
      <c r="B60" s="2">
        <f t="shared" si="1"/>
        <v>131221.8563927479</v>
      </c>
      <c r="C60" s="2">
        <f t="shared" si="2"/>
        <v>2167.5400057950078</v>
      </c>
      <c r="D60" s="2">
        <f t="shared" si="3"/>
        <v>598.13780435448234</v>
      </c>
      <c r="E60" s="2">
        <f t="shared" si="4"/>
        <v>1569.4022014405257</v>
      </c>
      <c r="F60" s="2">
        <f t="shared" si="5"/>
        <v>129652.45419130738</v>
      </c>
    </row>
    <row r="61" spans="1:6" x14ac:dyDescent="0.25">
      <c r="A61">
        <f t="shared" si="6"/>
        <v>51</v>
      </c>
      <c r="B61" s="2">
        <f t="shared" si="1"/>
        <v>129652.45419130738</v>
      </c>
      <c r="C61" s="2">
        <f t="shared" si="2"/>
        <v>2167.5400057950078</v>
      </c>
      <c r="D61" s="2">
        <f t="shared" si="3"/>
        <v>590.98412727107677</v>
      </c>
      <c r="E61" s="2">
        <f t="shared" si="4"/>
        <v>1576.5558785239309</v>
      </c>
      <c r="F61" s="2">
        <f t="shared" si="5"/>
        <v>128075.89831278345</v>
      </c>
    </row>
    <row r="62" spans="1:6" x14ac:dyDescent="0.25">
      <c r="A62">
        <f t="shared" si="6"/>
        <v>52</v>
      </c>
      <c r="B62" s="2">
        <f t="shared" si="1"/>
        <v>128075.89831278345</v>
      </c>
      <c r="C62" s="2">
        <f t="shared" si="2"/>
        <v>2167.5400057950078</v>
      </c>
      <c r="D62" s="2">
        <f t="shared" si="3"/>
        <v>583.79784216930182</v>
      </c>
      <c r="E62" s="2">
        <f t="shared" si="4"/>
        <v>1583.7421636257059</v>
      </c>
      <c r="F62" s="2">
        <f t="shared" si="5"/>
        <v>126492.15614915774</v>
      </c>
    </row>
    <row r="63" spans="1:6" x14ac:dyDescent="0.25">
      <c r="A63">
        <f t="shared" si="6"/>
        <v>53</v>
      </c>
      <c r="B63" s="2">
        <f t="shared" si="1"/>
        <v>126492.15614915774</v>
      </c>
      <c r="C63" s="2">
        <f t="shared" si="2"/>
        <v>2167.5400057950078</v>
      </c>
      <c r="D63" s="2">
        <f t="shared" si="3"/>
        <v>576.57880041470708</v>
      </c>
      <c r="E63" s="2">
        <f t="shared" si="4"/>
        <v>1590.9612053803012</v>
      </c>
      <c r="F63" s="2">
        <f t="shared" si="5"/>
        <v>124901.19494377745</v>
      </c>
    </row>
    <row r="64" spans="1:6" x14ac:dyDescent="0.25">
      <c r="A64">
        <f t="shared" si="6"/>
        <v>54</v>
      </c>
      <c r="B64" s="2">
        <f t="shared" si="1"/>
        <v>124901.19494377745</v>
      </c>
      <c r="C64" s="2">
        <f t="shared" si="2"/>
        <v>2167.5400057950078</v>
      </c>
      <c r="D64" s="2">
        <f t="shared" si="3"/>
        <v>569.32685269533351</v>
      </c>
      <c r="E64" s="2">
        <f t="shared" si="4"/>
        <v>1598.2131530996744</v>
      </c>
      <c r="F64" s="2">
        <f t="shared" si="5"/>
        <v>123302.98179067778</v>
      </c>
    </row>
    <row r="65" spans="1:6" x14ac:dyDescent="0.25">
      <c r="A65">
        <f t="shared" si="6"/>
        <v>55</v>
      </c>
      <c r="B65" s="2">
        <f t="shared" si="1"/>
        <v>123302.98179067778</v>
      </c>
      <c r="C65" s="2">
        <f t="shared" si="2"/>
        <v>2167.5400057950078</v>
      </c>
      <c r="D65" s="2">
        <f t="shared" si="3"/>
        <v>562.04184901862664</v>
      </c>
      <c r="E65" s="2">
        <f t="shared" si="4"/>
        <v>1605.4981567763812</v>
      </c>
      <c r="F65" s="2">
        <f t="shared" si="5"/>
        <v>121697.4836339014</v>
      </c>
    </row>
    <row r="66" spans="1:6" x14ac:dyDescent="0.25">
      <c r="A66">
        <f t="shared" si="6"/>
        <v>56</v>
      </c>
      <c r="B66" s="2">
        <f t="shared" si="1"/>
        <v>121697.4836339014</v>
      </c>
      <c r="C66" s="2">
        <f t="shared" si="2"/>
        <v>2167.5400057950078</v>
      </c>
      <c r="D66" s="2">
        <f t="shared" si="3"/>
        <v>554.72363870833203</v>
      </c>
      <c r="E66" s="2">
        <f t="shared" si="4"/>
        <v>1612.8163670866759</v>
      </c>
      <c r="F66" s="2">
        <f t="shared" si="5"/>
        <v>120084.66726681472</v>
      </c>
    </row>
    <row r="67" spans="1:6" x14ac:dyDescent="0.25">
      <c r="A67">
        <f t="shared" si="6"/>
        <v>57</v>
      </c>
      <c r="B67" s="2">
        <f t="shared" si="1"/>
        <v>120084.66726681472</v>
      </c>
      <c r="C67" s="2">
        <f t="shared" si="2"/>
        <v>2167.5400057950078</v>
      </c>
      <c r="D67" s="2">
        <f t="shared" si="3"/>
        <v>547.37207040138117</v>
      </c>
      <c r="E67" s="2">
        <f t="shared" si="4"/>
        <v>1620.1679353936267</v>
      </c>
      <c r="F67" s="2">
        <f t="shared" si="5"/>
        <v>118464.4993314211</v>
      </c>
    </row>
    <row r="68" spans="1:6" x14ac:dyDescent="0.25">
      <c r="A68">
        <f t="shared" si="6"/>
        <v>58</v>
      </c>
      <c r="B68" s="2">
        <f t="shared" si="1"/>
        <v>118464.4993314211</v>
      </c>
      <c r="C68" s="2">
        <f t="shared" si="2"/>
        <v>2167.5400057950078</v>
      </c>
      <c r="D68" s="2">
        <f t="shared" si="3"/>
        <v>539.98699204475872</v>
      </c>
      <c r="E68" s="2">
        <f t="shared" si="4"/>
        <v>1627.5530137502492</v>
      </c>
      <c r="F68" s="2">
        <f t="shared" si="5"/>
        <v>116836.94631767085</v>
      </c>
    </row>
    <row r="69" spans="1:6" x14ac:dyDescent="0.25">
      <c r="A69">
        <f t="shared" si="6"/>
        <v>59</v>
      </c>
      <c r="B69" s="2">
        <f t="shared" si="1"/>
        <v>116836.94631767085</v>
      </c>
      <c r="C69" s="2">
        <f t="shared" si="2"/>
        <v>2167.5400057950078</v>
      </c>
      <c r="D69" s="2">
        <f t="shared" si="3"/>
        <v>532.56825089235952</v>
      </c>
      <c r="E69" s="2">
        <f t="shared" si="4"/>
        <v>1634.9717549026482</v>
      </c>
      <c r="F69" s="2">
        <f t="shared" si="5"/>
        <v>115201.9745627682</v>
      </c>
    </row>
    <row r="70" spans="1:6" x14ac:dyDescent="0.25">
      <c r="A70">
        <f t="shared" si="6"/>
        <v>60</v>
      </c>
      <c r="B70" s="2">
        <f t="shared" si="1"/>
        <v>115201.9745627682</v>
      </c>
      <c r="C70" s="2">
        <f t="shared" si="2"/>
        <v>2167.5400057950078</v>
      </c>
      <c r="D70" s="2">
        <f t="shared" si="3"/>
        <v>525.11569350182799</v>
      </c>
      <c r="E70" s="2">
        <f t="shared" si="4"/>
        <v>1642.42431229318</v>
      </c>
      <c r="F70" s="2">
        <f t="shared" si="5"/>
        <v>113559.55025047502</v>
      </c>
    </row>
    <row r="71" spans="1:6" x14ac:dyDescent="0.25">
      <c r="A71">
        <f t="shared" si="6"/>
        <v>61</v>
      </c>
      <c r="B71" s="2">
        <f t="shared" si="1"/>
        <v>113559.55025047502</v>
      </c>
      <c r="C71" s="2">
        <f t="shared" si="2"/>
        <v>2167.5400057950078</v>
      </c>
      <c r="D71" s="2">
        <f t="shared" si="3"/>
        <v>517.62916573138432</v>
      </c>
      <c r="E71" s="2">
        <f t="shared" si="4"/>
        <v>1649.9108400636237</v>
      </c>
      <c r="F71" s="2">
        <f t="shared" si="5"/>
        <v>111909.6394104114</v>
      </c>
    </row>
    <row r="72" spans="1:6" x14ac:dyDescent="0.25">
      <c r="A72">
        <f t="shared" si="6"/>
        <v>62</v>
      </c>
      <c r="B72" s="2">
        <f t="shared" si="1"/>
        <v>111909.6394104114</v>
      </c>
      <c r="C72" s="2">
        <f t="shared" si="2"/>
        <v>2167.5400057950078</v>
      </c>
      <c r="D72" s="2">
        <f t="shared" si="3"/>
        <v>510.10851273663786</v>
      </c>
      <c r="E72" s="2">
        <f t="shared" si="4"/>
        <v>1657.4314930583701</v>
      </c>
      <c r="F72" s="2">
        <f t="shared" si="5"/>
        <v>110252.20791735304</v>
      </c>
    </row>
    <row r="73" spans="1:6" x14ac:dyDescent="0.25">
      <c r="A73">
        <f t="shared" si="6"/>
        <v>63</v>
      </c>
      <c r="B73" s="2">
        <f t="shared" si="1"/>
        <v>110252.20791735304</v>
      </c>
      <c r="C73" s="2">
        <f t="shared" si="2"/>
        <v>2167.5400057950078</v>
      </c>
      <c r="D73" s="2">
        <f t="shared" si="3"/>
        <v>502.55357896738286</v>
      </c>
      <c r="E73" s="2">
        <f t="shared" si="4"/>
        <v>1664.9864268276251</v>
      </c>
      <c r="F73" s="2">
        <f t="shared" si="5"/>
        <v>108587.22149052541</v>
      </c>
    </row>
    <row r="74" spans="1:6" x14ac:dyDescent="0.25">
      <c r="A74">
        <f t="shared" si="6"/>
        <v>64</v>
      </c>
      <c r="B74" s="2">
        <f t="shared" si="1"/>
        <v>108587.22149052541</v>
      </c>
      <c r="C74" s="2">
        <f t="shared" si="2"/>
        <v>2167.5400057950078</v>
      </c>
      <c r="D74" s="2">
        <f t="shared" si="3"/>
        <v>494.96420816438194</v>
      </c>
      <c r="E74" s="2">
        <f t="shared" si="4"/>
        <v>1672.5757976306263</v>
      </c>
      <c r="F74" s="2">
        <f t="shared" si="5"/>
        <v>106914.64569289479</v>
      </c>
    </row>
    <row r="75" spans="1:6" x14ac:dyDescent="0.25">
      <c r="A75">
        <f t="shared" si="6"/>
        <v>65</v>
      </c>
      <c r="B75" s="2">
        <f t="shared" si="1"/>
        <v>106914.64569289479</v>
      </c>
      <c r="C75" s="2">
        <f t="shared" si="2"/>
        <v>2167.5400057950078</v>
      </c>
      <c r="D75" s="2">
        <f t="shared" si="3"/>
        <v>487.34024335613441</v>
      </c>
      <c r="E75" s="2">
        <f t="shared" si="4"/>
        <v>1680.1997624388737</v>
      </c>
      <c r="F75" s="2">
        <f t="shared" si="5"/>
        <v>105234.44593045591</v>
      </c>
    </row>
    <row r="76" spans="1:6" x14ac:dyDescent="0.25">
      <c r="A76">
        <f t="shared" si="6"/>
        <v>66</v>
      </c>
      <c r="B76" s="2">
        <f t="shared" si="1"/>
        <v>105234.44593045591</v>
      </c>
      <c r="C76" s="2">
        <f t="shared" si="2"/>
        <v>2167.5400057950078</v>
      </c>
      <c r="D76" s="2">
        <f t="shared" si="3"/>
        <v>479.68152685562887</v>
      </c>
      <c r="E76" s="2">
        <f t="shared" si="4"/>
        <v>1687.8584789393792</v>
      </c>
      <c r="F76" s="2">
        <f t="shared" si="5"/>
        <v>103546.58745151653</v>
      </c>
    </row>
    <row r="77" spans="1:6" x14ac:dyDescent="0.25">
      <c r="A77">
        <f t="shared" si="6"/>
        <v>67</v>
      </c>
      <c r="B77" s="2">
        <f t="shared" ref="B77:B140" si="7">IF(LEN(A77)=0,"",F76)</f>
        <v>103546.58745151653</v>
      </c>
      <c r="C77" s="2">
        <f t="shared" ref="C77:C140" si="8">IF(LEN(A77)=0,"",$F$6)</f>
        <v>2167.5400057950078</v>
      </c>
      <c r="D77" s="2">
        <f t="shared" ref="D77:D140" si="9">IF(LEN(A77)=0,"",IPMT($F$4,A77,$F$5,-$F$3))</f>
        <v>471.98790025708223</v>
      </c>
      <c r="E77" s="2">
        <f t="shared" ref="E77:E140" si="10">IF(LEN(A77)=0,"",PPMT($F$4,A77,$F$5,-$F$3))</f>
        <v>1695.5521055379256</v>
      </c>
      <c r="F77" s="2">
        <f t="shared" ref="F77:F140" si="11">IF(LEN(A77)=0,"",B77-E77)</f>
        <v>101851.03534597861</v>
      </c>
    </row>
    <row r="78" spans="1:6" x14ac:dyDescent="0.25">
      <c r="A78">
        <f t="shared" si="6"/>
        <v>68</v>
      </c>
      <c r="B78" s="2">
        <f t="shared" si="7"/>
        <v>101851.03534597861</v>
      </c>
      <c r="C78" s="2">
        <f t="shared" si="8"/>
        <v>2167.5400057950078</v>
      </c>
      <c r="D78" s="2">
        <f t="shared" si="9"/>
        <v>464.25920443266381</v>
      </c>
      <c r="E78" s="2">
        <f t="shared" si="10"/>
        <v>1703.2808013623439</v>
      </c>
      <c r="F78" s="2">
        <f t="shared" si="11"/>
        <v>100147.75454461627</v>
      </c>
    </row>
    <row r="79" spans="1:6" x14ac:dyDescent="0.25">
      <c r="A79">
        <f t="shared" si="6"/>
        <v>69</v>
      </c>
      <c r="B79" s="2">
        <f t="shared" si="7"/>
        <v>100147.75454461627</v>
      </c>
      <c r="C79" s="2">
        <f t="shared" si="8"/>
        <v>2167.5400057950078</v>
      </c>
      <c r="D79" s="2">
        <f t="shared" si="9"/>
        <v>456.49527952920289</v>
      </c>
      <c r="E79" s="2">
        <f t="shared" si="10"/>
        <v>1711.0447262658051</v>
      </c>
      <c r="F79" s="2">
        <f t="shared" si="11"/>
        <v>98436.709818350471</v>
      </c>
    </row>
    <row r="80" spans="1:6" x14ac:dyDescent="0.25">
      <c r="A80">
        <f t="shared" si="6"/>
        <v>70</v>
      </c>
      <c r="B80" s="2">
        <f t="shared" si="7"/>
        <v>98436.709818350471</v>
      </c>
      <c r="C80" s="2">
        <f t="shared" si="8"/>
        <v>2167.5400057950078</v>
      </c>
      <c r="D80" s="2">
        <f t="shared" si="9"/>
        <v>448.69596496488384</v>
      </c>
      <c r="E80" s="2">
        <f t="shared" si="10"/>
        <v>1718.8440408301242</v>
      </c>
      <c r="F80" s="2">
        <f t="shared" si="11"/>
        <v>96717.865777520346</v>
      </c>
    </row>
    <row r="81" spans="1:6" x14ac:dyDescent="0.25">
      <c r="A81">
        <f t="shared" si="6"/>
        <v>71</v>
      </c>
      <c r="B81" s="2">
        <f t="shared" si="7"/>
        <v>96717.865777520346</v>
      </c>
      <c r="C81" s="2">
        <f t="shared" si="8"/>
        <v>2167.5400057950078</v>
      </c>
      <c r="D81" s="2">
        <f t="shared" si="9"/>
        <v>440.86109942592384</v>
      </c>
      <c r="E81" s="2">
        <f t="shared" si="10"/>
        <v>1726.6789063690842</v>
      </c>
      <c r="F81" s="2">
        <f t="shared" si="11"/>
        <v>94991.186871151265</v>
      </c>
    </row>
    <row r="82" spans="1:6" x14ac:dyDescent="0.25">
      <c r="A82">
        <f t="shared" si="6"/>
        <v>72</v>
      </c>
      <c r="B82" s="2">
        <f t="shared" si="7"/>
        <v>94991.186871151265</v>
      </c>
      <c r="C82" s="2">
        <f t="shared" si="8"/>
        <v>2167.5400057950078</v>
      </c>
      <c r="D82" s="2">
        <f t="shared" si="9"/>
        <v>432.99052086323638</v>
      </c>
      <c r="E82" s="2">
        <f t="shared" si="10"/>
        <v>1734.5494849317718</v>
      </c>
      <c r="F82" s="2">
        <f t="shared" si="11"/>
        <v>93256.637386219489</v>
      </c>
    </row>
    <row r="83" spans="1:6" x14ac:dyDescent="0.25">
      <c r="A83">
        <f t="shared" si="6"/>
        <v>73</v>
      </c>
      <c r="B83" s="2">
        <f t="shared" si="7"/>
        <v>93256.637386219489</v>
      </c>
      <c r="C83" s="2">
        <f t="shared" si="8"/>
        <v>2167.5400057950078</v>
      </c>
      <c r="D83" s="2">
        <f t="shared" si="9"/>
        <v>425.08406648908061</v>
      </c>
      <c r="E83" s="2">
        <f t="shared" si="10"/>
        <v>1742.4559393059274</v>
      </c>
      <c r="F83" s="2">
        <f t="shared" si="11"/>
        <v>91514.181446913557</v>
      </c>
    </row>
    <row r="84" spans="1:6" x14ac:dyDescent="0.25">
      <c r="A84">
        <f t="shared" si="6"/>
        <v>74</v>
      </c>
      <c r="B84" s="2">
        <f t="shared" si="7"/>
        <v>91514.181446913557</v>
      </c>
      <c r="C84" s="2">
        <f t="shared" si="8"/>
        <v>2167.5400057950078</v>
      </c>
      <c r="D84" s="2">
        <f t="shared" si="9"/>
        <v>417.1415727736931</v>
      </c>
      <c r="E84" s="2">
        <f t="shared" si="10"/>
        <v>1750.398433021315</v>
      </c>
      <c r="F84" s="2">
        <f t="shared" si="11"/>
        <v>89763.783013892244</v>
      </c>
    </row>
    <row r="85" spans="1:6" x14ac:dyDescent="0.25">
      <c r="A85">
        <f t="shared" si="6"/>
        <v>75</v>
      </c>
      <c r="B85" s="2">
        <f t="shared" si="7"/>
        <v>89763.783013892244</v>
      </c>
      <c r="C85" s="2">
        <f t="shared" si="8"/>
        <v>2167.5400057950078</v>
      </c>
      <c r="D85" s="2">
        <f t="shared" si="9"/>
        <v>409.16287544190652</v>
      </c>
      <c r="E85" s="2">
        <f t="shared" si="10"/>
        <v>1758.3771303531016</v>
      </c>
      <c r="F85" s="2">
        <f t="shared" si="11"/>
        <v>88005.405883539148</v>
      </c>
    </row>
    <row r="86" spans="1:6" x14ac:dyDescent="0.25">
      <c r="A86">
        <f t="shared" si="6"/>
        <v>76</v>
      </c>
      <c r="B86" s="2">
        <f t="shared" si="7"/>
        <v>88005.405883539148</v>
      </c>
      <c r="C86" s="2">
        <f t="shared" si="8"/>
        <v>2167.5400057950078</v>
      </c>
      <c r="D86" s="2">
        <f t="shared" si="9"/>
        <v>401.14780946975145</v>
      </c>
      <c r="E86" s="2">
        <f t="shared" si="10"/>
        <v>1766.3921963252565</v>
      </c>
      <c r="F86" s="2">
        <f t="shared" si="11"/>
        <v>86239.013687213897</v>
      </c>
    </row>
    <row r="87" spans="1:6" x14ac:dyDescent="0.25">
      <c r="A87">
        <f t="shared" ref="A87:A150" si="12">IFERROR(IF(A86+1&lt;=$B$7*$B$6,A86+1,""),"")</f>
        <v>77</v>
      </c>
      <c r="B87" s="2">
        <f t="shared" si="7"/>
        <v>86239.013687213897</v>
      </c>
      <c r="C87" s="2">
        <f t="shared" si="8"/>
        <v>2167.5400057950078</v>
      </c>
      <c r="D87" s="2">
        <f t="shared" si="9"/>
        <v>393.09620908104313</v>
      </c>
      <c r="E87" s="2">
        <f t="shared" si="10"/>
        <v>1774.4437967139647</v>
      </c>
      <c r="F87" s="2">
        <f t="shared" si="11"/>
        <v>84464.56989049993</v>
      </c>
    </row>
    <row r="88" spans="1:6" x14ac:dyDescent="0.25">
      <c r="A88">
        <f t="shared" si="12"/>
        <v>78</v>
      </c>
      <c r="B88" s="2">
        <f t="shared" si="7"/>
        <v>84464.56989049993</v>
      </c>
      <c r="C88" s="2">
        <f t="shared" si="8"/>
        <v>2167.5400057950078</v>
      </c>
      <c r="D88" s="2">
        <f t="shared" si="9"/>
        <v>385.00790774395284</v>
      </c>
      <c r="E88" s="2">
        <f t="shared" si="10"/>
        <v>1782.5320980510553</v>
      </c>
      <c r="F88" s="2">
        <f t="shared" si="11"/>
        <v>82682.037792448871</v>
      </c>
    </row>
    <row r="89" spans="1:6" x14ac:dyDescent="0.25">
      <c r="A89">
        <f t="shared" si="12"/>
        <v>79</v>
      </c>
      <c r="B89" s="2">
        <f t="shared" si="7"/>
        <v>82682.037792448871</v>
      </c>
      <c r="C89" s="2">
        <f t="shared" si="8"/>
        <v>2167.5400057950078</v>
      </c>
      <c r="D89" s="2">
        <f t="shared" si="9"/>
        <v>376.88273816756384</v>
      </c>
      <c r="E89" s="2">
        <f t="shared" si="10"/>
        <v>1790.6572676274443</v>
      </c>
      <c r="F89" s="2">
        <f t="shared" si="11"/>
        <v>80891.380524821434</v>
      </c>
    </row>
    <row r="90" spans="1:6" x14ac:dyDescent="0.25">
      <c r="A90">
        <f t="shared" si="12"/>
        <v>80</v>
      </c>
      <c r="B90" s="2">
        <f t="shared" si="7"/>
        <v>80891.380524821434</v>
      </c>
      <c r="C90" s="2">
        <f t="shared" si="8"/>
        <v>2167.5400057950078</v>
      </c>
      <c r="D90" s="2">
        <f t="shared" si="9"/>
        <v>368.72053229841055</v>
      </c>
      <c r="E90" s="2">
        <f t="shared" si="10"/>
        <v>1798.8194734965973</v>
      </c>
      <c r="F90" s="2">
        <f t="shared" si="11"/>
        <v>79092.561051324839</v>
      </c>
    </row>
    <row r="91" spans="1:6" x14ac:dyDescent="0.25">
      <c r="A91">
        <f t="shared" si="12"/>
        <v>81</v>
      </c>
      <c r="B91" s="2">
        <f t="shared" si="7"/>
        <v>79092.561051324839</v>
      </c>
      <c r="C91" s="2">
        <f t="shared" si="8"/>
        <v>2167.5400057950078</v>
      </c>
      <c r="D91" s="2">
        <f t="shared" si="9"/>
        <v>360.52112131700329</v>
      </c>
      <c r="E91" s="2">
        <f t="shared" si="10"/>
        <v>1807.0188844780048</v>
      </c>
      <c r="F91" s="2">
        <f t="shared" si="11"/>
        <v>77285.542166846833</v>
      </c>
    </row>
    <row r="92" spans="1:6" x14ac:dyDescent="0.25">
      <c r="A92">
        <f t="shared" si="12"/>
        <v>82</v>
      </c>
      <c r="B92" s="2">
        <f t="shared" si="7"/>
        <v>77285.542166846833</v>
      </c>
      <c r="C92" s="2">
        <f t="shared" si="8"/>
        <v>2167.5400057950078</v>
      </c>
      <c r="D92" s="2">
        <f t="shared" si="9"/>
        <v>352.28433563433646</v>
      </c>
      <c r="E92" s="2">
        <f t="shared" si="10"/>
        <v>1815.2556701606716</v>
      </c>
      <c r="F92" s="2">
        <f t="shared" si="11"/>
        <v>75470.286496686167</v>
      </c>
    </row>
    <row r="93" spans="1:6" x14ac:dyDescent="0.25">
      <c r="A93">
        <f t="shared" si="12"/>
        <v>83</v>
      </c>
      <c r="B93" s="2">
        <f t="shared" si="7"/>
        <v>75470.286496686167</v>
      </c>
      <c r="C93" s="2">
        <f t="shared" si="8"/>
        <v>2167.5400057950078</v>
      </c>
      <c r="D93" s="2">
        <f t="shared" si="9"/>
        <v>344.01000488838048</v>
      </c>
      <c r="E93" s="2">
        <f t="shared" si="10"/>
        <v>1823.5300009066275</v>
      </c>
      <c r="F93" s="2">
        <f t="shared" si="11"/>
        <v>73646.75649577954</v>
      </c>
    </row>
    <row r="94" spans="1:6" x14ac:dyDescent="0.25">
      <c r="A94">
        <f t="shared" si="12"/>
        <v>84</v>
      </c>
      <c r="B94" s="2">
        <f t="shared" si="7"/>
        <v>73646.75649577954</v>
      </c>
      <c r="C94" s="2">
        <f t="shared" si="8"/>
        <v>2167.5400057950078</v>
      </c>
      <c r="D94" s="2">
        <f t="shared" si="9"/>
        <v>335.69795794055892</v>
      </c>
      <c r="E94" s="2">
        <f t="shared" si="10"/>
        <v>1831.842047854449</v>
      </c>
      <c r="F94" s="2">
        <f t="shared" si="11"/>
        <v>71814.914447925097</v>
      </c>
    </row>
    <row r="95" spans="1:6" x14ac:dyDescent="0.25">
      <c r="A95">
        <f t="shared" si="12"/>
        <v>85</v>
      </c>
      <c r="B95" s="2">
        <f t="shared" si="7"/>
        <v>71814.914447925097</v>
      </c>
      <c r="C95" s="2">
        <f t="shared" si="8"/>
        <v>2167.5400057950078</v>
      </c>
      <c r="D95" s="2">
        <f t="shared" si="9"/>
        <v>327.34802287220833</v>
      </c>
      <c r="E95" s="2">
        <f t="shared" si="10"/>
        <v>1840.1919829227998</v>
      </c>
      <c r="F95" s="2">
        <f t="shared" si="11"/>
        <v>69974.722465002298</v>
      </c>
    </row>
    <row r="96" spans="1:6" x14ac:dyDescent="0.25">
      <c r="A96">
        <f t="shared" si="12"/>
        <v>86</v>
      </c>
      <c r="B96" s="2">
        <f t="shared" si="7"/>
        <v>69974.722465002298</v>
      </c>
      <c r="C96" s="2">
        <f t="shared" si="8"/>
        <v>2167.5400057950078</v>
      </c>
      <c r="D96" s="2">
        <f t="shared" si="9"/>
        <v>318.96002698102228</v>
      </c>
      <c r="E96" s="2">
        <f t="shared" si="10"/>
        <v>1848.5799788139855</v>
      </c>
      <c r="F96" s="2">
        <f t="shared" si="11"/>
        <v>68126.142486188313</v>
      </c>
    </row>
    <row r="97" spans="1:6" x14ac:dyDescent="0.25">
      <c r="A97">
        <f t="shared" si="12"/>
        <v>87</v>
      </c>
      <c r="B97" s="2">
        <f t="shared" si="7"/>
        <v>68126.142486188313</v>
      </c>
      <c r="C97" s="2">
        <f t="shared" si="8"/>
        <v>2167.5400057950078</v>
      </c>
      <c r="D97" s="2">
        <f t="shared" si="9"/>
        <v>310.53379677748006</v>
      </c>
      <c r="E97" s="2">
        <f t="shared" si="10"/>
        <v>1857.0062090175279</v>
      </c>
      <c r="F97" s="2">
        <f t="shared" si="11"/>
        <v>66269.136277170779</v>
      </c>
    </row>
    <row r="98" spans="1:6" x14ac:dyDescent="0.25">
      <c r="A98">
        <f t="shared" si="12"/>
        <v>88</v>
      </c>
      <c r="B98" s="2">
        <f t="shared" si="7"/>
        <v>66269.136277170779</v>
      </c>
      <c r="C98" s="2">
        <f t="shared" si="8"/>
        <v>2167.5400057950078</v>
      </c>
      <c r="D98" s="2">
        <f t="shared" si="9"/>
        <v>302.06915798125766</v>
      </c>
      <c r="E98" s="2">
        <f t="shared" si="10"/>
        <v>1865.4708478137504</v>
      </c>
      <c r="F98" s="2">
        <f t="shared" si="11"/>
        <v>64403.665429357032</v>
      </c>
    </row>
    <row r="99" spans="1:6" x14ac:dyDescent="0.25">
      <c r="A99">
        <f t="shared" si="12"/>
        <v>89</v>
      </c>
      <c r="B99" s="2">
        <f t="shared" si="7"/>
        <v>64403.665429357032</v>
      </c>
      <c r="C99" s="2">
        <f t="shared" si="8"/>
        <v>2167.5400057950078</v>
      </c>
      <c r="D99" s="2">
        <f t="shared" si="9"/>
        <v>293.56593551762336</v>
      </c>
      <c r="E99" s="2">
        <f t="shared" si="10"/>
        <v>1873.9740702773847</v>
      </c>
      <c r="F99" s="2">
        <f t="shared" si="11"/>
        <v>62529.691359079647</v>
      </c>
    </row>
    <row r="100" spans="1:6" x14ac:dyDescent="0.25">
      <c r="A100">
        <f t="shared" si="12"/>
        <v>90</v>
      </c>
      <c r="B100" s="2">
        <f t="shared" si="7"/>
        <v>62529.691359079647</v>
      </c>
      <c r="C100" s="2">
        <f t="shared" si="8"/>
        <v>2167.5400057950078</v>
      </c>
      <c r="D100" s="2">
        <f t="shared" si="9"/>
        <v>285.02395351381671</v>
      </c>
      <c r="E100" s="2">
        <f t="shared" si="10"/>
        <v>1882.5160522811914</v>
      </c>
      <c r="F100" s="2">
        <f t="shared" si="11"/>
        <v>60647.175306798454</v>
      </c>
    </row>
    <row r="101" spans="1:6" x14ac:dyDescent="0.25">
      <c r="A101">
        <f t="shared" si="12"/>
        <v>91</v>
      </c>
      <c r="B101" s="2">
        <f t="shared" si="7"/>
        <v>60647.175306798454</v>
      </c>
      <c r="C101" s="2">
        <f t="shared" si="8"/>
        <v>2167.5400057950078</v>
      </c>
      <c r="D101" s="2">
        <f t="shared" si="9"/>
        <v>276.44303529541111</v>
      </c>
      <c r="E101" s="2">
        <f t="shared" si="10"/>
        <v>1891.0969704995971</v>
      </c>
      <c r="F101" s="2">
        <f t="shared" si="11"/>
        <v>58756.078336298859</v>
      </c>
    </row>
    <row r="102" spans="1:6" x14ac:dyDescent="0.25">
      <c r="A102">
        <f t="shared" si="12"/>
        <v>92</v>
      </c>
      <c r="B102" s="2">
        <f t="shared" si="7"/>
        <v>58756.078336298859</v>
      </c>
      <c r="C102" s="2">
        <f t="shared" si="8"/>
        <v>2167.5400057950078</v>
      </c>
      <c r="D102" s="2">
        <f t="shared" si="9"/>
        <v>267.82300338265912</v>
      </c>
      <c r="E102" s="2">
        <f t="shared" si="10"/>
        <v>1899.7170024123488</v>
      </c>
      <c r="F102" s="2">
        <f t="shared" si="11"/>
        <v>56856.361333886511</v>
      </c>
    </row>
    <row r="103" spans="1:6" x14ac:dyDescent="0.25">
      <c r="A103">
        <f t="shared" si="12"/>
        <v>93</v>
      </c>
      <c r="B103" s="2">
        <f t="shared" si="7"/>
        <v>56856.361333886511</v>
      </c>
      <c r="C103" s="2">
        <f t="shared" si="8"/>
        <v>2167.5400057950078</v>
      </c>
      <c r="D103" s="2">
        <f t="shared" si="9"/>
        <v>259.16367948682216</v>
      </c>
      <c r="E103" s="2">
        <f t="shared" si="10"/>
        <v>1908.3763263081858</v>
      </c>
      <c r="F103" s="2">
        <f t="shared" si="11"/>
        <v>54947.985007578325</v>
      </c>
    </row>
    <row r="104" spans="1:6" x14ac:dyDescent="0.25">
      <c r="A104">
        <f t="shared" si="12"/>
        <v>94</v>
      </c>
      <c r="B104" s="2">
        <f t="shared" si="7"/>
        <v>54947.985007578325</v>
      </c>
      <c r="C104" s="2">
        <f t="shared" si="8"/>
        <v>2167.5400057950078</v>
      </c>
      <c r="D104" s="2">
        <f t="shared" si="9"/>
        <v>250.4648845064828</v>
      </c>
      <c r="E104" s="2">
        <f t="shared" si="10"/>
        <v>1917.0751212885252</v>
      </c>
      <c r="F104" s="2">
        <f t="shared" si="11"/>
        <v>53030.909886289803</v>
      </c>
    </row>
    <row r="105" spans="1:6" x14ac:dyDescent="0.25">
      <c r="A105">
        <f t="shared" si="12"/>
        <v>95</v>
      </c>
      <c r="B105" s="2">
        <f t="shared" si="7"/>
        <v>53030.909886289803</v>
      </c>
      <c r="C105" s="2">
        <f t="shared" si="8"/>
        <v>2167.5400057950078</v>
      </c>
      <c r="D105" s="2">
        <f t="shared" si="9"/>
        <v>241.72643852384016</v>
      </c>
      <c r="E105" s="2">
        <f t="shared" si="10"/>
        <v>1925.8135672711676</v>
      </c>
      <c r="F105" s="2">
        <f t="shared" si="11"/>
        <v>51105.096319018638</v>
      </c>
    </row>
    <row r="106" spans="1:6" x14ac:dyDescent="0.25">
      <c r="A106">
        <f t="shared" si="12"/>
        <v>96</v>
      </c>
      <c r="B106" s="2">
        <f t="shared" si="7"/>
        <v>51105.096319018638</v>
      </c>
      <c r="C106" s="2">
        <f t="shared" si="8"/>
        <v>2167.5400057950078</v>
      </c>
      <c r="D106" s="2">
        <f t="shared" si="9"/>
        <v>232.94816080098889</v>
      </c>
      <c r="E106" s="2">
        <f t="shared" si="10"/>
        <v>1934.5918449940191</v>
      </c>
      <c r="F106" s="2">
        <f t="shared" si="11"/>
        <v>49170.504474024616</v>
      </c>
    </row>
    <row r="107" spans="1:6" x14ac:dyDescent="0.25">
      <c r="A107">
        <f t="shared" si="12"/>
        <v>97</v>
      </c>
      <c r="B107" s="2">
        <f t="shared" si="7"/>
        <v>49170.504474024616</v>
      </c>
      <c r="C107" s="2">
        <f t="shared" si="8"/>
        <v>2167.5400057950078</v>
      </c>
      <c r="D107" s="2">
        <f t="shared" si="9"/>
        <v>224.1298697761809</v>
      </c>
      <c r="E107" s="2">
        <f t="shared" si="10"/>
        <v>1943.410136018827</v>
      </c>
      <c r="F107" s="2">
        <f t="shared" si="11"/>
        <v>47227.094338005787</v>
      </c>
    </row>
    <row r="108" spans="1:6" x14ac:dyDescent="0.25">
      <c r="A108">
        <f t="shared" si="12"/>
        <v>98</v>
      </c>
      <c r="B108" s="2">
        <f t="shared" si="7"/>
        <v>47227.094338005787</v>
      </c>
      <c r="C108" s="2">
        <f t="shared" si="8"/>
        <v>2167.5400057950078</v>
      </c>
      <c r="D108" s="2">
        <f t="shared" si="9"/>
        <v>215.27138306007018</v>
      </c>
      <c r="E108" s="2">
        <f t="shared" si="10"/>
        <v>1952.2686227349377</v>
      </c>
      <c r="F108" s="2">
        <f t="shared" si="11"/>
        <v>45274.825715270847</v>
      </c>
    </row>
    <row r="109" spans="1:6" x14ac:dyDescent="0.25">
      <c r="A109">
        <f t="shared" si="12"/>
        <v>99</v>
      </c>
      <c r="B109" s="2">
        <f t="shared" si="7"/>
        <v>45274.825715270847</v>
      </c>
      <c r="C109" s="2">
        <f t="shared" si="8"/>
        <v>2167.5400057950078</v>
      </c>
      <c r="D109" s="2">
        <f t="shared" si="9"/>
        <v>206.37251743194022</v>
      </c>
      <c r="E109" s="2">
        <f t="shared" si="10"/>
        <v>1961.1674883630678</v>
      </c>
      <c r="F109" s="2">
        <f t="shared" si="11"/>
        <v>43313.658226907777</v>
      </c>
    </row>
    <row r="110" spans="1:6" x14ac:dyDescent="0.25">
      <c r="A110">
        <f t="shared" si="12"/>
        <v>100</v>
      </c>
      <c r="B110" s="2">
        <f t="shared" si="7"/>
        <v>43313.658226907777</v>
      </c>
      <c r="C110" s="2">
        <f t="shared" si="8"/>
        <v>2167.5400057950078</v>
      </c>
      <c r="D110" s="2">
        <f t="shared" si="9"/>
        <v>197.43308883591479</v>
      </c>
      <c r="E110" s="2">
        <f t="shared" si="10"/>
        <v>1970.1069169590933</v>
      </c>
      <c r="F110" s="2">
        <f t="shared" si="11"/>
        <v>41343.551309948685</v>
      </c>
    </row>
    <row r="111" spans="1:6" x14ac:dyDescent="0.25">
      <c r="A111">
        <f t="shared" si="12"/>
        <v>101</v>
      </c>
      <c r="B111" s="2">
        <f t="shared" si="7"/>
        <v>41343.551309948685</v>
      </c>
      <c r="C111" s="2">
        <f t="shared" si="8"/>
        <v>2167.5400057950078</v>
      </c>
      <c r="D111" s="2">
        <f t="shared" si="9"/>
        <v>188.45291237715051</v>
      </c>
      <c r="E111" s="2">
        <f t="shared" si="10"/>
        <v>1979.0870934178574</v>
      </c>
      <c r="F111" s="2">
        <f t="shared" si="11"/>
        <v>39364.464216530825</v>
      </c>
    </row>
    <row r="112" spans="1:6" x14ac:dyDescent="0.25">
      <c r="A112">
        <f t="shared" si="12"/>
        <v>102</v>
      </c>
      <c r="B112" s="2">
        <f t="shared" si="7"/>
        <v>39364.464216530825</v>
      </c>
      <c r="C112" s="2">
        <f t="shared" si="8"/>
        <v>2167.5400057950078</v>
      </c>
      <c r="D112" s="2">
        <f t="shared" si="9"/>
        <v>179.43180231801355</v>
      </c>
      <c r="E112" s="2">
        <f t="shared" si="10"/>
        <v>1988.1082034769943</v>
      </c>
      <c r="F112" s="2">
        <f t="shared" si="11"/>
        <v>37376.356013053832</v>
      </c>
    </row>
    <row r="113" spans="1:6" x14ac:dyDescent="0.25">
      <c r="A113">
        <f t="shared" si="12"/>
        <v>103</v>
      </c>
      <c r="B113" s="2">
        <f t="shared" si="7"/>
        <v>37376.356013053832</v>
      </c>
      <c r="C113" s="2">
        <f t="shared" si="8"/>
        <v>2167.5400057950078</v>
      </c>
      <c r="D113" s="2">
        <f t="shared" si="9"/>
        <v>170.369572074237</v>
      </c>
      <c r="E113" s="2">
        <f t="shared" si="10"/>
        <v>1997.1704337207709</v>
      </c>
      <c r="F113" s="2">
        <f t="shared" si="11"/>
        <v>35379.185579333061</v>
      </c>
    </row>
    <row r="114" spans="1:6" x14ac:dyDescent="0.25">
      <c r="A114">
        <f t="shared" si="12"/>
        <v>104</v>
      </c>
      <c r="B114" s="2">
        <f t="shared" si="7"/>
        <v>35379.185579333061</v>
      </c>
      <c r="C114" s="2">
        <f t="shared" si="8"/>
        <v>2167.5400057950078</v>
      </c>
      <c r="D114" s="2">
        <f t="shared" si="9"/>
        <v>161.26603421106248</v>
      </c>
      <c r="E114" s="2">
        <f t="shared" si="10"/>
        <v>2006.2739715839457</v>
      </c>
      <c r="F114" s="2">
        <f t="shared" si="11"/>
        <v>33372.911607749113</v>
      </c>
    </row>
    <row r="115" spans="1:6" x14ac:dyDescent="0.25">
      <c r="A115">
        <f t="shared" si="12"/>
        <v>105</v>
      </c>
      <c r="B115" s="2">
        <f t="shared" si="7"/>
        <v>33372.911607749113</v>
      </c>
      <c r="C115" s="2">
        <f t="shared" si="8"/>
        <v>2167.5400057950078</v>
      </c>
      <c r="D115" s="2">
        <f t="shared" si="9"/>
        <v>152.12100043936309</v>
      </c>
      <c r="E115" s="2">
        <f t="shared" si="10"/>
        <v>2015.4190053556449</v>
      </c>
      <c r="F115" s="2">
        <f t="shared" si="11"/>
        <v>31357.492602393468</v>
      </c>
    </row>
    <row r="116" spans="1:6" x14ac:dyDescent="0.25">
      <c r="A116">
        <f t="shared" si="12"/>
        <v>106</v>
      </c>
      <c r="B116" s="2">
        <f t="shared" si="7"/>
        <v>31357.492602393468</v>
      </c>
      <c r="C116" s="2">
        <f t="shared" si="8"/>
        <v>2167.5400057950078</v>
      </c>
      <c r="D116" s="2">
        <f t="shared" si="9"/>
        <v>142.93428161174904</v>
      </c>
      <c r="E116" s="2">
        <f t="shared" si="10"/>
        <v>2024.6057241832589</v>
      </c>
      <c r="F116" s="2">
        <f t="shared" si="11"/>
        <v>29332.886878210207</v>
      </c>
    </row>
    <row r="117" spans="1:6" x14ac:dyDescent="0.25">
      <c r="A117">
        <f t="shared" si="12"/>
        <v>107</v>
      </c>
      <c r="B117" s="2">
        <f t="shared" si="7"/>
        <v>29332.886878210207</v>
      </c>
      <c r="C117" s="2">
        <f t="shared" si="8"/>
        <v>2167.5400057950078</v>
      </c>
      <c r="D117" s="2">
        <f t="shared" si="9"/>
        <v>133.70568771865567</v>
      </c>
      <c r="E117" s="2">
        <f t="shared" si="10"/>
        <v>2033.8343180763522</v>
      </c>
      <c r="F117" s="2">
        <f t="shared" si="11"/>
        <v>27299.052560133856</v>
      </c>
    </row>
    <row r="118" spans="1:6" x14ac:dyDescent="0.25">
      <c r="A118">
        <f t="shared" si="12"/>
        <v>108</v>
      </c>
      <c r="B118" s="2">
        <f t="shared" si="7"/>
        <v>27299.052560133856</v>
      </c>
      <c r="C118" s="2">
        <f t="shared" si="8"/>
        <v>2167.5400057950078</v>
      </c>
      <c r="D118" s="2">
        <f t="shared" si="9"/>
        <v>124.43502788441317</v>
      </c>
      <c r="E118" s="2">
        <f t="shared" si="10"/>
        <v>2043.1049779105949</v>
      </c>
      <c r="F118" s="2">
        <f t="shared" si="11"/>
        <v>25255.94758222326</v>
      </c>
    </row>
    <row r="119" spans="1:6" x14ac:dyDescent="0.25">
      <c r="A119">
        <f t="shared" si="12"/>
        <v>109</v>
      </c>
      <c r="B119" s="2">
        <f t="shared" si="7"/>
        <v>25255.94758222326</v>
      </c>
      <c r="C119" s="2">
        <f t="shared" si="8"/>
        <v>2167.5400057950078</v>
      </c>
      <c r="D119" s="2">
        <f t="shared" si="9"/>
        <v>115.12211036329896</v>
      </c>
      <c r="E119" s="2">
        <f t="shared" si="10"/>
        <v>2052.417895431709</v>
      </c>
      <c r="F119" s="2">
        <f t="shared" si="11"/>
        <v>23203.529686791549</v>
      </c>
    </row>
    <row r="120" spans="1:6" x14ac:dyDescent="0.25">
      <c r="A120">
        <f t="shared" si="12"/>
        <v>110</v>
      </c>
      <c r="B120" s="2">
        <f t="shared" si="7"/>
        <v>23203.529686791549</v>
      </c>
      <c r="C120" s="2">
        <f t="shared" si="8"/>
        <v>2167.5400057950078</v>
      </c>
      <c r="D120" s="2">
        <f t="shared" si="9"/>
        <v>105.76674253557162</v>
      </c>
      <c r="E120" s="2">
        <f t="shared" si="10"/>
        <v>2061.7732632594361</v>
      </c>
      <c r="F120" s="2">
        <f t="shared" si="11"/>
        <v>21141.756423532112</v>
      </c>
    </row>
    <row r="121" spans="1:6" x14ac:dyDescent="0.25">
      <c r="A121">
        <f t="shared" si="12"/>
        <v>111</v>
      </c>
      <c r="B121" s="2">
        <f t="shared" si="7"/>
        <v>21141.756423532112</v>
      </c>
      <c r="C121" s="2">
        <f t="shared" si="8"/>
        <v>2167.5400057950078</v>
      </c>
      <c r="D121" s="2">
        <f t="shared" si="9"/>
        <v>96.368730903487034</v>
      </c>
      <c r="E121" s="2">
        <f t="shared" si="10"/>
        <v>2071.1712748915206</v>
      </c>
      <c r="F121" s="2">
        <f t="shared" si="11"/>
        <v>19070.585148640592</v>
      </c>
    </row>
    <row r="122" spans="1:6" x14ac:dyDescent="0.25">
      <c r="A122">
        <f t="shared" si="12"/>
        <v>112</v>
      </c>
      <c r="B122" s="2">
        <f t="shared" si="7"/>
        <v>19070.585148640592</v>
      </c>
      <c r="C122" s="2">
        <f t="shared" si="8"/>
        <v>2167.5400057950078</v>
      </c>
      <c r="D122" s="2">
        <f t="shared" si="9"/>
        <v>86.927881087296285</v>
      </c>
      <c r="E122" s="2">
        <f t="shared" si="10"/>
        <v>2080.6121247077117</v>
      </c>
      <c r="F122" s="2">
        <f t="shared" si="11"/>
        <v>16989.973023932878</v>
      </c>
    </row>
    <row r="123" spans="1:6" x14ac:dyDescent="0.25">
      <c r="A123">
        <f t="shared" si="12"/>
        <v>113</v>
      </c>
      <c r="B123" s="2">
        <f t="shared" si="7"/>
        <v>16989.973023932878</v>
      </c>
      <c r="C123" s="2">
        <f t="shared" si="8"/>
        <v>2167.5400057950078</v>
      </c>
      <c r="D123" s="2">
        <f t="shared" si="9"/>
        <v>77.443997821225025</v>
      </c>
      <c r="E123" s="2">
        <f t="shared" si="10"/>
        <v>2090.0960079737829</v>
      </c>
      <c r="F123" s="2">
        <f t="shared" si="11"/>
        <v>14899.877015959095</v>
      </c>
    </row>
    <row r="124" spans="1:6" x14ac:dyDescent="0.25">
      <c r="A124">
        <f t="shared" si="12"/>
        <v>114</v>
      </c>
      <c r="B124" s="2">
        <f t="shared" si="7"/>
        <v>14899.877015959095</v>
      </c>
      <c r="C124" s="2">
        <f t="shared" si="8"/>
        <v>2167.5400057950078</v>
      </c>
      <c r="D124" s="2">
        <f t="shared" si="9"/>
        <v>67.916884949435186</v>
      </c>
      <c r="E124" s="2">
        <f t="shared" si="10"/>
        <v>2099.6231208455729</v>
      </c>
      <c r="F124" s="2">
        <f t="shared" si="11"/>
        <v>12800.253895113521</v>
      </c>
    </row>
    <row r="125" spans="1:6" x14ac:dyDescent="0.25">
      <c r="A125">
        <f t="shared" si="12"/>
        <v>115</v>
      </c>
      <c r="B125" s="2">
        <f t="shared" si="7"/>
        <v>12800.253895113521</v>
      </c>
      <c r="C125" s="2">
        <f t="shared" si="8"/>
        <v>2167.5400057950078</v>
      </c>
      <c r="D125" s="2">
        <f t="shared" si="9"/>
        <v>58.346345421967541</v>
      </c>
      <c r="E125" s="2">
        <f t="shared" si="10"/>
        <v>2109.1936603730405</v>
      </c>
      <c r="F125" s="2">
        <f t="shared" si="11"/>
        <v>10691.06023474048</v>
      </c>
    </row>
    <row r="126" spans="1:6" x14ac:dyDescent="0.25">
      <c r="A126">
        <f t="shared" si="12"/>
        <v>116</v>
      </c>
      <c r="B126" s="2">
        <f t="shared" si="7"/>
        <v>10691.06023474048</v>
      </c>
      <c r="C126" s="2">
        <f t="shared" si="8"/>
        <v>2167.5400057950078</v>
      </c>
      <c r="D126" s="2">
        <f t="shared" si="9"/>
        <v>48.732181290666261</v>
      </c>
      <c r="E126" s="2">
        <f t="shared" si="10"/>
        <v>2118.8078245043416</v>
      </c>
      <c r="F126" s="2">
        <f t="shared" si="11"/>
        <v>8572.2524102361385</v>
      </c>
    </row>
    <row r="127" spans="1:6" x14ac:dyDescent="0.25">
      <c r="A127">
        <f t="shared" si="12"/>
        <v>117</v>
      </c>
      <c r="B127" s="2">
        <f t="shared" si="7"/>
        <v>8572.2524102361385</v>
      </c>
      <c r="C127" s="2">
        <f t="shared" si="8"/>
        <v>2167.5400057950078</v>
      </c>
      <c r="D127" s="2">
        <f t="shared" si="9"/>
        <v>39.074193705084703</v>
      </c>
      <c r="E127" s="2">
        <f t="shared" si="10"/>
        <v>2128.465812089923</v>
      </c>
      <c r="F127" s="2">
        <f t="shared" si="11"/>
        <v>6443.7865981462155</v>
      </c>
    </row>
    <row r="128" spans="1:6" x14ac:dyDescent="0.25">
      <c r="A128">
        <f t="shared" si="12"/>
        <v>118</v>
      </c>
      <c r="B128" s="2">
        <f t="shared" si="7"/>
        <v>6443.7865981462155</v>
      </c>
      <c r="C128" s="2">
        <f t="shared" si="8"/>
        <v>2167.5400057950078</v>
      </c>
      <c r="D128" s="2">
        <f t="shared" si="9"/>
        <v>29.372182908372601</v>
      </c>
      <c r="E128" s="2">
        <f t="shared" si="10"/>
        <v>2138.1678228866353</v>
      </c>
      <c r="F128" s="2">
        <f t="shared" si="11"/>
        <v>4305.6187752595797</v>
      </c>
    </row>
    <row r="129" spans="1:6" x14ac:dyDescent="0.25">
      <c r="A129">
        <f t="shared" si="12"/>
        <v>119</v>
      </c>
      <c r="B129" s="2">
        <f t="shared" si="7"/>
        <v>4305.6187752595797</v>
      </c>
      <c r="C129" s="2">
        <f t="shared" si="8"/>
        <v>2167.5400057950078</v>
      </c>
      <c r="D129" s="2">
        <f t="shared" si="9"/>
        <v>19.625948233144396</v>
      </c>
      <c r="E129" s="2">
        <f t="shared" si="10"/>
        <v>2147.9140575618635</v>
      </c>
      <c r="F129" s="2">
        <f t="shared" si="11"/>
        <v>2157.7047176977162</v>
      </c>
    </row>
    <row r="130" spans="1:6" x14ac:dyDescent="0.25">
      <c r="A130">
        <f t="shared" si="12"/>
        <v>120</v>
      </c>
      <c r="B130" s="2">
        <f t="shared" si="7"/>
        <v>2157.7047176977162</v>
      </c>
      <c r="C130" s="2">
        <f t="shared" si="8"/>
        <v>2167.5400057950078</v>
      </c>
      <c r="D130" s="2">
        <f t="shared" si="9"/>
        <v>9.8352880973289167</v>
      </c>
      <c r="E130" s="2">
        <f t="shared" si="10"/>
        <v>2157.7047176976789</v>
      </c>
      <c r="F130" s="2">
        <f t="shared" si="11"/>
        <v>3.7289282772690058E-11</v>
      </c>
    </row>
    <row r="131" spans="1:6" x14ac:dyDescent="0.25">
      <c r="A131" t="str">
        <f t="shared" si="12"/>
        <v/>
      </c>
      <c r="B131" s="2" t="str">
        <f t="shared" si="7"/>
        <v/>
      </c>
      <c r="C131" s="2" t="str">
        <f t="shared" si="8"/>
        <v/>
      </c>
      <c r="D131" s="2" t="str">
        <f t="shared" si="9"/>
        <v/>
      </c>
      <c r="E131" s="2" t="str">
        <f t="shared" si="10"/>
        <v/>
      </c>
      <c r="F131" s="2" t="str">
        <f t="shared" si="11"/>
        <v/>
      </c>
    </row>
    <row r="132" spans="1:6" x14ac:dyDescent="0.25">
      <c r="A132" t="str">
        <f t="shared" si="12"/>
        <v/>
      </c>
      <c r="B132" s="2" t="str">
        <f t="shared" si="7"/>
        <v/>
      </c>
      <c r="C132" s="2" t="str">
        <f t="shared" si="8"/>
        <v/>
      </c>
      <c r="D132" s="2" t="str">
        <f t="shared" si="9"/>
        <v/>
      </c>
      <c r="E132" s="2" t="str">
        <f t="shared" si="10"/>
        <v/>
      </c>
      <c r="F132" s="2" t="str">
        <f t="shared" si="11"/>
        <v/>
      </c>
    </row>
    <row r="133" spans="1:6" x14ac:dyDescent="0.25">
      <c r="A133" t="str">
        <f t="shared" si="12"/>
        <v/>
      </c>
      <c r="B133" s="2" t="str">
        <f t="shared" si="7"/>
        <v/>
      </c>
      <c r="C133" s="2" t="str">
        <f t="shared" si="8"/>
        <v/>
      </c>
      <c r="D133" s="2" t="str">
        <f t="shared" si="9"/>
        <v/>
      </c>
      <c r="E133" s="2" t="str">
        <f t="shared" si="10"/>
        <v/>
      </c>
      <c r="F133" s="2" t="str">
        <f t="shared" si="11"/>
        <v/>
      </c>
    </row>
    <row r="134" spans="1:6" x14ac:dyDescent="0.25">
      <c r="A134" t="str">
        <f t="shared" si="12"/>
        <v/>
      </c>
      <c r="B134" s="2" t="str">
        <f t="shared" si="7"/>
        <v/>
      </c>
      <c r="C134" s="2" t="str">
        <f t="shared" si="8"/>
        <v/>
      </c>
      <c r="D134" s="2" t="str">
        <f t="shared" si="9"/>
        <v/>
      </c>
      <c r="E134" s="2" t="str">
        <f t="shared" si="10"/>
        <v/>
      </c>
      <c r="F134" s="2" t="str">
        <f t="shared" si="11"/>
        <v/>
      </c>
    </row>
    <row r="135" spans="1:6" x14ac:dyDescent="0.25">
      <c r="A135" t="str">
        <f t="shared" si="12"/>
        <v/>
      </c>
      <c r="B135" s="2" t="str">
        <f t="shared" si="7"/>
        <v/>
      </c>
      <c r="C135" s="2" t="str">
        <f t="shared" si="8"/>
        <v/>
      </c>
      <c r="D135" s="2" t="str">
        <f t="shared" si="9"/>
        <v/>
      </c>
      <c r="E135" s="2" t="str">
        <f t="shared" si="10"/>
        <v/>
      </c>
      <c r="F135" s="2" t="str">
        <f t="shared" si="11"/>
        <v/>
      </c>
    </row>
    <row r="136" spans="1:6" x14ac:dyDescent="0.25">
      <c r="A136" t="str">
        <f t="shared" si="12"/>
        <v/>
      </c>
      <c r="B136" s="2" t="str">
        <f t="shared" si="7"/>
        <v/>
      </c>
      <c r="C136" s="2" t="str">
        <f t="shared" si="8"/>
        <v/>
      </c>
      <c r="D136" s="2" t="str">
        <f t="shared" si="9"/>
        <v/>
      </c>
      <c r="E136" s="2" t="str">
        <f t="shared" si="10"/>
        <v/>
      </c>
      <c r="F136" s="2" t="str">
        <f t="shared" si="11"/>
        <v/>
      </c>
    </row>
    <row r="137" spans="1:6" x14ac:dyDescent="0.25">
      <c r="A137" t="str">
        <f t="shared" si="12"/>
        <v/>
      </c>
      <c r="B137" s="2" t="str">
        <f t="shared" si="7"/>
        <v/>
      </c>
      <c r="C137" s="2" t="str">
        <f t="shared" si="8"/>
        <v/>
      </c>
      <c r="D137" s="2" t="str">
        <f t="shared" si="9"/>
        <v/>
      </c>
      <c r="E137" s="2" t="str">
        <f t="shared" si="10"/>
        <v/>
      </c>
      <c r="F137" s="2" t="str">
        <f t="shared" si="11"/>
        <v/>
      </c>
    </row>
    <row r="138" spans="1:6" x14ac:dyDescent="0.25">
      <c r="A138" t="str">
        <f t="shared" si="12"/>
        <v/>
      </c>
      <c r="B138" s="2" t="str">
        <f t="shared" si="7"/>
        <v/>
      </c>
      <c r="C138" s="2" t="str">
        <f t="shared" si="8"/>
        <v/>
      </c>
      <c r="D138" s="2" t="str">
        <f t="shared" si="9"/>
        <v/>
      </c>
      <c r="E138" s="2" t="str">
        <f t="shared" si="10"/>
        <v/>
      </c>
      <c r="F138" s="2" t="str">
        <f t="shared" si="11"/>
        <v/>
      </c>
    </row>
    <row r="139" spans="1:6" x14ac:dyDescent="0.25">
      <c r="A139" t="str">
        <f t="shared" si="12"/>
        <v/>
      </c>
      <c r="B139" s="2" t="str">
        <f t="shared" si="7"/>
        <v/>
      </c>
      <c r="C139" s="2" t="str">
        <f t="shared" si="8"/>
        <v/>
      </c>
      <c r="D139" s="2" t="str">
        <f t="shared" si="9"/>
        <v/>
      </c>
      <c r="E139" s="2" t="str">
        <f t="shared" si="10"/>
        <v/>
      </c>
      <c r="F139" s="2" t="str">
        <f t="shared" si="11"/>
        <v/>
      </c>
    </row>
    <row r="140" spans="1:6" x14ac:dyDescent="0.25">
      <c r="A140" t="str">
        <f t="shared" si="12"/>
        <v/>
      </c>
      <c r="B140" s="2" t="str">
        <f t="shared" si="7"/>
        <v/>
      </c>
      <c r="C140" s="2" t="str">
        <f t="shared" si="8"/>
        <v/>
      </c>
      <c r="D140" s="2" t="str">
        <f t="shared" si="9"/>
        <v/>
      </c>
      <c r="E140" s="2" t="str">
        <f t="shared" si="10"/>
        <v/>
      </c>
      <c r="F140" s="2" t="str">
        <f t="shared" si="11"/>
        <v/>
      </c>
    </row>
    <row r="141" spans="1:6" x14ac:dyDescent="0.25">
      <c r="A141" t="str">
        <f t="shared" si="12"/>
        <v/>
      </c>
      <c r="B141" s="2" t="str">
        <f t="shared" ref="B141:B204" si="13">IF(LEN(A141)=0,"",F140)</f>
        <v/>
      </c>
      <c r="C141" s="2" t="str">
        <f t="shared" ref="C141:C204" si="14">IF(LEN(A141)=0,"",$F$6)</f>
        <v/>
      </c>
      <c r="D141" s="2" t="str">
        <f t="shared" ref="D141:D204" si="15">IF(LEN(A141)=0,"",IPMT($F$4,A141,$F$5,-$F$3))</f>
        <v/>
      </c>
      <c r="E141" s="2" t="str">
        <f t="shared" ref="E141:E204" si="16">IF(LEN(A141)=0,"",PPMT($F$4,A141,$F$5,-$F$3))</f>
        <v/>
      </c>
      <c r="F141" s="2" t="str">
        <f t="shared" ref="F141:F204" si="17">IF(LEN(A141)=0,"",B141-E141)</f>
        <v/>
      </c>
    </row>
    <row r="142" spans="1:6" x14ac:dyDescent="0.25">
      <c r="A142" t="str">
        <f t="shared" si="12"/>
        <v/>
      </c>
      <c r="B142" s="2" t="str">
        <f t="shared" si="13"/>
        <v/>
      </c>
      <c r="C142" s="2" t="str">
        <f t="shared" si="14"/>
        <v/>
      </c>
      <c r="D142" s="2" t="str">
        <f t="shared" si="15"/>
        <v/>
      </c>
      <c r="E142" s="2" t="str">
        <f t="shared" si="16"/>
        <v/>
      </c>
      <c r="F142" s="2" t="str">
        <f t="shared" si="17"/>
        <v/>
      </c>
    </row>
    <row r="143" spans="1:6" x14ac:dyDescent="0.25">
      <c r="A143" t="str">
        <f t="shared" si="12"/>
        <v/>
      </c>
      <c r="B143" s="2" t="str">
        <f t="shared" si="13"/>
        <v/>
      </c>
      <c r="C143" s="2" t="str">
        <f t="shared" si="14"/>
        <v/>
      </c>
      <c r="D143" s="2" t="str">
        <f t="shared" si="15"/>
        <v/>
      </c>
      <c r="E143" s="2" t="str">
        <f t="shared" si="16"/>
        <v/>
      </c>
      <c r="F143" s="2" t="str">
        <f t="shared" si="17"/>
        <v/>
      </c>
    </row>
    <row r="144" spans="1:6" x14ac:dyDescent="0.25">
      <c r="A144" t="str">
        <f t="shared" si="12"/>
        <v/>
      </c>
      <c r="B144" s="2" t="str">
        <f t="shared" si="13"/>
        <v/>
      </c>
      <c r="C144" s="2" t="str">
        <f t="shared" si="14"/>
        <v/>
      </c>
      <c r="D144" s="2" t="str">
        <f t="shared" si="15"/>
        <v/>
      </c>
      <c r="E144" s="2" t="str">
        <f t="shared" si="16"/>
        <v/>
      </c>
      <c r="F144" s="2" t="str">
        <f t="shared" si="17"/>
        <v/>
      </c>
    </row>
    <row r="145" spans="1:6" x14ac:dyDescent="0.25">
      <c r="A145" t="str">
        <f t="shared" si="12"/>
        <v/>
      </c>
      <c r="B145" s="2" t="str">
        <f t="shared" si="13"/>
        <v/>
      </c>
      <c r="C145" s="2" t="str">
        <f t="shared" si="14"/>
        <v/>
      </c>
      <c r="D145" s="2" t="str">
        <f t="shared" si="15"/>
        <v/>
      </c>
      <c r="E145" s="2" t="str">
        <f t="shared" si="16"/>
        <v/>
      </c>
      <c r="F145" s="2" t="str">
        <f t="shared" si="17"/>
        <v/>
      </c>
    </row>
    <row r="146" spans="1:6" x14ac:dyDescent="0.25">
      <c r="A146" t="str">
        <f t="shared" si="12"/>
        <v/>
      </c>
      <c r="B146" s="2" t="str">
        <f t="shared" si="13"/>
        <v/>
      </c>
      <c r="C146" s="2" t="str">
        <f t="shared" si="14"/>
        <v/>
      </c>
      <c r="D146" s="2" t="str">
        <f t="shared" si="15"/>
        <v/>
      </c>
      <c r="E146" s="2" t="str">
        <f t="shared" si="16"/>
        <v/>
      </c>
      <c r="F146" s="2" t="str">
        <f t="shared" si="17"/>
        <v/>
      </c>
    </row>
    <row r="147" spans="1:6" x14ac:dyDescent="0.25">
      <c r="A147" t="str">
        <f t="shared" si="12"/>
        <v/>
      </c>
      <c r="B147" s="2" t="str">
        <f t="shared" si="13"/>
        <v/>
      </c>
      <c r="C147" s="2" t="str">
        <f t="shared" si="14"/>
        <v/>
      </c>
      <c r="D147" s="2" t="str">
        <f t="shared" si="15"/>
        <v/>
      </c>
      <c r="E147" s="2" t="str">
        <f t="shared" si="16"/>
        <v/>
      </c>
      <c r="F147" s="2" t="str">
        <f t="shared" si="17"/>
        <v/>
      </c>
    </row>
    <row r="148" spans="1:6" x14ac:dyDescent="0.25">
      <c r="A148" t="str">
        <f t="shared" si="12"/>
        <v/>
      </c>
      <c r="B148" s="2" t="str">
        <f t="shared" si="13"/>
        <v/>
      </c>
      <c r="C148" s="2" t="str">
        <f t="shared" si="14"/>
        <v/>
      </c>
      <c r="D148" s="2" t="str">
        <f t="shared" si="15"/>
        <v/>
      </c>
      <c r="E148" s="2" t="str">
        <f t="shared" si="16"/>
        <v/>
      </c>
      <c r="F148" s="2" t="str">
        <f t="shared" si="17"/>
        <v/>
      </c>
    </row>
    <row r="149" spans="1:6" x14ac:dyDescent="0.25">
      <c r="A149" t="str">
        <f t="shared" si="12"/>
        <v/>
      </c>
      <c r="B149" s="2" t="str">
        <f t="shared" si="13"/>
        <v/>
      </c>
      <c r="C149" s="2" t="str">
        <f t="shared" si="14"/>
        <v/>
      </c>
      <c r="D149" s="2" t="str">
        <f t="shared" si="15"/>
        <v/>
      </c>
      <c r="E149" s="2" t="str">
        <f t="shared" si="16"/>
        <v/>
      </c>
      <c r="F149" s="2" t="str">
        <f t="shared" si="17"/>
        <v/>
      </c>
    </row>
    <row r="150" spans="1:6" x14ac:dyDescent="0.25">
      <c r="A150" t="str">
        <f t="shared" si="12"/>
        <v/>
      </c>
      <c r="B150" s="2" t="str">
        <f t="shared" si="13"/>
        <v/>
      </c>
      <c r="C150" s="2" t="str">
        <f t="shared" si="14"/>
        <v/>
      </c>
      <c r="D150" s="2" t="str">
        <f t="shared" si="15"/>
        <v/>
      </c>
      <c r="E150" s="2" t="str">
        <f t="shared" si="16"/>
        <v/>
      </c>
      <c r="F150" s="2" t="str">
        <f t="shared" si="17"/>
        <v/>
      </c>
    </row>
    <row r="151" spans="1:6" x14ac:dyDescent="0.25">
      <c r="A151" t="str">
        <f t="shared" ref="A151:A214" si="18">IFERROR(IF(A150+1&lt;=$B$7*$B$6,A150+1,""),"")</f>
        <v/>
      </c>
      <c r="B151" s="2" t="str">
        <f t="shared" si="13"/>
        <v/>
      </c>
      <c r="C151" s="2" t="str">
        <f t="shared" si="14"/>
        <v/>
      </c>
      <c r="D151" s="2" t="str">
        <f t="shared" si="15"/>
        <v/>
      </c>
      <c r="E151" s="2" t="str">
        <f t="shared" si="16"/>
        <v/>
      </c>
      <c r="F151" s="2" t="str">
        <f t="shared" si="17"/>
        <v/>
      </c>
    </row>
    <row r="152" spans="1:6" x14ac:dyDescent="0.25">
      <c r="A152" t="str">
        <f t="shared" si="18"/>
        <v/>
      </c>
      <c r="B152" s="2" t="str">
        <f t="shared" si="13"/>
        <v/>
      </c>
      <c r="C152" s="2" t="str">
        <f t="shared" si="14"/>
        <v/>
      </c>
      <c r="D152" s="2" t="str">
        <f t="shared" si="15"/>
        <v/>
      </c>
      <c r="E152" s="2" t="str">
        <f t="shared" si="16"/>
        <v/>
      </c>
      <c r="F152" s="2" t="str">
        <f t="shared" si="17"/>
        <v/>
      </c>
    </row>
    <row r="153" spans="1:6" x14ac:dyDescent="0.25">
      <c r="A153" t="str">
        <f t="shared" si="18"/>
        <v/>
      </c>
      <c r="B153" s="2" t="str">
        <f t="shared" si="13"/>
        <v/>
      </c>
      <c r="C153" s="2" t="str">
        <f t="shared" si="14"/>
        <v/>
      </c>
      <c r="D153" s="2" t="str">
        <f t="shared" si="15"/>
        <v/>
      </c>
      <c r="E153" s="2" t="str">
        <f t="shared" si="16"/>
        <v/>
      </c>
      <c r="F153" s="2" t="str">
        <f t="shared" si="17"/>
        <v/>
      </c>
    </row>
    <row r="154" spans="1:6" x14ac:dyDescent="0.25">
      <c r="A154" t="str">
        <f t="shared" si="18"/>
        <v/>
      </c>
      <c r="B154" s="2" t="str">
        <f t="shared" si="13"/>
        <v/>
      </c>
      <c r="C154" s="2" t="str">
        <f t="shared" si="14"/>
        <v/>
      </c>
      <c r="D154" s="2" t="str">
        <f t="shared" si="15"/>
        <v/>
      </c>
      <c r="E154" s="2" t="str">
        <f t="shared" si="16"/>
        <v/>
      </c>
      <c r="F154" s="2" t="str">
        <f t="shared" si="17"/>
        <v/>
      </c>
    </row>
    <row r="155" spans="1:6" x14ac:dyDescent="0.25">
      <c r="A155" t="str">
        <f t="shared" si="18"/>
        <v/>
      </c>
      <c r="B155" s="2" t="str">
        <f t="shared" si="13"/>
        <v/>
      </c>
      <c r="C155" s="2" t="str">
        <f t="shared" si="14"/>
        <v/>
      </c>
      <c r="D155" s="2" t="str">
        <f t="shared" si="15"/>
        <v/>
      </c>
      <c r="E155" s="2" t="str">
        <f t="shared" si="16"/>
        <v/>
      </c>
      <c r="F155" s="2" t="str">
        <f t="shared" si="17"/>
        <v/>
      </c>
    </row>
    <row r="156" spans="1:6" x14ac:dyDescent="0.25">
      <c r="A156" t="str">
        <f t="shared" si="18"/>
        <v/>
      </c>
      <c r="B156" s="2" t="str">
        <f t="shared" si="13"/>
        <v/>
      </c>
      <c r="C156" s="2" t="str">
        <f t="shared" si="14"/>
        <v/>
      </c>
      <c r="D156" s="2" t="str">
        <f t="shared" si="15"/>
        <v/>
      </c>
      <c r="E156" s="2" t="str">
        <f t="shared" si="16"/>
        <v/>
      </c>
      <c r="F156" s="2" t="str">
        <f t="shared" si="17"/>
        <v/>
      </c>
    </row>
    <row r="157" spans="1:6" x14ac:dyDescent="0.25">
      <c r="A157" t="str">
        <f t="shared" si="18"/>
        <v/>
      </c>
      <c r="B157" s="2" t="str">
        <f t="shared" si="13"/>
        <v/>
      </c>
      <c r="C157" s="2" t="str">
        <f t="shared" si="14"/>
        <v/>
      </c>
      <c r="D157" s="2" t="str">
        <f t="shared" si="15"/>
        <v/>
      </c>
      <c r="E157" s="2" t="str">
        <f t="shared" si="16"/>
        <v/>
      </c>
      <c r="F157" s="2" t="str">
        <f t="shared" si="17"/>
        <v/>
      </c>
    </row>
    <row r="158" spans="1:6" x14ac:dyDescent="0.25">
      <c r="A158" t="str">
        <f t="shared" si="18"/>
        <v/>
      </c>
      <c r="B158" s="2" t="str">
        <f t="shared" si="13"/>
        <v/>
      </c>
      <c r="C158" s="2" t="str">
        <f t="shared" si="14"/>
        <v/>
      </c>
      <c r="D158" s="2" t="str">
        <f t="shared" si="15"/>
        <v/>
      </c>
      <c r="E158" s="2" t="str">
        <f t="shared" si="16"/>
        <v/>
      </c>
      <c r="F158" s="2" t="str">
        <f t="shared" si="17"/>
        <v/>
      </c>
    </row>
    <row r="159" spans="1:6" x14ac:dyDescent="0.25">
      <c r="A159" t="str">
        <f t="shared" si="18"/>
        <v/>
      </c>
      <c r="B159" s="2" t="str">
        <f t="shared" si="13"/>
        <v/>
      </c>
      <c r="C159" s="2" t="str">
        <f t="shared" si="14"/>
        <v/>
      </c>
      <c r="D159" s="2" t="str">
        <f t="shared" si="15"/>
        <v/>
      </c>
      <c r="E159" s="2" t="str">
        <f t="shared" si="16"/>
        <v/>
      </c>
      <c r="F159" s="2" t="str">
        <f t="shared" si="17"/>
        <v/>
      </c>
    </row>
    <row r="160" spans="1:6" x14ac:dyDescent="0.25">
      <c r="A160" t="str">
        <f t="shared" si="18"/>
        <v/>
      </c>
      <c r="B160" s="2" t="str">
        <f t="shared" si="13"/>
        <v/>
      </c>
      <c r="C160" s="2" t="str">
        <f t="shared" si="14"/>
        <v/>
      </c>
      <c r="D160" s="2" t="str">
        <f t="shared" si="15"/>
        <v/>
      </c>
      <c r="E160" s="2" t="str">
        <f t="shared" si="16"/>
        <v/>
      </c>
      <c r="F160" s="2" t="str">
        <f t="shared" si="17"/>
        <v/>
      </c>
    </row>
    <row r="161" spans="1:6" x14ac:dyDescent="0.25">
      <c r="A161" t="str">
        <f t="shared" si="18"/>
        <v/>
      </c>
      <c r="B161" s="2" t="str">
        <f t="shared" si="13"/>
        <v/>
      </c>
      <c r="C161" s="2" t="str">
        <f t="shared" si="14"/>
        <v/>
      </c>
      <c r="D161" s="2" t="str">
        <f t="shared" si="15"/>
        <v/>
      </c>
      <c r="E161" s="2" t="str">
        <f t="shared" si="16"/>
        <v/>
      </c>
      <c r="F161" s="2" t="str">
        <f t="shared" si="17"/>
        <v/>
      </c>
    </row>
    <row r="162" spans="1:6" x14ac:dyDescent="0.25">
      <c r="A162" t="str">
        <f t="shared" si="18"/>
        <v/>
      </c>
      <c r="B162" s="2" t="str">
        <f t="shared" si="13"/>
        <v/>
      </c>
      <c r="C162" s="2" t="str">
        <f t="shared" si="14"/>
        <v/>
      </c>
      <c r="D162" s="2" t="str">
        <f t="shared" si="15"/>
        <v/>
      </c>
      <c r="E162" s="2" t="str">
        <f t="shared" si="16"/>
        <v/>
      </c>
      <c r="F162" s="2" t="str">
        <f t="shared" si="17"/>
        <v/>
      </c>
    </row>
    <row r="163" spans="1:6" x14ac:dyDescent="0.25">
      <c r="A163" t="str">
        <f t="shared" si="18"/>
        <v/>
      </c>
      <c r="B163" s="2" t="str">
        <f t="shared" si="13"/>
        <v/>
      </c>
      <c r="C163" s="2" t="str">
        <f t="shared" si="14"/>
        <v/>
      </c>
      <c r="D163" s="2" t="str">
        <f t="shared" si="15"/>
        <v/>
      </c>
      <c r="E163" s="2" t="str">
        <f t="shared" si="16"/>
        <v/>
      </c>
      <c r="F163" s="2" t="str">
        <f t="shared" si="17"/>
        <v/>
      </c>
    </row>
    <row r="164" spans="1:6" x14ac:dyDescent="0.25">
      <c r="A164" t="str">
        <f t="shared" si="18"/>
        <v/>
      </c>
      <c r="B164" s="2" t="str">
        <f t="shared" si="13"/>
        <v/>
      </c>
      <c r="C164" s="2" t="str">
        <f t="shared" si="14"/>
        <v/>
      </c>
      <c r="D164" s="2" t="str">
        <f t="shared" si="15"/>
        <v/>
      </c>
      <c r="E164" s="2" t="str">
        <f t="shared" si="16"/>
        <v/>
      </c>
      <c r="F164" s="2" t="str">
        <f t="shared" si="17"/>
        <v/>
      </c>
    </row>
    <row r="165" spans="1:6" x14ac:dyDescent="0.25">
      <c r="A165" t="str">
        <f t="shared" si="18"/>
        <v/>
      </c>
      <c r="B165" s="2" t="str">
        <f t="shared" si="13"/>
        <v/>
      </c>
      <c r="C165" s="2" t="str">
        <f t="shared" si="14"/>
        <v/>
      </c>
      <c r="D165" s="2" t="str">
        <f t="shared" si="15"/>
        <v/>
      </c>
      <c r="E165" s="2" t="str">
        <f t="shared" si="16"/>
        <v/>
      </c>
      <c r="F165" s="2" t="str">
        <f t="shared" si="17"/>
        <v/>
      </c>
    </row>
    <row r="166" spans="1:6" x14ac:dyDescent="0.25">
      <c r="A166" t="str">
        <f t="shared" si="18"/>
        <v/>
      </c>
      <c r="B166" s="2" t="str">
        <f t="shared" si="13"/>
        <v/>
      </c>
      <c r="C166" s="2" t="str">
        <f t="shared" si="14"/>
        <v/>
      </c>
      <c r="D166" s="2" t="str">
        <f t="shared" si="15"/>
        <v/>
      </c>
      <c r="E166" s="2" t="str">
        <f t="shared" si="16"/>
        <v/>
      </c>
      <c r="F166" s="2" t="str">
        <f t="shared" si="17"/>
        <v/>
      </c>
    </row>
    <row r="167" spans="1:6" x14ac:dyDescent="0.25">
      <c r="A167" t="str">
        <f t="shared" si="18"/>
        <v/>
      </c>
      <c r="B167" s="2" t="str">
        <f t="shared" si="13"/>
        <v/>
      </c>
      <c r="C167" s="2" t="str">
        <f t="shared" si="14"/>
        <v/>
      </c>
      <c r="D167" s="2" t="str">
        <f t="shared" si="15"/>
        <v/>
      </c>
      <c r="E167" s="2" t="str">
        <f t="shared" si="16"/>
        <v/>
      </c>
      <c r="F167" s="2" t="str">
        <f t="shared" si="17"/>
        <v/>
      </c>
    </row>
    <row r="168" spans="1:6" x14ac:dyDescent="0.25">
      <c r="A168" t="str">
        <f t="shared" si="18"/>
        <v/>
      </c>
      <c r="B168" s="2" t="str">
        <f t="shared" si="13"/>
        <v/>
      </c>
      <c r="C168" s="2" t="str">
        <f t="shared" si="14"/>
        <v/>
      </c>
      <c r="D168" s="2" t="str">
        <f t="shared" si="15"/>
        <v/>
      </c>
      <c r="E168" s="2" t="str">
        <f t="shared" si="16"/>
        <v/>
      </c>
      <c r="F168" s="2" t="str">
        <f t="shared" si="17"/>
        <v/>
      </c>
    </row>
    <row r="169" spans="1:6" x14ac:dyDescent="0.25">
      <c r="A169" t="str">
        <f t="shared" si="18"/>
        <v/>
      </c>
      <c r="B169" s="2" t="str">
        <f t="shared" si="13"/>
        <v/>
      </c>
      <c r="C169" s="2" t="str">
        <f t="shared" si="14"/>
        <v/>
      </c>
      <c r="D169" s="2" t="str">
        <f t="shared" si="15"/>
        <v/>
      </c>
      <c r="E169" s="2" t="str">
        <f t="shared" si="16"/>
        <v/>
      </c>
      <c r="F169" s="2" t="str">
        <f t="shared" si="17"/>
        <v/>
      </c>
    </row>
    <row r="170" spans="1:6" x14ac:dyDescent="0.25">
      <c r="A170" t="str">
        <f t="shared" si="18"/>
        <v/>
      </c>
      <c r="B170" s="2" t="str">
        <f t="shared" si="13"/>
        <v/>
      </c>
      <c r="C170" s="2" t="str">
        <f t="shared" si="14"/>
        <v/>
      </c>
      <c r="D170" s="2" t="str">
        <f t="shared" si="15"/>
        <v/>
      </c>
      <c r="E170" s="2" t="str">
        <f t="shared" si="16"/>
        <v/>
      </c>
      <c r="F170" s="2" t="str">
        <f t="shared" si="17"/>
        <v/>
      </c>
    </row>
    <row r="171" spans="1:6" x14ac:dyDescent="0.25">
      <c r="A171" t="str">
        <f t="shared" si="18"/>
        <v/>
      </c>
      <c r="B171" s="2" t="str">
        <f t="shared" si="13"/>
        <v/>
      </c>
      <c r="C171" s="2" t="str">
        <f t="shared" si="14"/>
        <v/>
      </c>
      <c r="D171" s="2" t="str">
        <f t="shared" si="15"/>
        <v/>
      </c>
      <c r="E171" s="2" t="str">
        <f t="shared" si="16"/>
        <v/>
      </c>
      <c r="F171" s="2" t="str">
        <f t="shared" si="17"/>
        <v/>
      </c>
    </row>
    <row r="172" spans="1:6" x14ac:dyDescent="0.25">
      <c r="A172" t="str">
        <f t="shared" si="18"/>
        <v/>
      </c>
      <c r="B172" s="2" t="str">
        <f t="shared" si="13"/>
        <v/>
      </c>
      <c r="C172" s="2" t="str">
        <f t="shared" si="14"/>
        <v/>
      </c>
      <c r="D172" s="2" t="str">
        <f t="shared" si="15"/>
        <v/>
      </c>
      <c r="E172" s="2" t="str">
        <f t="shared" si="16"/>
        <v/>
      </c>
      <c r="F172" s="2" t="str">
        <f t="shared" si="17"/>
        <v/>
      </c>
    </row>
    <row r="173" spans="1:6" x14ac:dyDescent="0.25">
      <c r="A173" t="str">
        <f t="shared" si="18"/>
        <v/>
      </c>
      <c r="B173" s="2" t="str">
        <f t="shared" si="13"/>
        <v/>
      </c>
      <c r="C173" s="2" t="str">
        <f t="shared" si="14"/>
        <v/>
      </c>
      <c r="D173" s="2" t="str">
        <f t="shared" si="15"/>
        <v/>
      </c>
      <c r="E173" s="2" t="str">
        <f t="shared" si="16"/>
        <v/>
      </c>
      <c r="F173" s="2" t="str">
        <f t="shared" si="17"/>
        <v/>
      </c>
    </row>
    <row r="174" spans="1:6" x14ac:dyDescent="0.25">
      <c r="A174" t="str">
        <f t="shared" si="18"/>
        <v/>
      </c>
      <c r="B174" s="2" t="str">
        <f t="shared" si="13"/>
        <v/>
      </c>
      <c r="C174" s="2" t="str">
        <f t="shared" si="14"/>
        <v/>
      </c>
      <c r="D174" s="2" t="str">
        <f t="shared" si="15"/>
        <v/>
      </c>
      <c r="E174" s="2" t="str">
        <f t="shared" si="16"/>
        <v/>
      </c>
      <c r="F174" s="2" t="str">
        <f t="shared" si="17"/>
        <v/>
      </c>
    </row>
    <row r="175" spans="1:6" x14ac:dyDescent="0.25">
      <c r="A175" t="str">
        <f t="shared" si="18"/>
        <v/>
      </c>
      <c r="B175" s="2" t="str">
        <f t="shared" si="13"/>
        <v/>
      </c>
      <c r="C175" s="2" t="str">
        <f t="shared" si="14"/>
        <v/>
      </c>
      <c r="D175" s="2" t="str">
        <f t="shared" si="15"/>
        <v/>
      </c>
      <c r="E175" s="2" t="str">
        <f t="shared" si="16"/>
        <v/>
      </c>
      <c r="F175" s="2" t="str">
        <f t="shared" si="17"/>
        <v/>
      </c>
    </row>
    <row r="176" spans="1:6" x14ac:dyDescent="0.25">
      <c r="A176" t="str">
        <f t="shared" si="18"/>
        <v/>
      </c>
      <c r="B176" s="2" t="str">
        <f t="shared" si="13"/>
        <v/>
      </c>
      <c r="C176" s="2" t="str">
        <f t="shared" si="14"/>
        <v/>
      </c>
      <c r="D176" s="2" t="str">
        <f t="shared" si="15"/>
        <v/>
      </c>
      <c r="E176" s="2" t="str">
        <f t="shared" si="16"/>
        <v/>
      </c>
      <c r="F176" s="2" t="str">
        <f t="shared" si="17"/>
        <v/>
      </c>
    </row>
    <row r="177" spans="1:6" x14ac:dyDescent="0.25">
      <c r="A177" t="str">
        <f t="shared" si="18"/>
        <v/>
      </c>
      <c r="B177" s="2" t="str">
        <f t="shared" si="13"/>
        <v/>
      </c>
      <c r="C177" s="2" t="str">
        <f t="shared" si="14"/>
        <v/>
      </c>
      <c r="D177" s="2" t="str">
        <f t="shared" si="15"/>
        <v/>
      </c>
      <c r="E177" s="2" t="str">
        <f t="shared" si="16"/>
        <v/>
      </c>
      <c r="F177" s="2" t="str">
        <f t="shared" si="17"/>
        <v/>
      </c>
    </row>
    <row r="178" spans="1:6" x14ac:dyDescent="0.25">
      <c r="A178" t="str">
        <f t="shared" si="18"/>
        <v/>
      </c>
      <c r="B178" s="2" t="str">
        <f t="shared" si="13"/>
        <v/>
      </c>
      <c r="C178" s="2" t="str">
        <f t="shared" si="14"/>
        <v/>
      </c>
      <c r="D178" s="2" t="str">
        <f t="shared" si="15"/>
        <v/>
      </c>
      <c r="E178" s="2" t="str">
        <f t="shared" si="16"/>
        <v/>
      </c>
      <c r="F178" s="2" t="str">
        <f t="shared" si="17"/>
        <v/>
      </c>
    </row>
    <row r="179" spans="1:6" x14ac:dyDescent="0.25">
      <c r="A179" t="str">
        <f t="shared" si="18"/>
        <v/>
      </c>
      <c r="B179" s="2" t="str">
        <f t="shared" si="13"/>
        <v/>
      </c>
      <c r="C179" s="2" t="str">
        <f t="shared" si="14"/>
        <v/>
      </c>
      <c r="D179" s="2" t="str">
        <f t="shared" si="15"/>
        <v/>
      </c>
      <c r="E179" s="2" t="str">
        <f t="shared" si="16"/>
        <v/>
      </c>
      <c r="F179" s="2" t="str">
        <f t="shared" si="17"/>
        <v/>
      </c>
    </row>
    <row r="180" spans="1:6" x14ac:dyDescent="0.25">
      <c r="A180" t="str">
        <f t="shared" si="18"/>
        <v/>
      </c>
      <c r="B180" s="2" t="str">
        <f t="shared" si="13"/>
        <v/>
      </c>
      <c r="C180" s="2" t="str">
        <f t="shared" si="14"/>
        <v/>
      </c>
      <c r="D180" s="2" t="str">
        <f t="shared" si="15"/>
        <v/>
      </c>
      <c r="E180" s="2" t="str">
        <f t="shared" si="16"/>
        <v/>
      </c>
      <c r="F180" s="2" t="str">
        <f t="shared" si="17"/>
        <v/>
      </c>
    </row>
    <row r="181" spans="1:6" x14ac:dyDescent="0.25">
      <c r="A181" t="str">
        <f t="shared" si="18"/>
        <v/>
      </c>
      <c r="B181" s="2" t="str">
        <f t="shared" si="13"/>
        <v/>
      </c>
      <c r="C181" s="2" t="str">
        <f t="shared" si="14"/>
        <v/>
      </c>
      <c r="D181" s="2" t="str">
        <f t="shared" si="15"/>
        <v/>
      </c>
      <c r="E181" s="2" t="str">
        <f t="shared" si="16"/>
        <v/>
      </c>
      <c r="F181" s="2" t="str">
        <f t="shared" si="17"/>
        <v/>
      </c>
    </row>
    <row r="182" spans="1:6" x14ac:dyDescent="0.25">
      <c r="A182" t="str">
        <f t="shared" si="18"/>
        <v/>
      </c>
      <c r="B182" s="2" t="str">
        <f t="shared" si="13"/>
        <v/>
      </c>
      <c r="C182" s="2" t="str">
        <f t="shared" si="14"/>
        <v/>
      </c>
      <c r="D182" s="2" t="str">
        <f t="shared" si="15"/>
        <v/>
      </c>
      <c r="E182" s="2" t="str">
        <f t="shared" si="16"/>
        <v/>
      </c>
      <c r="F182" s="2" t="str">
        <f t="shared" si="17"/>
        <v/>
      </c>
    </row>
    <row r="183" spans="1:6" x14ac:dyDescent="0.25">
      <c r="A183" t="str">
        <f t="shared" si="18"/>
        <v/>
      </c>
      <c r="B183" s="2" t="str">
        <f t="shared" si="13"/>
        <v/>
      </c>
      <c r="C183" s="2" t="str">
        <f t="shared" si="14"/>
        <v/>
      </c>
      <c r="D183" s="2" t="str">
        <f t="shared" si="15"/>
        <v/>
      </c>
      <c r="E183" s="2" t="str">
        <f t="shared" si="16"/>
        <v/>
      </c>
      <c r="F183" s="2" t="str">
        <f t="shared" si="17"/>
        <v/>
      </c>
    </row>
    <row r="184" spans="1:6" x14ac:dyDescent="0.25">
      <c r="A184" t="str">
        <f t="shared" si="18"/>
        <v/>
      </c>
      <c r="B184" s="2" t="str">
        <f t="shared" si="13"/>
        <v/>
      </c>
      <c r="C184" s="2" t="str">
        <f t="shared" si="14"/>
        <v/>
      </c>
      <c r="D184" s="2" t="str">
        <f t="shared" si="15"/>
        <v/>
      </c>
      <c r="E184" s="2" t="str">
        <f t="shared" si="16"/>
        <v/>
      </c>
      <c r="F184" s="2" t="str">
        <f t="shared" si="17"/>
        <v/>
      </c>
    </row>
    <row r="185" spans="1:6" x14ac:dyDescent="0.25">
      <c r="A185" t="str">
        <f t="shared" si="18"/>
        <v/>
      </c>
      <c r="B185" s="2" t="str">
        <f t="shared" si="13"/>
        <v/>
      </c>
      <c r="C185" s="2" t="str">
        <f t="shared" si="14"/>
        <v/>
      </c>
      <c r="D185" s="2" t="str">
        <f t="shared" si="15"/>
        <v/>
      </c>
      <c r="E185" s="2" t="str">
        <f t="shared" si="16"/>
        <v/>
      </c>
      <c r="F185" s="2" t="str">
        <f t="shared" si="17"/>
        <v/>
      </c>
    </row>
    <row r="186" spans="1:6" x14ac:dyDescent="0.25">
      <c r="A186" t="str">
        <f t="shared" si="18"/>
        <v/>
      </c>
      <c r="B186" s="2" t="str">
        <f t="shared" si="13"/>
        <v/>
      </c>
      <c r="C186" s="2" t="str">
        <f t="shared" si="14"/>
        <v/>
      </c>
      <c r="D186" s="2" t="str">
        <f t="shared" si="15"/>
        <v/>
      </c>
      <c r="E186" s="2" t="str">
        <f t="shared" si="16"/>
        <v/>
      </c>
      <c r="F186" s="2" t="str">
        <f t="shared" si="17"/>
        <v/>
      </c>
    </row>
    <row r="187" spans="1:6" x14ac:dyDescent="0.25">
      <c r="A187" t="str">
        <f t="shared" si="18"/>
        <v/>
      </c>
      <c r="B187" s="2" t="str">
        <f t="shared" si="13"/>
        <v/>
      </c>
      <c r="C187" s="2" t="str">
        <f t="shared" si="14"/>
        <v/>
      </c>
      <c r="D187" s="2" t="str">
        <f t="shared" si="15"/>
        <v/>
      </c>
      <c r="E187" s="2" t="str">
        <f t="shared" si="16"/>
        <v/>
      </c>
      <c r="F187" s="2" t="str">
        <f t="shared" si="17"/>
        <v/>
      </c>
    </row>
    <row r="188" spans="1:6" x14ac:dyDescent="0.25">
      <c r="A188" t="str">
        <f t="shared" si="18"/>
        <v/>
      </c>
      <c r="B188" s="2" t="str">
        <f t="shared" si="13"/>
        <v/>
      </c>
      <c r="C188" s="2" t="str">
        <f t="shared" si="14"/>
        <v/>
      </c>
      <c r="D188" s="2" t="str">
        <f t="shared" si="15"/>
        <v/>
      </c>
      <c r="E188" s="2" t="str">
        <f t="shared" si="16"/>
        <v/>
      </c>
      <c r="F188" s="2" t="str">
        <f t="shared" si="17"/>
        <v/>
      </c>
    </row>
    <row r="189" spans="1:6" x14ac:dyDescent="0.25">
      <c r="A189" t="str">
        <f t="shared" si="18"/>
        <v/>
      </c>
      <c r="B189" s="2" t="str">
        <f t="shared" si="13"/>
        <v/>
      </c>
      <c r="C189" s="2" t="str">
        <f t="shared" si="14"/>
        <v/>
      </c>
      <c r="D189" s="2" t="str">
        <f t="shared" si="15"/>
        <v/>
      </c>
      <c r="E189" s="2" t="str">
        <f t="shared" si="16"/>
        <v/>
      </c>
      <c r="F189" s="2" t="str">
        <f t="shared" si="17"/>
        <v/>
      </c>
    </row>
    <row r="190" spans="1:6" x14ac:dyDescent="0.25">
      <c r="A190" t="str">
        <f t="shared" si="18"/>
        <v/>
      </c>
      <c r="B190" s="2" t="str">
        <f t="shared" si="13"/>
        <v/>
      </c>
      <c r="C190" s="2" t="str">
        <f t="shared" si="14"/>
        <v/>
      </c>
      <c r="D190" s="2" t="str">
        <f t="shared" si="15"/>
        <v/>
      </c>
      <c r="E190" s="2" t="str">
        <f t="shared" si="16"/>
        <v/>
      </c>
      <c r="F190" s="2" t="str">
        <f t="shared" si="17"/>
        <v/>
      </c>
    </row>
    <row r="191" spans="1:6" x14ac:dyDescent="0.25">
      <c r="A191" t="str">
        <f t="shared" si="18"/>
        <v/>
      </c>
      <c r="B191" s="2" t="str">
        <f t="shared" si="13"/>
        <v/>
      </c>
      <c r="C191" s="2" t="str">
        <f t="shared" si="14"/>
        <v/>
      </c>
      <c r="D191" s="2" t="str">
        <f t="shared" si="15"/>
        <v/>
      </c>
      <c r="E191" s="2" t="str">
        <f t="shared" si="16"/>
        <v/>
      </c>
      <c r="F191" s="2" t="str">
        <f t="shared" si="17"/>
        <v/>
      </c>
    </row>
    <row r="192" spans="1:6" x14ac:dyDescent="0.25">
      <c r="A192" t="str">
        <f t="shared" si="18"/>
        <v/>
      </c>
      <c r="B192" s="2" t="str">
        <f t="shared" si="13"/>
        <v/>
      </c>
      <c r="C192" s="2" t="str">
        <f t="shared" si="14"/>
        <v/>
      </c>
      <c r="D192" s="2" t="str">
        <f t="shared" si="15"/>
        <v/>
      </c>
      <c r="E192" s="2" t="str">
        <f t="shared" si="16"/>
        <v/>
      </c>
      <c r="F192" s="2" t="str">
        <f t="shared" si="17"/>
        <v/>
      </c>
    </row>
    <row r="193" spans="1:6" x14ac:dyDescent="0.25">
      <c r="A193" t="str">
        <f t="shared" si="18"/>
        <v/>
      </c>
      <c r="B193" s="2" t="str">
        <f t="shared" si="13"/>
        <v/>
      </c>
      <c r="C193" s="2" t="str">
        <f t="shared" si="14"/>
        <v/>
      </c>
      <c r="D193" s="2" t="str">
        <f t="shared" si="15"/>
        <v/>
      </c>
      <c r="E193" s="2" t="str">
        <f t="shared" si="16"/>
        <v/>
      </c>
      <c r="F193" s="2" t="str">
        <f t="shared" si="17"/>
        <v/>
      </c>
    </row>
    <row r="194" spans="1:6" x14ac:dyDescent="0.25">
      <c r="A194" t="str">
        <f t="shared" si="18"/>
        <v/>
      </c>
      <c r="B194" s="2" t="str">
        <f t="shared" si="13"/>
        <v/>
      </c>
      <c r="C194" s="2" t="str">
        <f t="shared" si="14"/>
        <v/>
      </c>
      <c r="D194" s="2" t="str">
        <f t="shared" si="15"/>
        <v/>
      </c>
      <c r="E194" s="2" t="str">
        <f t="shared" si="16"/>
        <v/>
      </c>
      <c r="F194" s="2" t="str">
        <f t="shared" si="17"/>
        <v/>
      </c>
    </row>
    <row r="195" spans="1:6" x14ac:dyDescent="0.25">
      <c r="A195" t="str">
        <f t="shared" si="18"/>
        <v/>
      </c>
      <c r="B195" s="2" t="str">
        <f t="shared" si="13"/>
        <v/>
      </c>
      <c r="C195" s="2" t="str">
        <f t="shared" si="14"/>
        <v/>
      </c>
      <c r="D195" s="2" t="str">
        <f t="shared" si="15"/>
        <v/>
      </c>
      <c r="E195" s="2" t="str">
        <f t="shared" si="16"/>
        <v/>
      </c>
      <c r="F195" s="2" t="str">
        <f t="shared" si="17"/>
        <v/>
      </c>
    </row>
    <row r="196" spans="1:6" x14ac:dyDescent="0.25">
      <c r="A196" t="str">
        <f t="shared" si="18"/>
        <v/>
      </c>
      <c r="B196" s="2" t="str">
        <f t="shared" si="13"/>
        <v/>
      </c>
      <c r="C196" s="2" t="str">
        <f t="shared" si="14"/>
        <v/>
      </c>
      <c r="D196" s="2" t="str">
        <f t="shared" si="15"/>
        <v/>
      </c>
      <c r="E196" s="2" t="str">
        <f t="shared" si="16"/>
        <v/>
      </c>
      <c r="F196" s="2" t="str">
        <f t="shared" si="17"/>
        <v/>
      </c>
    </row>
    <row r="197" spans="1:6" x14ac:dyDescent="0.25">
      <c r="A197" t="str">
        <f t="shared" si="18"/>
        <v/>
      </c>
      <c r="B197" s="2" t="str">
        <f t="shared" si="13"/>
        <v/>
      </c>
      <c r="C197" s="2" t="str">
        <f t="shared" si="14"/>
        <v/>
      </c>
      <c r="D197" s="2" t="str">
        <f t="shared" si="15"/>
        <v/>
      </c>
      <c r="E197" s="2" t="str">
        <f t="shared" si="16"/>
        <v/>
      </c>
      <c r="F197" s="2" t="str">
        <f t="shared" si="17"/>
        <v/>
      </c>
    </row>
    <row r="198" spans="1:6" x14ac:dyDescent="0.25">
      <c r="A198" t="str">
        <f t="shared" si="18"/>
        <v/>
      </c>
      <c r="B198" s="2" t="str">
        <f t="shared" si="13"/>
        <v/>
      </c>
      <c r="C198" s="2" t="str">
        <f t="shared" si="14"/>
        <v/>
      </c>
      <c r="D198" s="2" t="str">
        <f t="shared" si="15"/>
        <v/>
      </c>
      <c r="E198" s="2" t="str">
        <f t="shared" si="16"/>
        <v/>
      </c>
      <c r="F198" s="2" t="str">
        <f t="shared" si="17"/>
        <v/>
      </c>
    </row>
    <row r="199" spans="1:6" x14ac:dyDescent="0.25">
      <c r="A199" t="str">
        <f t="shared" si="18"/>
        <v/>
      </c>
      <c r="B199" s="2" t="str">
        <f t="shared" si="13"/>
        <v/>
      </c>
      <c r="C199" s="2" t="str">
        <f t="shared" si="14"/>
        <v/>
      </c>
      <c r="D199" s="2" t="str">
        <f t="shared" si="15"/>
        <v/>
      </c>
      <c r="E199" s="2" t="str">
        <f t="shared" si="16"/>
        <v/>
      </c>
      <c r="F199" s="2" t="str">
        <f t="shared" si="17"/>
        <v/>
      </c>
    </row>
    <row r="200" spans="1:6" x14ac:dyDescent="0.25">
      <c r="A200" t="str">
        <f t="shared" si="18"/>
        <v/>
      </c>
      <c r="B200" s="2" t="str">
        <f t="shared" si="13"/>
        <v/>
      </c>
      <c r="C200" s="2" t="str">
        <f t="shared" si="14"/>
        <v/>
      </c>
      <c r="D200" s="2" t="str">
        <f t="shared" si="15"/>
        <v/>
      </c>
      <c r="E200" s="2" t="str">
        <f t="shared" si="16"/>
        <v/>
      </c>
      <c r="F200" s="2" t="str">
        <f t="shared" si="17"/>
        <v/>
      </c>
    </row>
    <row r="201" spans="1:6" x14ac:dyDescent="0.25">
      <c r="A201" t="str">
        <f t="shared" si="18"/>
        <v/>
      </c>
      <c r="B201" s="2" t="str">
        <f t="shared" si="13"/>
        <v/>
      </c>
      <c r="C201" s="2" t="str">
        <f t="shared" si="14"/>
        <v/>
      </c>
      <c r="D201" s="2" t="str">
        <f t="shared" si="15"/>
        <v/>
      </c>
      <c r="E201" s="2" t="str">
        <f t="shared" si="16"/>
        <v/>
      </c>
      <c r="F201" s="2" t="str">
        <f t="shared" si="17"/>
        <v/>
      </c>
    </row>
    <row r="202" spans="1:6" x14ac:dyDescent="0.25">
      <c r="A202" t="str">
        <f t="shared" si="18"/>
        <v/>
      </c>
      <c r="B202" s="2" t="str">
        <f t="shared" si="13"/>
        <v/>
      </c>
      <c r="C202" s="2" t="str">
        <f t="shared" si="14"/>
        <v/>
      </c>
      <c r="D202" s="2" t="str">
        <f t="shared" si="15"/>
        <v/>
      </c>
      <c r="E202" s="2" t="str">
        <f t="shared" si="16"/>
        <v/>
      </c>
      <c r="F202" s="2" t="str">
        <f t="shared" si="17"/>
        <v/>
      </c>
    </row>
    <row r="203" spans="1:6" x14ac:dyDescent="0.25">
      <c r="A203" t="str">
        <f t="shared" si="18"/>
        <v/>
      </c>
      <c r="B203" s="2" t="str">
        <f t="shared" si="13"/>
        <v/>
      </c>
      <c r="C203" s="2" t="str">
        <f t="shared" si="14"/>
        <v/>
      </c>
      <c r="D203" s="2" t="str">
        <f t="shared" si="15"/>
        <v/>
      </c>
      <c r="E203" s="2" t="str">
        <f t="shared" si="16"/>
        <v/>
      </c>
      <c r="F203" s="2" t="str">
        <f t="shared" si="17"/>
        <v/>
      </c>
    </row>
    <row r="204" spans="1:6" x14ac:dyDescent="0.25">
      <c r="A204" t="str">
        <f t="shared" si="18"/>
        <v/>
      </c>
      <c r="B204" s="2" t="str">
        <f t="shared" si="13"/>
        <v/>
      </c>
      <c r="C204" s="2" t="str">
        <f t="shared" si="14"/>
        <v/>
      </c>
      <c r="D204" s="2" t="str">
        <f t="shared" si="15"/>
        <v/>
      </c>
      <c r="E204" s="2" t="str">
        <f t="shared" si="16"/>
        <v/>
      </c>
      <c r="F204" s="2" t="str">
        <f t="shared" si="17"/>
        <v/>
      </c>
    </row>
    <row r="205" spans="1:6" x14ac:dyDescent="0.25">
      <c r="A205" t="str">
        <f t="shared" si="18"/>
        <v/>
      </c>
      <c r="B205" s="2" t="str">
        <f t="shared" ref="B205:B230" si="19">IF(LEN(A205)=0,"",F204)</f>
        <v/>
      </c>
      <c r="C205" s="2" t="str">
        <f t="shared" ref="C205:C230" si="20">IF(LEN(A205)=0,"",$F$6)</f>
        <v/>
      </c>
      <c r="D205" s="2" t="str">
        <f t="shared" ref="D205:D230" si="21">IF(LEN(A205)=0,"",IPMT($F$4,A205,$F$5,-$F$3))</f>
        <v/>
      </c>
      <c r="E205" s="2" t="str">
        <f t="shared" ref="E205:E230" si="22">IF(LEN(A205)=0,"",PPMT($F$4,A205,$F$5,-$F$3))</f>
        <v/>
      </c>
      <c r="F205" s="2" t="str">
        <f t="shared" ref="F205:F230" si="23">IF(LEN(A205)=0,"",B205-E205)</f>
        <v/>
      </c>
    </row>
    <row r="206" spans="1:6" x14ac:dyDescent="0.25">
      <c r="A206" t="str">
        <f t="shared" si="18"/>
        <v/>
      </c>
      <c r="B206" s="2" t="str">
        <f t="shared" si="19"/>
        <v/>
      </c>
      <c r="C206" s="2" t="str">
        <f t="shared" si="20"/>
        <v/>
      </c>
      <c r="D206" s="2" t="str">
        <f t="shared" si="21"/>
        <v/>
      </c>
      <c r="E206" s="2" t="str">
        <f t="shared" si="22"/>
        <v/>
      </c>
      <c r="F206" s="2" t="str">
        <f t="shared" si="23"/>
        <v/>
      </c>
    </row>
    <row r="207" spans="1:6" x14ac:dyDescent="0.25">
      <c r="A207" t="str">
        <f t="shared" si="18"/>
        <v/>
      </c>
      <c r="B207" s="2" t="str">
        <f t="shared" si="19"/>
        <v/>
      </c>
      <c r="C207" s="2" t="str">
        <f t="shared" si="20"/>
        <v/>
      </c>
      <c r="D207" s="2" t="str">
        <f t="shared" si="21"/>
        <v/>
      </c>
      <c r="E207" s="2" t="str">
        <f t="shared" si="22"/>
        <v/>
      </c>
      <c r="F207" s="2" t="str">
        <f t="shared" si="23"/>
        <v/>
      </c>
    </row>
    <row r="208" spans="1:6" x14ac:dyDescent="0.25">
      <c r="A208" t="str">
        <f t="shared" si="18"/>
        <v/>
      </c>
      <c r="B208" s="2" t="str">
        <f t="shared" si="19"/>
        <v/>
      </c>
      <c r="C208" s="2" t="str">
        <f t="shared" si="20"/>
        <v/>
      </c>
      <c r="D208" s="2" t="str">
        <f t="shared" si="21"/>
        <v/>
      </c>
      <c r="E208" s="2" t="str">
        <f t="shared" si="22"/>
        <v/>
      </c>
      <c r="F208" s="2" t="str">
        <f t="shared" si="23"/>
        <v/>
      </c>
    </row>
    <row r="209" spans="1:6" x14ac:dyDescent="0.25">
      <c r="A209" t="str">
        <f t="shared" si="18"/>
        <v/>
      </c>
      <c r="B209" s="2" t="str">
        <f t="shared" si="19"/>
        <v/>
      </c>
      <c r="C209" s="2" t="str">
        <f t="shared" si="20"/>
        <v/>
      </c>
      <c r="D209" s="2" t="str">
        <f t="shared" si="21"/>
        <v/>
      </c>
      <c r="E209" s="2" t="str">
        <f t="shared" si="22"/>
        <v/>
      </c>
      <c r="F209" s="2" t="str">
        <f t="shared" si="23"/>
        <v/>
      </c>
    </row>
    <row r="210" spans="1:6" x14ac:dyDescent="0.25">
      <c r="A210" t="str">
        <f t="shared" si="18"/>
        <v/>
      </c>
      <c r="B210" s="2" t="str">
        <f t="shared" si="19"/>
        <v/>
      </c>
      <c r="C210" s="2" t="str">
        <f t="shared" si="20"/>
        <v/>
      </c>
      <c r="D210" s="2" t="str">
        <f t="shared" si="21"/>
        <v/>
      </c>
      <c r="E210" s="2" t="str">
        <f t="shared" si="22"/>
        <v/>
      </c>
      <c r="F210" s="2" t="str">
        <f t="shared" si="23"/>
        <v/>
      </c>
    </row>
    <row r="211" spans="1:6" x14ac:dyDescent="0.25">
      <c r="A211" t="str">
        <f t="shared" si="18"/>
        <v/>
      </c>
      <c r="B211" s="2" t="str">
        <f t="shared" si="19"/>
        <v/>
      </c>
      <c r="C211" s="2" t="str">
        <f t="shared" si="20"/>
        <v/>
      </c>
      <c r="D211" s="2" t="str">
        <f t="shared" si="21"/>
        <v/>
      </c>
      <c r="E211" s="2" t="str">
        <f t="shared" si="22"/>
        <v/>
      </c>
      <c r="F211" s="2" t="str">
        <f t="shared" si="23"/>
        <v/>
      </c>
    </row>
    <row r="212" spans="1:6" x14ac:dyDescent="0.25">
      <c r="A212" t="str">
        <f t="shared" si="18"/>
        <v/>
      </c>
      <c r="B212" s="2" t="str">
        <f t="shared" si="19"/>
        <v/>
      </c>
      <c r="C212" s="2" t="str">
        <f t="shared" si="20"/>
        <v/>
      </c>
      <c r="D212" s="2" t="str">
        <f t="shared" si="21"/>
        <v/>
      </c>
      <c r="E212" s="2" t="str">
        <f t="shared" si="22"/>
        <v/>
      </c>
      <c r="F212" s="2" t="str">
        <f t="shared" si="23"/>
        <v/>
      </c>
    </row>
    <row r="213" spans="1:6" x14ac:dyDescent="0.25">
      <c r="A213" t="str">
        <f t="shared" si="18"/>
        <v/>
      </c>
      <c r="B213" s="2" t="str">
        <f t="shared" si="19"/>
        <v/>
      </c>
      <c r="C213" s="2" t="str">
        <f t="shared" si="20"/>
        <v/>
      </c>
      <c r="D213" s="2" t="str">
        <f t="shared" si="21"/>
        <v/>
      </c>
      <c r="E213" s="2" t="str">
        <f t="shared" si="22"/>
        <v/>
      </c>
      <c r="F213" s="2" t="str">
        <f t="shared" si="23"/>
        <v/>
      </c>
    </row>
    <row r="214" spans="1:6" x14ac:dyDescent="0.25">
      <c r="A214" t="str">
        <f t="shared" si="18"/>
        <v/>
      </c>
      <c r="B214" s="2" t="str">
        <f t="shared" si="19"/>
        <v/>
      </c>
      <c r="C214" s="2" t="str">
        <f t="shared" si="20"/>
        <v/>
      </c>
      <c r="D214" s="2" t="str">
        <f t="shared" si="21"/>
        <v/>
      </c>
      <c r="E214" s="2" t="str">
        <f t="shared" si="22"/>
        <v/>
      </c>
      <c r="F214" s="2" t="str">
        <f t="shared" si="23"/>
        <v/>
      </c>
    </row>
    <row r="215" spans="1:6" x14ac:dyDescent="0.25">
      <c r="A215" t="str">
        <f t="shared" ref="A215:A230" si="24">IFERROR(IF(A214+1&lt;=$B$7*$B$6,A214+1,""),"")</f>
        <v/>
      </c>
      <c r="B215" s="2" t="str">
        <f t="shared" si="19"/>
        <v/>
      </c>
      <c r="C215" s="2" t="str">
        <f t="shared" si="20"/>
        <v/>
      </c>
      <c r="D215" s="2" t="str">
        <f t="shared" si="21"/>
        <v/>
      </c>
      <c r="E215" s="2" t="str">
        <f t="shared" si="22"/>
        <v/>
      </c>
      <c r="F215" s="2" t="str">
        <f t="shared" si="23"/>
        <v/>
      </c>
    </row>
    <row r="216" spans="1:6" x14ac:dyDescent="0.25">
      <c r="A216" t="str">
        <f t="shared" si="24"/>
        <v/>
      </c>
      <c r="B216" s="2" t="str">
        <f t="shared" si="19"/>
        <v/>
      </c>
      <c r="C216" s="2" t="str">
        <f t="shared" si="20"/>
        <v/>
      </c>
      <c r="D216" s="2" t="str">
        <f t="shared" si="21"/>
        <v/>
      </c>
      <c r="E216" s="2" t="str">
        <f t="shared" si="22"/>
        <v/>
      </c>
      <c r="F216" s="2" t="str">
        <f t="shared" si="23"/>
        <v/>
      </c>
    </row>
    <row r="217" spans="1:6" x14ac:dyDescent="0.25">
      <c r="A217" t="str">
        <f t="shared" si="24"/>
        <v/>
      </c>
      <c r="B217" s="2" t="str">
        <f t="shared" si="19"/>
        <v/>
      </c>
      <c r="C217" s="2" t="str">
        <f t="shared" si="20"/>
        <v/>
      </c>
      <c r="D217" s="2" t="str">
        <f t="shared" si="21"/>
        <v/>
      </c>
      <c r="E217" s="2" t="str">
        <f t="shared" si="22"/>
        <v/>
      </c>
      <c r="F217" s="2" t="str">
        <f t="shared" si="23"/>
        <v/>
      </c>
    </row>
    <row r="218" spans="1:6" x14ac:dyDescent="0.25">
      <c r="A218" t="str">
        <f t="shared" si="24"/>
        <v/>
      </c>
      <c r="B218" s="2" t="str">
        <f t="shared" si="19"/>
        <v/>
      </c>
      <c r="C218" s="2" t="str">
        <f t="shared" si="20"/>
        <v/>
      </c>
      <c r="D218" s="2" t="str">
        <f t="shared" si="21"/>
        <v/>
      </c>
      <c r="E218" s="2" t="str">
        <f t="shared" si="22"/>
        <v/>
      </c>
      <c r="F218" s="2" t="str">
        <f t="shared" si="23"/>
        <v/>
      </c>
    </row>
    <row r="219" spans="1:6" x14ac:dyDescent="0.25">
      <c r="A219" t="str">
        <f t="shared" si="24"/>
        <v/>
      </c>
      <c r="B219" s="2" t="str">
        <f t="shared" si="19"/>
        <v/>
      </c>
      <c r="C219" s="2" t="str">
        <f t="shared" si="20"/>
        <v/>
      </c>
      <c r="D219" s="2" t="str">
        <f t="shared" si="21"/>
        <v/>
      </c>
      <c r="E219" s="2" t="str">
        <f t="shared" si="22"/>
        <v/>
      </c>
      <c r="F219" s="2" t="str">
        <f t="shared" si="23"/>
        <v/>
      </c>
    </row>
    <row r="220" spans="1:6" x14ac:dyDescent="0.25">
      <c r="A220" t="str">
        <f t="shared" si="24"/>
        <v/>
      </c>
      <c r="B220" s="2" t="str">
        <f t="shared" si="19"/>
        <v/>
      </c>
      <c r="C220" s="2" t="str">
        <f t="shared" si="20"/>
        <v/>
      </c>
      <c r="D220" s="2" t="str">
        <f t="shared" si="21"/>
        <v/>
      </c>
      <c r="E220" s="2" t="str">
        <f t="shared" si="22"/>
        <v/>
      </c>
      <c r="F220" s="2" t="str">
        <f t="shared" si="23"/>
        <v/>
      </c>
    </row>
    <row r="221" spans="1:6" x14ac:dyDescent="0.25">
      <c r="A221" t="str">
        <f t="shared" si="24"/>
        <v/>
      </c>
      <c r="B221" s="2" t="str">
        <f t="shared" si="19"/>
        <v/>
      </c>
      <c r="C221" s="2" t="str">
        <f t="shared" si="20"/>
        <v/>
      </c>
      <c r="D221" s="2" t="str">
        <f t="shared" si="21"/>
        <v/>
      </c>
      <c r="E221" s="2" t="str">
        <f t="shared" si="22"/>
        <v/>
      </c>
      <c r="F221" s="2" t="str">
        <f t="shared" si="23"/>
        <v/>
      </c>
    </row>
    <row r="222" spans="1:6" x14ac:dyDescent="0.25">
      <c r="A222" t="str">
        <f t="shared" si="24"/>
        <v/>
      </c>
      <c r="B222" s="2" t="str">
        <f t="shared" si="19"/>
        <v/>
      </c>
      <c r="C222" s="2" t="str">
        <f t="shared" si="20"/>
        <v/>
      </c>
      <c r="D222" s="2" t="str">
        <f t="shared" si="21"/>
        <v/>
      </c>
      <c r="E222" s="2" t="str">
        <f t="shared" si="22"/>
        <v/>
      </c>
      <c r="F222" s="2" t="str">
        <f t="shared" si="23"/>
        <v/>
      </c>
    </row>
    <row r="223" spans="1:6" x14ac:dyDescent="0.25">
      <c r="A223" t="str">
        <f t="shared" si="24"/>
        <v/>
      </c>
      <c r="B223" s="2" t="str">
        <f t="shared" si="19"/>
        <v/>
      </c>
      <c r="C223" s="2" t="str">
        <f t="shared" si="20"/>
        <v/>
      </c>
      <c r="D223" s="2" t="str">
        <f t="shared" si="21"/>
        <v/>
      </c>
      <c r="E223" s="2" t="str">
        <f t="shared" si="22"/>
        <v/>
      </c>
      <c r="F223" s="2" t="str">
        <f t="shared" si="23"/>
        <v/>
      </c>
    </row>
    <row r="224" spans="1:6" x14ac:dyDescent="0.25">
      <c r="A224" t="str">
        <f t="shared" si="24"/>
        <v/>
      </c>
      <c r="B224" s="2" t="str">
        <f t="shared" si="19"/>
        <v/>
      </c>
      <c r="C224" s="2" t="str">
        <f t="shared" si="20"/>
        <v/>
      </c>
      <c r="D224" s="2" t="str">
        <f t="shared" si="21"/>
        <v/>
      </c>
      <c r="E224" s="2" t="str">
        <f t="shared" si="22"/>
        <v/>
      </c>
      <c r="F224" s="2" t="str">
        <f t="shared" si="23"/>
        <v/>
      </c>
    </row>
    <row r="225" spans="1:6" x14ac:dyDescent="0.25">
      <c r="A225" t="str">
        <f t="shared" si="24"/>
        <v/>
      </c>
      <c r="B225" s="2" t="str">
        <f t="shared" si="19"/>
        <v/>
      </c>
      <c r="C225" s="2" t="str">
        <f t="shared" si="20"/>
        <v/>
      </c>
      <c r="D225" s="2" t="str">
        <f t="shared" si="21"/>
        <v/>
      </c>
      <c r="E225" s="2" t="str">
        <f t="shared" si="22"/>
        <v/>
      </c>
      <c r="F225" s="2" t="str">
        <f t="shared" si="23"/>
        <v/>
      </c>
    </row>
    <row r="226" spans="1:6" x14ac:dyDescent="0.25">
      <c r="A226" t="str">
        <f t="shared" si="24"/>
        <v/>
      </c>
      <c r="B226" s="2" t="str">
        <f t="shared" si="19"/>
        <v/>
      </c>
      <c r="C226" s="2" t="str">
        <f t="shared" si="20"/>
        <v/>
      </c>
      <c r="D226" s="2" t="str">
        <f t="shared" si="21"/>
        <v/>
      </c>
      <c r="E226" s="2" t="str">
        <f t="shared" si="22"/>
        <v/>
      </c>
      <c r="F226" s="2" t="str">
        <f t="shared" si="23"/>
        <v/>
      </c>
    </row>
    <row r="227" spans="1:6" x14ac:dyDescent="0.25">
      <c r="A227" t="str">
        <f t="shared" si="24"/>
        <v/>
      </c>
      <c r="B227" s="2" t="str">
        <f t="shared" si="19"/>
        <v/>
      </c>
      <c r="C227" s="2" t="str">
        <f t="shared" si="20"/>
        <v/>
      </c>
      <c r="D227" s="2" t="str">
        <f t="shared" si="21"/>
        <v/>
      </c>
      <c r="E227" s="2" t="str">
        <f t="shared" si="22"/>
        <v/>
      </c>
      <c r="F227" s="2" t="str">
        <f t="shared" si="23"/>
        <v/>
      </c>
    </row>
    <row r="228" spans="1:6" x14ac:dyDescent="0.25">
      <c r="A228" t="str">
        <f t="shared" si="24"/>
        <v/>
      </c>
      <c r="B228" s="2" t="str">
        <f t="shared" si="19"/>
        <v/>
      </c>
      <c r="C228" s="2" t="str">
        <f t="shared" si="20"/>
        <v/>
      </c>
      <c r="D228" s="2" t="str">
        <f t="shared" si="21"/>
        <v/>
      </c>
      <c r="E228" s="2" t="str">
        <f t="shared" si="22"/>
        <v/>
      </c>
      <c r="F228" s="2" t="str">
        <f t="shared" si="23"/>
        <v/>
      </c>
    </row>
    <row r="229" spans="1:6" x14ac:dyDescent="0.25">
      <c r="A229" t="str">
        <f t="shared" si="24"/>
        <v/>
      </c>
      <c r="B229" s="2" t="str">
        <f t="shared" si="19"/>
        <v/>
      </c>
      <c r="C229" s="2" t="str">
        <f t="shared" si="20"/>
        <v/>
      </c>
      <c r="D229" s="2" t="str">
        <f t="shared" si="21"/>
        <v/>
      </c>
      <c r="E229" s="2" t="str">
        <f t="shared" si="22"/>
        <v/>
      </c>
      <c r="F229" s="2" t="str">
        <f t="shared" si="23"/>
        <v/>
      </c>
    </row>
    <row r="230" spans="1:6" x14ac:dyDescent="0.25">
      <c r="A230" t="str">
        <f t="shared" si="24"/>
        <v/>
      </c>
      <c r="B230" s="2" t="str">
        <f t="shared" si="19"/>
        <v/>
      </c>
      <c r="C230" s="2" t="str">
        <f t="shared" si="20"/>
        <v/>
      </c>
      <c r="D230" s="2" t="str">
        <f t="shared" si="21"/>
        <v/>
      </c>
      <c r="E230" s="2" t="str">
        <f t="shared" si="22"/>
        <v/>
      </c>
      <c r="F230" s="2" t="str">
        <f t="shared" si="23"/>
        <v/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3" name="List Box 3">
              <controlPr defaultSize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9</xdr:col>
                    <xdr:colOff>9525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4" name="Drop Down 4">
              <controlPr defaultSize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Interest Rates</vt:lpstr>
      <vt:lpstr>Mortgage</vt:lpstr>
      <vt:lpstr>Mortgage w. functs.</vt:lpstr>
      <vt:lpstr>Mortgage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</dc:creator>
  <cp:lastModifiedBy>ludwig</cp:lastModifiedBy>
  <dcterms:created xsi:type="dcterms:W3CDTF">2019-05-25T22:43:29Z</dcterms:created>
  <dcterms:modified xsi:type="dcterms:W3CDTF">2019-05-27T17:42:01Z</dcterms:modified>
</cp:coreProperties>
</file>