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tsezer/Desktop/"/>
    </mc:Choice>
  </mc:AlternateContent>
  <xr:revisionPtr revIDLastSave="0" documentId="13_ncr:1_{56E7057B-FB2C-BF4A-AE31-E6B132D3206D}" xr6:coauthVersionLast="45" xr6:coauthVersionMax="45" xr10:uidLastSave="{00000000-0000-0000-0000-000000000000}"/>
  <bookViews>
    <workbookView xWindow="420" yWindow="460" windowWidth="28300" windowHeight="16620" activeTab="4" xr2:uid="{390D1361-03D9-4740-8212-676D42E4CFE6}"/>
  </bookViews>
  <sheets>
    <sheet name="Knapsack Problem" sheetId="1" r:id="rId1"/>
    <sheet name="Capital Budget Problem" sheetId="2" r:id="rId2"/>
    <sheet name="Travelling Salesman Problem" sheetId="3" r:id="rId3"/>
    <sheet name="Facility Location Problem" sheetId="4" r:id="rId4"/>
    <sheet name="The Staff Scheduling Problem" sheetId="5" r:id="rId5"/>
  </sheets>
  <definedNames>
    <definedName name="Location">'Facility Location Problem'!$G$23:$G$27</definedName>
    <definedName name="Quantities_transported">'Facility Location Problem'!$B$23:$F$27</definedName>
    <definedName name="solver_adj" localSheetId="1" hidden="1">'Capital Budget Problem'!$B$15:$F$15</definedName>
    <definedName name="solver_adj" localSheetId="3" hidden="1">'Facility Location Problem'!$B$23:$F$27,'Facility Location Problem'!$G$23:$G$27</definedName>
    <definedName name="solver_adj" localSheetId="0" hidden="1">'Knapsack Problem'!$E$5:$E$13</definedName>
    <definedName name="solver_adj" localSheetId="4" hidden="1">'The Staff Scheduling Problem'!$B$21:$F$21</definedName>
    <definedName name="solver_adj" localSheetId="2" hidden="1">'Travelling Salesman Problem'!$C$5:$V$5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cvg" localSheetId="4" hidden="1">0.0001</definedName>
    <definedName name="solver_cvg" localSheetId="2" hidden="1">0.0001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drv" localSheetId="4" hidden="1">1</definedName>
    <definedName name="solver_drv" localSheetId="2" hidden="1">1</definedName>
    <definedName name="solver_eng" localSheetId="1" hidden="1">2</definedName>
    <definedName name="solver_eng" localSheetId="3" hidden="1">2</definedName>
    <definedName name="solver_eng" localSheetId="0" hidden="1">2</definedName>
    <definedName name="solver_eng" localSheetId="4" hidden="1">2</definedName>
    <definedName name="solver_eng" localSheetId="2" hidden="1">2</definedName>
    <definedName name="solver_itr" localSheetId="1" hidden="1">500</definedName>
    <definedName name="solver_itr" localSheetId="3" hidden="1">500</definedName>
    <definedName name="solver_itr" localSheetId="0" hidden="1">500</definedName>
    <definedName name="solver_itr" localSheetId="4" hidden="1">500</definedName>
    <definedName name="solver_itr" localSheetId="2" hidden="1">500</definedName>
    <definedName name="solver_lhs1" localSheetId="1" hidden="1">'Capital Budget Problem'!$B$15:$F$15</definedName>
    <definedName name="solver_lhs1" localSheetId="3" hidden="1">'Facility Location Problem'!$B$14:$B$18</definedName>
    <definedName name="solver_lhs1" localSheetId="0" hidden="1">'Knapsack Problem'!$E$5:$E$13</definedName>
    <definedName name="solver_lhs1" localSheetId="4" hidden="1">'The Staff Scheduling Problem'!$B$21:$F$21</definedName>
    <definedName name="solver_lhs1" localSheetId="2" hidden="1">'Travelling Salesman Problem'!$C$5:$V$5</definedName>
    <definedName name="solver_lhs2" localSheetId="1" hidden="1">'Capital Budget Problem'!$G$9:$G$11</definedName>
    <definedName name="solver_lhs2" localSheetId="3" hidden="1">'Facility Location Problem'!$G$14:$G$18</definedName>
    <definedName name="solver_lhs2" localSheetId="0" hidden="1">'Knapsack Problem'!$F$14</definedName>
    <definedName name="solver_lhs2" localSheetId="4" hidden="1">'The Staff Scheduling Problem'!$G$8:$G$17</definedName>
    <definedName name="solver_lhs2" localSheetId="2" hidden="1">'Travelling Salesman Problem'!$W$11:$W$15</definedName>
    <definedName name="solver_lhs3" localSheetId="3" hidden="1">'Facility Location Problem'!$G$23:$G$27</definedName>
    <definedName name="solver_lhs3" localSheetId="2" hidden="1">'Travelling Salesman Problem'!$W$17:$W$21</definedName>
    <definedName name="solver_lhs4" localSheetId="3" hidden="1">'Facility Location Problem'!$B$23:$F$27</definedName>
    <definedName name="solver_lhs4" localSheetId="2" hidden="1">'Travelling Salesman Problem'!$W$23:$W$32</definedName>
    <definedName name="solver_lhs5" localSheetId="2" hidden="1">'Travelling Salesman Problem'!$W$34:$W$43</definedName>
    <definedName name="solver_lhs6" localSheetId="2" hidden="1">'Travelling Salesman Problem'!$W$45:$W$49</definedName>
    <definedName name="solver_lin" localSheetId="1" hidden="1">1</definedName>
    <definedName name="solver_lin" localSheetId="3" hidden="1">1</definedName>
    <definedName name="solver_lin" localSheetId="0" hidden="1">1</definedName>
    <definedName name="solver_lin" localSheetId="4" hidden="1">1</definedName>
    <definedName name="solver_lin" localSheetId="2" hidden="1">1</definedName>
    <definedName name="solver_mip" localSheetId="1" hidden="1">2147483647</definedName>
    <definedName name="solver_mip" localSheetId="3" hidden="1">2147483647</definedName>
    <definedName name="solver_mip" localSheetId="0" hidden="1">2147483647</definedName>
    <definedName name="solver_mip" localSheetId="4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0" hidden="1">30</definedName>
    <definedName name="solver_mni" localSheetId="4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0" hidden="1">0.075</definedName>
    <definedName name="solver_mrt" localSheetId="4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0" hidden="1">2</definedName>
    <definedName name="solver_msl" localSheetId="4" hidden="1">2</definedName>
    <definedName name="solver_msl" localSheetId="2" hidden="1">2</definedName>
    <definedName name="solver_neg" localSheetId="1" hidden="1">1</definedName>
    <definedName name="solver_neg" localSheetId="3" hidden="1">2</definedName>
    <definedName name="solver_neg" localSheetId="0" hidden="1">1</definedName>
    <definedName name="solver_neg" localSheetId="4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0" hidden="1">2147483647</definedName>
    <definedName name="solver_nod" localSheetId="4" hidden="1">2147483647</definedName>
    <definedName name="solver_nod" localSheetId="2" hidden="1">2147483647</definedName>
    <definedName name="solver_num" localSheetId="1" hidden="1">2</definedName>
    <definedName name="solver_num" localSheetId="3" hidden="1">4</definedName>
    <definedName name="solver_num" localSheetId="0" hidden="1">2</definedName>
    <definedName name="solver_num" localSheetId="4" hidden="1">2</definedName>
    <definedName name="solver_num" localSheetId="2" hidden="1">6</definedName>
    <definedName name="solver_opt" localSheetId="1" hidden="1">'Capital Budget Problem'!$G$15</definedName>
    <definedName name="solver_opt" localSheetId="3" hidden="1">'Facility Location Problem'!$H$23</definedName>
    <definedName name="solver_opt" localSheetId="0" hidden="1">'Knapsack Problem'!$G$5</definedName>
    <definedName name="solver_opt" localSheetId="4" hidden="1">'The Staff Scheduling Problem'!$G$21</definedName>
    <definedName name="solver_opt" localSheetId="2" hidden="1">'Travelling Salesman Problem'!$A$9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pre" localSheetId="4" hidden="1">0.000001</definedName>
    <definedName name="solver_pre" localSheetId="2" hidden="1">0.000001</definedName>
    <definedName name="solver_rbv" localSheetId="1" hidden="1">1</definedName>
    <definedName name="solver_rbv" localSheetId="3" hidden="1">1</definedName>
    <definedName name="solver_rbv" localSheetId="0" hidden="1">1</definedName>
    <definedName name="solver_rbv" localSheetId="4" hidden="1">1</definedName>
    <definedName name="solver_rbv" localSheetId="2" hidden="1">1</definedName>
    <definedName name="solver_rel1" localSheetId="1" hidden="1">5</definedName>
    <definedName name="solver_rel1" localSheetId="3" hidden="1">1</definedName>
    <definedName name="solver_rel1" localSheetId="0" hidden="1">5</definedName>
    <definedName name="solver_rel1" localSheetId="4" hidden="1">4</definedName>
    <definedName name="solver_rel1" localSheetId="2" hidden="1">5</definedName>
    <definedName name="solver_rel2" localSheetId="1" hidden="1">1</definedName>
    <definedName name="solver_rel2" localSheetId="3" hidden="1">2</definedName>
    <definedName name="solver_rel2" localSheetId="0" hidden="1">1</definedName>
    <definedName name="solver_rel2" localSheetId="4" hidden="1">3</definedName>
    <definedName name="solver_rel2" localSheetId="2" hidden="1">2</definedName>
    <definedName name="solver_rel3" localSheetId="3" hidden="1">5</definedName>
    <definedName name="solver_rel3" localSheetId="2" hidden="1">2</definedName>
    <definedName name="solver_rel4" localSheetId="3" hidden="1">3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hs1" localSheetId="1" hidden="1">binary</definedName>
    <definedName name="solver_rhs1" localSheetId="3" hidden="1">'Facility Location Problem'!$D$14:$D$18</definedName>
    <definedName name="solver_rhs1" localSheetId="0" hidden="1">binary</definedName>
    <definedName name="solver_rhs1" localSheetId="4" hidden="1">integer</definedName>
    <definedName name="solver_rhs1" localSheetId="2" hidden="1">binary</definedName>
    <definedName name="solver_rhs2" localSheetId="1" hidden="1">'Capital Budget Problem'!$I$9:$I$11</definedName>
    <definedName name="solver_rhs2" localSheetId="3" hidden="1">'Facility Location Problem'!$I$14:$I$18</definedName>
    <definedName name="solver_rhs2" localSheetId="0" hidden="1">'Knapsack Problem'!$F$16</definedName>
    <definedName name="solver_rhs2" localSheetId="4" hidden="1">'The Staff Scheduling Problem'!$I$8:$I$17</definedName>
    <definedName name="solver_rhs2" localSheetId="2" hidden="1">'Travelling Salesman Problem'!$Y$11:$Y$15</definedName>
    <definedName name="solver_rhs3" localSheetId="3" hidden="1">binary</definedName>
    <definedName name="solver_rhs3" localSheetId="2" hidden="1">'Travelling Salesman Problem'!$Y$17:$Y$21</definedName>
    <definedName name="solver_rhs4" localSheetId="3" hidden="1">0</definedName>
    <definedName name="solver_rhs4" localSheetId="2" hidden="1">'Travelling Salesman Problem'!$Y$23:$Y$32</definedName>
    <definedName name="solver_rhs5" localSheetId="2" hidden="1">'Travelling Salesman Problem'!$Y$34:$Y$43</definedName>
    <definedName name="solver_rhs6" localSheetId="2" hidden="1">'Travelling Salesman Problem'!$Y$45:$Y$49</definedName>
    <definedName name="solver_rlx" localSheetId="1" hidden="1">2</definedName>
    <definedName name="solver_rlx" localSheetId="3" hidden="1">1</definedName>
    <definedName name="solver_rlx" localSheetId="0" hidden="1">2</definedName>
    <definedName name="solver_rlx" localSheetId="4" hidden="1">2</definedName>
    <definedName name="solver_rlx" localSheetId="2" hidden="1">1</definedName>
    <definedName name="solver_rsd" localSheetId="1" hidden="1">0</definedName>
    <definedName name="solver_rsd" localSheetId="3" hidden="1">0</definedName>
    <definedName name="solver_rsd" localSheetId="0" hidden="1">0</definedName>
    <definedName name="solver_rsd" localSheetId="4" hidden="1">0</definedName>
    <definedName name="solver_rsd" localSheetId="2" hidden="1">0</definedName>
    <definedName name="solver_scl" localSheetId="1" hidden="1">1</definedName>
    <definedName name="solver_scl" localSheetId="3" hidden="1">2</definedName>
    <definedName name="solver_scl" localSheetId="0" hidden="1">1</definedName>
    <definedName name="solver_scl" localSheetId="4" hidden="1">1</definedName>
    <definedName name="solver_scl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ho" localSheetId="4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0" hidden="1">100</definedName>
    <definedName name="solver_ssz" localSheetId="4" hidden="1">100</definedName>
    <definedName name="solver_ssz" localSheetId="2" hidden="1">100</definedName>
    <definedName name="solver_tim" localSheetId="1" hidden="1">500</definedName>
    <definedName name="solver_tim" localSheetId="3" hidden="1">500</definedName>
    <definedName name="solver_tim" localSheetId="0" hidden="1">500</definedName>
    <definedName name="solver_tim" localSheetId="4" hidden="1">500</definedName>
    <definedName name="solver_tim" localSheetId="2" hidden="1">500</definedName>
    <definedName name="solver_tol" localSheetId="1" hidden="1">0.01</definedName>
    <definedName name="solver_tol" localSheetId="3" hidden="1">0.01</definedName>
    <definedName name="solver_tol" localSheetId="0" hidden="1">0.01</definedName>
    <definedName name="solver_tol" localSheetId="4" hidden="1">0.01</definedName>
    <definedName name="solver_tol" localSheetId="2" hidden="1">0.01</definedName>
    <definedName name="solver_typ" localSheetId="1" hidden="1">1</definedName>
    <definedName name="solver_typ" localSheetId="3" hidden="1">2</definedName>
    <definedName name="solver_typ" localSheetId="0" hidden="1">1</definedName>
    <definedName name="solver_typ" localSheetId="4" hidden="1">2</definedName>
    <definedName name="solver_typ" localSheetId="2" hidden="1">2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al" localSheetId="4" hidden="1">0</definedName>
    <definedName name="solver_val" localSheetId="2" hidden="1">0</definedName>
    <definedName name="solver_ver" localSheetId="1" hidden="1">2</definedName>
    <definedName name="solver_ver" localSheetId="3" hidden="1">2</definedName>
    <definedName name="solver_ver" localSheetId="0" hidden="1">2</definedName>
    <definedName name="solver_ver" localSheetId="4" hidden="1">2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5" l="1"/>
  <c r="G9" i="5"/>
  <c r="G10" i="5"/>
  <c r="G11" i="5"/>
  <c r="G12" i="5"/>
  <c r="G13" i="5"/>
  <c r="G14" i="5"/>
  <c r="G15" i="5"/>
  <c r="G16" i="5"/>
  <c r="G17" i="5"/>
  <c r="G8" i="5"/>
  <c r="H23" i="4"/>
  <c r="D15" i="4"/>
  <c r="D16" i="4"/>
  <c r="D17" i="4"/>
  <c r="D18" i="4"/>
  <c r="D14" i="4"/>
  <c r="G18" i="4"/>
  <c r="G17" i="4"/>
  <c r="G16" i="4"/>
  <c r="G15" i="4"/>
  <c r="G14" i="4"/>
  <c r="B15" i="4"/>
  <c r="B16" i="4"/>
  <c r="B17" i="4"/>
  <c r="B18" i="4"/>
  <c r="B14" i="4"/>
  <c r="V32" i="3"/>
  <c r="V21" i="3"/>
  <c r="V14" i="3"/>
  <c r="U43" i="3"/>
  <c r="W43" i="3" s="1"/>
  <c r="U31" i="3"/>
  <c r="U21" i="3"/>
  <c r="U13" i="3"/>
  <c r="T49" i="3"/>
  <c r="W49" i="3" s="1"/>
  <c r="T42" i="3"/>
  <c r="T41" i="3"/>
  <c r="T29" i="3"/>
  <c r="T21" i="3"/>
  <c r="T12" i="3"/>
  <c r="S48" i="3"/>
  <c r="S47" i="3"/>
  <c r="S46" i="3"/>
  <c r="S38" i="3"/>
  <c r="S39" i="3"/>
  <c r="S36" i="3"/>
  <c r="S26" i="3"/>
  <c r="W26" i="3" s="1"/>
  <c r="S21" i="3"/>
  <c r="S11" i="3"/>
  <c r="R49" i="3"/>
  <c r="R48" i="3"/>
  <c r="R47" i="3"/>
  <c r="R43" i="3"/>
  <c r="R42" i="3"/>
  <c r="R39" i="3"/>
  <c r="R32" i="3"/>
  <c r="W32" i="3" s="1"/>
  <c r="R20" i="3"/>
  <c r="R15" i="3"/>
  <c r="Q30" i="3"/>
  <c r="W30" i="3" s="1"/>
  <c r="Q20" i="3"/>
  <c r="Q13" i="3"/>
  <c r="P40" i="3"/>
  <c r="P28" i="3"/>
  <c r="W28" i="3" s="1"/>
  <c r="P20" i="3"/>
  <c r="P12" i="3"/>
  <c r="O45" i="3"/>
  <c r="O37" i="3"/>
  <c r="O35" i="3"/>
  <c r="O25" i="3"/>
  <c r="O20" i="3"/>
  <c r="O11" i="3"/>
  <c r="N46" i="3"/>
  <c r="N41" i="3"/>
  <c r="N38" i="3"/>
  <c r="N31" i="3"/>
  <c r="W31" i="3" s="1"/>
  <c r="N19" i="3"/>
  <c r="N15" i="3"/>
  <c r="M49" i="3"/>
  <c r="M48" i="3"/>
  <c r="M45" i="3"/>
  <c r="M43" i="3"/>
  <c r="M40" i="3"/>
  <c r="M37" i="3"/>
  <c r="W37" i="3" s="1"/>
  <c r="M30" i="3"/>
  <c r="M19" i="3"/>
  <c r="M14" i="3"/>
  <c r="L27" i="3"/>
  <c r="L19" i="3"/>
  <c r="L12" i="3"/>
  <c r="K34" i="3"/>
  <c r="K24" i="3"/>
  <c r="K19" i="3"/>
  <c r="K11" i="3"/>
  <c r="J36" i="3"/>
  <c r="J29" i="3"/>
  <c r="W29" i="3" s="1"/>
  <c r="J18" i="3"/>
  <c r="J15" i="3"/>
  <c r="I47" i="3"/>
  <c r="W47" i="3" s="1"/>
  <c r="I42" i="3"/>
  <c r="W42" i="3" s="1"/>
  <c r="I35" i="3"/>
  <c r="I28" i="3"/>
  <c r="I18" i="3"/>
  <c r="I14" i="3"/>
  <c r="W14" i="3" s="1"/>
  <c r="H49" i="3"/>
  <c r="H46" i="3"/>
  <c r="H45" i="3"/>
  <c r="H41" i="3"/>
  <c r="W41" i="3" s="1"/>
  <c r="H40" i="3"/>
  <c r="H34" i="3"/>
  <c r="H27" i="3"/>
  <c r="H18" i="3"/>
  <c r="H13" i="3"/>
  <c r="G23" i="3"/>
  <c r="G18" i="3"/>
  <c r="G11" i="3"/>
  <c r="F26" i="3"/>
  <c r="F17" i="3"/>
  <c r="F15" i="3"/>
  <c r="W15" i="3" s="1"/>
  <c r="E39" i="3"/>
  <c r="W39" i="3" s="1"/>
  <c r="E25" i="3"/>
  <c r="E17" i="3"/>
  <c r="E14" i="3"/>
  <c r="D48" i="3"/>
  <c r="W48" i="3" s="1"/>
  <c r="D38" i="3"/>
  <c r="D37" i="3"/>
  <c r="D24" i="3"/>
  <c r="D17" i="3"/>
  <c r="W17" i="3" s="1"/>
  <c r="D13" i="3"/>
  <c r="C47" i="3"/>
  <c r="C46" i="3"/>
  <c r="C45" i="3"/>
  <c r="W45" i="3" s="1"/>
  <c r="C36" i="3"/>
  <c r="C35" i="3"/>
  <c r="C34" i="3"/>
  <c r="C23" i="3"/>
  <c r="W23" i="3" s="1"/>
  <c r="C17" i="3"/>
  <c r="C12" i="3"/>
  <c r="W12" i="3" s="1"/>
  <c r="A9" i="3"/>
  <c r="W25" i="3"/>
  <c r="G15" i="2"/>
  <c r="G10" i="2"/>
  <c r="G11" i="2"/>
  <c r="G9" i="2"/>
  <c r="G5" i="1" a="1"/>
  <c r="G5" i="1" s="1"/>
  <c r="F6" i="1"/>
  <c r="F7" i="1"/>
  <c r="F8" i="1"/>
  <c r="F9" i="1"/>
  <c r="F10" i="1"/>
  <c r="F11" i="1"/>
  <c r="F12" i="1"/>
  <c r="F13" i="1"/>
  <c r="F5" i="1"/>
  <c r="W38" i="3" l="1"/>
  <c r="W27" i="3"/>
  <c r="W24" i="3"/>
  <c r="W19" i="3"/>
  <c r="W46" i="3"/>
  <c r="W13" i="3"/>
  <c r="W20" i="3"/>
  <c r="W34" i="3"/>
  <c r="W36" i="3"/>
  <c r="W40" i="3"/>
  <c r="W35" i="3"/>
  <c r="W21" i="3"/>
  <c r="W11" i="3"/>
  <c r="W18" i="3"/>
  <c r="F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<sst xmlns="http://schemas.openxmlformats.org/spreadsheetml/2006/main" count="197" uniqueCount="102">
  <si>
    <t>Object</t>
  </si>
  <si>
    <t>Utility
cj</t>
  </si>
  <si>
    <t>Weight(g)
pj</t>
  </si>
  <si>
    <t>Object selected
xj</t>
  </si>
  <si>
    <t>pj.xj</t>
  </si>
  <si>
    <t>Cereal bar</t>
  </si>
  <si>
    <t>Jacket</t>
  </si>
  <si>
    <t>Tennis shoes</t>
  </si>
  <si>
    <t>Mobile Phone</t>
  </si>
  <si>
    <t>Water</t>
  </si>
  <si>
    <t>Sunscreen</t>
  </si>
  <si>
    <t>Lip balm</t>
  </si>
  <si>
    <t>Oxygen bootles</t>
  </si>
  <si>
    <t>Camera</t>
  </si>
  <si>
    <t>&lt;=</t>
  </si>
  <si>
    <t>Total weight</t>
  </si>
  <si>
    <t>Knapsack capacity</t>
  </si>
  <si>
    <t>Total utility</t>
  </si>
  <si>
    <t>z</t>
  </si>
  <si>
    <t>Project</t>
  </si>
  <si>
    <t>Unit_NPV</t>
  </si>
  <si>
    <t>Unit_investment</t>
  </si>
  <si>
    <t>years 0</t>
  </si>
  <si>
    <t>years 1</t>
  </si>
  <si>
    <t xml:space="preserve">years 2 </t>
  </si>
  <si>
    <t>Solution</t>
  </si>
  <si>
    <t>Approved_rejected</t>
  </si>
  <si>
    <t>Total_NPV</t>
  </si>
  <si>
    <t>Total_investment</t>
  </si>
  <si>
    <t>Funds_available</t>
  </si>
  <si>
    <t>Start</t>
  </si>
  <si>
    <t>End</t>
  </si>
  <si>
    <t>Distance</t>
  </si>
  <si>
    <t>node j</t>
  </si>
  <si>
    <t>j=1</t>
  </si>
  <si>
    <t>j=2</t>
  </si>
  <si>
    <t>j=3</t>
  </si>
  <si>
    <t>j=4</t>
  </si>
  <si>
    <t>j=5</t>
  </si>
  <si>
    <t>Total</t>
  </si>
  <si>
    <t>=</t>
  </si>
  <si>
    <t>Subroutes
with
2
nodes</t>
  </si>
  <si>
    <t>Subroutes
with
3
nodes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</si>
  <si>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</si>
  <si>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</si>
  <si>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</si>
  <si>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</si>
  <si>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</si>
  <si>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</si>
  <si>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</si>
  <si>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</si>
  <si>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</si>
  <si>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</si>
  <si>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Subroutes
with
4
nodes</t>
  </si>
  <si>
    <t>1,2,3,4</t>
  </si>
  <si>
    <t>1,2,3,5</t>
  </si>
  <si>
    <t>1,2,4,5</t>
  </si>
  <si>
    <t>1,3,4,5</t>
  </si>
  <si>
    <t>2,3,4,5</t>
  </si>
  <si>
    <t>Transportation_cost</t>
  </si>
  <si>
    <t>Sao Paulo</t>
  </si>
  <si>
    <t>Brasilia</t>
  </si>
  <si>
    <t>Belo horiz</t>
  </si>
  <si>
    <t>Rio Jeneiro</t>
  </si>
  <si>
    <t>Fixed_cost</t>
  </si>
  <si>
    <t>Capacity</t>
  </si>
  <si>
    <t>Manaus</t>
  </si>
  <si>
    <t>Fortaleza</t>
  </si>
  <si>
    <t>Vitoria</t>
  </si>
  <si>
    <t>Barueri</t>
  </si>
  <si>
    <t>Curitiba</t>
  </si>
  <si>
    <t>Demand</t>
  </si>
  <si>
    <t>Capacity constraints</t>
  </si>
  <si>
    <t>Demand constraints</t>
  </si>
  <si>
    <t>xi1</t>
  </si>
  <si>
    <t>Sao luis</t>
  </si>
  <si>
    <t>xi2</t>
  </si>
  <si>
    <t>xi3</t>
  </si>
  <si>
    <t>xi4</t>
  </si>
  <si>
    <t>xi5</t>
  </si>
  <si>
    <t>yi</t>
  </si>
  <si>
    <t>x1</t>
  </si>
  <si>
    <t>x2</t>
  </si>
  <si>
    <t>x3</t>
  </si>
  <si>
    <t>x4</t>
  </si>
  <si>
    <t>x5</t>
  </si>
  <si>
    <t>Total Employees</t>
  </si>
  <si>
    <t>&gt;=</t>
  </si>
  <si>
    <t>Minimum employees</t>
  </si>
  <si>
    <t>6:01-8:00</t>
  </si>
  <si>
    <t>8:01-10:00</t>
  </si>
  <si>
    <t>10:01-12:00</t>
  </si>
  <si>
    <t>12:01-14:00</t>
  </si>
  <si>
    <t>14:01-16:00</t>
  </si>
  <si>
    <t>16:01-17:00</t>
  </si>
  <si>
    <t>17:01-18:00</t>
  </si>
  <si>
    <t>18:01-20:00</t>
  </si>
  <si>
    <t>20:01-22:00</t>
  </si>
  <si>
    <t>22:01-06:00</t>
  </si>
  <si>
    <t>Start of shift</t>
  </si>
  <si>
    <t>Quantity_employees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</si>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</sst>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2" borderId="1" xfId="1" applyBorder="1"/>
    <xf numFmtId="0" fontId="1" fillId="2" borderId="0" xfId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20" fontId="0" fillId="0" borderId="0" xfId="0" applyNumberFormat="1"/>
  </cellXfs>
  <cellStyles count="2">
    <cellStyle name="%40 - Vurgu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83E-3C25-5D44-9287-964F28C79829}">
  <dimension ref="B3:G16"/>
  <sheetViews>
    <sheetView workbookViewId="0">
      <selection activeCell="F16" sqref="F16"/>
    </sheetView>
  </sheetViews>
  <sheetFormatPr baseColWidth="10" defaultRowHeight="16" x14ac:dyDescent="0.2"/>
  <cols>
    <col min="2" max="2" width="13.6640625" bestFit="1" customWidth="1"/>
    <col min="5" max="5" width="8" bestFit="1" customWidth="1"/>
    <col min="7" max="7" width="15.83203125" bestFit="1" customWidth="1"/>
  </cols>
  <sheetData>
    <row r="3" spans="2:7" x14ac:dyDescent="0.2">
      <c r="B3" s="2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t="s">
        <v>17</v>
      </c>
    </row>
    <row r="4" spans="2:7" ht="35" customHeight="1" x14ac:dyDescent="0.2">
      <c r="B4" s="2"/>
      <c r="C4" s="2"/>
      <c r="D4" s="2"/>
      <c r="E4" s="2"/>
      <c r="F4" s="2"/>
      <c r="G4" t="s">
        <v>18</v>
      </c>
    </row>
    <row r="5" spans="2:7" x14ac:dyDescent="0.2">
      <c r="B5" s="4" t="s">
        <v>5</v>
      </c>
      <c r="C5" s="5">
        <v>6</v>
      </c>
      <c r="D5" s="5">
        <v>200</v>
      </c>
      <c r="E5" s="4">
        <v>1</v>
      </c>
      <c r="F5" s="4">
        <f>D5*E5</f>
        <v>200</v>
      </c>
      <c r="G5" cm="1">
        <f t="array" ref="G5">SUMPRODUCT(C5:C13*E5:E13)</f>
        <v>41</v>
      </c>
    </row>
    <row r="6" spans="2:7" x14ac:dyDescent="0.2">
      <c r="B6" s="4" t="s">
        <v>6</v>
      </c>
      <c r="C6" s="5">
        <v>7</v>
      </c>
      <c r="D6" s="5">
        <v>400</v>
      </c>
      <c r="E6" s="4">
        <v>1</v>
      </c>
      <c r="F6" s="4">
        <f t="shared" ref="F6:F13" si="0">D6*E6</f>
        <v>400</v>
      </c>
    </row>
    <row r="7" spans="2:7" x14ac:dyDescent="0.2">
      <c r="B7" s="4" t="s">
        <v>7</v>
      </c>
      <c r="C7" s="5">
        <v>3</v>
      </c>
      <c r="D7" s="5">
        <v>400</v>
      </c>
      <c r="E7" s="4">
        <v>0</v>
      </c>
      <c r="F7" s="4">
        <f t="shared" si="0"/>
        <v>0</v>
      </c>
    </row>
    <row r="8" spans="2:7" x14ac:dyDescent="0.2">
      <c r="B8" s="4" t="s">
        <v>8</v>
      </c>
      <c r="C8" s="5">
        <v>2</v>
      </c>
      <c r="D8" s="5">
        <v>100</v>
      </c>
      <c r="E8" s="4">
        <v>1</v>
      </c>
      <c r="F8" s="4">
        <f t="shared" si="0"/>
        <v>100</v>
      </c>
    </row>
    <row r="9" spans="2:7" x14ac:dyDescent="0.2">
      <c r="B9" s="4" t="s">
        <v>9</v>
      </c>
      <c r="C9" s="5">
        <v>9</v>
      </c>
      <c r="D9" s="5">
        <v>1000</v>
      </c>
      <c r="E9" s="4">
        <v>1</v>
      </c>
      <c r="F9" s="4">
        <f t="shared" si="0"/>
        <v>1000</v>
      </c>
    </row>
    <row r="10" spans="2:7" x14ac:dyDescent="0.2">
      <c r="B10" s="4" t="s">
        <v>10</v>
      </c>
      <c r="C10" s="5">
        <v>5</v>
      </c>
      <c r="D10" s="5">
        <v>200</v>
      </c>
      <c r="E10" s="4">
        <v>1</v>
      </c>
      <c r="F10" s="4">
        <f t="shared" si="0"/>
        <v>200</v>
      </c>
    </row>
    <row r="11" spans="2:7" x14ac:dyDescent="0.2">
      <c r="B11" s="4" t="s">
        <v>11</v>
      </c>
      <c r="C11" s="5">
        <v>2</v>
      </c>
      <c r="D11" s="5">
        <v>30</v>
      </c>
      <c r="E11" s="4">
        <v>1</v>
      </c>
      <c r="F11" s="4">
        <f t="shared" si="0"/>
        <v>30</v>
      </c>
    </row>
    <row r="12" spans="2:7" x14ac:dyDescent="0.2">
      <c r="B12" s="4" t="s">
        <v>12</v>
      </c>
      <c r="C12" s="5">
        <v>10</v>
      </c>
      <c r="D12" s="5">
        <v>3000</v>
      </c>
      <c r="E12" s="4">
        <v>1</v>
      </c>
      <c r="F12" s="4">
        <f t="shared" si="0"/>
        <v>3000</v>
      </c>
    </row>
    <row r="13" spans="2:7" x14ac:dyDescent="0.2">
      <c r="B13" s="4" t="s">
        <v>13</v>
      </c>
      <c r="C13" s="5">
        <v>6</v>
      </c>
      <c r="D13" s="5">
        <v>500</v>
      </c>
      <c r="E13" s="4">
        <v>0</v>
      </c>
      <c r="F13" s="4">
        <f t="shared" si="0"/>
        <v>0</v>
      </c>
    </row>
    <row r="14" spans="2:7" x14ac:dyDescent="0.2">
      <c r="F14">
        <f>SUM(F5:F13)</f>
        <v>4930</v>
      </c>
      <c r="G14" t="s">
        <v>15</v>
      </c>
    </row>
    <row r="15" spans="2:7" x14ac:dyDescent="0.2">
      <c r="F15" t="s">
        <v>14</v>
      </c>
    </row>
    <row r="16" spans="2:7" x14ac:dyDescent="0.2">
      <c r="F16" s="6">
        <v>5000</v>
      </c>
      <c r="G16" t="s">
        <v>16</v>
      </c>
    </row>
  </sheetData>
  <mergeCells count="5"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F3C6-BFDF-AE44-98D2-D58FDE5BFAA0}">
  <dimension ref="A2:I15"/>
  <sheetViews>
    <sheetView workbookViewId="0">
      <selection activeCell="I9" sqref="I9:I11"/>
    </sheetView>
  </sheetViews>
  <sheetFormatPr baseColWidth="10" defaultRowHeight="16" x14ac:dyDescent="0.2"/>
  <cols>
    <col min="1" max="1" width="16.6640625" bestFit="1" customWidth="1"/>
    <col min="7" max="7" width="15.5" bestFit="1" customWidth="1"/>
    <col min="9" max="9" width="14.33203125" bestFit="1" customWidth="1"/>
  </cols>
  <sheetData>
    <row r="2" spans="1:9" x14ac:dyDescent="0.2">
      <c r="B2" s="1" t="s">
        <v>19</v>
      </c>
      <c r="C2" s="1"/>
      <c r="D2" s="1"/>
      <c r="E2" s="1"/>
      <c r="F2" s="1"/>
    </row>
    <row r="3" spans="1:9" x14ac:dyDescent="0.2">
      <c r="B3">
        <v>1</v>
      </c>
      <c r="C3">
        <v>2</v>
      </c>
      <c r="D3">
        <v>3</v>
      </c>
      <c r="E3">
        <v>4</v>
      </c>
      <c r="F3">
        <v>5</v>
      </c>
    </row>
    <row r="4" spans="1:9" x14ac:dyDescent="0.2">
      <c r="A4" t="s">
        <v>20</v>
      </c>
      <c r="B4" s="6">
        <v>22</v>
      </c>
      <c r="C4" s="6">
        <v>17</v>
      </c>
      <c r="D4" s="6">
        <v>16</v>
      </c>
      <c r="E4" s="6">
        <v>14</v>
      </c>
      <c r="F4" s="6">
        <v>20</v>
      </c>
    </row>
    <row r="7" spans="1:9" x14ac:dyDescent="0.2">
      <c r="A7" t="s">
        <v>21</v>
      </c>
      <c r="B7" s="1" t="s">
        <v>19</v>
      </c>
      <c r="C7" s="1"/>
      <c r="D7" s="1"/>
      <c r="E7" s="1"/>
      <c r="F7" s="1"/>
    </row>
    <row r="8" spans="1:9" x14ac:dyDescent="0.2">
      <c r="B8">
        <v>1</v>
      </c>
      <c r="C8">
        <v>2</v>
      </c>
      <c r="D8">
        <v>3</v>
      </c>
      <c r="E8">
        <v>4</v>
      </c>
      <c r="F8">
        <v>5</v>
      </c>
      <c r="G8" t="s">
        <v>28</v>
      </c>
      <c r="I8" t="s">
        <v>29</v>
      </c>
    </row>
    <row r="9" spans="1:9" x14ac:dyDescent="0.2">
      <c r="A9" t="s">
        <v>22</v>
      </c>
      <c r="B9" s="6">
        <v>5</v>
      </c>
      <c r="C9" s="6">
        <v>4</v>
      </c>
      <c r="D9" s="6">
        <v>3</v>
      </c>
      <c r="E9" s="6">
        <v>4</v>
      </c>
      <c r="F9" s="6">
        <v>5</v>
      </c>
      <c r="G9">
        <f>SUMPRODUCT(B9:F9,$B$15:$F$15)</f>
        <v>12</v>
      </c>
      <c r="H9" t="s">
        <v>14</v>
      </c>
      <c r="I9" s="6">
        <v>12</v>
      </c>
    </row>
    <row r="10" spans="1:9" x14ac:dyDescent="0.2">
      <c r="A10" t="s">
        <v>23</v>
      </c>
      <c r="B10" s="6">
        <v>4</v>
      </c>
      <c r="C10" s="6">
        <v>3</v>
      </c>
      <c r="D10" s="6">
        <v>2</v>
      </c>
      <c r="E10" s="6">
        <v>1</v>
      </c>
      <c r="F10" s="6">
        <v>3</v>
      </c>
      <c r="G10">
        <f t="shared" ref="G10:G11" si="0">SUMPRODUCT(B10:F10,$B$15:$F$15)</f>
        <v>7</v>
      </c>
      <c r="H10" t="s">
        <v>14</v>
      </c>
      <c r="I10" s="6">
        <v>10</v>
      </c>
    </row>
    <row r="11" spans="1:9" x14ac:dyDescent="0.2">
      <c r="A11" t="s">
        <v>24</v>
      </c>
      <c r="B11" s="6">
        <v>6</v>
      </c>
      <c r="C11" s="6">
        <v>3</v>
      </c>
      <c r="D11" s="6">
        <v>1</v>
      </c>
      <c r="E11" s="6">
        <v>2</v>
      </c>
      <c r="F11" s="6">
        <v>6</v>
      </c>
      <c r="G11">
        <f t="shared" si="0"/>
        <v>9</v>
      </c>
      <c r="H11" t="s">
        <v>14</v>
      </c>
      <c r="I11" s="6">
        <v>9</v>
      </c>
    </row>
    <row r="13" spans="1:9" x14ac:dyDescent="0.2">
      <c r="A13" t="s">
        <v>25</v>
      </c>
      <c r="B13" s="1" t="s">
        <v>19</v>
      </c>
      <c r="C13" s="1"/>
      <c r="D13" s="1"/>
      <c r="E13" s="1"/>
      <c r="F13" s="1"/>
    </row>
    <row r="14" spans="1:9" x14ac:dyDescent="0.2">
      <c r="B14">
        <v>1</v>
      </c>
      <c r="C14">
        <v>2</v>
      </c>
      <c r="D14">
        <v>3</v>
      </c>
      <c r="E14">
        <v>4</v>
      </c>
      <c r="F14">
        <v>5</v>
      </c>
      <c r="G14" t="s">
        <v>27</v>
      </c>
    </row>
    <row r="15" spans="1:9" x14ac:dyDescent="0.2">
      <c r="A15" t="s">
        <v>26</v>
      </c>
      <c r="B15">
        <v>1</v>
      </c>
      <c r="C15">
        <v>0</v>
      </c>
      <c r="D15">
        <v>1</v>
      </c>
      <c r="E15">
        <v>1</v>
      </c>
      <c r="F15">
        <v>0</v>
      </c>
      <c r="G15" s="7">
        <f>SUMPRODUCT(B4:F4,B15:F15)</f>
        <v>52</v>
      </c>
    </row>
  </sheetData>
  <mergeCells count="3">
    <mergeCell ref="B2:F2"/>
    <mergeCell ref="B7:F7"/>
    <mergeCell ref="B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D1EE-53CF-0A46-A996-65237D0E1540}">
  <dimension ref="A3:Y54"/>
  <sheetViews>
    <sheetView topLeftCell="A2" workbookViewId="0">
      <selection activeCell="Y45" sqref="Y45:Y49"/>
    </sheetView>
  </sheetViews>
  <sheetFormatPr baseColWidth="10" defaultRowHeight="16" x14ac:dyDescent="0.2"/>
  <cols>
    <col min="2" max="2" width="8.1640625" bestFit="1" customWidth="1"/>
    <col min="3" max="4" width="6.1640625" bestFit="1" customWidth="1"/>
    <col min="5" max="5" width="3.1640625" bestFit="1" customWidth="1"/>
    <col min="6" max="7" width="6.1640625" bestFit="1" customWidth="1"/>
    <col min="8" max="8" width="3.1640625" bestFit="1" customWidth="1"/>
    <col min="9" max="9" width="6.1640625" bestFit="1" customWidth="1"/>
    <col min="10" max="10" width="3.1640625" bestFit="1" customWidth="1"/>
    <col min="11" max="11" width="6.1640625" bestFit="1" customWidth="1"/>
    <col min="12" max="12" width="3.1640625" bestFit="1" customWidth="1"/>
    <col min="13" max="14" width="6.1640625" bestFit="1" customWidth="1"/>
    <col min="15" max="15" width="3.1640625" bestFit="1" customWidth="1"/>
    <col min="16" max="19" width="6.1640625" bestFit="1" customWidth="1"/>
    <col min="20" max="20" width="3.1640625" bestFit="1" customWidth="1"/>
    <col min="21" max="22" width="6.1640625" bestFit="1" customWidth="1"/>
  </cols>
  <sheetData>
    <row r="3" spans="1:25" x14ac:dyDescent="0.2">
      <c r="B3" t="s">
        <v>30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5</v>
      </c>
      <c r="V3">
        <v>5</v>
      </c>
    </row>
    <row r="4" spans="1:25" x14ac:dyDescent="0.2">
      <c r="B4" t="s">
        <v>31</v>
      </c>
      <c r="C4">
        <v>2</v>
      </c>
      <c r="D4">
        <v>3</v>
      </c>
      <c r="E4">
        <v>4</v>
      </c>
      <c r="F4">
        <v>5</v>
      </c>
      <c r="G4">
        <v>1</v>
      </c>
      <c r="H4">
        <v>3</v>
      </c>
      <c r="I4">
        <v>4</v>
      </c>
      <c r="J4">
        <v>5</v>
      </c>
      <c r="K4">
        <v>1</v>
      </c>
      <c r="L4">
        <v>2</v>
      </c>
      <c r="M4">
        <v>4</v>
      </c>
      <c r="N4">
        <v>5</v>
      </c>
      <c r="O4">
        <v>1</v>
      </c>
      <c r="P4">
        <v>2</v>
      </c>
      <c r="Q4">
        <v>3</v>
      </c>
      <c r="R4">
        <v>5</v>
      </c>
      <c r="S4">
        <v>1</v>
      </c>
      <c r="T4">
        <v>2</v>
      </c>
      <c r="U4">
        <v>3</v>
      </c>
      <c r="V4">
        <v>4</v>
      </c>
    </row>
    <row r="5" spans="1:25" x14ac:dyDescent="0.2">
      <c r="B5" t="s">
        <v>25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7" spans="1:25" x14ac:dyDescent="0.2">
      <c r="B7" t="s">
        <v>32</v>
      </c>
      <c r="C7" s="6">
        <v>22.36</v>
      </c>
      <c r="D7" s="6">
        <v>72.11</v>
      </c>
      <c r="E7" s="6">
        <v>60</v>
      </c>
      <c r="F7" s="6">
        <v>82.46</v>
      </c>
      <c r="G7" s="6">
        <v>22.36</v>
      </c>
      <c r="H7" s="6">
        <v>50</v>
      </c>
      <c r="I7" s="6">
        <v>53.85</v>
      </c>
      <c r="J7" s="6">
        <v>70</v>
      </c>
      <c r="K7" s="6">
        <v>72.11</v>
      </c>
      <c r="L7" s="6">
        <v>50</v>
      </c>
      <c r="M7" s="6">
        <v>63.25</v>
      </c>
      <c r="N7" s="6">
        <v>56.57</v>
      </c>
      <c r="O7" s="6">
        <v>60</v>
      </c>
      <c r="P7" s="6">
        <v>53.85</v>
      </c>
      <c r="Q7" s="6">
        <v>63.25</v>
      </c>
      <c r="R7" s="6">
        <v>28.28</v>
      </c>
      <c r="S7" s="6">
        <v>82.46</v>
      </c>
      <c r="T7" s="6">
        <v>70</v>
      </c>
      <c r="U7" s="6">
        <v>56.57</v>
      </c>
      <c r="V7" s="6">
        <v>28.28</v>
      </c>
    </row>
    <row r="8" spans="1:25" x14ac:dyDescent="0.2">
      <c r="A8" t="s">
        <v>18</v>
      </c>
    </row>
    <row r="9" spans="1:25" x14ac:dyDescent="0.2">
      <c r="A9">
        <f>SUMPRODUCT(C5:V5,C7:V7)</f>
        <v>217.21</v>
      </c>
      <c r="W9" t="s">
        <v>39</v>
      </c>
    </row>
    <row r="11" spans="1:25" x14ac:dyDescent="0.2">
      <c r="A11" s="9" t="s">
        <v>33</v>
      </c>
      <c r="B11" s="4" t="s">
        <v>34</v>
      </c>
      <c r="C11" s="4"/>
      <c r="D11" s="4"/>
      <c r="E11" s="4"/>
      <c r="F11" s="4"/>
      <c r="G11" s="4">
        <f>G5</f>
        <v>0</v>
      </c>
      <c r="H11" s="4"/>
      <c r="I11" s="4"/>
      <c r="J11" s="4"/>
      <c r="K11" s="4">
        <f>K5</f>
        <v>0</v>
      </c>
      <c r="L11" s="4"/>
      <c r="M11" s="4"/>
      <c r="N11" s="4"/>
      <c r="O11" s="4">
        <f>O5</f>
        <v>1</v>
      </c>
      <c r="P11" s="4"/>
      <c r="Q11" s="4"/>
      <c r="R11" s="4"/>
      <c r="S11" s="4">
        <f>S5</f>
        <v>0</v>
      </c>
      <c r="T11" s="4"/>
      <c r="U11" s="4"/>
      <c r="V11" s="4"/>
      <c r="W11" s="4">
        <f>SUM(C11:V11)</f>
        <v>1</v>
      </c>
      <c r="X11" s="10" t="s">
        <v>40</v>
      </c>
      <c r="Y11" s="5">
        <v>1</v>
      </c>
    </row>
    <row r="12" spans="1:25" x14ac:dyDescent="0.2">
      <c r="A12" s="9"/>
      <c r="B12" s="4" t="s">
        <v>35</v>
      </c>
      <c r="C12" s="4">
        <f>$C$5</f>
        <v>1</v>
      </c>
      <c r="D12" s="4"/>
      <c r="E12" s="4"/>
      <c r="F12" s="4"/>
      <c r="G12" s="4"/>
      <c r="H12" s="4"/>
      <c r="I12" s="4"/>
      <c r="J12" s="4"/>
      <c r="K12" s="4"/>
      <c r="L12" s="4">
        <f>L5</f>
        <v>0</v>
      </c>
      <c r="M12" s="4"/>
      <c r="N12" s="4"/>
      <c r="O12" s="4"/>
      <c r="P12" s="4">
        <f>P5</f>
        <v>0</v>
      </c>
      <c r="Q12" s="4"/>
      <c r="R12" s="4"/>
      <c r="S12" s="4"/>
      <c r="T12" s="4">
        <f>T5</f>
        <v>0</v>
      </c>
      <c r="U12" s="4"/>
      <c r="V12" s="4"/>
      <c r="W12" s="4">
        <f t="shared" ref="W12:W21" si="0">SUM(C12:V12)</f>
        <v>1</v>
      </c>
      <c r="X12" s="10" t="s">
        <v>40</v>
      </c>
      <c r="Y12" s="5">
        <v>1</v>
      </c>
    </row>
    <row r="13" spans="1:25" x14ac:dyDescent="0.2">
      <c r="A13" s="9"/>
      <c r="B13" s="4" t="s">
        <v>36</v>
      </c>
      <c r="C13" s="4"/>
      <c r="D13" s="4">
        <f>D5</f>
        <v>0</v>
      </c>
      <c r="E13" s="4"/>
      <c r="F13" s="4"/>
      <c r="G13" s="4"/>
      <c r="H13" s="4">
        <f>H5</f>
        <v>1</v>
      </c>
      <c r="I13" s="4"/>
      <c r="J13" s="4"/>
      <c r="K13" s="4"/>
      <c r="L13" s="4"/>
      <c r="M13" s="4"/>
      <c r="N13" s="4"/>
      <c r="O13" s="4"/>
      <c r="P13" s="4"/>
      <c r="Q13" s="4">
        <f>Q5</f>
        <v>0</v>
      </c>
      <c r="R13" s="4"/>
      <c r="S13" s="4"/>
      <c r="T13" s="4"/>
      <c r="U13" s="4">
        <f>U5</f>
        <v>0</v>
      </c>
      <c r="V13" s="4"/>
      <c r="W13" s="4">
        <f t="shared" si="0"/>
        <v>1</v>
      </c>
      <c r="X13" s="10" t="s">
        <v>40</v>
      </c>
      <c r="Y13" s="5">
        <v>1</v>
      </c>
    </row>
    <row r="14" spans="1:25" x14ac:dyDescent="0.2">
      <c r="A14" s="9"/>
      <c r="B14" s="4" t="s">
        <v>37</v>
      </c>
      <c r="C14" s="4"/>
      <c r="D14" s="4"/>
      <c r="E14" s="4">
        <f>E5</f>
        <v>0</v>
      </c>
      <c r="F14" s="4"/>
      <c r="G14" s="4"/>
      <c r="H14" s="4"/>
      <c r="I14" s="4">
        <f>I5</f>
        <v>0</v>
      </c>
      <c r="J14" s="4"/>
      <c r="K14" s="4"/>
      <c r="L14" s="4"/>
      <c r="M14" s="4">
        <f>M5</f>
        <v>0</v>
      </c>
      <c r="N14" s="4"/>
      <c r="O14" s="4"/>
      <c r="P14" s="4"/>
      <c r="Q14" s="4"/>
      <c r="R14" s="4"/>
      <c r="S14" s="4"/>
      <c r="T14" s="4"/>
      <c r="U14" s="4"/>
      <c r="V14" s="4">
        <f>V5</f>
        <v>1</v>
      </c>
      <c r="W14" s="4">
        <f t="shared" si="0"/>
        <v>1</v>
      </c>
      <c r="X14" s="10" t="s">
        <v>40</v>
      </c>
      <c r="Y14" s="5">
        <v>1</v>
      </c>
    </row>
    <row r="15" spans="1:25" x14ac:dyDescent="0.2">
      <c r="A15" s="9"/>
      <c r="B15" s="4" t="s">
        <v>38</v>
      </c>
      <c r="C15" s="4"/>
      <c r="D15" s="4"/>
      <c r="E15" s="4"/>
      <c r="F15" s="4">
        <f>F5</f>
        <v>0</v>
      </c>
      <c r="G15" s="4"/>
      <c r="H15" s="4"/>
      <c r="I15" s="4"/>
      <c r="J15" s="4">
        <f>J5</f>
        <v>0</v>
      </c>
      <c r="K15" s="4"/>
      <c r="L15" s="4"/>
      <c r="M15" s="4"/>
      <c r="N15" s="4">
        <f>N5</f>
        <v>1</v>
      </c>
      <c r="O15" s="4"/>
      <c r="P15" s="4"/>
      <c r="Q15" s="4"/>
      <c r="R15" s="4">
        <f>R5</f>
        <v>0</v>
      </c>
      <c r="S15" s="4"/>
      <c r="T15" s="4"/>
      <c r="U15" s="4"/>
      <c r="V15" s="4"/>
      <c r="W15" s="4">
        <f t="shared" si="0"/>
        <v>1</v>
      </c>
      <c r="X15" s="10" t="s">
        <v>40</v>
      </c>
      <c r="Y15" s="5">
        <v>1</v>
      </c>
    </row>
    <row r="16" spans="1:25" x14ac:dyDescent="0.2">
      <c r="W16" s="4"/>
    </row>
    <row r="17" spans="1:25" x14ac:dyDescent="0.2">
      <c r="A17" s="9" t="s">
        <v>33</v>
      </c>
      <c r="B17" s="4" t="s">
        <v>34</v>
      </c>
      <c r="C17" s="4">
        <f>$C$5</f>
        <v>1</v>
      </c>
      <c r="D17" s="4">
        <f>D5</f>
        <v>0</v>
      </c>
      <c r="E17" s="4">
        <f>E5</f>
        <v>0</v>
      </c>
      <c r="F17" s="16">
        <f>F5</f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0"/>
        <v>1</v>
      </c>
      <c r="X17" s="10" t="s">
        <v>40</v>
      </c>
      <c r="Y17" s="5">
        <v>1</v>
      </c>
    </row>
    <row r="18" spans="1:25" x14ac:dyDescent="0.2">
      <c r="A18" s="9"/>
      <c r="B18" s="4" t="s">
        <v>35</v>
      </c>
      <c r="C18" s="4"/>
      <c r="D18" s="4"/>
      <c r="E18" s="4"/>
      <c r="F18" s="4"/>
      <c r="G18" s="4">
        <f>G5</f>
        <v>0</v>
      </c>
      <c r="H18" s="4">
        <f>H5</f>
        <v>1</v>
      </c>
      <c r="I18" s="4">
        <f>I5</f>
        <v>0</v>
      </c>
      <c r="J18" s="4">
        <f>J5</f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>
        <f t="shared" si="0"/>
        <v>1</v>
      </c>
      <c r="X18" s="10" t="s">
        <v>40</v>
      </c>
      <c r="Y18" s="5">
        <v>1</v>
      </c>
    </row>
    <row r="19" spans="1:25" x14ac:dyDescent="0.2">
      <c r="A19" s="9"/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>
        <f>K5</f>
        <v>0</v>
      </c>
      <c r="L19" s="4">
        <f>L5</f>
        <v>0</v>
      </c>
      <c r="M19" s="4">
        <f>M5</f>
        <v>0</v>
      </c>
      <c r="N19" s="4">
        <f>N5</f>
        <v>1</v>
      </c>
      <c r="O19" s="4"/>
      <c r="P19" s="4"/>
      <c r="Q19" s="4"/>
      <c r="R19" s="4"/>
      <c r="S19" s="4"/>
      <c r="T19" s="4"/>
      <c r="U19" s="4"/>
      <c r="V19" s="4"/>
      <c r="W19" s="4">
        <f t="shared" si="0"/>
        <v>1</v>
      </c>
      <c r="X19" s="10" t="s">
        <v>40</v>
      </c>
      <c r="Y19" s="5">
        <v>1</v>
      </c>
    </row>
    <row r="20" spans="1:25" x14ac:dyDescent="0.2">
      <c r="A20" s="9"/>
      <c r="B20" s="4" t="s">
        <v>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f>O5</f>
        <v>1</v>
      </c>
      <c r="P20" s="4">
        <f>P5</f>
        <v>0</v>
      </c>
      <c r="Q20" s="4">
        <f>Q5</f>
        <v>0</v>
      </c>
      <c r="R20" s="4">
        <f>R5</f>
        <v>0</v>
      </c>
      <c r="S20" s="4"/>
      <c r="T20" s="4"/>
      <c r="U20" s="4"/>
      <c r="V20" s="4"/>
      <c r="W20" s="4">
        <f t="shared" si="0"/>
        <v>1</v>
      </c>
      <c r="X20" s="10" t="s">
        <v>40</v>
      </c>
      <c r="Y20" s="5">
        <v>1</v>
      </c>
    </row>
    <row r="21" spans="1:25" x14ac:dyDescent="0.2">
      <c r="A21" s="9"/>
      <c r="B21" s="4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f>S5</f>
        <v>0</v>
      </c>
      <c r="T21" s="4">
        <f>T5</f>
        <v>0</v>
      </c>
      <c r="U21" s="4">
        <f>U5</f>
        <v>0</v>
      </c>
      <c r="V21" s="4">
        <f>V5</f>
        <v>1</v>
      </c>
      <c r="W21" s="4">
        <f t="shared" si="0"/>
        <v>1</v>
      </c>
      <c r="X21" s="10" t="s">
        <v>40</v>
      </c>
      <c r="Y21" s="5">
        <v>1</v>
      </c>
    </row>
    <row r="23" spans="1:25" x14ac:dyDescent="0.2">
      <c r="A23" s="11" t="s">
        <v>41</v>
      </c>
      <c r="B23" s="4">
        <v>1.2</v>
      </c>
      <c r="C23" s="4">
        <f>$C$5</f>
        <v>1</v>
      </c>
      <c r="D23" s="4"/>
      <c r="E23" s="4"/>
      <c r="F23" s="4"/>
      <c r="G23" s="4">
        <f>G5</f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>SUM(C23:V23)</f>
        <v>1</v>
      </c>
      <c r="X23" s="12" t="s">
        <v>14</v>
      </c>
      <c r="Y23" s="5">
        <v>1</v>
      </c>
    </row>
    <row r="24" spans="1:25" x14ac:dyDescent="0.2">
      <c r="A24" s="9"/>
      <c r="B24" s="4">
        <v>1.3</v>
      </c>
      <c r="C24" s="4"/>
      <c r="D24" s="4">
        <f>D5</f>
        <v>0</v>
      </c>
      <c r="E24" s="4"/>
      <c r="F24" s="4"/>
      <c r="G24" s="4"/>
      <c r="H24" s="4"/>
      <c r="I24" s="4"/>
      <c r="J24" s="4"/>
      <c r="K24" s="4">
        <f>K5</f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ref="W24:W32" si="1">SUM(C24:V24)</f>
        <v>0</v>
      </c>
      <c r="X24" s="12" t="s">
        <v>14</v>
      </c>
      <c r="Y24" s="5">
        <v>1</v>
      </c>
    </row>
    <row r="25" spans="1:25" x14ac:dyDescent="0.2">
      <c r="A25" s="9"/>
      <c r="B25" s="4">
        <v>1.4</v>
      </c>
      <c r="C25" s="4"/>
      <c r="D25" s="4"/>
      <c r="E25" s="4">
        <f>E5</f>
        <v>0</v>
      </c>
      <c r="F25" s="4"/>
      <c r="G25" s="4"/>
      <c r="H25" s="4"/>
      <c r="I25" s="4"/>
      <c r="J25" s="4"/>
      <c r="K25" s="4"/>
      <c r="L25" s="4"/>
      <c r="M25" s="4"/>
      <c r="N25" s="4"/>
      <c r="O25" s="4">
        <f>O5</f>
        <v>1</v>
      </c>
      <c r="P25" s="4"/>
      <c r="Q25" s="4"/>
      <c r="R25" s="4"/>
      <c r="S25" s="4"/>
      <c r="T25" s="4"/>
      <c r="U25" s="4"/>
      <c r="V25" s="4"/>
      <c r="W25" s="4">
        <f t="shared" si="1"/>
        <v>1</v>
      </c>
      <c r="X25" s="12" t="s">
        <v>14</v>
      </c>
      <c r="Y25" s="5">
        <v>1</v>
      </c>
    </row>
    <row r="26" spans="1:25" x14ac:dyDescent="0.2">
      <c r="A26" s="9"/>
      <c r="B26" s="4">
        <v>1.5</v>
      </c>
      <c r="C26" s="4"/>
      <c r="D26" s="4"/>
      <c r="E26" s="4"/>
      <c r="F26" s="4">
        <f>F5</f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f>S5</f>
        <v>0</v>
      </c>
      <c r="T26" s="4"/>
      <c r="U26" s="4"/>
      <c r="V26" s="4"/>
      <c r="W26" s="4">
        <f t="shared" si="1"/>
        <v>0</v>
      </c>
      <c r="X26" s="12" t="s">
        <v>14</v>
      </c>
      <c r="Y26" s="5">
        <v>1</v>
      </c>
    </row>
    <row r="27" spans="1:25" x14ac:dyDescent="0.2">
      <c r="A27" s="9"/>
      <c r="B27" s="4">
        <v>2.2999999999999998</v>
      </c>
      <c r="C27" s="4"/>
      <c r="D27" s="4"/>
      <c r="E27" s="4"/>
      <c r="F27" s="4"/>
      <c r="G27" s="4"/>
      <c r="H27" s="4">
        <f>H5</f>
        <v>1</v>
      </c>
      <c r="I27" s="4"/>
      <c r="J27" s="4"/>
      <c r="K27" s="4"/>
      <c r="L27" s="4">
        <f>L5</f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1"/>
        <v>1</v>
      </c>
      <c r="X27" s="12" t="s">
        <v>14</v>
      </c>
      <c r="Y27" s="5">
        <v>1</v>
      </c>
    </row>
    <row r="28" spans="1:25" x14ac:dyDescent="0.2">
      <c r="A28" s="9"/>
      <c r="B28" s="4">
        <v>2.4</v>
      </c>
      <c r="C28" s="4"/>
      <c r="D28" s="4"/>
      <c r="E28" s="4"/>
      <c r="F28" s="4"/>
      <c r="G28" s="4"/>
      <c r="H28" s="4"/>
      <c r="I28" s="4">
        <f>I5</f>
        <v>0</v>
      </c>
      <c r="J28" s="4"/>
      <c r="K28" s="4"/>
      <c r="L28" s="4"/>
      <c r="M28" s="4"/>
      <c r="N28" s="4"/>
      <c r="O28" s="4"/>
      <c r="P28" s="4">
        <f>P5</f>
        <v>0</v>
      </c>
      <c r="Q28" s="4"/>
      <c r="R28" s="4"/>
      <c r="S28" s="4"/>
      <c r="T28" s="4"/>
      <c r="U28" s="4"/>
      <c r="V28" s="4"/>
      <c r="W28" s="4">
        <f t="shared" si="1"/>
        <v>0</v>
      </c>
      <c r="X28" s="12" t="s">
        <v>14</v>
      </c>
      <c r="Y28" s="5">
        <v>1</v>
      </c>
    </row>
    <row r="29" spans="1:25" x14ac:dyDescent="0.2">
      <c r="A29" s="9"/>
      <c r="B29" s="4">
        <v>2.5</v>
      </c>
      <c r="C29" s="4"/>
      <c r="D29" s="4"/>
      <c r="E29" s="4"/>
      <c r="F29" s="4"/>
      <c r="G29" s="4"/>
      <c r="H29" s="4"/>
      <c r="I29" s="4"/>
      <c r="J29" s="4">
        <f>J5</f>
        <v>0</v>
      </c>
      <c r="K29" s="4"/>
      <c r="L29" s="4"/>
      <c r="M29" s="4"/>
      <c r="N29" s="4"/>
      <c r="O29" s="4"/>
      <c r="P29" s="4"/>
      <c r="Q29" s="4"/>
      <c r="R29" s="4"/>
      <c r="S29" s="4"/>
      <c r="T29" s="4">
        <f>T5</f>
        <v>0</v>
      </c>
      <c r="U29" s="4"/>
      <c r="V29" s="4"/>
      <c r="W29" s="4">
        <f t="shared" si="1"/>
        <v>0</v>
      </c>
      <c r="X29" s="12" t="s">
        <v>14</v>
      </c>
      <c r="Y29" s="5">
        <v>1</v>
      </c>
    </row>
    <row r="30" spans="1:25" x14ac:dyDescent="0.2">
      <c r="A30" s="9"/>
      <c r="B30" s="4">
        <v>3.4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f>M5</f>
        <v>0</v>
      </c>
      <c r="N30" s="4"/>
      <c r="O30" s="4"/>
      <c r="P30" s="4"/>
      <c r="Q30" s="4">
        <f>Q5</f>
        <v>0</v>
      </c>
      <c r="R30" s="4"/>
      <c r="S30" s="4"/>
      <c r="T30" s="4"/>
      <c r="U30" s="4"/>
      <c r="V30" s="4"/>
      <c r="W30" s="4">
        <f t="shared" si="1"/>
        <v>0</v>
      </c>
      <c r="X30" s="12" t="s">
        <v>14</v>
      </c>
      <c r="Y30" s="5">
        <v>1</v>
      </c>
    </row>
    <row r="31" spans="1:25" x14ac:dyDescent="0.2">
      <c r="A31" s="9"/>
      <c r="B31" s="4">
        <v>3.5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f>N5</f>
        <v>1</v>
      </c>
      <c r="O31" s="4"/>
      <c r="P31" s="4"/>
      <c r="Q31" s="4"/>
      <c r="R31" s="4"/>
      <c r="S31" s="4"/>
      <c r="T31" s="4"/>
      <c r="U31" s="4">
        <f>U5</f>
        <v>0</v>
      </c>
      <c r="V31" s="4"/>
      <c r="W31" s="4">
        <f t="shared" si="1"/>
        <v>1</v>
      </c>
      <c r="X31" s="12" t="s">
        <v>14</v>
      </c>
      <c r="Y31" s="5">
        <v>1</v>
      </c>
    </row>
    <row r="32" spans="1:25" x14ac:dyDescent="0.2">
      <c r="A32" s="9"/>
      <c r="B32" s="4">
        <v>4.5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f>R5</f>
        <v>0</v>
      </c>
      <c r="S32" s="4"/>
      <c r="T32" s="4"/>
      <c r="U32" s="4"/>
      <c r="V32" s="4">
        <f>V5</f>
        <v>1</v>
      </c>
      <c r="W32" s="4">
        <f t="shared" si="1"/>
        <v>1</v>
      </c>
      <c r="X32" s="12" t="s">
        <v>14</v>
      </c>
      <c r="Y32" s="5">
        <v>1</v>
      </c>
    </row>
    <row r="34" spans="1:25" x14ac:dyDescent="0.2">
      <c r="A34" s="11" t="s">
        <v>42</v>
      </c>
      <c r="B34" s="4" t="s">
        <v>43</v>
      </c>
      <c r="C34" s="4">
        <f>$C$5</f>
        <v>1</v>
      </c>
      <c r="D34" s="4"/>
      <c r="E34" s="4"/>
      <c r="F34" s="4"/>
      <c r="G34" s="4"/>
      <c r="H34" s="4">
        <f>H5</f>
        <v>1</v>
      </c>
      <c r="I34" s="4"/>
      <c r="J34" s="4"/>
      <c r="K34" s="4">
        <f>K5</f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>
        <f>SUM(C34:V34)</f>
        <v>2</v>
      </c>
      <c r="X34" s="12" t="s">
        <v>14</v>
      </c>
      <c r="Y34" s="5">
        <v>2</v>
      </c>
    </row>
    <row r="35" spans="1:25" x14ac:dyDescent="0.2">
      <c r="A35" s="9"/>
      <c r="B35" s="4" t="s">
        <v>44</v>
      </c>
      <c r="C35" s="4">
        <f>$C$5</f>
        <v>1</v>
      </c>
      <c r="D35" s="4"/>
      <c r="E35" s="4"/>
      <c r="F35" s="4"/>
      <c r="G35" s="4"/>
      <c r="H35" s="4"/>
      <c r="I35" s="4">
        <f>I5</f>
        <v>0</v>
      </c>
      <c r="J35" s="4"/>
      <c r="K35" s="4"/>
      <c r="L35" s="4"/>
      <c r="M35" s="4"/>
      <c r="N35" s="4"/>
      <c r="O35" s="4">
        <f>O5</f>
        <v>1</v>
      </c>
      <c r="P35" s="4"/>
      <c r="Q35" s="4"/>
      <c r="R35" s="4"/>
      <c r="S35" s="4"/>
      <c r="T35" s="4"/>
      <c r="U35" s="4"/>
      <c r="V35" s="4"/>
      <c r="W35" s="4">
        <f t="shared" ref="W35:W43" si="2">SUM(C35:V35)</f>
        <v>2</v>
      </c>
      <c r="X35" s="12" t="s">
        <v>14</v>
      </c>
      <c r="Y35" s="5">
        <v>2</v>
      </c>
    </row>
    <row r="36" spans="1:25" x14ac:dyDescent="0.2">
      <c r="A36" s="9"/>
      <c r="B36" s="4" t="s">
        <v>45</v>
      </c>
      <c r="C36" s="4">
        <f>$C$5</f>
        <v>1</v>
      </c>
      <c r="D36" s="4"/>
      <c r="E36" s="4"/>
      <c r="F36" s="4"/>
      <c r="G36" s="4"/>
      <c r="H36" s="4"/>
      <c r="I36" s="4"/>
      <c r="J36" s="4">
        <f>J5</f>
        <v>0</v>
      </c>
      <c r="K36" s="4"/>
      <c r="L36" s="4"/>
      <c r="M36" s="4"/>
      <c r="N36" s="4"/>
      <c r="O36" s="4"/>
      <c r="P36" s="4"/>
      <c r="Q36" s="4"/>
      <c r="R36" s="4"/>
      <c r="S36" s="4">
        <f>S5</f>
        <v>0</v>
      </c>
      <c r="T36" s="4"/>
      <c r="U36" s="4"/>
      <c r="V36" s="4"/>
      <c r="W36" s="4">
        <f t="shared" si="2"/>
        <v>1</v>
      </c>
      <c r="X36" s="12" t="s">
        <v>14</v>
      </c>
      <c r="Y36" s="5">
        <v>2</v>
      </c>
    </row>
    <row r="37" spans="1:25" x14ac:dyDescent="0.2">
      <c r="A37" s="9"/>
      <c r="B37" s="4" t="s">
        <v>46</v>
      </c>
      <c r="C37" s="4"/>
      <c r="D37" s="4">
        <f>D5</f>
        <v>0</v>
      </c>
      <c r="E37" s="4"/>
      <c r="F37" s="4"/>
      <c r="G37" s="4"/>
      <c r="H37" s="4"/>
      <c r="I37" s="4"/>
      <c r="J37" s="4"/>
      <c r="K37" s="4"/>
      <c r="L37" s="4"/>
      <c r="M37" s="4">
        <f>M5</f>
        <v>0</v>
      </c>
      <c r="N37" s="4"/>
      <c r="O37" s="4">
        <f>O5</f>
        <v>1</v>
      </c>
      <c r="P37" s="4"/>
      <c r="Q37" s="4"/>
      <c r="R37" s="4"/>
      <c r="S37" s="4"/>
      <c r="T37" s="4"/>
      <c r="U37" s="4"/>
      <c r="V37" s="4"/>
      <c r="W37" s="4">
        <f t="shared" si="2"/>
        <v>1</v>
      </c>
      <c r="X37" s="12" t="s">
        <v>14</v>
      </c>
      <c r="Y37" s="5">
        <v>2</v>
      </c>
    </row>
    <row r="38" spans="1:25" x14ac:dyDescent="0.2">
      <c r="A38" s="9"/>
      <c r="B38" s="4" t="s">
        <v>47</v>
      </c>
      <c r="C38" s="4"/>
      <c r="D38" s="4">
        <f>D5</f>
        <v>0</v>
      </c>
      <c r="E38" s="4"/>
      <c r="F38" s="4"/>
      <c r="G38" s="4"/>
      <c r="H38" s="4"/>
      <c r="I38" s="4"/>
      <c r="J38" s="4"/>
      <c r="K38" s="4"/>
      <c r="L38" s="4"/>
      <c r="M38" s="4"/>
      <c r="N38" s="4">
        <f>N5</f>
        <v>1</v>
      </c>
      <c r="O38" s="4"/>
      <c r="P38" s="4"/>
      <c r="Q38" s="4"/>
      <c r="R38" s="4"/>
      <c r="S38" s="4">
        <f>S5</f>
        <v>0</v>
      </c>
      <c r="T38" s="4"/>
      <c r="U38" s="4"/>
      <c r="V38" s="4"/>
      <c r="W38" s="4">
        <f t="shared" si="2"/>
        <v>1</v>
      </c>
      <c r="X38" s="12" t="s">
        <v>14</v>
      </c>
      <c r="Y38" s="5">
        <v>2</v>
      </c>
    </row>
    <row r="39" spans="1:25" x14ac:dyDescent="0.2">
      <c r="A39" s="9"/>
      <c r="B39" s="4" t="s">
        <v>48</v>
      </c>
      <c r="C39" s="4"/>
      <c r="D39" s="4"/>
      <c r="E39" s="4">
        <f>E5</f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>
        <f>R5</f>
        <v>0</v>
      </c>
      <c r="S39" s="4">
        <f>S5</f>
        <v>0</v>
      </c>
      <c r="T39" s="4"/>
      <c r="U39" s="4"/>
      <c r="V39" s="4"/>
      <c r="W39" s="4">
        <f t="shared" si="2"/>
        <v>0</v>
      </c>
      <c r="X39" s="12" t="s">
        <v>14</v>
      </c>
      <c r="Y39" s="5">
        <v>2</v>
      </c>
    </row>
    <row r="40" spans="1:25" x14ac:dyDescent="0.2">
      <c r="A40" s="9"/>
      <c r="B40" s="4" t="s">
        <v>49</v>
      </c>
      <c r="C40" s="4"/>
      <c r="D40" s="4"/>
      <c r="E40" s="4"/>
      <c r="F40" s="4"/>
      <c r="G40" s="4"/>
      <c r="H40" s="4">
        <f>H5</f>
        <v>1</v>
      </c>
      <c r="I40" s="4"/>
      <c r="J40" s="4"/>
      <c r="K40" s="4"/>
      <c r="L40" s="4"/>
      <c r="M40" s="4">
        <f>M5</f>
        <v>0</v>
      </c>
      <c r="N40" s="4"/>
      <c r="O40" s="4"/>
      <c r="P40" s="4">
        <f>P5</f>
        <v>0</v>
      </c>
      <c r="Q40" s="4"/>
      <c r="R40" s="4"/>
      <c r="S40" s="4"/>
      <c r="T40" s="4"/>
      <c r="U40" s="4"/>
      <c r="V40" s="4"/>
      <c r="W40" s="4">
        <f t="shared" si="2"/>
        <v>1</v>
      </c>
      <c r="X40" s="12" t="s">
        <v>14</v>
      </c>
      <c r="Y40" s="5">
        <v>2</v>
      </c>
    </row>
    <row r="41" spans="1:25" x14ac:dyDescent="0.2">
      <c r="A41" s="9"/>
      <c r="B41" s="13" t="s">
        <v>50</v>
      </c>
      <c r="C41" s="4"/>
      <c r="D41" s="4"/>
      <c r="E41" s="4"/>
      <c r="F41" s="4"/>
      <c r="G41" s="4"/>
      <c r="H41" s="4">
        <f>H5</f>
        <v>1</v>
      </c>
      <c r="I41" s="4"/>
      <c r="J41" s="4"/>
      <c r="K41" s="4"/>
      <c r="L41" s="4"/>
      <c r="M41" s="4"/>
      <c r="N41" s="4">
        <f>N5</f>
        <v>1</v>
      </c>
      <c r="O41" s="4"/>
      <c r="P41" s="4"/>
      <c r="Q41" s="4"/>
      <c r="R41" s="4"/>
      <c r="S41" s="4"/>
      <c r="T41" s="4">
        <f>T5</f>
        <v>0</v>
      </c>
      <c r="U41" s="4"/>
      <c r="V41" s="4"/>
      <c r="W41" s="4">
        <f t="shared" si="2"/>
        <v>2</v>
      </c>
      <c r="X41" s="12" t="s">
        <v>14</v>
      </c>
      <c r="Y41" s="5">
        <v>2</v>
      </c>
    </row>
    <row r="42" spans="1:25" x14ac:dyDescent="0.2">
      <c r="A42" s="9"/>
      <c r="B42" s="4" t="s">
        <v>51</v>
      </c>
      <c r="C42" s="4"/>
      <c r="D42" s="4"/>
      <c r="E42" s="4"/>
      <c r="F42" s="4"/>
      <c r="G42" s="4"/>
      <c r="H42" s="4"/>
      <c r="I42" s="4">
        <f>I5</f>
        <v>0</v>
      </c>
      <c r="J42" s="4"/>
      <c r="K42" s="4"/>
      <c r="L42" s="4"/>
      <c r="M42" s="4"/>
      <c r="N42" s="4"/>
      <c r="O42" s="4"/>
      <c r="P42" s="4"/>
      <c r="Q42" s="4"/>
      <c r="R42" s="4">
        <f>R5</f>
        <v>0</v>
      </c>
      <c r="S42" s="4"/>
      <c r="T42" s="4">
        <f>T5</f>
        <v>0</v>
      </c>
      <c r="U42" s="4"/>
      <c r="V42" s="4"/>
      <c r="W42" s="4">
        <f t="shared" si="2"/>
        <v>0</v>
      </c>
      <c r="X42" s="12" t="s">
        <v>14</v>
      </c>
      <c r="Y42" s="5">
        <v>2</v>
      </c>
    </row>
    <row r="43" spans="1:25" x14ac:dyDescent="0.2">
      <c r="A43" s="9"/>
      <c r="B43" s="4" t="s">
        <v>52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f>M5</f>
        <v>0</v>
      </c>
      <c r="N43" s="4"/>
      <c r="O43" s="4"/>
      <c r="P43" s="4"/>
      <c r="Q43" s="4"/>
      <c r="R43" s="4">
        <f>R5</f>
        <v>0</v>
      </c>
      <c r="S43" s="4"/>
      <c r="T43" s="4"/>
      <c r="U43" s="4">
        <f>U5</f>
        <v>0</v>
      </c>
      <c r="V43" s="4"/>
      <c r="W43" s="4">
        <f t="shared" si="2"/>
        <v>0</v>
      </c>
      <c r="X43" s="12" t="s">
        <v>14</v>
      </c>
      <c r="Y43" s="5">
        <v>2</v>
      </c>
    </row>
    <row r="45" spans="1:25" x14ac:dyDescent="0.2">
      <c r="A45" s="11" t="s">
        <v>53</v>
      </c>
      <c r="B45" s="4" t="s">
        <v>54</v>
      </c>
      <c r="C45" s="4">
        <f>$C$5</f>
        <v>1</v>
      </c>
      <c r="D45" s="4"/>
      <c r="E45" s="4"/>
      <c r="F45" s="4"/>
      <c r="G45" s="4"/>
      <c r="H45" s="4">
        <f>H5</f>
        <v>1</v>
      </c>
      <c r="I45" s="4"/>
      <c r="J45" s="4"/>
      <c r="K45" s="4"/>
      <c r="L45" s="4"/>
      <c r="M45" s="4">
        <f>M5</f>
        <v>0</v>
      </c>
      <c r="N45" s="4"/>
      <c r="O45" s="4">
        <f>O5</f>
        <v>1</v>
      </c>
      <c r="P45" s="4"/>
      <c r="Q45" s="4"/>
      <c r="R45" s="4"/>
      <c r="S45" s="4"/>
      <c r="T45" s="4"/>
      <c r="U45" s="4"/>
      <c r="V45" s="4"/>
      <c r="W45" s="4">
        <f>SUM(C45:V45)</f>
        <v>3</v>
      </c>
      <c r="X45" s="12" t="s">
        <v>14</v>
      </c>
      <c r="Y45" s="5">
        <v>3</v>
      </c>
    </row>
    <row r="46" spans="1:25" x14ac:dyDescent="0.2">
      <c r="A46" s="9"/>
      <c r="B46" s="4" t="s">
        <v>55</v>
      </c>
      <c r="C46" s="4">
        <f>$C$5</f>
        <v>1</v>
      </c>
      <c r="D46" s="4"/>
      <c r="E46" s="4"/>
      <c r="F46" s="4"/>
      <c r="G46" s="4"/>
      <c r="H46" s="4">
        <f>H5</f>
        <v>1</v>
      </c>
      <c r="I46" s="4"/>
      <c r="J46" s="4"/>
      <c r="K46" s="4"/>
      <c r="L46" s="4"/>
      <c r="M46" s="4"/>
      <c r="N46" s="4">
        <f>N5</f>
        <v>1</v>
      </c>
      <c r="O46" s="4"/>
      <c r="P46" s="4"/>
      <c r="Q46" s="4"/>
      <c r="R46" s="4"/>
      <c r="S46" s="4">
        <f>S5</f>
        <v>0</v>
      </c>
      <c r="T46" s="4"/>
      <c r="U46" s="4"/>
      <c r="V46" s="4"/>
      <c r="W46" s="4">
        <f t="shared" ref="W46:W49" si="3">SUM(C46:V46)</f>
        <v>3</v>
      </c>
      <c r="X46" s="12" t="s">
        <v>14</v>
      </c>
      <c r="Y46" s="5">
        <v>3</v>
      </c>
    </row>
    <row r="47" spans="1:25" x14ac:dyDescent="0.2">
      <c r="A47" s="9"/>
      <c r="B47" s="12" t="s">
        <v>56</v>
      </c>
      <c r="C47" s="4">
        <f>$C$5</f>
        <v>1</v>
      </c>
      <c r="D47" s="4"/>
      <c r="E47" s="4"/>
      <c r="F47" s="4"/>
      <c r="G47" s="4"/>
      <c r="H47" s="4"/>
      <c r="I47" s="4">
        <f>I5</f>
        <v>0</v>
      </c>
      <c r="J47" s="4"/>
      <c r="K47" s="4"/>
      <c r="L47" s="4"/>
      <c r="M47" s="4"/>
      <c r="N47" s="4"/>
      <c r="O47" s="4"/>
      <c r="P47" s="4"/>
      <c r="Q47" s="4"/>
      <c r="R47" s="4">
        <f>R5</f>
        <v>0</v>
      </c>
      <c r="S47" s="4">
        <f>S5</f>
        <v>0</v>
      </c>
      <c r="T47" s="4"/>
      <c r="U47" s="4"/>
      <c r="V47" s="4"/>
      <c r="W47" s="4">
        <f t="shared" si="3"/>
        <v>1</v>
      </c>
      <c r="X47" s="12" t="s">
        <v>14</v>
      </c>
      <c r="Y47" s="5">
        <v>3</v>
      </c>
    </row>
    <row r="48" spans="1:25" x14ac:dyDescent="0.2">
      <c r="A48" s="9"/>
      <c r="B48" s="4" t="s">
        <v>57</v>
      </c>
      <c r="C48" s="4"/>
      <c r="D48" s="4">
        <f>D5</f>
        <v>0</v>
      </c>
      <c r="E48" s="4"/>
      <c r="F48" s="4"/>
      <c r="G48" s="4"/>
      <c r="H48" s="4"/>
      <c r="I48" s="4"/>
      <c r="J48" s="4"/>
      <c r="K48" s="4"/>
      <c r="L48" s="4"/>
      <c r="M48" s="4">
        <f>M5</f>
        <v>0</v>
      </c>
      <c r="N48" s="4"/>
      <c r="O48" s="4"/>
      <c r="P48" s="4"/>
      <c r="Q48" s="4"/>
      <c r="R48" s="4">
        <f>R5</f>
        <v>0</v>
      </c>
      <c r="S48" s="4">
        <f>S5</f>
        <v>0</v>
      </c>
      <c r="T48" s="4"/>
      <c r="U48" s="4"/>
      <c r="V48" s="4"/>
      <c r="W48" s="4">
        <f t="shared" si="3"/>
        <v>0</v>
      </c>
      <c r="X48" s="12" t="s">
        <v>14</v>
      </c>
      <c r="Y48" s="5">
        <v>3</v>
      </c>
    </row>
    <row r="49" spans="1:25" x14ac:dyDescent="0.2">
      <c r="A49" s="9"/>
      <c r="B49" s="4" t="s">
        <v>58</v>
      </c>
      <c r="C49" s="4"/>
      <c r="D49" s="4"/>
      <c r="E49" s="4"/>
      <c r="F49" s="4"/>
      <c r="G49" s="4"/>
      <c r="H49" s="4">
        <f>H5</f>
        <v>1</v>
      </c>
      <c r="I49" s="4"/>
      <c r="J49" s="4"/>
      <c r="K49" s="4"/>
      <c r="L49" s="4"/>
      <c r="M49" s="4">
        <f>M5</f>
        <v>0</v>
      </c>
      <c r="N49" s="4"/>
      <c r="O49" s="4"/>
      <c r="P49" s="4"/>
      <c r="Q49" s="4"/>
      <c r="R49" s="4">
        <f>R5</f>
        <v>0</v>
      </c>
      <c r="S49" s="4"/>
      <c r="T49" s="4">
        <f>T5</f>
        <v>0</v>
      </c>
      <c r="U49" s="4"/>
      <c r="V49" s="4"/>
      <c r="W49" s="4">
        <f t="shared" si="3"/>
        <v>1</v>
      </c>
      <c r="X49" s="12" t="s">
        <v>14</v>
      </c>
      <c r="Y49" s="5">
        <v>3</v>
      </c>
    </row>
    <row r="50" spans="1:25" x14ac:dyDescent="0.2">
      <c r="X50" s="15"/>
    </row>
    <row r="51" spans="1:25" x14ac:dyDescent="0.2">
      <c r="X51" s="15"/>
    </row>
    <row r="52" spans="1:25" x14ac:dyDescent="0.2">
      <c r="X52" s="15"/>
    </row>
    <row r="53" spans="1:25" x14ac:dyDescent="0.2">
      <c r="X53" s="15"/>
    </row>
    <row r="54" spans="1:25" x14ac:dyDescent="0.2">
      <c r="X54" s="15"/>
    </row>
  </sheetData>
  <mergeCells count="5">
    <mergeCell ref="A11:A15"/>
    <mergeCell ref="A17:A21"/>
    <mergeCell ref="A23:A32"/>
    <mergeCell ref="A34:A43"/>
    <mergeCell ref="A45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7CF9-C417-3C44-864E-3E2EA8F781B6}">
  <dimension ref="A3:I27"/>
  <sheetViews>
    <sheetView workbookViewId="0">
      <selection activeCell="I15" sqref="I15"/>
    </sheetView>
  </sheetViews>
  <sheetFormatPr baseColWidth="10" defaultRowHeight="16" x14ac:dyDescent="0.2"/>
  <cols>
    <col min="4" max="4" width="9.33203125" bestFit="1" customWidth="1"/>
    <col min="8" max="8" width="12.33203125" bestFit="1" customWidth="1"/>
  </cols>
  <sheetData>
    <row r="3" spans="1:9" x14ac:dyDescent="0.2">
      <c r="A3" s="4"/>
      <c r="B3" s="2" t="s">
        <v>59</v>
      </c>
      <c r="C3" s="2"/>
      <c r="D3" s="2"/>
      <c r="E3" s="2"/>
      <c r="F3" s="2"/>
      <c r="G3" s="4"/>
      <c r="H3" s="4"/>
    </row>
    <row r="4" spans="1:9" x14ac:dyDescent="0.2">
      <c r="A4" s="4"/>
      <c r="B4" s="4" t="s">
        <v>75</v>
      </c>
      <c r="C4" s="4" t="s">
        <v>61</v>
      </c>
      <c r="D4" s="4" t="s">
        <v>62</v>
      </c>
      <c r="E4" s="4" t="s">
        <v>63</v>
      </c>
      <c r="F4" s="4" t="s">
        <v>60</v>
      </c>
      <c r="G4" s="4" t="s">
        <v>64</v>
      </c>
      <c r="H4" s="4" t="s">
        <v>65</v>
      </c>
    </row>
    <row r="5" spans="1:9" x14ac:dyDescent="0.2">
      <c r="A5" s="4" t="s">
        <v>66</v>
      </c>
      <c r="B5" s="5">
        <v>0.82</v>
      </c>
      <c r="C5" s="5">
        <v>0.95</v>
      </c>
      <c r="D5" s="5">
        <v>1.1000000000000001</v>
      </c>
      <c r="E5" s="5">
        <v>1.33</v>
      </c>
      <c r="F5" s="5">
        <v>1.22</v>
      </c>
      <c r="G5" s="5">
        <v>111000</v>
      </c>
      <c r="H5" s="5">
        <v>35000</v>
      </c>
    </row>
    <row r="6" spans="1:9" x14ac:dyDescent="0.2">
      <c r="A6" s="4" t="s">
        <v>67</v>
      </c>
      <c r="B6" s="5">
        <v>0.74</v>
      </c>
      <c r="C6" s="5">
        <v>1.1200000000000001</v>
      </c>
      <c r="D6" s="5">
        <v>1.06</v>
      </c>
      <c r="E6" s="5">
        <v>1.1299999999999999</v>
      </c>
      <c r="F6" s="5">
        <v>1.24</v>
      </c>
      <c r="G6" s="5">
        <v>124000</v>
      </c>
      <c r="H6" s="5">
        <v>30000</v>
      </c>
    </row>
    <row r="7" spans="1:9" x14ac:dyDescent="0.2">
      <c r="A7" s="4" t="s">
        <v>68</v>
      </c>
      <c r="B7" s="5">
        <v>1.34</v>
      </c>
      <c r="C7" s="5">
        <v>1.24</v>
      </c>
      <c r="D7" s="5">
        <v>0.72</v>
      </c>
      <c r="E7" s="5">
        <v>0.72</v>
      </c>
      <c r="F7" s="5">
        <v>0.88</v>
      </c>
      <c r="G7" s="5">
        <v>120000</v>
      </c>
      <c r="H7" s="5">
        <v>25000</v>
      </c>
    </row>
    <row r="8" spans="1:9" x14ac:dyDescent="0.2">
      <c r="A8" s="4" t="s">
        <v>69</v>
      </c>
      <c r="B8" s="5">
        <v>1.48</v>
      </c>
      <c r="C8" s="5">
        <v>1.26</v>
      </c>
      <c r="D8" s="5">
        <v>0.98</v>
      </c>
      <c r="E8" s="5">
        <v>0.95</v>
      </c>
      <c r="F8" s="5">
        <v>0.7</v>
      </c>
      <c r="G8" s="5">
        <v>135000</v>
      </c>
      <c r="H8" s="5">
        <v>30000</v>
      </c>
    </row>
    <row r="9" spans="1:9" x14ac:dyDescent="0.2">
      <c r="A9" s="4" t="s">
        <v>70</v>
      </c>
      <c r="B9" s="5">
        <v>1.52</v>
      </c>
      <c r="C9" s="5">
        <v>1.45</v>
      </c>
      <c r="D9" s="5">
        <v>1.33</v>
      </c>
      <c r="E9" s="5">
        <v>1.22</v>
      </c>
      <c r="F9" s="5">
        <v>1.1499999999999999</v>
      </c>
      <c r="G9" s="5">
        <v>140000</v>
      </c>
      <c r="H9" s="5">
        <v>20000</v>
      </c>
    </row>
    <row r="10" spans="1:9" x14ac:dyDescent="0.2">
      <c r="A10" s="4" t="s">
        <v>71</v>
      </c>
      <c r="B10" s="5">
        <v>16000</v>
      </c>
      <c r="C10" s="5">
        <v>18000</v>
      </c>
      <c r="D10" s="5">
        <v>12000</v>
      </c>
      <c r="E10" s="5">
        <v>17000</v>
      </c>
      <c r="F10" s="5">
        <v>20000</v>
      </c>
      <c r="G10" s="4"/>
      <c r="H10" s="4"/>
    </row>
    <row r="12" spans="1:9" x14ac:dyDescent="0.2">
      <c r="A12" s="1" t="s">
        <v>72</v>
      </c>
      <c r="B12" s="1"/>
      <c r="C12" s="1"/>
      <c r="D12" s="1"/>
      <c r="F12" s="1" t="s">
        <v>73</v>
      </c>
      <c r="G12" s="1"/>
      <c r="H12" s="1"/>
      <c r="I12" s="1"/>
    </row>
    <row r="14" spans="1:9" x14ac:dyDescent="0.2">
      <c r="A14" s="4" t="s">
        <v>66</v>
      </c>
      <c r="B14" s="4">
        <f>SUM(B23:F23)</f>
        <v>35000.000000000007</v>
      </c>
      <c r="C14" s="12" t="s">
        <v>14</v>
      </c>
      <c r="D14" s="4">
        <f>H5*G23</f>
        <v>35000</v>
      </c>
      <c r="F14" s="4" t="s">
        <v>75</v>
      </c>
      <c r="G14" s="4">
        <f>SUM(B23:B27)</f>
        <v>16000</v>
      </c>
      <c r="H14" s="10" t="s">
        <v>40</v>
      </c>
      <c r="I14" s="5">
        <v>16000</v>
      </c>
    </row>
    <row r="15" spans="1:9" x14ac:dyDescent="0.2">
      <c r="A15" s="4" t="s">
        <v>67</v>
      </c>
      <c r="B15" s="4">
        <f t="shared" ref="B15:B18" si="0">SUM(B24:F24)</f>
        <v>27999.999999999978</v>
      </c>
      <c r="C15" s="12" t="s">
        <v>14</v>
      </c>
      <c r="D15" s="4">
        <f t="shared" ref="D15:D18" si="1">H6*G24</f>
        <v>27999.999999999985</v>
      </c>
      <c r="F15" s="4" t="s">
        <v>61</v>
      </c>
      <c r="G15" s="4">
        <f>SUM(C23:C27)</f>
        <v>17999.999999999996</v>
      </c>
      <c r="H15" s="10" t="s">
        <v>40</v>
      </c>
      <c r="I15" s="5">
        <v>18000</v>
      </c>
    </row>
    <row r="16" spans="1:9" x14ac:dyDescent="0.2">
      <c r="A16" s="4" t="s">
        <v>68</v>
      </c>
      <c r="B16" s="4">
        <f t="shared" si="0"/>
        <v>7.6397554948925959E-12</v>
      </c>
      <c r="C16" s="12" t="s">
        <v>14</v>
      </c>
      <c r="D16" s="4">
        <f t="shared" si="1"/>
        <v>0</v>
      </c>
      <c r="F16" s="4" t="s">
        <v>62</v>
      </c>
      <c r="G16" s="4">
        <f>SUM(D23:D27)</f>
        <v>12000.000000000002</v>
      </c>
      <c r="H16" s="10" t="s">
        <v>40</v>
      </c>
      <c r="I16" s="5">
        <v>12000</v>
      </c>
    </row>
    <row r="17" spans="1:9" x14ac:dyDescent="0.2">
      <c r="A17" s="4" t="s">
        <v>69</v>
      </c>
      <c r="B17" s="4">
        <f t="shared" si="0"/>
        <v>20000.000000000007</v>
      </c>
      <c r="C17" s="12" t="s">
        <v>14</v>
      </c>
      <c r="D17" s="4">
        <f t="shared" si="1"/>
        <v>20000.000000000007</v>
      </c>
      <c r="F17" s="4" t="s">
        <v>63</v>
      </c>
      <c r="G17" s="4">
        <f>SUM(E23:E27)</f>
        <v>17000</v>
      </c>
      <c r="H17" s="10" t="s">
        <v>40</v>
      </c>
      <c r="I17" s="5">
        <v>17000</v>
      </c>
    </row>
    <row r="18" spans="1:9" x14ac:dyDescent="0.2">
      <c r="A18" s="4" t="s">
        <v>70</v>
      </c>
      <c r="B18" s="4">
        <f t="shared" si="0"/>
        <v>0</v>
      </c>
      <c r="C18" s="12" t="s">
        <v>14</v>
      </c>
      <c r="D18" s="4">
        <f t="shared" si="1"/>
        <v>0</v>
      </c>
      <c r="F18" s="4" t="s">
        <v>60</v>
      </c>
      <c r="G18" s="4">
        <f>SUM(F23:F27)</f>
        <v>20000.000000000007</v>
      </c>
      <c r="H18" s="10" t="s">
        <v>40</v>
      </c>
      <c r="I18" s="5">
        <v>20000</v>
      </c>
    </row>
    <row r="19" spans="1:9" x14ac:dyDescent="0.2">
      <c r="A19" s="17"/>
    </row>
    <row r="20" spans="1:9" x14ac:dyDescent="0.2">
      <c r="A20" s="1" t="s">
        <v>25</v>
      </c>
      <c r="B20" s="1"/>
      <c r="C20" s="1"/>
      <c r="D20" s="1"/>
      <c r="E20" s="1"/>
      <c r="F20" s="1"/>
      <c r="G20" s="1"/>
    </row>
    <row r="21" spans="1:9" x14ac:dyDescent="0.2">
      <c r="A21" s="4"/>
      <c r="B21" s="4" t="s">
        <v>74</v>
      </c>
      <c r="C21" s="18" t="s">
        <v>76</v>
      </c>
      <c r="D21" s="4" t="s">
        <v>77</v>
      </c>
      <c r="E21" s="4" t="s">
        <v>78</v>
      </c>
      <c r="F21" s="4" t="s">
        <v>79</v>
      </c>
      <c r="G21" s="9" t="s">
        <v>80</v>
      </c>
      <c r="H21" s="8" t="s">
        <v>18</v>
      </c>
    </row>
    <row r="22" spans="1:9" x14ac:dyDescent="0.2">
      <c r="A22" s="4"/>
      <c r="B22" s="4" t="s">
        <v>75</v>
      </c>
      <c r="C22" s="4" t="s">
        <v>61</v>
      </c>
      <c r="D22" s="4" t="s">
        <v>62</v>
      </c>
      <c r="E22" s="4" t="s">
        <v>63</v>
      </c>
      <c r="F22" s="4" t="s">
        <v>60</v>
      </c>
      <c r="G22" s="9"/>
      <c r="H22" s="8"/>
    </row>
    <row r="23" spans="1:9" x14ac:dyDescent="0.2">
      <c r="A23" s="4" t="s">
        <v>66</v>
      </c>
      <c r="B23" s="4">
        <v>5000.0000000000127</v>
      </c>
      <c r="C23" s="4">
        <v>17999.999999999996</v>
      </c>
      <c r="D23" s="4">
        <v>12000.000000000002</v>
      </c>
      <c r="E23" s="4">
        <v>0</v>
      </c>
      <c r="F23" s="4">
        <v>0</v>
      </c>
      <c r="G23" s="4">
        <v>1</v>
      </c>
      <c r="H23" s="7">
        <f>SUMPRODUCT(B5:G9,B23:G27)</f>
        <v>392483.33333333326</v>
      </c>
    </row>
    <row r="24" spans="1:9" x14ac:dyDescent="0.2">
      <c r="A24" s="4" t="s">
        <v>67</v>
      </c>
      <c r="B24" s="4">
        <v>10999.999999999987</v>
      </c>
      <c r="C24" s="4">
        <v>0</v>
      </c>
      <c r="D24" s="4">
        <v>0</v>
      </c>
      <c r="E24" s="4">
        <v>16999.999999999993</v>
      </c>
      <c r="F24" s="4">
        <v>0</v>
      </c>
      <c r="G24" s="4">
        <v>0.9333333333333329</v>
      </c>
    </row>
    <row r="25" spans="1:9" x14ac:dyDescent="0.2">
      <c r="A25" s="4" t="s">
        <v>68</v>
      </c>
      <c r="B25" s="4">
        <v>0</v>
      </c>
      <c r="C25" s="4">
        <v>0</v>
      </c>
      <c r="D25" s="4">
        <v>0</v>
      </c>
      <c r="E25" s="4">
        <v>7.6397554948925959E-12</v>
      </c>
      <c r="F25" s="4">
        <v>0</v>
      </c>
      <c r="G25" s="4">
        <v>0</v>
      </c>
    </row>
    <row r="26" spans="1:9" x14ac:dyDescent="0.2">
      <c r="A26" s="4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20000.000000000007</v>
      </c>
      <c r="G26" s="4">
        <v>0.66666666666666685</v>
      </c>
    </row>
    <row r="27" spans="1:9" x14ac:dyDescent="0.2">
      <c r="A27" s="4" t="s">
        <v>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</sheetData>
  <mergeCells count="6">
    <mergeCell ref="B3:F3"/>
    <mergeCell ref="A12:D12"/>
    <mergeCell ref="F12:I12"/>
    <mergeCell ref="A20:G20"/>
    <mergeCell ref="G21:G22"/>
    <mergeCell ref="H21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1E1-EEC3-DC4A-A97B-C83674509A7B}">
  <dimension ref="A3:I21"/>
  <sheetViews>
    <sheetView tabSelected="1" workbookViewId="0">
      <selection activeCell="H19" sqref="H19"/>
    </sheetView>
  </sheetViews>
  <sheetFormatPr baseColWidth="10" defaultRowHeight="16" x14ac:dyDescent="0.2"/>
  <cols>
    <col min="1" max="1" width="18.1640625" bestFit="1" customWidth="1"/>
    <col min="7" max="7" width="14.6640625" bestFit="1" customWidth="1"/>
    <col min="9" max="9" width="18.6640625" bestFit="1" customWidth="1"/>
  </cols>
  <sheetData>
    <row r="3" spans="1:9" x14ac:dyDescent="0.2">
      <c r="B3" t="s">
        <v>81</v>
      </c>
      <c r="C3" t="s">
        <v>82</v>
      </c>
      <c r="D3" t="s">
        <v>83</v>
      </c>
      <c r="E3" t="s">
        <v>84</v>
      </c>
      <c r="F3" t="s">
        <v>85</v>
      </c>
    </row>
    <row r="4" spans="1:9" x14ac:dyDescent="0.2">
      <c r="B4" s="19">
        <v>0.25069444444444444</v>
      </c>
      <c r="C4" s="19">
        <v>0.33402777777777781</v>
      </c>
      <c r="D4" s="19">
        <v>0.41736111111111113</v>
      </c>
      <c r="E4" s="19">
        <v>0.58402777777777781</v>
      </c>
      <c r="F4" s="19">
        <v>0.91736111111111107</v>
      </c>
    </row>
    <row r="5" spans="1:9" x14ac:dyDescent="0.2">
      <c r="B5" s="6">
        <v>100</v>
      </c>
      <c r="C5" s="6">
        <v>80</v>
      </c>
      <c r="D5" s="6">
        <v>85</v>
      </c>
      <c r="E5" s="6">
        <v>130</v>
      </c>
      <c r="F5" s="6">
        <v>150</v>
      </c>
    </row>
    <row r="7" spans="1:9" x14ac:dyDescent="0.2">
      <c r="G7" t="s">
        <v>86</v>
      </c>
      <c r="I7" t="s">
        <v>88</v>
      </c>
    </row>
    <row r="8" spans="1:9" x14ac:dyDescent="0.2">
      <c r="A8" t="s">
        <v>89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>
        <f>SUMPRODUCT(B8:F8,$B$21:$F$21)</f>
        <v>22</v>
      </c>
      <c r="H8" s="14" t="s">
        <v>87</v>
      </c>
      <c r="I8" s="6">
        <v>22</v>
      </c>
    </row>
    <row r="9" spans="1:9" x14ac:dyDescent="0.2">
      <c r="A9" t="s">
        <v>90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>
        <f t="shared" ref="G9:G17" si="0">SUMPRODUCT(B9:F9,$B$21:$F$21)</f>
        <v>40</v>
      </c>
      <c r="H9" s="14" t="s">
        <v>87</v>
      </c>
      <c r="I9" s="6">
        <v>35</v>
      </c>
    </row>
    <row r="10" spans="1:9" x14ac:dyDescent="0.2">
      <c r="A10" t="s">
        <v>91</v>
      </c>
      <c r="B10" s="6">
        <v>1</v>
      </c>
      <c r="C10" s="6">
        <v>1</v>
      </c>
      <c r="D10" s="6">
        <v>1</v>
      </c>
      <c r="E10" s="6">
        <v>0</v>
      </c>
      <c r="F10" s="6">
        <v>0</v>
      </c>
      <c r="G10">
        <f t="shared" si="0"/>
        <v>54</v>
      </c>
      <c r="H10" s="14" t="s">
        <v>87</v>
      </c>
      <c r="I10" s="6">
        <v>54</v>
      </c>
    </row>
    <row r="11" spans="1:9" x14ac:dyDescent="0.2">
      <c r="A11" t="s">
        <v>92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>
        <f t="shared" si="0"/>
        <v>54</v>
      </c>
      <c r="H11" s="14" t="s">
        <v>87</v>
      </c>
      <c r="I11" s="6">
        <v>42</v>
      </c>
    </row>
    <row r="12" spans="1:9" x14ac:dyDescent="0.2">
      <c r="A12" t="s">
        <v>93</v>
      </c>
      <c r="B12" s="6">
        <v>0</v>
      </c>
      <c r="C12" s="6">
        <v>1</v>
      </c>
      <c r="D12" s="6">
        <v>1</v>
      </c>
      <c r="E12" s="6">
        <v>1</v>
      </c>
      <c r="F12" s="6">
        <v>0</v>
      </c>
      <c r="G12">
        <f t="shared" si="0"/>
        <v>62</v>
      </c>
      <c r="H12" s="14" t="s">
        <v>87</v>
      </c>
      <c r="I12" s="6">
        <v>60</v>
      </c>
    </row>
    <row r="13" spans="1:9" x14ac:dyDescent="0.2">
      <c r="A13" t="s">
        <v>94</v>
      </c>
      <c r="B13" s="6">
        <v>0</v>
      </c>
      <c r="C13" s="6">
        <v>0</v>
      </c>
      <c r="D13" s="6">
        <v>1</v>
      </c>
      <c r="E13" s="6">
        <v>1</v>
      </c>
      <c r="F13" s="6">
        <v>0</v>
      </c>
      <c r="G13">
        <f t="shared" si="0"/>
        <v>44</v>
      </c>
      <c r="H13" s="14" t="s">
        <v>87</v>
      </c>
      <c r="I13" s="6">
        <v>44</v>
      </c>
    </row>
    <row r="14" spans="1:9" x14ac:dyDescent="0.2">
      <c r="A14" t="s">
        <v>95</v>
      </c>
      <c r="B14" s="6">
        <v>0</v>
      </c>
      <c r="C14" s="6">
        <v>0</v>
      </c>
      <c r="D14" s="6">
        <v>1</v>
      </c>
      <c r="E14" s="6">
        <v>1</v>
      </c>
      <c r="F14" s="6">
        <v>0</v>
      </c>
      <c r="G14">
        <f t="shared" si="0"/>
        <v>44</v>
      </c>
      <c r="H14" s="14" t="s">
        <v>87</v>
      </c>
      <c r="I14" s="6">
        <v>35</v>
      </c>
    </row>
    <row r="15" spans="1:9" x14ac:dyDescent="0.2">
      <c r="A15" t="s">
        <v>96</v>
      </c>
      <c r="B15" s="6">
        <v>0</v>
      </c>
      <c r="C15" s="6">
        <v>0</v>
      </c>
      <c r="D15" s="6">
        <v>0</v>
      </c>
      <c r="E15" s="6">
        <v>1</v>
      </c>
      <c r="F15" s="6">
        <v>0</v>
      </c>
      <c r="G15">
        <f t="shared" si="0"/>
        <v>30</v>
      </c>
      <c r="H15" s="14" t="s">
        <v>87</v>
      </c>
      <c r="I15" s="6">
        <v>30</v>
      </c>
    </row>
    <row r="16" spans="1:9" x14ac:dyDescent="0.2">
      <c r="A16" t="s">
        <v>97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>
        <f t="shared" si="0"/>
        <v>30</v>
      </c>
      <c r="H16" s="14" t="s">
        <v>87</v>
      </c>
      <c r="I16" s="6">
        <v>25</v>
      </c>
    </row>
    <row r="17" spans="1:9" x14ac:dyDescent="0.2">
      <c r="A17" t="s">
        <v>98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>
        <f t="shared" si="0"/>
        <v>18</v>
      </c>
      <c r="H17" s="14" t="s">
        <v>87</v>
      </c>
      <c r="I17" s="6">
        <v>18</v>
      </c>
    </row>
    <row r="18" spans="1:9" x14ac:dyDescent="0.2">
      <c r="H18" s="14"/>
    </row>
    <row r="19" spans="1:9" x14ac:dyDescent="0.2">
      <c r="A19" t="s">
        <v>25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18</v>
      </c>
    </row>
    <row r="20" spans="1:9" x14ac:dyDescent="0.2">
      <c r="A20" t="s">
        <v>99</v>
      </c>
      <c r="B20" s="19">
        <v>0.25069444444444444</v>
      </c>
      <c r="C20" s="19">
        <v>0.33402777777777781</v>
      </c>
      <c r="D20" s="19">
        <v>0.41736111111111113</v>
      </c>
      <c r="E20" s="19">
        <v>0.58402777777777781</v>
      </c>
      <c r="F20" s="19">
        <v>0.91736111111111107</v>
      </c>
      <c r="G20" t="s">
        <v>101</v>
      </c>
    </row>
    <row r="21" spans="1:9" x14ac:dyDescent="0.2">
      <c r="A21" t="s">
        <v>100</v>
      </c>
      <c r="B21">
        <v>22</v>
      </c>
      <c r="C21">
        <v>18</v>
      </c>
      <c r="D21">
        <v>14</v>
      </c>
      <c r="E21">
        <v>30</v>
      </c>
      <c r="F21">
        <v>18</v>
      </c>
      <c r="G21" s="7">
        <f>SUMPRODUCT(B5:F5,B21:F21)</f>
        <v>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2</vt:i4>
      </vt:variant>
    </vt:vector>
  </HeadingPairs>
  <TitlesOfParts>
    <vt:vector size="7" baseType="lpstr">
      <vt:lpstr>Knapsack Problem</vt:lpstr>
      <vt:lpstr>Capital Budget Problem</vt:lpstr>
      <vt:lpstr>Travelling Salesman Problem</vt:lpstr>
      <vt:lpstr>Facility Location Problem</vt:lpstr>
      <vt:lpstr>The Staff Scheduling Problem</vt:lpstr>
      <vt:lpstr>Location</vt:lpstr>
      <vt:lpstr>Quantities_transported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2020-08-15T11:20:09Z</dcterms:created>
  <dcterms:modified xsi:type="dcterms:W3CDTF">2020-08-16T09:42:10Z</dcterms:modified>
</cp:coreProperties>
</file>