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atsezer/Desktop/"/>
    </mc:Choice>
  </mc:AlternateContent>
  <xr:revisionPtr revIDLastSave="0" documentId="13_ncr:1_{7EA56021-8734-E747-B2A1-F3A3E2929DB5}" xr6:coauthVersionLast="45" xr6:coauthVersionMax="45" xr10:uidLastSave="{00000000-0000-0000-0000-000000000000}"/>
  <bookViews>
    <workbookView xWindow="220" yWindow="460" windowWidth="28300" windowHeight="16620" activeTab="4" xr2:uid="{A22A9FEC-F07C-9B4D-939B-2F43AF5E4E28}"/>
  </bookViews>
  <sheets>
    <sheet name="Transportation Problem" sheetId="1" r:id="rId1"/>
    <sheet name="Assignment Problem" sheetId="2" r:id="rId2"/>
    <sheet name="Job assignment Problem" sheetId="3" r:id="rId3"/>
    <sheet name="Shortest path Algorithm" sheetId="4" r:id="rId4"/>
    <sheet name="Maximum flow Problem" sheetId="5" r:id="rId5"/>
  </sheets>
  <definedNames>
    <definedName name="solver_adj" localSheetId="1" hidden="1">'Assignment Problem'!$I$15:$K$16,'Assignment Problem'!$B$15:$C$16</definedName>
    <definedName name="solver_adj" localSheetId="2" hidden="1">'Job assignment Problem'!$B$16:$D$18</definedName>
    <definedName name="solver_adj" localSheetId="4" hidden="1">'Maximum flow Problem'!$C$4:$C$11</definedName>
    <definedName name="solver_adj" localSheetId="3" hidden="1">'Shortest path Algorithm'!$F$6:$F$18</definedName>
    <definedName name="solver_adj" localSheetId="0" hidden="1">'Transportation Problem'!$B$16:$D$18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cvg" localSheetId="3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4" hidden="1">1</definedName>
    <definedName name="solver_drv" localSheetId="3" hidden="1">1</definedName>
    <definedName name="solver_drv" localSheetId="0" hidden="1">1</definedName>
    <definedName name="solver_eng" localSheetId="1" hidden="1">2</definedName>
    <definedName name="solver_eng" localSheetId="2" hidden="1">2</definedName>
    <definedName name="solver_eng" localSheetId="4" hidden="1">2</definedName>
    <definedName name="solver_eng" localSheetId="3" hidden="1">2</definedName>
    <definedName name="solver_eng" localSheetId="0" hidden="1">2</definedName>
    <definedName name="solver_itr" localSheetId="1" hidden="1">500</definedName>
    <definedName name="solver_itr" localSheetId="2" hidden="1">500</definedName>
    <definedName name="solver_itr" localSheetId="4" hidden="1">500</definedName>
    <definedName name="solver_itr" localSheetId="3" hidden="1">500</definedName>
    <definedName name="solver_itr" localSheetId="0" hidden="1">500</definedName>
    <definedName name="solver_lhs1" localSheetId="1" hidden="1">'Assignment Problem'!$B$18:$C$18</definedName>
    <definedName name="solver_lhs1" localSheetId="2" hidden="1">'Job assignment Problem'!$B$20:$D$20</definedName>
    <definedName name="solver_lhs1" localSheetId="4" hidden="1">'Maximum flow Problem'!$C$4:$C$11</definedName>
    <definedName name="solver_lhs1" localSheetId="3" hidden="1">'Shortest path Algorithm'!$K$6:$K$14</definedName>
    <definedName name="solver_lhs1" localSheetId="0" hidden="1">'Transportation Problem'!$B$20:$D$20</definedName>
    <definedName name="solver_lhs2" localSheetId="1" hidden="1">'Assignment Problem'!$D$15:$D$16</definedName>
    <definedName name="solver_lhs2" localSheetId="2" hidden="1">'Job assignment Problem'!$E$16:$E$18</definedName>
    <definedName name="solver_lhs2" localSheetId="4" hidden="1">'Maximum flow Problem'!$J$5:$J$8</definedName>
    <definedName name="solver_lhs2" localSheetId="0" hidden="1">'Transportation Problem'!$E$16:$E$18</definedName>
    <definedName name="solver_lhs3" localSheetId="1" hidden="1">'Assignment Problem'!$I$18:$K$18</definedName>
    <definedName name="solver_lin" localSheetId="1" hidden="1">1</definedName>
    <definedName name="solver_lin" localSheetId="2" hidden="1">1</definedName>
    <definedName name="solver_lin" localSheetId="4" hidden="1">1</definedName>
    <definedName name="solver_lin" localSheetId="3" hidden="1">1</definedName>
    <definedName name="solver_lin" localSheetId="0" hidden="1">1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ip" localSheetId="3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ni" localSheetId="3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rt" localSheetId="3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msl" localSheetId="3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eg" localSheetId="3" hidden="1">1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od" localSheetId="3" hidden="1">2147483647</definedName>
    <definedName name="solver_nod" localSheetId="0" hidden="1">2147483647</definedName>
    <definedName name="solver_num" localSheetId="1" hidden="1">3</definedName>
    <definedName name="solver_num" localSheetId="2" hidden="1">2</definedName>
    <definedName name="solver_num" localSheetId="4" hidden="1">2</definedName>
    <definedName name="solver_num" localSheetId="3" hidden="1">1</definedName>
    <definedName name="solver_num" localSheetId="0" hidden="1">2</definedName>
    <definedName name="solver_opt" localSheetId="1" hidden="1">'Assignment Problem'!$F$21</definedName>
    <definedName name="solver_opt" localSheetId="2" hidden="1">'Job assignment Problem'!$G$22</definedName>
    <definedName name="solver_opt" localSheetId="4" hidden="1">'Maximum flow Problem'!$E$16</definedName>
    <definedName name="solver_opt" localSheetId="3" hidden="1">'Shortest path Algorithm'!$F$21</definedName>
    <definedName name="solver_opt" localSheetId="0" hidden="1">'Transportation Problem'!$G$22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pre" localSheetId="3" hidden="1">0.000001</definedName>
    <definedName name="solver_pre" localSheetId="0" hidden="1">0.000001</definedName>
    <definedName name="solver_rbv" localSheetId="1" hidden="1">1</definedName>
    <definedName name="solver_rbv" localSheetId="2" hidden="1">1</definedName>
    <definedName name="solver_rbv" localSheetId="4" hidden="1">1</definedName>
    <definedName name="solver_rbv" localSheetId="3" hidden="1">1</definedName>
    <definedName name="solver_rbv" localSheetId="0" hidden="1">1</definedName>
    <definedName name="solver_rel1" localSheetId="1" hidden="1">2</definedName>
    <definedName name="solver_rel1" localSheetId="2" hidden="1">2</definedName>
    <definedName name="solver_rel1" localSheetId="4" hidden="1">1</definedName>
    <definedName name="solver_rel1" localSheetId="3" hidden="1">2</definedName>
    <definedName name="solver_rel1" localSheetId="0" hidden="1">2</definedName>
    <definedName name="solver_rel2" localSheetId="1" hidden="1">2</definedName>
    <definedName name="solver_rel2" localSheetId="2" hidden="1">2</definedName>
    <definedName name="solver_rel2" localSheetId="4" hidden="1">2</definedName>
    <definedName name="solver_rel2" localSheetId="0" hidden="1">2</definedName>
    <definedName name="solver_rel3" localSheetId="1" hidden="1">2</definedName>
    <definedName name="solver_rhs1" localSheetId="1" hidden="1">'Assignment Problem'!$L$15:$L$16</definedName>
    <definedName name="solver_rhs1" localSheetId="2" hidden="1">'Job assignment Problem'!$B$22:$D$22</definedName>
    <definedName name="solver_rhs1" localSheetId="4" hidden="1">'Maximum flow Problem'!$E$4:$E$11</definedName>
    <definedName name="solver_rhs1" localSheetId="3" hidden="1">'Shortest path Algorithm'!$M$6:$M$14</definedName>
    <definedName name="solver_rhs1" localSheetId="0" hidden="1">'Transportation Problem'!$B$22:$D$22</definedName>
    <definedName name="solver_rhs2" localSheetId="1" hidden="1">'Assignment Problem'!$F$15:$F$16</definedName>
    <definedName name="solver_rhs2" localSheetId="2" hidden="1">'Job assignment Problem'!$G$16:$G$18</definedName>
    <definedName name="solver_rhs2" localSheetId="4" hidden="1">'Maximum flow Problem'!$L$5:$L$8</definedName>
    <definedName name="solver_rhs2" localSheetId="0" hidden="1">'Transportation Problem'!$G$16:$G$18</definedName>
    <definedName name="solver_rhs3" localSheetId="1" hidden="1">'Assignment Problem'!$I$20:$K$20</definedName>
    <definedName name="solver_rlx" localSheetId="1" hidden="1">1</definedName>
    <definedName name="solver_rlx" localSheetId="2" hidden="1">2</definedName>
    <definedName name="solver_rlx" localSheetId="4" hidden="1">2</definedName>
    <definedName name="solver_rlx" localSheetId="3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rsd" localSheetId="3" hidden="1">0</definedName>
    <definedName name="solver_rsd" localSheetId="0" hidden="1">0</definedName>
    <definedName name="solver_scl" localSheetId="1" hidden="1">2</definedName>
    <definedName name="solver_scl" localSheetId="2" hidden="1">1</definedName>
    <definedName name="solver_scl" localSheetId="4" hidden="1">1</definedName>
    <definedName name="solver_scl" localSheetId="3" hidden="1">1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ho" localSheetId="3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ssz" localSheetId="3" hidden="1">100</definedName>
    <definedName name="solver_ssz" localSheetId="0" hidden="1">100</definedName>
    <definedName name="solver_tim" localSheetId="1" hidden="1">500</definedName>
    <definedName name="solver_tim" localSheetId="2" hidden="1">500</definedName>
    <definedName name="solver_tim" localSheetId="4" hidden="1">500</definedName>
    <definedName name="solver_tim" localSheetId="3" hidden="1">500</definedName>
    <definedName name="solver_tim" localSheetId="0" hidden="1">500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ol" localSheetId="3" hidden="1">0.01</definedName>
    <definedName name="solver_tol" localSheetId="0" hidden="1">0.01</definedName>
    <definedName name="solver_typ" localSheetId="1" hidden="1">2</definedName>
    <definedName name="solver_typ" localSheetId="2" hidden="1">2</definedName>
    <definedName name="solver_typ" localSheetId="4" hidden="1">1</definedName>
    <definedName name="solver_typ" localSheetId="3" hidden="1">2</definedName>
    <definedName name="solver_typ" localSheetId="0" hidden="1">2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al" localSheetId="3" hidden="1">0</definedName>
    <definedName name="solver_val" localSheetId="0" hidden="1">0</definedName>
    <definedName name="solver_ver" localSheetId="1" hidden="1">2</definedName>
    <definedName name="solver_ver" localSheetId="2" hidden="1">2</definedName>
    <definedName name="solver_ver" localSheetId="4" hidden="1">2</definedName>
    <definedName name="solver_ver" localSheetId="3" hidden="1">2</definedName>
    <definedName name="solver_ver" localSheetId="0" hidden="1">2</definedName>
    <definedName name="Total_Transported_Factory_Transhipment">'Assignment Problem'!$B$15:$C$16</definedName>
    <definedName name="Total_transported_Transhipment_Consumer">'Assignment Problem'!$I$15:$K$16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5" l="1"/>
  <c r="J8" i="5"/>
  <c r="J7" i="5"/>
  <c r="J6" i="5"/>
  <c r="J5" i="5"/>
  <c r="F21" i="4"/>
  <c r="K14" i="4"/>
  <c r="K13" i="4"/>
  <c r="K12" i="4"/>
  <c r="K11" i="4"/>
  <c r="K10" i="4"/>
  <c r="K9" i="4"/>
  <c r="K8" i="4"/>
  <c r="K7" i="4"/>
  <c r="K6" i="4"/>
  <c r="C20" i="3"/>
  <c r="D20" i="3"/>
  <c r="B20" i="3"/>
  <c r="E17" i="3"/>
  <c r="E18" i="3"/>
  <c r="E16" i="3"/>
  <c r="G22" i="3"/>
  <c r="F21" i="2"/>
  <c r="K18" i="2"/>
  <c r="J18" i="2"/>
  <c r="I18" i="2"/>
  <c r="L16" i="2"/>
  <c r="L15" i="2"/>
  <c r="C18" i="2"/>
  <c r="B18" i="2"/>
  <c r="D16" i="2"/>
  <c r="D15" i="2"/>
  <c r="G22" i="1"/>
  <c r="C20" i="1"/>
  <c r="D20" i="1"/>
  <c r="B20" i="1"/>
  <c r="E17" i="1"/>
  <c r="E18" i="1"/>
  <c r="E16" i="1"/>
</calcChain>
</file>

<file path=xl/sharedStrings.xml><?xml version="1.0" encoding="utf-8"?>
<sst xmlns="http://schemas.openxmlformats.org/spreadsheetml/2006/main" count="169" uniqueCount="70">
  <si>
    <t>Transhipment unit cost</t>
  </si>
  <si>
    <t>Consumers</t>
  </si>
  <si>
    <t>Supplier</t>
  </si>
  <si>
    <t>Sao Paulo</t>
  </si>
  <si>
    <t>Rio de Jeneiro</t>
  </si>
  <si>
    <t>Curitiba</t>
  </si>
  <si>
    <t>Osasco</t>
  </si>
  <si>
    <t>Sorocaba</t>
  </si>
  <si>
    <t>Sao Sebastio</t>
  </si>
  <si>
    <t>Quantities transported</t>
  </si>
  <si>
    <t>Quantities_deliverid</t>
  </si>
  <si>
    <t>=</t>
  </si>
  <si>
    <t>Quantities supplied</t>
  </si>
  <si>
    <t>Capacity</t>
  </si>
  <si>
    <t>Demand</t>
  </si>
  <si>
    <t>Total cost</t>
  </si>
  <si>
    <t>z</t>
  </si>
  <si>
    <t>Transport cost Factory to Transhipment</t>
  </si>
  <si>
    <t>Transhipment</t>
  </si>
  <si>
    <t>Factory</t>
  </si>
  <si>
    <t>Rio de Jenerio</t>
  </si>
  <si>
    <t>Manaus</t>
  </si>
  <si>
    <t>Recife</t>
  </si>
  <si>
    <t>Total_Transported_Factory_Transhipment</t>
  </si>
  <si>
    <t>Total_
supplied</t>
  </si>
  <si>
    <t>Transport_costs_Transhipment_Consumer</t>
  </si>
  <si>
    <t>Consumer</t>
  </si>
  <si>
    <t>BH</t>
  </si>
  <si>
    <t>JV</t>
  </si>
  <si>
    <t>PA</t>
  </si>
  <si>
    <t>Rio de jenerio</t>
  </si>
  <si>
    <t>Total_transported_Transhipment_Consumer</t>
  </si>
  <si>
    <t>Exit_DC</t>
  </si>
  <si>
    <t>Total_delivered</t>
  </si>
  <si>
    <t>Entry_DC</t>
  </si>
  <si>
    <t>Proccessing time</t>
  </si>
  <si>
    <t>Machines</t>
  </si>
  <si>
    <t>Jobs</t>
  </si>
  <si>
    <t>M1</t>
  </si>
  <si>
    <t>M2</t>
  </si>
  <si>
    <t>M3</t>
  </si>
  <si>
    <t>Finishing</t>
  </si>
  <si>
    <t>Assembly</t>
  </si>
  <si>
    <t>Painting</t>
  </si>
  <si>
    <t>Assignment</t>
  </si>
  <si>
    <t>Job_Machines</t>
  </si>
  <si>
    <t>Machine_Jobs</t>
  </si>
  <si>
    <t>From</t>
  </si>
  <si>
    <t>To</t>
  </si>
  <si>
    <t>Node</t>
  </si>
  <si>
    <t>Distance(km)</t>
  </si>
  <si>
    <t>Selected 
Route</t>
  </si>
  <si>
    <t>Input flow</t>
  </si>
  <si>
    <t>Output flow</t>
  </si>
  <si>
    <t>Input - Output flow</t>
  </si>
  <si>
    <t>Supply or demand</t>
  </si>
  <si>
    <t>Total distance</t>
  </si>
  <si>
    <t>km</t>
  </si>
  <si>
    <t>Flow</t>
  </si>
  <si>
    <t>Input_flow</t>
  </si>
  <si>
    <t>Output_flow</t>
  </si>
  <si>
    <t>Supply_or_demand</t>
  </si>
  <si>
    <t>&lt;=</t>
  </si>
  <si>
    <t>O</t>
  </si>
  <si>
    <t>B</t>
  </si>
  <si>
    <t>A</t>
  </si>
  <si>
    <t>C</t>
  </si>
  <si>
    <t>D</t>
  </si>
  <si>
    <t>T</t>
  </si>
  <si>
    <t>Maximum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</si>
</sst>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₺&quot;* #,##0.00_-;\-&quot;₺&quot;* #,##0.00_-;_-&quot;₺&quot;* &quot;-&quot;??_-;_-@_-"/>
    <numFmt numFmtId="168" formatCode="_-[$$-409]* #,##0.00_ ;_-[$$-409]* \-#,##0.00\ ;_-[$$-409]* &quot;-&quot;??_ ;_-@_ "/>
  </numFmts>
  <fonts count="3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8" fontId="0" fillId="0" borderId="0" xfId="0" applyNumberFormat="1"/>
    <xf numFmtId="0" fontId="1" fillId="2" borderId="0" xfId="2"/>
    <xf numFmtId="0" fontId="0" fillId="0" borderId="0" xfId="0" applyAlignment="1">
      <alignment horizontal="center" wrapText="1"/>
    </xf>
    <xf numFmtId="168" fontId="0" fillId="0" borderId="0" xfId="1" applyNumberFormat="1" applyFont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3">
    <cellStyle name="%40 - Vurgu3" xfId="2" builtinId="39"/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366A-F52C-7440-AFC5-B2F7BF605191}">
  <dimension ref="A3:G22"/>
  <sheetViews>
    <sheetView workbookViewId="0">
      <selection activeCell="G22" sqref="G22"/>
    </sheetView>
  </sheetViews>
  <sheetFormatPr baseColWidth="10" defaultRowHeight="16" x14ac:dyDescent="0.2"/>
  <cols>
    <col min="1" max="1" width="17.83203125" bestFit="1" customWidth="1"/>
    <col min="3" max="3" width="12.6640625" bestFit="1" customWidth="1"/>
    <col min="5" max="5" width="17.1640625" bestFit="1" customWidth="1"/>
  </cols>
  <sheetData>
    <row r="3" spans="1:7" x14ac:dyDescent="0.2">
      <c r="B3" s="2" t="s">
        <v>0</v>
      </c>
      <c r="C3" s="2"/>
      <c r="D3" s="2"/>
    </row>
    <row r="5" spans="1:7" x14ac:dyDescent="0.2">
      <c r="B5" s="2" t="s">
        <v>1</v>
      </c>
      <c r="C5" s="2"/>
      <c r="D5" s="2"/>
    </row>
    <row r="6" spans="1:7" x14ac:dyDescent="0.2">
      <c r="A6" t="s">
        <v>2</v>
      </c>
      <c r="B6" t="s">
        <v>3</v>
      </c>
      <c r="C6" t="s">
        <v>4</v>
      </c>
      <c r="D6" t="s">
        <v>5</v>
      </c>
    </row>
    <row r="7" spans="1:7" x14ac:dyDescent="0.2">
      <c r="A7" t="s">
        <v>6</v>
      </c>
      <c r="B7" s="5">
        <v>12</v>
      </c>
      <c r="C7" s="5">
        <v>22</v>
      </c>
      <c r="D7" s="5">
        <v>30</v>
      </c>
    </row>
    <row r="8" spans="1:7" x14ac:dyDescent="0.2">
      <c r="A8" t="s">
        <v>7</v>
      </c>
      <c r="B8" s="5">
        <v>18</v>
      </c>
      <c r="C8" s="5">
        <v>24</v>
      </c>
      <c r="D8" s="5">
        <v>32</v>
      </c>
    </row>
    <row r="9" spans="1:7" x14ac:dyDescent="0.2">
      <c r="A9" t="s">
        <v>8</v>
      </c>
      <c r="B9" s="5">
        <v>22</v>
      </c>
      <c r="C9" s="5">
        <v>15</v>
      </c>
      <c r="D9" s="5">
        <v>34</v>
      </c>
    </row>
    <row r="12" spans="1:7" x14ac:dyDescent="0.2">
      <c r="B12" s="2" t="s">
        <v>9</v>
      </c>
      <c r="C12" s="2"/>
      <c r="D12" s="2"/>
    </row>
    <row r="14" spans="1:7" x14ac:dyDescent="0.2">
      <c r="B14" s="2" t="s">
        <v>1</v>
      </c>
      <c r="C14" s="2"/>
      <c r="D14" s="2"/>
    </row>
    <row r="15" spans="1:7" x14ac:dyDescent="0.2">
      <c r="A15" t="s">
        <v>2</v>
      </c>
      <c r="B15" t="s">
        <v>3</v>
      </c>
      <c r="C15" t="s">
        <v>4</v>
      </c>
      <c r="D15" t="s">
        <v>5</v>
      </c>
      <c r="E15" t="s">
        <v>12</v>
      </c>
      <c r="G15" t="s">
        <v>13</v>
      </c>
    </row>
    <row r="16" spans="1:7" x14ac:dyDescent="0.2">
      <c r="A16" t="s">
        <v>6</v>
      </c>
      <c r="B16">
        <v>100</v>
      </c>
      <c r="C16">
        <v>0</v>
      </c>
      <c r="D16">
        <v>0</v>
      </c>
      <c r="E16">
        <f>SUM(B16:D16)</f>
        <v>100</v>
      </c>
      <c r="F16" s="3" t="s">
        <v>11</v>
      </c>
      <c r="G16" s="5">
        <v>100</v>
      </c>
    </row>
    <row r="17" spans="1:7" x14ac:dyDescent="0.2">
      <c r="A17" t="s">
        <v>7</v>
      </c>
      <c r="B17">
        <v>20</v>
      </c>
      <c r="C17">
        <v>0</v>
      </c>
      <c r="D17">
        <v>120</v>
      </c>
      <c r="E17">
        <f t="shared" ref="E17:E18" si="0">SUM(B17:D17)</f>
        <v>140</v>
      </c>
      <c r="F17" s="3" t="s">
        <v>11</v>
      </c>
      <c r="G17" s="5">
        <v>140</v>
      </c>
    </row>
    <row r="18" spans="1:7" x14ac:dyDescent="0.2">
      <c r="A18" t="s">
        <v>8</v>
      </c>
      <c r="B18">
        <v>0</v>
      </c>
      <c r="C18">
        <v>130</v>
      </c>
      <c r="D18">
        <v>30</v>
      </c>
      <c r="E18">
        <f t="shared" si="0"/>
        <v>160</v>
      </c>
      <c r="F18" s="3" t="s">
        <v>11</v>
      </c>
      <c r="G18" s="5">
        <v>160</v>
      </c>
    </row>
    <row r="20" spans="1:7" x14ac:dyDescent="0.2">
      <c r="A20" t="s">
        <v>10</v>
      </c>
      <c r="B20">
        <f>SUM(B16:B18)</f>
        <v>120</v>
      </c>
      <c r="C20">
        <f t="shared" ref="C20:D20" si="1">SUM(C16:C18)</f>
        <v>130</v>
      </c>
      <c r="D20">
        <f t="shared" si="1"/>
        <v>150</v>
      </c>
    </row>
    <row r="21" spans="1:7" x14ac:dyDescent="0.2">
      <c r="B21" s="1" t="s">
        <v>11</v>
      </c>
      <c r="C21" s="1" t="s">
        <v>11</v>
      </c>
      <c r="D21" s="1" t="s">
        <v>11</v>
      </c>
      <c r="G21" s="1" t="s">
        <v>15</v>
      </c>
    </row>
    <row r="22" spans="1:7" x14ac:dyDescent="0.2">
      <c r="A22" t="s">
        <v>14</v>
      </c>
      <c r="B22" s="5">
        <v>120</v>
      </c>
      <c r="C22" s="5">
        <v>130</v>
      </c>
      <c r="D22" s="5">
        <v>150</v>
      </c>
      <c r="F22" t="s">
        <v>16</v>
      </c>
      <c r="G22" s="4">
        <f>SUMPRODUCT(B16:D18,B7:D9)</f>
        <v>8370</v>
      </c>
    </row>
  </sheetData>
  <mergeCells count="4">
    <mergeCell ref="B3:D3"/>
    <mergeCell ref="B5:D5"/>
    <mergeCell ref="B12:D12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C10F-2595-FC4B-B5FE-68FF34FE4FEE}">
  <dimension ref="A3:L21"/>
  <sheetViews>
    <sheetView workbookViewId="0">
      <selection activeCell="F15" sqref="F15:F16"/>
    </sheetView>
  </sheetViews>
  <sheetFormatPr baseColWidth="10" defaultRowHeight="16" x14ac:dyDescent="0.2"/>
  <cols>
    <col min="3" max="3" width="12.6640625" bestFit="1" customWidth="1"/>
    <col min="6" max="6" width="10.33203125" bestFit="1" customWidth="1"/>
    <col min="8" max="8" width="13.83203125" bestFit="1" customWidth="1"/>
  </cols>
  <sheetData>
    <row r="3" spans="1:12" x14ac:dyDescent="0.2">
      <c r="A3" s="2" t="s">
        <v>17</v>
      </c>
      <c r="B3" s="2"/>
      <c r="C3" s="2"/>
      <c r="H3" s="2" t="s">
        <v>25</v>
      </c>
      <c r="I3" s="2"/>
      <c r="J3" s="2"/>
      <c r="K3" s="2"/>
    </row>
    <row r="5" spans="1:12" x14ac:dyDescent="0.2">
      <c r="B5" s="2" t="s">
        <v>18</v>
      </c>
      <c r="C5" s="2"/>
      <c r="I5" s="2" t="s">
        <v>26</v>
      </c>
      <c r="J5" s="2"/>
      <c r="K5" s="2"/>
    </row>
    <row r="6" spans="1:12" x14ac:dyDescent="0.2">
      <c r="A6" t="s">
        <v>19</v>
      </c>
      <c r="B6" t="s">
        <v>3</v>
      </c>
      <c r="C6" t="s">
        <v>20</v>
      </c>
      <c r="H6" t="s">
        <v>18</v>
      </c>
      <c r="I6" t="s">
        <v>27</v>
      </c>
      <c r="J6" t="s">
        <v>28</v>
      </c>
      <c r="K6" t="s">
        <v>29</v>
      </c>
    </row>
    <row r="7" spans="1:12" x14ac:dyDescent="0.2">
      <c r="A7" t="s">
        <v>21</v>
      </c>
      <c r="B7" s="5">
        <v>8</v>
      </c>
      <c r="C7" s="5">
        <v>10</v>
      </c>
      <c r="H7" t="s">
        <v>3</v>
      </c>
      <c r="I7" s="5">
        <v>2</v>
      </c>
      <c r="J7" s="5">
        <v>3</v>
      </c>
      <c r="K7" s="5">
        <v>4</v>
      </c>
    </row>
    <row r="8" spans="1:12" x14ac:dyDescent="0.2">
      <c r="A8" t="s">
        <v>22</v>
      </c>
      <c r="B8" s="5">
        <v>7</v>
      </c>
      <c r="C8" s="5">
        <v>6</v>
      </c>
      <c r="H8" t="s">
        <v>30</v>
      </c>
      <c r="I8" s="5">
        <v>1</v>
      </c>
      <c r="J8" s="5">
        <v>4</v>
      </c>
      <c r="K8" s="5">
        <v>5</v>
      </c>
    </row>
    <row r="11" spans="1:12" x14ac:dyDescent="0.2">
      <c r="A11" s="2" t="s">
        <v>23</v>
      </c>
      <c r="B11" s="2"/>
      <c r="C11" s="2"/>
      <c r="H11" s="2" t="s">
        <v>31</v>
      </c>
      <c r="I11" s="2"/>
      <c r="J11" s="2"/>
      <c r="K11" s="2"/>
    </row>
    <row r="13" spans="1:12" x14ac:dyDescent="0.2">
      <c r="B13" s="2" t="s">
        <v>18</v>
      </c>
      <c r="C13" s="2"/>
      <c r="D13" s="6" t="s">
        <v>24</v>
      </c>
      <c r="I13" s="2" t="s">
        <v>26</v>
      </c>
      <c r="J13" s="2"/>
      <c r="K13" s="2"/>
    </row>
    <row r="14" spans="1:12" x14ac:dyDescent="0.2">
      <c r="A14" t="s">
        <v>19</v>
      </c>
      <c r="B14" t="s">
        <v>3</v>
      </c>
      <c r="C14" t="s">
        <v>20</v>
      </c>
      <c r="D14" s="2"/>
      <c r="F14" t="s">
        <v>13</v>
      </c>
      <c r="H14" t="s">
        <v>18</v>
      </c>
      <c r="I14" t="s">
        <v>27</v>
      </c>
      <c r="J14" t="s">
        <v>28</v>
      </c>
      <c r="K14" t="s">
        <v>29</v>
      </c>
      <c r="L14" t="s">
        <v>32</v>
      </c>
    </row>
    <row r="15" spans="1:12" x14ac:dyDescent="0.2">
      <c r="A15" t="s">
        <v>21</v>
      </c>
      <c r="B15">
        <v>500</v>
      </c>
      <c r="C15">
        <v>0</v>
      </c>
      <c r="D15">
        <f>SUM(B15:C15)</f>
        <v>500</v>
      </c>
      <c r="E15" s="1" t="s">
        <v>11</v>
      </c>
      <c r="F15" s="5">
        <v>500</v>
      </c>
      <c r="H15" t="s">
        <v>3</v>
      </c>
      <c r="I15">
        <v>0</v>
      </c>
      <c r="J15">
        <v>250</v>
      </c>
      <c r="K15">
        <v>350</v>
      </c>
      <c r="L15">
        <f>SUM(I15:K15)</f>
        <v>600</v>
      </c>
    </row>
    <row r="16" spans="1:12" x14ac:dyDescent="0.2">
      <c r="A16" t="s">
        <v>22</v>
      </c>
      <c r="B16">
        <v>100</v>
      </c>
      <c r="C16">
        <v>200</v>
      </c>
      <c r="D16">
        <f>SUM(B16:C16)</f>
        <v>300</v>
      </c>
      <c r="E16" s="1" t="s">
        <v>11</v>
      </c>
      <c r="F16" s="5">
        <v>300</v>
      </c>
      <c r="H16" t="s">
        <v>30</v>
      </c>
      <c r="I16">
        <v>200</v>
      </c>
      <c r="J16">
        <v>0</v>
      </c>
      <c r="K16">
        <v>0</v>
      </c>
      <c r="L16">
        <f>SUM(I16:K16)</f>
        <v>200</v>
      </c>
    </row>
    <row r="18" spans="1:11" x14ac:dyDescent="0.2">
      <c r="A18" t="s">
        <v>34</v>
      </c>
      <c r="B18">
        <f>SUM(B15:B16)</f>
        <v>600</v>
      </c>
      <c r="C18">
        <f>SUM(C15:C16)</f>
        <v>200</v>
      </c>
      <c r="H18" t="s">
        <v>33</v>
      </c>
      <c r="I18">
        <f>SUM(I15:I16)</f>
        <v>200</v>
      </c>
      <c r="J18">
        <f>SUM(J15:J16)</f>
        <v>250</v>
      </c>
      <c r="K18">
        <f>SUM(K15:K16)</f>
        <v>350</v>
      </c>
    </row>
    <row r="19" spans="1:11" x14ac:dyDescent="0.2">
      <c r="I19" s="1" t="s">
        <v>11</v>
      </c>
      <c r="J19" s="1" t="s">
        <v>11</v>
      </c>
      <c r="K19" s="1" t="s">
        <v>11</v>
      </c>
    </row>
    <row r="20" spans="1:11" x14ac:dyDescent="0.2">
      <c r="F20" t="s">
        <v>15</v>
      </c>
      <c r="I20" s="5">
        <v>200</v>
      </c>
      <c r="J20" s="5">
        <v>250</v>
      </c>
      <c r="K20" s="5">
        <v>350</v>
      </c>
    </row>
    <row r="21" spans="1:11" x14ac:dyDescent="0.2">
      <c r="E21" t="s">
        <v>16</v>
      </c>
      <c r="F21" s="7">
        <f>SUMPRODUCT(B7:C8,B15:C16) + SUMPRODUCT(I7:K8,I15:K16)</f>
        <v>8250</v>
      </c>
    </row>
  </sheetData>
  <mergeCells count="9">
    <mergeCell ref="A3:C3"/>
    <mergeCell ref="B5:C5"/>
    <mergeCell ref="A11:C11"/>
    <mergeCell ref="B13:C13"/>
    <mergeCell ref="D13:D14"/>
    <mergeCell ref="H3:K3"/>
    <mergeCell ref="I5:K5"/>
    <mergeCell ref="H11:K11"/>
    <mergeCell ref="I13:K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0DF7-7128-1F4E-B90B-49081C29908A}">
  <dimension ref="A3:G22"/>
  <sheetViews>
    <sheetView workbookViewId="0">
      <selection activeCell="G16" sqref="G16:G18"/>
    </sheetView>
  </sheetViews>
  <sheetFormatPr baseColWidth="10" defaultRowHeight="16" x14ac:dyDescent="0.2"/>
  <cols>
    <col min="1" max="1" width="12.6640625" bestFit="1" customWidth="1"/>
    <col min="5" max="5" width="12.6640625" bestFit="1" customWidth="1"/>
  </cols>
  <sheetData>
    <row r="3" spans="1:7" x14ac:dyDescent="0.2">
      <c r="B3" s="2" t="s">
        <v>35</v>
      </c>
      <c r="C3" s="2"/>
      <c r="D3" s="2"/>
    </row>
    <row r="5" spans="1:7" x14ac:dyDescent="0.2">
      <c r="B5" s="2" t="s">
        <v>36</v>
      </c>
      <c r="C5" s="2"/>
      <c r="D5" s="2"/>
    </row>
    <row r="6" spans="1:7" x14ac:dyDescent="0.2">
      <c r="A6" t="s">
        <v>37</v>
      </c>
      <c r="B6" t="s">
        <v>38</v>
      </c>
      <c r="C6" t="s">
        <v>39</v>
      </c>
      <c r="D6" t="s">
        <v>40</v>
      </c>
    </row>
    <row r="7" spans="1:7" x14ac:dyDescent="0.2">
      <c r="A7" t="s">
        <v>41</v>
      </c>
      <c r="B7" s="5">
        <v>8</v>
      </c>
      <c r="C7" s="5">
        <v>10</v>
      </c>
      <c r="D7" s="5">
        <v>12</v>
      </c>
    </row>
    <row r="8" spans="1:7" x14ac:dyDescent="0.2">
      <c r="A8" t="s">
        <v>42</v>
      </c>
      <c r="B8" s="5">
        <v>15</v>
      </c>
      <c r="C8" s="5">
        <v>13</v>
      </c>
      <c r="D8" s="5">
        <v>12</v>
      </c>
    </row>
    <row r="9" spans="1:7" x14ac:dyDescent="0.2">
      <c r="A9" t="s">
        <v>43</v>
      </c>
      <c r="B9" s="5">
        <v>8</v>
      </c>
      <c r="C9" s="5">
        <v>12</v>
      </c>
      <c r="D9" s="5">
        <v>10</v>
      </c>
    </row>
    <row r="12" spans="1:7" x14ac:dyDescent="0.2">
      <c r="B12" s="2" t="s">
        <v>44</v>
      </c>
      <c r="C12" s="2"/>
      <c r="D12" s="2"/>
    </row>
    <row r="14" spans="1:7" x14ac:dyDescent="0.2">
      <c r="B14" s="2" t="s">
        <v>36</v>
      </c>
      <c r="C14" s="2"/>
      <c r="D14" s="2"/>
    </row>
    <row r="15" spans="1:7" x14ac:dyDescent="0.2">
      <c r="A15" t="s">
        <v>37</v>
      </c>
      <c r="B15" t="s">
        <v>38</v>
      </c>
      <c r="C15" t="s">
        <v>39</v>
      </c>
      <c r="D15" t="s">
        <v>40</v>
      </c>
      <c r="E15" t="s">
        <v>45</v>
      </c>
    </row>
    <row r="16" spans="1:7" x14ac:dyDescent="0.2">
      <c r="A16" t="s">
        <v>41</v>
      </c>
      <c r="B16">
        <v>0</v>
      </c>
      <c r="C16">
        <v>1</v>
      </c>
      <c r="D16">
        <v>0</v>
      </c>
      <c r="E16">
        <f>SUM(B16:D16)</f>
        <v>1</v>
      </c>
      <c r="F16" s="1" t="s">
        <v>11</v>
      </c>
      <c r="G16" s="5">
        <v>1</v>
      </c>
    </row>
    <row r="17" spans="1:7" x14ac:dyDescent="0.2">
      <c r="A17" t="s">
        <v>42</v>
      </c>
      <c r="B17">
        <v>0</v>
      </c>
      <c r="C17">
        <v>0</v>
      </c>
      <c r="D17">
        <v>1</v>
      </c>
      <c r="E17">
        <f t="shared" ref="E17:E18" si="0">SUM(B17:D17)</f>
        <v>1</v>
      </c>
      <c r="F17" s="1" t="s">
        <v>11</v>
      </c>
      <c r="G17" s="5">
        <v>1</v>
      </c>
    </row>
    <row r="18" spans="1:7" x14ac:dyDescent="0.2">
      <c r="A18" t="s">
        <v>43</v>
      </c>
      <c r="B18">
        <v>1</v>
      </c>
      <c r="C18">
        <v>0</v>
      </c>
      <c r="D18">
        <v>0</v>
      </c>
      <c r="E18">
        <f t="shared" si="0"/>
        <v>1</v>
      </c>
      <c r="F18" s="1" t="s">
        <v>11</v>
      </c>
      <c r="G18" s="5">
        <v>1</v>
      </c>
    </row>
    <row r="20" spans="1:7" x14ac:dyDescent="0.2">
      <c r="A20" t="s">
        <v>46</v>
      </c>
      <c r="B20">
        <f>SUM(B16:B18)</f>
        <v>1</v>
      </c>
      <c r="C20">
        <f t="shared" ref="C20:D20" si="1">SUM(C16:C18)</f>
        <v>1</v>
      </c>
      <c r="D20">
        <f t="shared" si="1"/>
        <v>1</v>
      </c>
    </row>
    <row r="21" spans="1:7" x14ac:dyDescent="0.2">
      <c r="B21" s="1" t="s">
        <v>11</v>
      </c>
      <c r="C21" s="1" t="s">
        <v>11</v>
      </c>
      <c r="D21" s="1" t="s">
        <v>11</v>
      </c>
      <c r="G21" s="1" t="s">
        <v>15</v>
      </c>
    </row>
    <row r="22" spans="1:7" x14ac:dyDescent="0.2">
      <c r="B22" s="5">
        <v>1</v>
      </c>
      <c r="C22" s="5">
        <v>1</v>
      </c>
      <c r="D22" s="5">
        <v>1</v>
      </c>
      <c r="F22" t="s">
        <v>16</v>
      </c>
      <c r="G22" s="8">
        <f>SUMPRODUCT(B7:D9,B16:D18)</f>
        <v>30</v>
      </c>
    </row>
  </sheetData>
  <mergeCells count="4">
    <mergeCell ref="B3:D3"/>
    <mergeCell ref="B5:D5"/>
    <mergeCell ref="B12:D12"/>
    <mergeCell ref="B14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21C8-45EC-E348-AA0E-5031BACF4CF4}">
  <dimension ref="A4:M21"/>
  <sheetViews>
    <sheetView workbookViewId="0">
      <selection activeCell="F6" sqref="F6"/>
    </sheetView>
  </sheetViews>
  <sheetFormatPr baseColWidth="10" defaultRowHeight="16" x14ac:dyDescent="0.2"/>
  <cols>
    <col min="5" max="6" width="12.6640625" bestFit="1" customWidth="1"/>
    <col min="11" max="11" width="17" bestFit="1" customWidth="1"/>
    <col min="13" max="13" width="15.83203125" bestFit="1" customWidth="1"/>
  </cols>
  <sheetData>
    <row r="4" spans="1:13" x14ac:dyDescent="0.2">
      <c r="A4" s="9" t="s">
        <v>47</v>
      </c>
      <c r="B4" s="9"/>
      <c r="C4" s="9" t="s">
        <v>48</v>
      </c>
      <c r="D4" s="9"/>
      <c r="E4" s="9" t="s">
        <v>50</v>
      </c>
      <c r="F4" s="10" t="s">
        <v>51</v>
      </c>
    </row>
    <row r="5" spans="1:13" x14ac:dyDescent="0.2">
      <c r="A5" s="9" t="s">
        <v>49</v>
      </c>
      <c r="B5" s="9"/>
      <c r="C5" s="9" t="s">
        <v>49</v>
      </c>
      <c r="D5" s="9"/>
      <c r="E5" s="9"/>
      <c r="F5" s="9"/>
      <c r="H5" s="11" t="s">
        <v>49</v>
      </c>
      <c r="I5" s="11" t="s">
        <v>52</v>
      </c>
      <c r="J5" s="11" t="s">
        <v>53</v>
      </c>
      <c r="K5" s="11" t="s">
        <v>54</v>
      </c>
      <c r="L5" s="12" t="s">
        <v>11</v>
      </c>
      <c r="M5" s="11" t="s">
        <v>55</v>
      </c>
    </row>
    <row r="6" spans="1:13" x14ac:dyDescent="0.2">
      <c r="A6" s="9">
        <v>1</v>
      </c>
      <c r="B6" s="9"/>
      <c r="C6" s="9">
        <v>2</v>
      </c>
      <c r="D6" s="9"/>
      <c r="E6" s="11">
        <v>11</v>
      </c>
      <c r="F6" s="11">
        <v>0</v>
      </c>
      <c r="H6" s="11">
        <v>1</v>
      </c>
      <c r="I6" s="11"/>
      <c r="J6" s="11">
        <v>0</v>
      </c>
      <c r="K6" s="11">
        <f>F6+F7</f>
        <v>0</v>
      </c>
      <c r="L6" s="12" t="s">
        <v>11</v>
      </c>
      <c r="M6" s="11">
        <v>-1</v>
      </c>
    </row>
    <row r="7" spans="1:13" x14ac:dyDescent="0.2">
      <c r="A7" s="9">
        <v>1</v>
      </c>
      <c r="B7" s="9"/>
      <c r="C7" s="9">
        <v>3</v>
      </c>
      <c r="D7" s="9"/>
      <c r="E7" s="11">
        <v>9</v>
      </c>
      <c r="F7" s="11">
        <v>0</v>
      </c>
      <c r="H7" s="11">
        <v>2</v>
      </c>
      <c r="I7" s="11">
        <v>0</v>
      </c>
      <c r="J7" s="11">
        <v>0</v>
      </c>
      <c r="K7" s="11">
        <f>F6-F8-F9</f>
        <v>0</v>
      </c>
      <c r="L7" s="12" t="s">
        <v>11</v>
      </c>
      <c r="M7" s="11">
        <v>0</v>
      </c>
    </row>
    <row r="8" spans="1:13" x14ac:dyDescent="0.2">
      <c r="A8" s="9">
        <v>2</v>
      </c>
      <c r="B8" s="9"/>
      <c r="C8" s="9">
        <v>4</v>
      </c>
      <c r="D8" s="9"/>
      <c r="E8" s="11">
        <v>4</v>
      </c>
      <c r="F8" s="11">
        <v>0</v>
      </c>
      <c r="H8" s="11">
        <v>3</v>
      </c>
      <c r="I8" s="11">
        <v>0</v>
      </c>
      <c r="J8" s="11">
        <v>0</v>
      </c>
      <c r="K8" s="11">
        <f>F7-F10-F11</f>
        <v>0</v>
      </c>
      <c r="L8" s="12" t="s">
        <v>11</v>
      </c>
      <c r="M8" s="11">
        <v>0</v>
      </c>
    </row>
    <row r="9" spans="1:13" x14ac:dyDescent="0.2">
      <c r="A9" s="9">
        <v>2</v>
      </c>
      <c r="B9" s="9"/>
      <c r="C9" s="9">
        <v>5</v>
      </c>
      <c r="D9" s="9"/>
      <c r="E9" s="11">
        <v>8</v>
      </c>
      <c r="F9" s="11">
        <v>0</v>
      </c>
      <c r="H9" s="11">
        <v>4</v>
      </c>
      <c r="I9" s="11">
        <v>0</v>
      </c>
      <c r="J9" s="11">
        <v>0</v>
      </c>
      <c r="K9" s="11">
        <f>F8+F10-F12-F13</f>
        <v>0</v>
      </c>
      <c r="L9" s="12" t="s">
        <v>11</v>
      </c>
      <c r="M9" s="11">
        <v>0</v>
      </c>
    </row>
    <row r="10" spans="1:13" x14ac:dyDescent="0.2">
      <c r="A10" s="9">
        <v>3</v>
      </c>
      <c r="B10" s="9"/>
      <c r="C10" s="9">
        <v>4</v>
      </c>
      <c r="D10" s="9"/>
      <c r="E10" s="11">
        <v>8</v>
      </c>
      <c r="F10" s="11">
        <v>0</v>
      </c>
      <c r="H10" s="11">
        <v>5</v>
      </c>
      <c r="I10" s="11">
        <v>0</v>
      </c>
      <c r="J10" s="11">
        <v>0</v>
      </c>
      <c r="K10" s="11">
        <f>F9+F11-F14-F15</f>
        <v>0</v>
      </c>
      <c r="L10" s="12" t="s">
        <v>11</v>
      </c>
      <c r="M10" s="11">
        <v>0</v>
      </c>
    </row>
    <row r="11" spans="1:13" x14ac:dyDescent="0.2">
      <c r="A11" s="9">
        <v>3</v>
      </c>
      <c r="B11" s="9"/>
      <c r="C11" s="9">
        <v>5</v>
      </c>
      <c r="D11" s="9"/>
      <c r="E11" s="11">
        <v>6</v>
      </c>
      <c r="F11" s="11">
        <v>0</v>
      </c>
      <c r="H11" s="11">
        <v>6</v>
      </c>
      <c r="I11" s="11">
        <v>0</v>
      </c>
      <c r="J11" s="11">
        <v>0</v>
      </c>
      <c r="K11" s="11">
        <f>F12-F16</f>
        <v>0</v>
      </c>
      <c r="L11" s="12" t="s">
        <v>11</v>
      </c>
      <c r="M11" s="11">
        <v>0</v>
      </c>
    </row>
    <row r="12" spans="1:13" x14ac:dyDescent="0.2">
      <c r="A12" s="9">
        <v>4</v>
      </c>
      <c r="B12" s="9"/>
      <c r="C12" s="9">
        <v>6</v>
      </c>
      <c r="D12" s="9"/>
      <c r="E12" s="11">
        <v>6</v>
      </c>
      <c r="F12" s="11">
        <v>0</v>
      </c>
      <c r="H12" s="11">
        <v>7</v>
      </c>
      <c r="I12" s="11">
        <v>0</v>
      </c>
      <c r="J12" s="11">
        <v>0</v>
      </c>
      <c r="K12" s="11">
        <f>F13+F14-F17</f>
        <v>0</v>
      </c>
      <c r="L12" s="12" t="s">
        <v>11</v>
      </c>
      <c r="M12" s="11">
        <v>0</v>
      </c>
    </row>
    <row r="13" spans="1:13" x14ac:dyDescent="0.2">
      <c r="A13" s="9">
        <v>4</v>
      </c>
      <c r="B13" s="9"/>
      <c r="C13" s="9">
        <v>7</v>
      </c>
      <c r="D13" s="9"/>
      <c r="E13" s="11">
        <v>5</v>
      </c>
      <c r="F13" s="11">
        <v>0</v>
      </c>
      <c r="H13" s="11">
        <v>8</v>
      </c>
      <c r="I13" s="11">
        <v>0</v>
      </c>
      <c r="J13" s="11">
        <v>0</v>
      </c>
      <c r="K13" s="11">
        <f>F15-F18</f>
        <v>0</v>
      </c>
      <c r="L13" s="12" t="s">
        <v>11</v>
      </c>
      <c r="M13" s="11">
        <v>0</v>
      </c>
    </row>
    <row r="14" spans="1:13" x14ac:dyDescent="0.2">
      <c r="A14" s="9">
        <v>5</v>
      </c>
      <c r="B14" s="9"/>
      <c r="C14" s="9">
        <v>7</v>
      </c>
      <c r="D14" s="9"/>
      <c r="E14" s="11">
        <v>6</v>
      </c>
      <c r="F14" s="11">
        <v>0</v>
      </c>
      <c r="H14" s="11">
        <v>9</v>
      </c>
      <c r="I14" s="11">
        <v>0</v>
      </c>
      <c r="J14" s="11"/>
      <c r="K14" s="11">
        <f>SUM(F16:F18)</f>
        <v>0</v>
      </c>
      <c r="L14" s="12" t="s">
        <v>11</v>
      </c>
      <c r="M14" s="11">
        <v>1</v>
      </c>
    </row>
    <row r="15" spans="1:13" x14ac:dyDescent="0.2">
      <c r="A15" s="9">
        <v>5</v>
      </c>
      <c r="B15" s="9"/>
      <c r="C15" s="9">
        <v>8</v>
      </c>
      <c r="D15" s="9"/>
      <c r="E15" s="11">
        <v>4</v>
      </c>
      <c r="F15" s="11">
        <v>0</v>
      </c>
    </row>
    <row r="16" spans="1:13" x14ac:dyDescent="0.2">
      <c r="A16" s="9">
        <v>6</v>
      </c>
      <c r="B16" s="9"/>
      <c r="C16" s="9">
        <v>9</v>
      </c>
      <c r="D16" s="9"/>
      <c r="E16" s="11">
        <v>6</v>
      </c>
      <c r="F16" s="11">
        <v>0</v>
      </c>
    </row>
    <row r="17" spans="1:6" x14ac:dyDescent="0.2">
      <c r="A17" s="9">
        <v>7</v>
      </c>
      <c r="B17" s="9"/>
      <c r="C17" s="9">
        <v>9</v>
      </c>
      <c r="D17" s="9"/>
      <c r="E17" s="11">
        <v>4</v>
      </c>
      <c r="F17" s="11">
        <v>0</v>
      </c>
    </row>
    <row r="18" spans="1:6" x14ac:dyDescent="0.2">
      <c r="A18" s="9">
        <v>8</v>
      </c>
      <c r="B18" s="9"/>
      <c r="C18" s="9">
        <v>9</v>
      </c>
      <c r="D18" s="9"/>
      <c r="E18" s="11">
        <v>6</v>
      </c>
      <c r="F18" s="11">
        <v>0</v>
      </c>
    </row>
    <row r="20" spans="1:6" x14ac:dyDescent="0.2">
      <c r="E20" t="s">
        <v>16</v>
      </c>
      <c r="F20" s="1" t="s">
        <v>57</v>
      </c>
    </row>
    <row r="21" spans="1:6" x14ac:dyDescent="0.2">
      <c r="E21" t="s">
        <v>56</v>
      </c>
      <c r="F21" s="8">
        <f>SUMPRODUCT(F6:F18,E6:E18)</f>
        <v>0</v>
      </c>
    </row>
  </sheetData>
  <mergeCells count="32">
    <mergeCell ref="E4:E5"/>
    <mergeCell ref="F4:F5"/>
    <mergeCell ref="C13:D13"/>
    <mergeCell ref="C14:D14"/>
    <mergeCell ref="C15:D15"/>
    <mergeCell ref="C16:D16"/>
    <mergeCell ref="C17:D17"/>
    <mergeCell ref="C18:D18"/>
    <mergeCell ref="A16:B16"/>
    <mergeCell ref="A17:B17"/>
    <mergeCell ref="A18:B18"/>
    <mergeCell ref="C6:D6"/>
    <mergeCell ref="C7:D7"/>
    <mergeCell ref="C8:D8"/>
    <mergeCell ref="C9:D9"/>
    <mergeCell ref="C10:D10"/>
    <mergeCell ref="C11:D11"/>
    <mergeCell ref="C12:D12"/>
    <mergeCell ref="A10:B10"/>
    <mergeCell ref="A11:B11"/>
    <mergeCell ref="A12:B12"/>
    <mergeCell ref="A13:B13"/>
    <mergeCell ref="A14:B14"/>
    <mergeCell ref="A15:B15"/>
    <mergeCell ref="A4:B4"/>
    <mergeCell ref="C4:D4"/>
    <mergeCell ref="A5:B5"/>
    <mergeCell ref="C5:D5"/>
    <mergeCell ref="A6:B6"/>
    <mergeCell ref="A7:B7"/>
    <mergeCell ref="A8:B8"/>
    <mergeCell ref="A9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5301-5BAE-1F4D-A14E-A9B7D36262F0}">
  <dimension ref="A3:L16"/>
  <sheetViews>
    <sheetView tabSelected="1" workbookViewId="0">
      <selection activeCell="E17" sqref="E17"/>
    </sheetView>
  </sheetViews>
  <sheetFormatPr baseColWidth="10" defaultRowHeight="16" x14ac:dyDescent="0.2"/>
  <cols>
    <col min="5" max="5" width="13.6640625" bestFit="1" customWidth="1"/>
    <col min="9" max="9" width="11.5" bestFit="1" customWidth="1"/>
    <col min="10" max="10" width="17" bestFit="1" customWidth="1"/>
    <col min="12" max="12" width="17" bestFit="1" customWidth="1"/>
  </cols>
  <sheetData>
    <row r="3" spans="1:12" x14ac:dyDescent="0.2">
      <c r="A3" s="11" t="s">
        <v>47</v>
      </c>
      <c r="B3" s="11" t="s">
        <v>48</v>
      </c>
      <c r="C3" s="11" t="s">
        <v>58</v>
      </c>
      <c r="D3" s="11"/>
      <c r="E3" s="11" t="s">
        <v>13</v>
      </c>
      <c r="G3" s="11" t="s">
        <v>49</v>
      </c>
      <c r="H3" s="11" t="s">
        <v>59</v>
      </c>
      <c r="I3" s="11" t="s">
        <v>60</v>
      </c>
      <c r="J3" s="11" t="s">
        <v>54</v>
      </c>
      <c r="K3" s="11"/>
      <c r="L3" s="11" t="s">
        <v>61</v>
      </c>
    </row>
    <row r="4" spans="1:12" x14ac:dyDescent="0.2">
      <c r="A4" s="12" t="s">
        <v>63</v>
      </c>
      <c r="B4" s="12" t="s">
        <v>65</v>
      </c>
      <c r="C4" s="11">
        <v>50</v>
      </c>
      <c r="D4" s="12" t="s">
        <v>62</v>
      </c>
      <c r="E4" s="11">
        <v>50</v>
      </c>
      <c r="G4" s="11" t="s">
        <v>63</v>
      </c>
      <c r="H4" s="11"/>
      <c r="I4" s="11">
        <v>0</v>
      </c>
      <c r="J4" s="11"/>
      <c r="K4" s="11"/>
      <c r="L4" s="11"/>
    </row>
    <row r="5" spans="1:12" x14ac:dyDescent="0.2">
      <c r="A5" s="12" t="s">
        <v>63</v>
      </c>
      <c r="B5" s="12" t="s">
        <v>64</v>
      </c>
      <c r="C5" s="11">
        <v>60</v>
      </c>
      <c r="D5" s="12" t="s">
        <v>62</v>
      </c>
      <c r="E5" s="11">
        <v>60</v>
      </c>
      <c r="G5" s="11" t="s">
        <v>65</v>
      </c>
      <c r="H5" s="11">
        <v>0</v>
      </c>
      <c r="I5" s="11">
        <v>0</v>
      </c>
      <c r="J5" s="11">
        <f>C4-C6-C7</f>
        <v>0</v>
      </c>
      <c r="K5" s="12" t="s">
        <v>11</v>
      </c>
      <c r="L5" s="11">
        <v>0</v>
      </c>
    </row>
    <row r="6" spans="1:12" x14ac:dyDescent="0.2">
      <c r="A6" s="12" t="s">
        <v>65</v>
      </c>
      <c r="B6" s="12" t="s">
        <v>66</v>
      </c>
      <c r="C6" s="11">
        <v>40</v>
      </c>
      <c r="D6" s="12" t="s">
        <v>62</v>
      </c>
      <c r="E6" s="11">
        <v>40</v>
      </c>
      <c r="G6" s="11" t="s">
        <v>64</v>
      </c>
      <c r="H6" s="11">
        <v>0</v>
      </c>
      <c r="I6" s="11">
        <v>0</v>
      </c>
      <c r="J6" s="11">
        <f>C5-C8-C9</f>
        <v>0</v>
      </c>
      <c r="K6" s="12" t="s">
        <v>11</v>
      </c>
      <c r="L6" s="11">
        <v>0</v>
      </c>
    </row>
    <row r="7" spans="1:12" x14ac:dyDescent="0.2">
      <c r="A7" s="12" t="s">
        <v>65</v>
      </c>
      <c r="B7" s="12" t="s">
        <v>67</v>
      </c>
      <c r="C7" s="11">
        <v>10</v>
      </c>
      <c r="D7" s="12" t="s">
        <v>62</v>
      </c>
      <c r="E7" s="11">
        <v>60</v>
      </c>
      <c r="G7" s="11" t="s">
        <v>66</v>
      </c>
      <c r="H7" s="11">
        <v>0</v>
      </c>
      <c r="I7" s="11">
        <v>0</v>
      </c>
      <c r="J7" s="11">
        <f>C6+C8-C10</f>
        <v>0</v>
      </c>
      <c r="K7" s="12" t="s">
        <v>11</v>
      </c>
      <c r="L7" s="11">
        <v>0</v>
      </c>
    </row>
    <row r="8" spans="1:12" x14ac:dyDescent="0.2">
      <c r="A8" s="12" t="s">
        <v>64</v>
      </c>
      <c r="B8" s="12" t="s">
        <v>66</v>
      </c>
      <c r="C8" s="11">
        <v>0</v>
      </c>
      <c r="D8" s="12" t="s">
        <v>62</v>
      </c>
      <c r="E8" s="11">
        <v>80</v>
      </c>
      <c r="G8" s="11" t="s">
        <v>67</v>
      </c>
      <c r="H8" s="11">
        <v>0</v>
      </c>
      <c r="I8" s="11">
        <v>0</v>
      </c>
      <c r="J8" s="11">
        <f>C7+C9-C11</f>
        <v>0</v>
      </c>
      <c r="K8" s="12" t="s">
        <v>11</v>
      </c>
      <c r="L8" s="11">
        <v>0</v>
      </c>
    </row>
    <row r="9" spans="1:12" x14ac:dyDescent="0.2">
      <c r="A9" s="12" t="s">
        <v>64</v>
      </c>
      <c r="B9" s="12" t="s">
        <v>67</v>
      </c>
      <c r="C9" s="11">
        <v>60</v>
      </c>
      <c r="D9" s="12" t="s">
        <v>62</v>
      </c>
      <c r="E9" s="11">
        <v>60</v>
      </c>
      <c r="G9" s="11" t="s">
        <v>68</v>
      </c>
      <c r="H9" s="11">
        <v>0</v>
      </c>
      <c r="I9" s="11"/>
      <c r="J9" s="11"/>
      <c r="K9" s="11"/>
      <c r="L9" s="11"/>
    </row>
    <row r="10" spans="1:12" x14ac:dyDescent="0.2">
      <c r="A10" s="12" t="s">
        <v>66</v>
      </c>
      <c r="B10" s="12" t="s">
        <v>68</v>
      </c>
      <c r="C10" s="11">
        <v>40</v>
      </c>
      <c r="D10" s="12" t="s">
        <v>62</v>
      </c>
      <c r="E10" s="11">
        <v>50</v>
      </c>
    </row>
    <row r="11" spans="1:12" x14ac:dyDescent="0.2">
      <c r="A11" s="12" t="s">
        <v>67</v>
      </c>
      <c r="B11" s="12" t="s">
        <v>68</v>
      </c>
      <c r="C11" s="11">
        <v>70</v>
      </c>
      <c r="D11" s="12" t="s">
        <v>62</v>
      </c>
      <c r="E11" s="11">
        <v>70</v>
      </c>
    </row>
    <row r="15" spans="1:12" x14ac:dyDescent="0.2">
      <c r="E15" t="s">
        <v>69</v>
      </c>
    </row>
    <row r="16" spans="1:12" x14ac:dyDescent="0.2">
      <c r="D16" t="s">
        <v>16</v>
      </c>
      <c r="E16">
        <f>C5+C4</f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5</vt:i4>
      </vt:variant>
      <vt:variant>
        <vt:lpstr>Adlandırılmış Aralıklar</vt:lpstr>
      </vt:variant>
      <vt:variant>
        <vt:i4>2</vt:i4>
      </vt:variant>
    </vt:vector>
  </HeadingPairs>
  <TitlesOfParts>
    <vt:vector size="7" baseType="lpstr">
      <vt:lpstr>Transportation Problem</vt:lpstr>
      <vt:lpstr>Assignment Problem</vt:lpstr>
      <vt:lpstr>Job assignment Problem</vt:lpstr>
      <vt:lpstr>Shortest path Algorithm</vt:lpstr>
      <vt:lpstr>Maximum flow Problem</vt:lpstr>
      <vt:lpstr>Total_Transported_Factory_Transhipment</vt:lpstr>
      <vt:lpstr>Total_transported_Transhipment_Consumer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2020-08-14T07:14:11Z</dcterms:created>
  <dcterms:modified xsi:type="dcterms:W3CDTF">2020-08-14T14:05:06Z</dcterms:modified>
</cp:coreProperties>
</file>