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Florian\Documents\GitHub\beatlesAnalysis\Korrelationsanalyse\"/>
    </mc:Choice>
  </mc:AlternateContent>
  <bookViews>
    <workbookView xWindow="405" yWindow="600" windowWidth="27105" windowHeight="16380" tabRatio="500" firstSheet="11" activeTab="14"/>
  </bookViews>
  <sheets>
    <sheet name="01_Please Please Me" sheetId="1" r:id="rId1"/>
    <sheet name="02_With the Beatles" sheetId="2" r:id="rId2"/>
    <sheet name="03_A Hard Days Night" sheetId="3" r:id="rId3"/>
    <sheet name="04_Beatles for Sale" sheetId="4" r:id="rId4"/>
    <sheet name="05_Help" sheetId="5" r:id="rId5"/>
    <sheet name="06_Rubber Soul" sheetId="6" r:id="rId6"/>
    <sheet name="07_Revolver" sheetId="7" r:id="rId7"/>
    <sheet name="08_Sgt Peppers" sheetId="8" r:id="rId8"/>
    <sheet name="09_Magical Mystery Tour" sheetId="9" r:id="rId9"/>
    <sheet name="10_The BEATLES" sheetId="10" r:id="rId10"/>
    <sheet name="11_Yellow Submarine" sheetId="11" r:id="rId11"/>
    <sheet name="12_Abbey Road" sheetId="12" r:id="rId12"/>
    <sheet name="13_Let It Be" sheetId="13" r:id="rId13"/>
    <sheet name="Analyse Mittelwert" sheetId="14" r:id="rId14"/>
    <sheet name="Analyse_neu" sheetId="16" r:id="rId15"/>
    <sheet name="Analyse Mittelwert gestutzt" sheetId="15" r:id="rId16"/>
  </sheets>
  <definedNames>
    <definedName name="_01_Please_Please_Me_analysis_1" localSheetId="0">'01_Please Please Me'!$A$1:$Y$15</definedName>
    <definedName name="_02_With_the_Beatles_analysis" localSheetId="1">'02_With the Beatles'!$A$1:$Y$15</definedName>
    <definedName name="_03_A_Hard_Days_Night_analysis" localSheetId="2">'03_A Hard Days Night'!$A$1:$Y$14</definedName>
    <definedName name="_04_Beatles_for_Sale_analysis" localSheetId="3">'04_Beatles for Sale'!$A$1:$Y$15</definedName>
    <definedName name="_05_Help_analysis" localSheetId="4">'05_Help'!$A$1:$Y$15</definedName>
    <definedName name="_06_Rubber_Soul_analysis" localSheetId="5">'06_Rubber Soul'!$A$1:$Y$15</definedName>
    <definedName name="_07_Revolver_analysis" localSheetId="6">'07_Revolver'!$A$1:$Y$15</definedName>
    <definedName name="_08_Sgt_Peppers_Lonely_Hearts_Club_Band_analysis" localSheetId="7">'08_Sgt Peppers'!$A$1:$Y$14</definedName>
    <definedName name="_09_Magical_Mystery_Tour_analysis" localSheetId="8">'09_Magical Mystery Tour'!$A$1:$Y$12</definedName>
    <definedName name="_10_The_BEATLES_analysis" localSheetId="9">'10_The BEATLES'!$A$1:$Y$30</definedName>
    <definedName name="_11_Yellow_Submarine_analysis" localSheetId="10">'11_Yellow Submarine'!$A$1:$Y$5</definedName>
    <definedName name="_12_Abbey_Road_analysis" localSheetId="11">'12_Abbey Road'!$A$1:$Y$18</definedName>
    <definedName name="_13_Let_It_Be_analysis" localSheetId="12">'13_Let It Be'!$A$1:$Y$13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6" l="1"/>
  <c r="I26" i="16"/>
  <c r="O27" i="16"/>
  <c r="N27" i="16"/>
  <c r="M27" i="16"/>
  <c r="L27" i="16"/>
  <c r="K27" i="16"/>
  <c r="J27" i="16"/>
  <c r="H27" i="16"/>
  <c r="G27" i="16"/>
  <c r="F27" i="16"/>
  <c r="E27" i="16"/>
  <c r="D27" i="16"/>
  <c r="O26" i="16"/>
  <c r="N26" i="16"/>
  <c r="M26" i="16"/>
  <c r="L26" i="16"/>
  <c r="K26" i="16"/>
  <c r="J26" i="16"/>
  <c r="H26" i="16"/>
  <c r="G26" i="16"/>
  <c r="F26" i="16"/>
  <c r="E26" i="16"/>
  <c r="D26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D18" i="16"/>
  <c r="M19" i="16"/>
  <c r="L19" i="16"/>
  <c r="K19" i="16"/>
  <c r="J19" i="16"/>
  <c r="G19" i="16"/>
  <c r="F19" i="16"/>
  <c r="E19" i="16"/>
  <c r="D19" i="16"/>
  <c r="M18" i="16"/>
  <c r="L18" i="16"/>
  <c r="K18" i="16"/>
  <c r="J18" i="16"/>
  <c r="G18" i="16"/>
  <c r="F18" i="16"/>
  <c r="E18" i="16"/>
  <c r="O15" i="16"/>
  <c r="N15" i="16"/>
  <c r="I15" i="16"/>
  <c r="H15" i="16"/>
  <c r="O14" i="16"/>
  <c r="N14" i="16"/>
  <c r="I14" i="16"/>
  <c r="H14" i="16"/>
  <c r="O13" i="16"/>
  <c r="N13" i="16"/>
  <c r="I13" i="16"/>
  <c r="H13" i="16"/>
  <c r="O12" i="16"/>
  <c r="N12" i="16"/>
  <c r="I12" i="16"/>
  <c r="H12" i="16"/>
  <c r="O11" i="16"/>
  <c r="N11" i="16"/>
  <c r="I11" i="16"/>
  <c r="H11" i="16"/>
  <c r="O10" i="16"/>
  <c r="N10" i="16"/>
  <c r="I10" i="16"/>
  <c r="H10" i="16"/>
  <c r="O9" i="16"/>
  <c r="N9" i="16"/>
  <c r="I9" i="16"/>
  <c r="H9" i="16"/>
  <c r="O8" i="16"/>
  <c r="N8" i="16"/>
  <c r="I8" i="16"/>
  <c r="H8" i="16"/>
  <c r="O7" i="16"/>
  <c r="N7" i="16"/>
  <c r="I7" i="16"/>
  <c r="H7" i="16"/>
  <c r="O6" i="16"/>
  <c r="N6" i="16"/>
  <c r="I6" i="16"/>
  <c r="H6" i="16"/>
  <c r="O5" i="16"/>
  <c r="N5" i="16"/>
  <c r="I5" i="16"/>
  <c r="H5" i="16"/>
  <c r="O4" i="16"/>
  <c r="N4" i="16"/>
  <c r="I4" i="16"/>
  <c r="H4" i="16"/>
  <c r="O3" i="16"/>
  <c r="N3" i="16"/>
  <c r="I3" i="16"/>
  <c r="H3" i="16"/>
  <c r="M27" i="15"/>
  <c r="L27" i="15"/>
  <c r="K27" i="15"/>
  <c r="J27" i="15"/>
  <c r="G27" i="15"/>
  <c r="F27" i="15"/>
  <c r="E27" i="15"/>
  <c r="D27" i="15"/>
  <c r="M26" i="15"/>
  <c r="L26" i="15"/>
  <c r="K26" i="15"/>
  <c r="J26" i="15"/>
  <c r="G26" i="15"/>
  <c r="F26" i="15"/>
  <c r="E26" i="15"/>
  <c r="D26" i="15"/>
  <c r="M23" i="15"/>
  <c r="L23" i="15"/>
  <c r="K23" i="15"/>
  <c r="J23" i="15"/>
  <c r="G23" i="15"/>
  <c r="F23" i="15"/>
  <c r="E23" i="15"/>
  <c r="D23" i="15"/>
  <c r="M22" i="15"/>
  <c r="L22" i="15"/>
  <c r="K22" i="15"/>
  <c r="J22" i="15"/>
  <c r="G22" i="15"/>
  <c r="F22" i="15"/>
  <c r="E22" i="15"/>
  <c r="D22" i="15"/>
  <c r="M19" i="15"/>
  <c r="L19" i="15"/>
  <c r="K19" i="15"/>
  <c r="J19" i="15"/>
  <c r="G19" i="15"/>
  <c r="F19" i="15"/>
  <c r="E19" i="15"/>
  <c r="D19" i="15"/>
  <c r="M18" i="15"/>
  <c r="L18" i="15"/>
  <c r="K18" i="15"/>
  <c r="J18" i="15"/>
  <c r="G18" i="15"/>
  <c r="F18" i="15"/>
  <c r="E18" i="15"/>
  <c r="D18" i="15"/>
  <c r="O15" i="15"/>
  <c r="N15" i="15"/>
  <c r="I15" i="15"/>
  <c r="H15" i="15"/>
  <c r="O14" i="15"/>
  <c r="N14" i="15"/>
  <c r="I14" i="15"/>
  <c r="H14" i="15"/>
  <c r="O13" i="15"/>
  <c r="N13" i="15"/>
  <c r="I13" i="15"/>
  <c r="H13" i="15"/>
  <c r="O12" i="15"/>
  <c r="N12" i="15"/>
  <c r="I12" i="15"/>
  <c r="H12" i="15"/>
  <c r="O11" i="15"/>
  <c r="N11" i="15"/>
  <c r="I11" i="15"/>
  <c r="H11" i="15"/>
  <c r="O10" i="15"/>
  <c r="N10" i="15"/>
  <c r="I10" i="15"/>
  <c r="H10" i="15"/>
  <c r="O9" i="15"/>
  <c r="N9" i="15"/>
  <c r="I9" i="15"/>
  <c r="H9" i="15"/>
  <c r="O8" i="15"/>
  <c r="N8" i="15"/>
  <c r="I8" i="15"/>
  <c r="H8" i="15"/>
  <c r="O7" i="15"/>
  <c r="N7" i="15"/>
  <c r="I7" i="15"/>
  <c r="H7" i="15"/>
  <c r="O6" i="15"/>
  <c r="N6" i="15"/>
  <c r="I6" i="15"/>
  <c r="H6" i="15"/>
  <c r="O5" i="15"/>
  <c r="N5" i="15"/>
  <c r="I5" i="15"/>
  <c r="H5" i="15"/>
  <c r="O4" i="15"/>
  <c r="N4" i="15"/>
  <c r="I4" i="15"/>
  <c r="H4" i="15"/>
  <c r="O3" i="15"/>
  <c r="N3" i="15"/>
  <c r="I3" i="15"/>
  <c r="H3" i="15"/>
  <c r="O4" i="14"/>
  <c r="O5" i="14"/>
  <c r="O6" i="14"/>
  <c r="O7" i="14"/>
  <c r="O8" i="14"/>
  <c r="O9" i="14"/>
  <c r="O10" i="14"/>
  <c r="O11" i="14"/>
  <c r="O12" i="14"/>
  <c r="O13" i="14"/>
  <c r="O14" i="14"/>
  <c r="O15" i="14"/>
  <c r="O3" i="14"/>
  <c r="N15" i="14"/>
  <c r="N4" i="14"/>
  <c r="N5" i="14"/>
  <c r="N6" i="14"/>
  <c r="N7" i="14"/>
  <c r="N8" i="14"/>
  <c r="N9" i="14"/>
  <c r="N10" i="14"/>
  <c r="N11" i="14"/>
  <c r="N12" i="14"/>
  <c r="N13" i="14"/>
  <c r="N14" i="14"/>
  <c r="N3" i="14"/>
  <c r="I4" i="14"/>
  <c r="I5" i="14"/>
  <c r="I6" i="14"/>
  <c r="I7" i="14"/>
  <c r="I8" i="14"/>
  <c r="I9" i="14"/>
  <c r="I10" i="14"/>
  <c r="I11" i="14"/>
  <c r="I12" i="14"/>
  <c r="I13" i="14"/>
  <c r="I14" i="14"/>
  <c r="I15" i="14"/>
  <c r="I3" i="14"/>
  <c r="H4" i="14"/>
  <c r="H5" i="14"/>
  <c r="H6" i="14"/>
  <c r="H7" i="14"/>
  <c r="H8" i="14"/>
  <c r="H9" i="14"/>
  <c r="H10" i="14"/>
  <c r="H11" i="14"/>
  <c r="H12" i="14"/>
  <c r="H13" i="14"/>
  <c r="H14" i="14"/>
  <c r="H15" i="14"/>
  <c r="K18" i="14"/>
  <c r="J18" i="14"/>
  <c r="H3" i="14"/>
  <c r="M27" i="14"/>
  <c r="L27" i="14"/>
  <c r="K27" i="14"/>
  <c r="J27" i="14"/>
  <c r="G27" i="14"/>
  <c r="F27" i="14"/>
  <c r="E27" i="14"/>
  <c r="D27" i="14"/>
  <c r="M26" i="14"/>
  <c r="L26" i="14"/>
  <c r="K26" i="14"/>
  <c r="J26" i="14"/>
  <c r="G26" i="14"/>
  <c r="F26" i="14"/>
  <c r="E26" i="14"/>
  <c r="D26" i="14"/>
  <c r="M23" i="14"/>
  <c r="L23" i="14"/>
  <c r="K23" i="14"/>
  <c r="J23" i="14"/>
  <c r="G23" i="14"/>
  <c r="F23" i="14"/>
  <c r="E23" i="14"/>
  <c r="D23" i="14"/>
  <c r="M22" i="14"/>
  <c r="L22" i="14"/>
  <c r="K22" i="14"/>
  <c r="J22" i="14"/>
  <c r="G22" i="14"/>
  <c r="F22" i="14"/>
  <c r="E22" i="14"/>
  <c r="D22" i="14"/>
  <c r="M19" i="14"/>
  <c r="M18" i="14"/>
  <c r="L19" i="14"/>
  <c r="L18" i="14"/>
  <c r="K19" i="14"/>
  <c r="J19" i="14"/>
  <c r="F19" i="14"/>
  <c r="F18" i="14"/>
  <c r="E19" i="14"/>
  <c r="E18" i="14"/>
  <c r="D18" i="14"/>
  <c r="G19" i="14"/>
  <c r="G18" i="14"/>
  <c r="D19" i="14"/>
  <c r="Z2" i="4"/>
  <c r="AA2" i="4"/>
  <c r="Z3" i="4"/>
  <c r="AA3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AA17" i="4"/>
  <c r="Z2" i="8"/>
  <c r="AA2" i="8"/>
  <c r="Z3" i="8"/>
  <c r="AA3" i="8"/>
  <c r="Z4" i="8"/>
  <c r="AA4" i="8"/>
  <c r="Z5" i="8"/>
  <c r="AA5" i="8"/>
  <c r="Z6" i="8"/>
  <c r="AA6" i="8"/>
  <c r="Z7" i="8"/>
  <c r="AA7" i="8"/>
  <c r="Z8" i="8"/>
  <c r="AA8" i="8"/>
  <c r="Z9" i="8"/>
  <c r="AA9" i="8"/>
  <c r="Z10" i="8"/>
  <c r="AA10" i="8"/>
  <c r="Z11" i="8"/>
  <c r="AA11" i="8"/>
  <c r="Z12" i="8"/>
  <c r="AA12" i="8"/>
  <c r="Z13" i="8"/>
  <c r="AA13" i="8"/>
  <c r="Z14" i="8"/>
  <c r="AA14" i="8"/>
  <c r="AA16" i="8"/>
  <c r="AE2" i="13"/>
  <c r="AG2" i="13"/>
  <c r="AE3" i="13"/>
  <c r="AG3" i="13"/>
  <c r="AE4" i="13"/>
  <c r="AG4" i="13"/>
  <c r="AE5" i="13"/>
  <c r="AG5" i="13"/>
  <c r="AE6" i="13"/>
  <c r="AG6" i="13"/>
  <c r="AE7" i="13"/>
  <c r="AG7" i="13"/>
  <c r="AE8" i="13"/>
  <c r="AG8" i="13"/>
  <c r="AE9" i="13"/>
  <c r="AG9" i="13"/>
  <c r="AE10" i="13"/>
  <c r="AG10" i="13"/>
  <c r="AE11" i="13"/>
  <c r="AG11" i="13"/>
  <c r="AE12" i="13"/>
  <c r="AG12" i="13"/>
  <c r="AE13" i="13"/>
  <c r="AG13" i="13"/>
  <c r="AG16" i="13"/>
  <c r="AH2" i="13"/>
  <c r="AH3" i="13"/>
  <c r="AH4" i="13"/>
  <c r="AH5" i="13"/>
  <c r="AH6" i="13"/>
  <c r="AH7" i="13"/>
  <c r="AH8" i="13"/>
  <c r="AH9" i="13"/>
  <c r="AH10" i="13"/>
  <c r="AH11" i="13"/>
  <c r="AH12" i="13"/>
  <c r="AH13" i="13"/>
  <c r="AH16" i="13"/>
  <c r="AI2" i="13"/>
  <c r="AI3" i="13"/>
  <c r="AI4" i="13"/>
  <c r="AI5" i="13"/>
  <c r="AI6" i="13"/>
  <c r="AI7" i="13"/>
  <c r="AI8" i="13"/>
  <c r="AI9" i="13"/>
  <c r="AI10" i="13"/>
  <c r="AI11" i="13"/>
  <c r="AI12" i="13"/>
  <c r="AI13" i="13"/>
  <c r="AI16" i="13"/>
  <c r="AG15" i="13"/>
  <c r="AH15" i="13"/>
  <c r="AI15" i="13"/>
  <c r="AF2" i="13"/>
  <c r="AF3" i="13"/>
  <c r="AF4" i="13"/>
  <c r="AF5" i="13"/>
  <c r="AF6" i="13"/>
  <c r="AF7" i="13"/>
  <c r="AF8" i="13"/>
  <c r="AF9" i="13"/>
  <c r="AF10" i="13"/>
  <c r="AF11" i="13"/>
  <c r="AF12" i="13"/>
  <c r="AF13" i="13"/>
  <c r="AF16" i="13"/>
  <c r="AF15" i="13"/>
  <c r="Z2" i="13"/>
  <c r="AD2" i="13"/>
  <c r="Z3" i="13"/>
  <c r="AD3" i="13"/>
  <c r="Z4" i="13"/>
  <c r="AD4" i="13"/>
  <c r="Z5" i="13"/>
  <c r="AD5" i="13"/>
  <c r="Z6" i="13"/>
  <c r="AD6" i="13"/>
  <c r="Z7" i="13"/>
  <c r="AD7" i="13"/>
  <c r="Z8" i="13"/>
  <c r="AD8" i="13"/>
  <c r="Z9" i="13"/>
  <c r="AD9" i="13"/>
  <c r="Z10" i="13"/>
  <c r="AD10" i="13"/>
  <c r="Z11" i="13"/>
  <c r="AD11" i="13"/>
  <c r="Z12" i="13"/>
  <c r="AD12" i="13"/>
  <c r="Z13" i="13"/>
  <c r="AD13" i="13"/>
  <c r="AD16" i="13"/>
  <c r="AB2" i="13"/>
  <c r="AB3" i="13"/>
  <c r="AB4" i="13"/>
  <c r="AB5" i="13"/>
  <c r="AB6" i="13"/>
  <c r="AB7" i="13"/>
  <c r="AB8" i="13"/>
  <c r="AB9" i="13"/>
  <c r="AB10" i="13"/>
  <c r="AB11" i="13"/>
  <c r="AB12" i="13"/>
  <c r="AB13" i="13"/>
  <c r="AB16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6" i="13"/>
  <c r="AB15" i="13"/>
  <c r="AC15" i="13"/>
  <c r="AD15" i="13"/>
  <c r="AA2" i="13"/>
  <c r="AA3" i="13"/>
  <c r="AA4" i="13"/>
  <c r="AA5" i="13"/>
  <c r="AA6" i="13"/>
  <c r="AA7" i="13"/>
  <c r="AA8" i="13"/>
  <c r="AA9" i="13"/>
  <c r="AA10" i="13"/>
  <c r="AA11" i="13"/>
  <c r="AA12" i="13"/>
  <c r="AA13" i="13"/>
  <c r="AA16" i="13"/>
  <c r="AA15" i="13"/>
  <c r="AE2" i="12"/>
  <c r="AG2" i="12"/>
  <c r="AE3" i="12"/>
  <c r="AG3" i="12"/>
  <c r="AE4" i="12"/>
  <c r="AG4" i="12"/>
  <c r="AE5" i="12"/>
  <c r="AG5" i="12"/>
  <c r="AE6" i="12"/>
  <c r="AG6" i="12"/>
  <c r="AE7" i="12"/>
  <c r="AG7" i="12"/>
  <c r="AE8" i="12"/>
  <c r="AG8" i="12"/>
  <c r="AE9" i="12"/>
  <c r="AG9" i="12"/>
  <c r="AE10" i="12"/>
  <c r="AG10" i="12"/>
  <c r="AE11" i="12"/>
  <c r="AG11" i="12"/>
  <c r="AE12" i="12"/>
  <c r="AG12" i="12"/>
  <c r="AE13" i="12"/>
  <c r="AG13" i="12"/>
  <c r="AE14" i="12"/>
  <c r="AG14" i="12"/>
  <c r="AE15" i="12"/>
  <c r="AG15" i="12"/>
  <c r="AE16" i="12"/>
  <c r="AG16" i="12"/>
  <c r="AE17" i="12"/>
  <c r="AG17" i="12"/>
  <c r="AE18" i="12"/>
  <c r="AG18" i="12"/>
  <c r="AG21" i="12"/>
  <c r="AH2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21" i="12"/>
  <c r="AI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21" i="12"/>
  <c r="AG20" i="12"/>
  <c r="AH20" i="12"/>
  <c r="AI20" i="12"/>
  <c r="AF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21" i="12"/>
  <c r="AF20" i="12"/>
  <c r="Z2" i="12"/>
  <c r="AB2" i="12"/>
  <c r="Z3" i="12"/>
  <c r="AB3" i="12"/>
  <c r="Z4" i="12"/>
  <c r="AB4" i="12"/>
  <c r="Z5" i="12"/>
  <c r="AB5" i="12"/>
  <c r="Z6" i="12"/>
  <c r="AB6" i="12"/>
  <c r="Z7" i="12"/>
  <c r="AB7" i="12"/>
  <c r="Z8" i="12"/>
  <c r="AB8" i="12"/>
  <c r="Z9" i="12"/>
  <c r="AB9" i="12"/>
  <c r="Z10" i="12"/>
  <c r="AB10" i="12"/>
  <c r="Z11" i="12"/>
  <c r="AB11" i="12"/>
  <c r="Z12" i="12"/>
  <c r="AB12" i="12"/>
  <c r="Z13" i="12"/>
  <c r="AB13" i="12"/>
  <c r="Z14" i="12"/>
  <c r="AB14" i="12"/>
  <c r="Z15" i="12"/>
  <c r="AB15" i="12"/>
  <c r="Z16" i="12"/>
  <c r="AB16" i="12"/>
  <c r="Z17" i="12"/>
  <c r="AB17" i="12"/>
  <c r="Z18" i="12"/>
  <c r="AB18" i="12"/>
  <c r="AB21" i="12"/>
  <c r="AC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21" i="12"/>
  <c r="AD2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21" i="12"/>
  <c r="AB20" i="12"/>
  <c r="AC20" i="12"/>
  <c r="AD20" i="12"/>
  <c r="AA2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21" i="12"/>
  <c r="AA20" i="12"/>
  <c r="AE2" i="11"/>
  <c r="AG2" i="11"/>
  <c r="AE3" i="11"/>
  <c r="AG3" i="11"/>
  <c r="AE4" i="11"/>
  <c r="AG4" i="11"/>
  <c r="AE5" i="11"/>
  <c r="AG5" i="11"/>
  <c r="AG8" i="11"/>
  <c r="AH2" i="11"/>
  <c r="AH3" i="11"/>
  <c r="AH4" i="11"/>
  <c r="AH5" i="11"/>
  <c r="AH8" i="11"/>
  <c r="AI2" i="11"/>
  <c r="AI3" i="11"/>
  <c r="AI4" i="11"/>
  <c r="AI5" i="11"/>
  <c r="AI8" i="11"/>
  <c r="AG7" i="11"/>
  <c r="AH7" i="11"/>
  <c r="AI7" i="11"/>
  <c r="AF2" i="11"/>
  <c r="AF3" i="11"/>
  <c r="AF4" i="11"/>
  <c r="AF5" i="11"/>
  <c r="AF8" i="11"/>
  <c r="AF7" i="11"/>
  <c r="Z2" i="11"/>
  <c r="AB2" i="11"/>
  <c r="Z3" i="11"/>
  <c r="AB3" i="11"/>
  <c r="Z4" i="11"/>
  <c r="AB4" i="11"/>
  <c r="Z5" i="11"/>
  <c r="AB5" i="11"/>
  <c r="AB8" i="11"/>
  <c r="AC2" i="11"/>
  <c r="AC3" i="11"/>
  <c r="AC4" i="11"/>
  <c r="AC5" i="11"/>
  <c r="AC8" i="11"/>
  <c r="AD2" i="11"/>
  <c r="AD3" i="11"/>
  <c r="AD4" i="11"/>
  <c r="AD5" i="11"/>
  <c r="AD8" i="11"/>
  <c r="AB7" i="11"/>
  <c r="AC7" i="11"/>
  <c r="AD7" i="11"/>
  <c r="AA2" i="11"/>
  <c r="AA3" i="11"/>
  <c r="AA4" i="11"/>
  <c r="AA5" i="11"/>
  <c r="AA8" i="11"/>
  <c r="AA7" i="11"/>
  <c r="AE2" i="10"/>
  <c r="AG2" i="10"/>
  <c r="AE3" i="10"/>
  <c r="AG3" i="10"/>
  <c r="AE4" i="10"/>
  <c r="AG4" i="10"/>
  <c r="AE5" i="10"/>
  <c r="AG5" i="10"/>
  <c r="AE6" i="10"/>
  <c r="AG6" i="10"/>
  <c r="AE7" i="10"/>
  <c r="AG7" i="10"/>
  <c r="AE8" i="10"/>
  <c r="AG8" i="10"/>
  <c r="AE9" i="10"/>
  <c r="AG9" i="10"/>
  <c r="AE10" i="10"/>
  <c r="AG10" i="10"/>
  <c r="AE11" i="10"/>
  <c r="AG11" i="10"/>
  <c r="AE12" i="10"/>
  <c r="AG12" i="10"/>
  <c r="AE13" i="10"/>
  <c r="AG13" i="10"/>
  <c r="AE14" i="10"/>
  <c r="AG14" i="10"/>
  <c r="AE15" i="10"/>
  <c r="AG15" i="10"/>
  <c r="AE16" i="10"/>
  <c r="AG16" i="10"/>
  <c r="AE17" i="10"/>
  <c r="AG17" i="10"/>
  <c r="AE18" i="10"/>
  <c r="AG18" i="10"/>
  <c r="AE19" i="10"/>
  <c r="AG19" i="10"/>
  <c r="AE20" i="10"/>
  <c r="AG20" i="10"/>
  <c r="AE21" i="10"/>
  <c r="AG21" i="10"/>
  <c r="AE22" i="10"/>
  <c r="AG22" i="10"/>
  <c r="AE23" i="10"/>
  <c r="AG23" i="10"/>
  <c r="AE24" i="10"/>
  <c r="AG24" i="10"/>
  <c r="AE25" i="10"/>
  <c r="AG25" i="10"/>
  <c r="AE26" i="10"/>
  <c r="AG26" i="10"/>
  <c r="AE27" i="10"/>
  <c r="AG27" i="10"/>
  <c r="AE28" i="10"/>
  <c r="AG28" i="10"/>
  <c r="AE29" i="10"/>
  <c r="AG29" i="10"/>
  <c r="AE30" i="10"/>
  <c r="AG30" i="10"/>
  <c r="AG33" i="10"/>
  <c r="AH2" i="10"/>
  <c r="AH3" i="10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3" i="10"/>
  <c r="AI2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3" i="10"/>
  <c r="AG32" i="10"/>
  <c r="AH32" i="10"/>
  <c r="AI32" i="10"/>
  <c r="AF2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3" i="10"/>
  <c r="AF32" i="10"/>
  <c r="Z2" i="10"/>
  <c r="AB2" i="10"/>
  <c r="Z3" i="10"/>
  <c r="AB3" i="10"/>
  <c r="Z4" i="10"/>
  <c r="AB4" i="10"/>
  <c r="Z5" i="10"/>
  <c r="AB5" i="10"/>
  <c r="Z6" i="10"/>
  <c r="AB6" i="10"/>
  <c r="Z7" i="10"/>
  <c r="AB7" i="10"/>
  <c r="Z8" i="10"/>
  <c r="AB8" i="10"/>
  <c r="Z9" i="10"/>
  <c r="AB9" i="10"/>
  <c r="Z10" i="10"/>
  <c r="AB10" i="10"/>
  <c r="Z11" i="10"/>
  <c r="AB11" i="10"/>
  <c r="Z12" i="10"/>
  <c r="AB12" i="10"/>
  <c r="Z13" i="10"/>
  <c r="AB13" i="10"/>
  <c r="Z14" i="10"/>
  <c r="AB14" i="10"/>
  <c r="Z15" i="10"/>
  <c r="AB15" i="10"/>
  <c r="Z16" i="10"/>
  <c r="AB16" i="10"/>
  <c r="Z17" i="10"/>
  <c r="AB17" i="10"/>
  <c r="Z18" i="10"/>
  <c r="AB18" i="10"/>
  <c r="Z19" i="10"/>
  <c r="AB19" i="10"/>
  <c r="Z20" i="10"/>
  <c r="AB20" i="10"/>
  <c r="Z21" i="10"/>
  <c r="AB21" i="10"/>
  <c r="Z22" i="10"/>
  <c r="AB22" i="10"/>
  <c r="Z23" i="10"/>
  <c r="AB23" i="10"/>
  <c r="Z24" i="10"/>
  <c r="AB24" i="10"/>
  <c r="Z25" i="10"/>
  <c r="AB25" i="10"/>
  <c r="Z26" i="10"/>
  <c r="AB26" i="10"/>
  <c r="Z27" i="10"/>
  <c r="AB27" i="10"/>
  <c r="Z28" i="10"/>
  <c r="AB28" i="10"/>
  <c r="Z29" i="10"/>
  <c r="AB29" i="10"/>
  <c r="Z30" i="10"/>
  <c r="AB30" i="10"/>
  <c r="AB33" i="10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3" i="10"/>
  <c r="AD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3" i="10"/>
  <c r="AB32" i="10"/>
  <c r="AC32" i="10"/>
  <c r="AD32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3" i="10"/>
  <c r="AA32" i="10"/>
  <c r="AE2" i="9"/>
  <c r="AG2" i="9"/>
  <c r="AE3" i="9"/>
  <c r="AG3" i="9"/>
  <c r="AE4" i="9"/>
  <c r="AG4" i="9"/>
  <c r="AE5" i="9"/>
  <c r="AG5" i="9"/>
  <c r="AE6" i="9"/>
  <c r="AG6" i="9"/>
  <c r="AE7" i="9"/>
  <c r="AG7" i="9"/>
  <c r="AE8" i="9"/>
  <c r="AG8" i="9"/>
  <c r="AE9" i="9"/>
  <c r="AG9" i="9"/>
  <c r="AE10" i="9"/>
  <c r="AG10" i="9"/>
  <c r="AE11" i="9"/>
  <c r="AG11" i="9"/>
  <c r="AE12" i="9"/>
  <c r="AG12" i="9"/>
  <c r="AG15" i="9"/>
  <c r="AH2" i="9"/>
  <c r="AH3" i="9"/>
  <c r="AH4" i="9"/>
  <c r="AH5" i="9"/>
  <c r="AH6" i="9"/>
  <c r="AH7" i="9"/>
  <c r="AH8" i="9"/>
  <c r="AH9" i="9"/>
  <c r="AH10" i="9"/>
  <c r="AH11" i="9"/>
  <c r="AH12" i="9"/>
  <c r="AH15" i="9"/>
  <c r="AI2" i="9"/>
  <c r="AI3" i="9"/>
  <c r="AI4" i="9"/>
  <c r="AI5" i="9"/>
  <c r="AI6" i="9"/>
  <c r="AI7" i="9"/>
  <c r="AI8" i="9"/>
  <c r="AI9" i="9"/>
  <c r="AI10" i="9"/>
  <c r="AI11" i="9"/>
  <c r="AI12" i="9"/>
  <c r="AI15" i="9"/>
  <c r="AG14" i="9"/>
  <c r="AH14" i="9"/>
  <c r="AI14" i="9"/>
  <c r="AF2" i="9"/>
  <c r="AF3" i="9"/>
  <c r="AF4" i="9"/>
  <c r="AF5" i="9"/>
  <c r="AF6" i="9"/>
  <c r="AF7" i="9"/>
  <c r="AF8" i="9"/>
  <c r="AF9" i="9"/>
  <c r="AF10" i="9"/>
  <c r="AF11" i="9"/>
  <c r="AF12" i="9"/>
  <c r="AF15" i="9"/>
  <c r="AF14" i="9"/>
  <c r="Z2" i="9"/>
  <c r="AB2" i="9"/>
  <c r="Z3" i="9"/>
  <c r="AB3" i="9"/>
  <c r="Z4" i="9"/>
  <c r="AB4" i="9"/>
  <c r="Z5" i="9"/>
  <c r="AB5" i="9"/>
  <c r="Z6" i="9"/>
  <c r="AB6" i="9"/>
  <c r="Z7" i="9"/>
  <c r="AB7" i="9"/>
  <c r="Z8" i="9"/>
  <c r="AB8" i="9"/>
  <c r="Z9" i="9"/>
  <c r="AB9" i="9"/>
  <c r="Z10" i="9"/>
  <c r="AB10" i="9"/>
  <c r="Z11" i="9"/>
  <c r="AB11" i="9"/>
  <c r="Z12" i="9"/>
  <c r="AB12" i="9"/>
  <c r="AB15" i="9"/>
  <c r="AC2" i="9"/>
  <c r="AC3" i="9"/>
  <c r="AC4" i="9"/>
  <c r="AC5" i="9"/>
  <c r="AC6" i="9"/>
  <c r="AC7" i="9"/>
  <c r="AC8" i="9"/>
  <c r="AC9" i="9"/>
  <c r="AC10" i="9"/>
  <c r="AC11" i="9"/>
  <c r="AC12" i="9"/>
  <c r="AC15" i="9"/>
  <c r="AD2" i="9"/>
  <c r="AD3" i="9"/>
  <c r="AD4" i="9"/>
  <c r="AD5" i="9"/>
  <c r="AD6" i="9"/>
  <c r="AD7" i="9"/>
  <c r="AD8" i="9"/>
  <c r="AD9" i="9"/>
  <c r="AD10" i="9"/>
  <c r="AD11" i="9"/>
  <c r="AD12" i="9"/>
  <c r="AD15" i="9"/>
  <c r="AB14" i="9"/>
  <c r="AC14" i="9"/>
  <c r="AD14" i="9"/>
  <c r="AA2" i="9"/>
  <c r="AA3" i="9"/>
  <c r="AA4" i="9"/>
  <c r="AA5" i="9"/>
  <c r="AA6" i="9"/>
  <c r="AA7" i="9"/>
  <c r="AA8" i="9"/>
  <c r="AA9" i="9"/>
  <c r="AA10" i="9"/>
  <c r="AA11" i="9"/>
  <c r="AA12" i="9"/>
  <c r="AA15" i="9"/>
  <c r="AA14" i="9"/>
  <c r="AE2" i="8"/>
  <c r="AG2" i="8"/>
  <c r="AE3" i="8"/>
  <c r="AG3" i="8"/>
  <c r="AE4" i="8"/>
  <c r="AG4" i="8"/>
  <c r="AE5" i="8"/>
  <c r="AG5" i="8"/>
  <c r="AE6" i="8"/>
  <c r="AG6" i="8"/>
  <c r="AE7" i="8"/>
  <c r="AG7" i="8"/>
  <c r="AE8" i="8"/>
  <c r="AG8" i="8"/>
  <c r="AE9" i="8"/>
  <c r="AG9" i="8"/>
  <c r="AE10" i="8"/>
  <c r="AG10" i="8"/>
  <c r="AE11" i="8"/>
  <c r="AG11" i="8"/>
  <c r="AE12" i="8"/>
  <c r="AG12" i="8"/>
  <c r="AE13" i="8"/>
  <c r="AG13" i="8"/>
  <c r="AE14" i="8"/>
  <c r="AG14" i="8"/>
  <c r="AG17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7" i="8"/>
  <c r="AI2" i="8"/>
  <c r="AI3" i="8"/>
  <c r="AI4" i="8"/>
  <c r="AI5" i="8"/>
  <c r="AI6" i="8"/>
  <c r="AI7" i="8"/>
  <c r="AI8" i="8"/>
  <c r="AI9" i="8"/>
  <c r="AI10" i="8"/>
  <c r="AI11" i="8"/>
  <c r="AI12" i="8"/>
  <c r="AI13" i="8"/>
  <c r="AI14" i="8"/>
  <c r="AI17" i="8"/>
  <c r="AG16" i="8"/>
  <c r="AH16" i="8"/>
  <c r="AI16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7" i="8"/>
  <c r="AF16" i="8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7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7" i="8"/>
  <c r="AD2" i="8"/>
  <c r="AD3" i="8"/>
  <c r="AD4" i="8"/>
  <c r="AD5" i="8"/>
  <c r="AD6" i="8"/>
  <c r="AD7" i="8"/>
  <c r="AD8" i="8"/>
  <c r="AD9" i="8"/>
  <c r="AD10" i="8"/>
  <c r="AD11" i="8"/>
  <c r="AD12" i="8"/>
  <c r="AD13" i="8"/>
  <c r="AD14" i="8"/>
  <c r="AD17" i="8"/>
  <c r="AB16" i="8"/>
  <c r="AC16" i="8"/>
  <c r="AD16" i="8"/>
  <c r="AA17" i="8"/>
  <c r="AE2" i="7"/>
  <c r="AI2" i="7"/>
  <c r="AE3" i="7"/>
  <c r="AI3" i="7"/>
  <c r="AE4" i="7"/>
  <c r="AI4" i="7"/>
  <c r="AE5" i="7"/>
  <c r="AI5" i="7"/>
  <c r="AE6" i="7"/>
  <c r="AI6" i="7"/>
  <c r="AE7" i="7"/>
  <c r="AI7" i="7"/>
  <c r="AE8" i="7"/>
  <c r="AI8" i="7"/>
  <c r="AE9" i="7"/>
  <c r="AI9" i="7"/>
  <c r="AE10" i="7"/>
  <c r="AI10" i="7"/>
  <c r="AE11" i="7"/>
  <c r="AI11" i="7"/>
  <c r="AE12" i="7"/>
  <c r="AI12" i="7"/>
  <c r="AE13" i="7"/>
  <c r="AI13" i="7"/>
  <c r="AE14" i="7"/>
  <c r="AI14" i="7"/>
  <c r="AE15" i="7"/>
  <c r="AI15" i="7"/>
  <c r="AI18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8" i="7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8" i="7"/>
  <c r="AG17" i="7"/>
  <c r="AH17" i="7"/>
  <c r="AI17" i="7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8" i="7"/>
  <c r="AF17" i="7"/>
  <c r="Z2" i="7"/>
  <c r="AB2" i="7"/>
  <c r="Z3" i="7"/>
  <c r="AB3" i="7"/>
  <c r="Z4" i="7"/>
  <c r="AB4" i="7"/>
  <c r="Z5" i="7"/>
  <c r="AB5" i="7"/>
  <c r="Z6" i="7"/>
  <c r="AB6" i="7"/>
  <c r="Z7" i="7"/>
  <c r="AB7" i="7"/>
  <c r="Z8" i="7"/>
  <c r="AB8" i="7"/>
  <c r="Z9" i="7"/>
  <c r="AB9" i="7"/>
  <c r="Z10" i="7"/>
  <c r="AB10" i="7"/>
  <c r="Z11" i="7"/>
  <c r="AB11" i="7"/>
  <c r="Z12" i="7"/>
  <c r="AB12" i="7"/>
  <c r="Z13" i="7"/>
  <c r="AB13" i="7"/>
  <c r="Z14" i="7"/>
  <c r="AB14" i="7"/>
  <c r="Z15" i="7"/>
  <c r="AB15" i="7"/>
  <c r="AB18" i="7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8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8" i="7"/>
  <c r="AB17" i="7"/>
  <c r="AC17" i="7"/>
  <c r="AD17" i="7"/>
  <c r="AA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8" i="7"/>
  <c r="AA17" i="7"/>
  <c r="AE2" i="6"/>
  <c r="AG2" i="6"/>
  <c r="AE3" i="6"/>
  <c r="AG3" i="6"/>
  <c r="AE4" i="6"/>
  <c r="AG4" i="6"/>
  <c r="AE5" i="6"/>
  <c r="AG5" i="6"/>
  <c r="AE6" i="6"/>
  <c r="AG6" i="6"/>
  <c r="AE7" i="6"/>
  <c r="AG7" i="6"/>
  <c r="AE8" i="6"/>
  <c r="AG8" i="6"/>
  <c r="AE9" i="6"/>
  <c r="AG9" i="6"/>
  <c r="AE10" i="6"/>
  <c r="AG10" i="6"/>
  <c r="AE11" i="6"/>
  <c r="AG11" i="6"/>
  <c r="AE12" i="6"/>
  <c r="AG12" i="6"/>
  <c r="AE13" i="6"/>
  <c r="AG13" i="6"/>
  <c r="AE14" i="6"/>
  <c r="AG14" i="6"/>
  <c r="AE15" i="6"/>
  <c r="AG15" i="6"/>
  <c r="AG18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8" i="6"/>
  <c r="AI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8" i="6"/>
  <c r="AI17" i="6"/>
  <c r="AG17" i="6"/>
  <c r="AH17" i="6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8" i="6"/>
  <c r="AF17" i="6"/>
  <c r="Z2" i="6"/>
  <c r="AB2" i="6"/>
  <c r="Z3" i="6"/>
  <c r="AB3" i="6"/>
  <c r="Z4" i="6"/>
  <c r="AB4" i="6"/>
  <c r="Z5" i="6"/>
  <c r="AB5" i="6"/>
  <c r="Z6" i="6"/>
  <c r="AB6" i="6"/>
  <c r="Z7" i="6"/>
  <c r="AB7" i="6"/>
  <c r="Z8" i="6"/>
  <c r="AB8" i="6"/>
  <c r="Z9" i="6"/>
  <c r="AB9" i="6"/>
  <c r="Z10" i="6"/>
  <c r="AB10" i="6"/>
  <c r="Z11" i="6"/>
  <c r="AB11" i="6"/>
  <c r="Z12" i="6"/>
  <c r="AB12" i="6"/>
  <c r="Z13" i="6"/>
  <c r="AB13" i="6"/>
  <c r="Z14" i="6"/>
  <c r="AB14" i="6"/>
  <c r="Z15" i="6"/>
  <c r="AB15" i="6"/>
  <c r="AB18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8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8" i="6"/>
  <c r="AB17" i="6"/>
  <c r="AC17" i="6"/>
  <c r="AD17" i="6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8" i="6"/>
  <c r="AA17" i="6"/>
  <c r="AE2" i="5"/>
  <c r="AG2" i="5"/>
  <c r="AE3" i="5"/>
  <c r="AG3" i="5"/>
  <c r="AE4" i="5"/>
  <c r="AG4" i="5"/>
  <c r="AE5" i="5"/>
  <c r="AG5" i="5"/>
  <c r="AE6" i="5"/>
  <c r="AG6" i="5"/>
  <c r="AE7" i="5"/>
  <c r="AG7" i="5"/>
  <c r="AE8" i="5"/>
  <c r="AG8" i="5"/>
  <c r="AE9" i="5"/>
  <c r="AG9" i="5"/>
  <c r="AE10" i="5"/>
  <c r="AG10" i="5"/>
  <c r="AE11" i="5"/>
  <c r="AG11" i="5"/>
  <c r="AE12" i="5"/>
  <c r="AG12" i="5"/>
  <c r="AE13" i="5"/>
  <c r="AG13" i="5"/>
  <c r="AE14" i="5"/>
  <c r="AG14" i="5"/>
  <c r="AE15" i="5"/>
  <c r="AG15" i="5"/>
  <c r="AG18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8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8" i="5"/>
  <c r="AG17" i="5"/>
  <c r="AH17" i="5"/>
  <c r="AI17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8" i="5"/>
  <c r="AF17" i="5"/>
  <c r="Z2" i="5"/>
  <c r="AB2" i="5"/>
  <c r="Z3" i="5"/>
  <c r="AB3" i="5"/>
  <c r="Z4" i="5"/>
  <c r="AB4" i="5"/>
  <c r="Z5" i="5"/>
  <c r="AB5" i="5"/>
  <c r="Z6" i="5"/>
  <c r="AB6" i="5"/>
  <c r="Z7" i="5"/>
  <c r="AB7" i="5"/>
  <c r="Z8" i="5"/>
  <c r="AB8" i="5"/>
  <c r="Z9" i="5"/>
  <c r="AB9" i="5"/>
  <c r="Z10" i="5"/>
  <c r="AB10" i="5"/>
  <c r="Z11" i="5"/>
  <c r="AB11" i="5"/>
  <c r="Z12" i="5"/>
  <c r="AB12" i="5"/>
  <c r="Z13" i="5"/>
  <c r="AB13" i="5"/>
  <c r="Z14" i="5"/>
  <c r="AB14" i="5"/>
  <c r="Z15" i="5"/>
  <c r="AB15" i="5"/>
  <c r="AB18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8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8" i="5"/>
  <c r="AB17" i="5"/>
  <c r="AC17" i="5"/>
  <c r="AD17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8" i="5"/>
  <c r="AA17" i="5"/>
  <c r="AE2" i="4"/>
  <c r="AG2" i="4"/>
  <c r="AE3" i="4"/>
  <c r="AG3" i="4"/>
  <c r="AE4" i="4"/>
  <c r="AG4" i="4"/>
  <c r="AE5" i="4"/>
  <c r="AG5" i="4"/>
  <c r="AE6" i="4"/>
  <c r="AG6" i="4"/>
  <c r="AE7" i="4"/>
  <c r="AG7" i="4"/>
  <c r="AE8" i="4"/>
  <c r="AG8" i="4"/>
  <c r="AE9" i="4"/>
  <c r="AG9" i="4"/>
  <c r="AE10" i="4"/>
  <c r="AG10" i="4"/>
  <c r="AE11" i="4"/>
  <c r="AG11" i="4"/>
  <c r="AE12" i="4"/>
  <c r="AG12" i="4"/>
  <c r="AE13" i="4"/>
  <c r="AG13" i="4"/>
  <c r="AE14" i="4"/>
  <c r="AG14" i="4"/>
  <c r="AE15" i="4"/>
  <c r="AG15" i="4"/>
  <c r="AG18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8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8" i="4"/>
  <c r="AG17" i="4"/>
  <c r="AH17" i="4"/>
  <c r="AI17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8" i="4"/>
  <c r="AF17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8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8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8" i="4"/>
  <c r="AB17" i="4"/>
  <c r="AC17" i="4"/>
  <c r="AD17" i="4"/>
  <c r="AA18" i="4"/>
  <c r="AE2" i="3"/>
  <c r="AG2" i="3"/>
  <c r="AE3" i="3"/>
  <c r="AG3" i="3"/>
  <c r="AE4" i="3"/>
  <c r="AG4" i="3"/>
  <c r="AE5" i="3"/>
  <c r="AG5" i="3"/>
  <c r="AE6" i="3"/>
  <c r="AG6" i="3"/>
  <c r="AE7" i="3"/>
  <c r="AG7" i="3"/>
  <c r="AE8" i="3"/>
  <c r="AG8" i="3"/>
  <c r="AE9" i="3"/>
  <c r="AG9" i="3"/>
  <c r="AE10" i="3"/>
  <c r="AG10" i="3"/>
  <c r="AE11" i="3"/>
  <c r="AG11" i="3"/>
  <c r="AE12" i="3"/>
  <c r="AG12" i="3"/>
  <c r="AE13" i="3"/>
  <c r="AG13" i="3"/>
  <c r="AE14" i="3"/>
  <c r="AG14" i="3"/>
  <c r="AG17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7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7" i="3"/>
  <c r="AG16" i="3"/>
  <c r="AH16" i="3"/>
  <c r="AI16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7" i="3"/>
  <c r="AF16" i="3"/>
  <c r="Z2" i="3"/>
  <c r="AB2" i="3"/>
  <c r="Z3" i="3"/>
  <c r="AB3" i="3"/>
  <c r="Z4" i="3"/>
  <c r="AB4" i="3"/>
  <c r="Z5" i="3"/>
  <c r="AB5" i="3"/>
  <c r="Z6" i="3"/>
  <c r="AB6" i="3"/>
  <c r="Z7" i="3"/>
  <c r="AB7" i="3"/>
  <c r="Z8" i="3"/>
  <c r="AB8" i="3"/>
  <c r="Z9" i="3"/>
  <c r="AB9" i="3"/>
  <c r="Z10" i="3"/>
  <c r="AB10" i="3"/>
  <c r="Z11" i="3"/>
  <c r="AB11" i="3"/>
  <c r="Z12" i="3"/>
  <c r="AB12" i="3"/>
  <c r="Z13" i="3"/>
  <c r="AB13" i="3"/>
  <c r="Z14" i="3"/>
  <c r="AB14" i="3"/>
  <c r="AB17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7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7" i="3"/>
  <c r="AB16" i="3"/>
  <c r="AC16" i="3"/>
  <c r="AD16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7" i="3"/>
  <c r="AA16" i="3"/>
  <c r="AE2" i="2"/>
  <c r="AG2" i="2"/>
  <c r="AE3" i="2"/>
  <c r="AG3" i="2"/>
  <c r="AE4" i="2"/>
  <c r="AG4" i="2"/>
  <c r="AE5" i="2"/>
  <c r="AG5" i="2"/>
  <c r="AE6" i="2"/>
  <c r="AG6" i="2"/>
  <c r="AE7" i="2"/>
  <c r="AG7" i="2"/>
  <c r="AE8" i="2"/>
  <c r="AG8" i="2"/>
  <c r="AE9" i="2"/>
  <c r="AG9" i="2"/>
  <c r="AE10" i="2"/>
  <c r="AG10" i="2"/>
  <c r="AE11" i="2"/>
  <c r="AG11" i="2"/>
  <c r="AE12" i="2"/>
  <c r="AG12" i="2"/>
  <c r="AE13" i="2"/>
  <c r="AG13" i="2"/>
  <c r="AE14" i="2"/>
  <c r="AG14" i="2"/>
  <c r="AE15" i="2"/>
  <c r="AG15" i="2"/>
  <c r="AG18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8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8" i="2"/>
  <c r="AI17" i="2"/>
  <c r="AG17" i="2"/>
  <c r="AH17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8" i="2"/>
  <c r="AF17" i="2"/>
  <c r="Z2" i="2"/>
  <c r="AB2" i="2"/>
  <c r="Z3" i="2"/>
  <c r="AB3" i="2"/>
  <c r="Z4" i="2"/>
  <c r="AB4" i="2"/>
  <c r="Z5" i="2"/>
  <c r="AB5" i="2"/>
  <c r="Z6" i="2"/>
  <c r="AB6" i="2"/>
  <c r="Z7" i="2"/>
  <c r="AB7" i="2"/>
  <c r="Z8" i="2"/>
  <c r="AB8" i="2"/>
  <c r="Z9" i="2"/>
  <c r="AB9" i="2"/>
  <c r="Z10" i="2"/>
  <c r="AB10" i="2"/>
  <c r="Z11" i="2"/>
  <c r="AB11" i="2"/>
  <c r="Z12" i="2"/>
  <c r="AB12" i="2"/>
  <c r="Z13" i="2"/>
  <c r="AB13" i="2"/>
  <c r="Z14" i="2"/>
  <c r="AB14" i="2"/>
  <c r="Z15" i="2"/>
  <c r="AB15" i="2"/>
  <c r="AB18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8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8" i="2"/>
  <c r="AB17" i="2"/>
  <c r="AC17" i="2"/>
  <c r="AD17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8" i="2"/>
  <c r="AA17" i="2"/>
  <c r="Z2" i="1"/>
  <c r="AB2" i="1"/>
  <c r="Z3" i="1"/>
  <c r="AB3" i="1"/>
  <c r="Z4" i="1"/>
  <c r="AB4" i="1"/>
  <c r="Z5" i="1"/>
  <c r="AB5" i="1"/>
  <c r="Z6" i="1"/>
  <c r="AB6" i="1"/>
  <c r="Z7" i="1"/>
  <c r="AB7" i="1"/>
  <c r="Z8" i="1"/>
  <c r="AB8" i="1"/>
  <c r="Z9" i="1"/>
  <c r="AB9" i="1"/>
  <c r="Z10" i="1"/>
  <c r="AB10" i="1"/>
  <c r="Z11" i="1"/>
  <c r="AB11" i="1"/>
  <c r="Z12" i="1"/>
  <c r="AB12" i="1"/>
  <c r="Z13" i="1"/>
  <c r="AB13" i="1"/>
  <c r="Z14" i="1"/>
  <c r="AB14" i="1"/>
  <c r="Z15" i="1"/>
  <c r="AB15" i="1"/>
  <c r="AB1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8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8" i="1"/>
  <c r="AB17" i="1"/>
  <c r="AC17" i="1"/>
  <c r="AD17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8" i="1"/>
  <c r="AA17" i="1"/>
  <c r="AE2" i="1"/>
  <c r="AI2" i="1"/>
  <c r="AE3" i="1"/>
  <c r="AI3" i="1"/>
  <c r="AE4" i="1"/>
  <c r="AI4" i="1"/>
  <c r="AE5" i="1"/>
  <c r="AI5" i="1"/>
  <c r="AE6" i="1"/>
  <c r="AI6" i="1"/>
  <c r="AE7" i="1"/>
  <c r="AI7" i="1"/>
  <c r="AE8" i="1"/>
  <c r="AI8" i="1"/>
  <c r="AE9" i="1"/>
  <c r="AI9" i="1"/>
  <c r="AE10" i="1"/>
  <c r="AI10" i="1"/>
  <c r="AE11" i="1"/>
  <c r="AI11" i="1"/>
  <c r="AE12" i="1"/>
  <c r="AI12" i="1"/>
  <c r="AE13" i="1"/>
  <c r="AI13" i="1"/>
  <c r="AE14" i="1"/>
  <c r="AI14" i="1"/>
  <c r="AE15" i="1"/>
  <c r="AI15" i="1"/>
  <c r="AI18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8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8" i="1"/>
  <c r="AG17" i="1"/>
  <c r="AH17" i="1"/>
  <c r="AI17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8" i="1"/>
  <c r="AF17" i="1"/>
  <c r="H18" i="15"/>
  <c r="I18" i="15"/>
  <c r="N18" i="15"/>
  <c r="O18" i="15"/>
  <c r="H19" i="15"/>
  <c r="I19" i="15"/>
  <c r="N19" i="15"/>
  <c r="O19" i="15"/>
  <c r="H22" i="15"/>
  <c r="I22" i="15"/>
  <c r="N22" i="15"/>
  <c r="O22" i="15"/>
  <c r="H23" i="15"/>
  <c r="I23" i="15"/>
  <c r="N23" i="15"/>
  <c r="O23" i="15"/>
  <c r="H26" i="15"/>
  <c r="I26" i="15"/>
  <c r="N26" i="15"/>
  <c r="O26" i="15"/>
  <c r="H27" i="15"/>
  <c r="I27" i="15"/>
  <c r="N27" i="15"/>
  <c r="O27" i="15"/>
  <c r="H18" i="14"/>
  <c r="H19" i="14"/>
  <c r="I18" i="14"/>
  <c r="I19" i="14"/>
  <c r="H22" i="14"/>
  <c r="H23" i="14"/>
  <c r="I22" i="14"/>
  <c r="I23" i="14"/>
  <c r="H26" i="14"/>
  <c r="I26" i="14"/>
  <c r="H27" i="14"/>
  <c r="I27" i="14"/>
  <c r="N18" i="14"/>
  <c r="O18" i="14"/>
  <c r="N19" i="14"/>
  <c r="O19" i="14"/>
  <c r="N22" i="14"/>
  <c r="O22" i="14"/>
  <c r="N23" i="14"/>
  <c r="O23" i="14"/>
  <c r="N26" i="14"/>
  <c r="N27" i="14"/>
  <c r="O26" i="14"/>
  <c r="O27" i="14"/>
  <c r="H18" i="16"/>
  <c r="I18" i="16"/>
  <c r="N18" i="16"/>
  <c r="O18" i="16"/>
  <c r="H19" i="16"/>
  <c r="I19" i="16"/>
  <c r="N19" i="16"/>
  <c r="O19" i="16"/>
</calcChain>
</file>

<file path=xl/connections.xml><?xml version="1.0" encoding="utf-8"?>
<connections xmlns="http://schemas.openxmlformats.org/spreadsheetml/2006/main">
  <connection id="1" name="01_Please Please Me_analysis" type="6" refreshedVersion="0" background="1" saveData="1">
    <textPr fileType="mac" sourceFile="/Users/florian/Documents/GitHub/beatlesAnalysis/Korrelationsanalyse/csv/01_Please Please Me_analysis.csv" thousands=" " tab="0" semicolon="1" qualifier="none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02_With the Beatles_analysis" type="6" refreshedVersion="0" background="1" saveData="1">
    <textPr fileType="mac" sourceFile="/Users/florian/Documents/GitHub/beatlesAnalysis/Korrelationsanalyse/csv/02_With the Beatles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03_A Hard Days Night_analysis" type="6" refreshedVersion="0" background="1" saveData="1">
    <textPr fileType="mac" sourceFile="/Users/florian/Documents/GitHub/beatlesAnalysis/Korrelationsanalyse/csv/03_A Hard Days Night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04_Beatles for Sale_analysis" type="6" refreshedVersion="0" background="1" saveData="1">
    <textPr fileType="mac" sourceFile="/Users/florian/Documents/GitHub/beatlesAnalysis/Korrelationsanalyse/csv/04_Beatles for Sale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05_Help_analysis" type="6" refreshedVersion="0" background="1" saveData="1">
    <textPr fileType="mac" sourceFile="/Users/florian/Documents/GitHub/beatlesAnalysis/Korrelationsanalyse/csv/05_Help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06_Rubber Soul_analysis" type="6" refreshedVersion="0" background="1" saveData="1">
    <textPr fileType="mac" sourceFile="/Users/florian/Documents/GitHub/beatlesAnalysis/Korrelationsanalyse/csv/06_Rubber Soul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07_Revolver_analysis" type="6" refreshedVersion="0" background="1" saveData="1">
    <textPr fileType="mac" sourceFile="/Users/florian/Documents/GitHub/beatlesAnalysis/Korrelationsanalyse/csv/07_Revolver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08_Sgt Peppers Lonely Hearts Club Band_analysis" type="6" refreshedVersion="0" background="1" saveData="1">
    <textPr fileType="mac" sourceFile="/Users/florian/Documents/GitHub/beatlesAnalysis/Korrelationsanalyse/csv/08_Sgt Peppers Lonely Hearts Club Band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09_Magical Mystery Tour_analysis" type="6" refreshedVersion="0" background="1" saveData="1">
    <textPr fileType="mac" sourceFile="/Users/florian/Documents/GitHub/beatlesAnalysis/Korrelationsanalyse/csv/09_Magical Mystery Tour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10_The BEATLES_analysis" type="6" refreshedVersion="0" background="1" saveData="1">
    <textPr fileType="mac" sourceFile="/Users/florian/Documents/GitHub/beatlesAnalysis/Korrelationsanalyse/csv/10_The BEATLES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11_Yellow Submarine_analysis" type="6" refreshedVersion="0" background="1" saveData="1">
    <textPr fileType="mac" sourceFile="/Users/florian/Documents/GitHub/beatlesAnalysis/Korrelationsanalyse/csv/11_Yellow Submarine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12_Abbey Road_analysis" type="6" refreshedVersion="0" background="1" saveData="1">
    <textPr fileType="mac" sourceFile="/Users/florian/Documents/GitHub/beatlesAnalysis/Korrelationsanalyse/csv/12_Abbey Road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13_Let It Be_analysis" type="6" refreshedVersion="0" background="1" saveData="1">
    <textPr fileType="mac" sourceFile="/Users/florian/Documents/GitHub/beatlesAnalysis/Korrelationsanalyse/csv/13_Let It Be_analysis.csv" thousands=" " tab="0" semicolon="1" qualifier="none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<sst xmlns="http://schemas.openxmlformats.org/spreadsheetml/2006/main" count="801" uniqueCount="245">
  <si>
    <t>song_title</t>
  </si>
  <si>
    <t xml:space="preserve"> i</t>
  </si>
  <si>
    <t xml:space="preserve"> i#</t>
  </si>
  <si>
    <t xml:space="preserve"> ii</t>
  </si>
  <si>
    <t xml:space="preserve"> ii#</t>
  </si>
  <si>
    <t xml:space="preserve"> iii</t>
  </si>
  <si>
    <t xml:space="preserve"> iv</t>
  </si>
  <si>
    <t xml:space="preserve"> iv#</t>
  </si>
  <si>
    <t xml:space="preserve"> v</t>
  </si>
  <si>
    <t xml:space="preserve"> v#</t>
  </si>
  <si>
    <t xml:space="preserve"> vi</t>
  </si>
  <si>
    <t xml:space="preserve"> vi#</t>
  </si>
  <si>
    <t xml:space="preserve"> vii</t>
  </si>
  <si>
    <t xml:space="preserve"> chord_i</t>
  </si>
  <si>
    <t xml:space="preserve"> chord_i#</t>
  </si>
  <si>
    <t xml:space="preserve"> chord_ii</t>
  </si>
  <si>
    <t xml:space="preserve"> chord_ii#</t>
  </si>
  <si>
    <t xml:space="preserve"> chord_iii</t>
  </si>
  <si>
    <t xml:space="preserve"> chord_iv</t>
  </si>
  <si>
    <t xml:space="preserve"> chord_iv#</t>
  </si>
  <si>
    <t xml:space="preserve"> chord_v</t>
  </si>
  <si>
    <t xml:space="preserve"> chord_v#</t>
  </si>
  <si>
    <t xml:space="preserve"> chord_vi</t>
  </si>
  <si>
    <t xml:space="preserve"> chord_vi#</t>
  </si>
  <si>
    <t xml:space="preserve"> chord_vii</t>
  </si>
  <si>
    <t>a_taste_of_honey</t>
  </si>
  <si>
    <t>anna_go_to_him</t>
  </si>
  <si>
    <t>ask_me_why</t>
  </si>
  <si>
    <t>baby_its_you</t>
  </si>
  <si>
    <t>boys</t>
  </si>
  <si>
    <t>chains</t>
  </si>
  <si>
    <t>do_you_want_to_know_a_secret</t>
  </si>
  <si>
    <t>i_saw_her_standing_there</t>
  </si>
  <si>
    <t>love_me_do</t>
  </si>
  <si>
    <t>misery</t>
  </si>
  <si>
    <t>please_please_me</t>
  </si>
  <si>
    <t>ps_i_love_you</t>
  </si>
  <si>
    <t>theres_a_place</t>
  </si>
  <si>
    <t>twist_and_shout</t>
  </si>
  <si>
    <t>all_ive_got_to_do</t>
  </si>
  <si>
    <t>all_my_loving</t>
  </si>
  <si>
    <t>devil_in_her_heart</t>
  </si>
  <si>
    <t>dont_bother_me</t>
  </si>
  <si>
    <t>hold_me_tight</t>
  </si>
  <si>
    <t>i_wanna_be_your_man</t>
  </si>
  <si>
    <t>it_wont_be_long</t>
  </si>
  <si>
    <t>little_child</t>
  </si>
  <si>
    <t>money_thats_what_i_want</t>
  </si>
  <si>
    <t>not_a_second_time</t>
  </si>
  <si>
    <t>please_mr_postman</t>
  </si>
  <si>
    <t>roll_over_beethoven</t>
  </si>
  <si>
    <t>till_there_was_you</t>
  </si>
  <si>
    <t>you_really_got_a_hold_on_me</t>
  </si>
  <si>
    <t>a_hard_days_night</t>
  </si>
  <si>
    <t>and_i_love_her</t>
  </si>
  <si>
    <t>any_time_at_all</t>
  </si>
  <si>
    <t>cant_buy_me_love</t>
  </si>
  <si>
    <t>i_should_have_known_better</t>
  </si>
  <si>
    <t>if_i_fell</t>
  </si>
  <si>
    <t>ill_be_back</t>
  </si>
  <si>
    <t>ill_cry_instead</t>
  </si>
  <si>
    <t>im_happy_just_to_dance_with_you</t>
  </si>
  <si>
    <t>tell_me_why</t>
  </si>
  <si>
    <t>things_we_said_today</t>
  </si>
  <si>
    <t>when_i_get_home</t>
  </si>
  <si>
    <t>you_cant_do_that</t>
  </si>
  <si>
    <t>babys_in_black</t>
  </si>
  <si>
    <t>eight_days_a_week</t>
  </si>
  <si>
    <t>every_little_thing</t>
  </si>
  <si>
    <t>everybodys_trying_to_be_my_baby</t>
  </si>
  <si>
    <t>honey_dont</t>
  </si>
  <si>
    <t>i_dont_want_to_spoil_the_party</t>
  </si>
  <si>
    <t>ill_follow_the_sun</t>
  </si>
  <si>
    <t>im_a_loser</t>
  </si>
  <si>
    <t>kansas_city_hey_hey_hey_hey</t>
  </si>
  <si>
    <t>mr_moonlight</t>
  </si>
  <si>
    <t>no_reply</t>
  </si>
  <si>
    <t>rock_and_roll_music</t>
  </si>
  <si>
    <t>what_youre_doing</t>
  </si>
  <si>
    <t>words_of_love</t>
  </si>
  <si>
    <t>act_naturally</t>
  </si>
  <si>
    <t>another_girl</t>
  </si>
  <si>
    <t>dizzy_miss_lizzy</t>
  </si>
  <si>
    <t>help</t>
  </si>
  <si>
    <t>i_need_you</t>
  </si>
  <si>
    <t>its_only_love</t>
  </si>
  <si>
    <t>ive_just_seen_a_face</t>
  </si>
  <si>
    <t>tell_me_what_you_see</t>
  </si>
  <si>
    <t>the_night_before</t>
  </si>
  <si>
    <t>ticket_to_ride</t>
  </si>
  <si>
    <t>yesterday</t>
  </si>
  <si>
    <t>you_like_me_too_much</t>
  </si>
  <si>
    <t>youre_going_to_lose_that_girl</t>
  </si>
  <si>
    <t>youve_got_to_hide_your_love_away</t>
  </si>
  <si>
    <t>drive_my_car</t>
  </si>
  <si>
    <t>girl</t>
  </si>
  <si>
    <t>if_i_needed_someone</t>
  </si>
  <si>
    <t>im_looking_through_you</t>
  </si>
  <si>
    <t>in_my_life</t>
  </si>
  <si>
    <t>michelle</t>
  </si>
  <si>
    <t>norwegian_wood_the_bird_has_flown</t>
  </si>
  <si>
    <t>nowhere_man</t>
  </si>
  <si>
    <t>run_for_your_life</t>
  </si>
  <si>
    <t>the_word</t>
  </si>
  <si>
    <t>think_for_yourself</t>
  </si>
  <si>
    <t>wait</t>
  </si>
  <si>
    <t>what_goes_on</t>
  </si>
  <si>
    <t>you_wont_see_me</t>
  </si>
  <si>
    <t>and_your_bird_can_sing</t>
  </si>
  <si>
    <t>doctor_robert</t>
  </si>
  <si>
    <t>eleanor_rigby</t>
  </si>
  <si>
    <t>for_no_one</t>
  </si>
  <si>
    <t>good_day_sunshine</t>
  </si>
  <si>
    <t>got_to_get_you_into_my_life</t>
  </si>
  <si>
    <t>here_there_and_everywhere</t>
  </si>
  <si>
    <t>i_want_to_tell_you</t>
  </si>
  <si>
    <t>im_only_sleeping</t>
  </si>
  <si>
    <t>love_you_to</t>
  </si>
  <si>
    <t>she_said_she_said</t>
  </si>
  <si>
    <t>taxman</t>
  </si>
  <si>
    <t>tomorrow_never_knows</t>
  </si>
  <si>
    <t>yellow_submarine</t>
  </si>
  <si>
    <t>a_day_in_the_life</t>
  </si>
  <si>
    <t>being_for_the_benefit_of_mr_kite</t>
  </si>
  <si>
    <t>fixing_a_hole</t>
  </si>
  <si>
    <t>getting_better</t>
  </si>
  <si>
    <t>good_morning_good_morning</t>
  </si>
  <si>
    <t>lovely_rita</t>
  </si>
  <si>
    <t>lucy_in_the_sky_with_diamonds</t>
  </si>
  <si>
    <t>sgt_peppers_lonely_hearts_club_band_reprise</t>
  </si>
  <si>
    <t>sgt_peppers_lonely_hearts_club_band</t>
  </si>
  <si>
    <t>shes_leaving_home</t>
  </si>
  <si>
    <t>when_im_sixty_four</t>
  </si>
  <si>
    <t>with_a_little_help_from_my_friends</t>
  </si>
  <si>
    <t>within_you_without_you</t>
  </si>
  <si>
    <t>all_you_need_is_love</t>
  </si>
  <si>
    <t>baby_youre_a_rich_man</t>
  </si>
  <si>
    <t>blue_jay_way</t>
  </si>
  <si>
    <t>flying</t>
  </si>
  <si>
    <t>hello_goodbye</t>
  </si>
  <si>
    <t>i_am_the_walrus</t>
  </si>
  <si>
    <t>magical_mystery_tour</t>
  </si>
  <si>
    <t>penny_lane</t>
  </si>
  <si>
    <t>strawberry_fields_forever</t>
  </si>
  <si>
    <t>the_fool_on_the_hill</t>
  </si>
  <si>
    <t>your_mother_should_know</t>
  </si>
  <si>
    <t>back_in_the_ussr</t>
  </si>
  <si>
    <t>birthday</t>
  </si>
  <si>
    <t>blackbird</t>
  </si>
  <si>
    <t>cry_baby_cry</t>
  </si>
  <si>
    <t>dear_prudence</t>
  </si>
  <si>
    <t>dont_pass_me_by</t>
  </si>
  <si>
    <t>everybodys_got_something_to_hide_except_me_and_my_monkey</t>
  </si>
  <si>
    <t>glass_onion</t>
  </si>
  <si>
    <t>good_night</t>
  </si>
  <si>
    <t>happiness_is_a_warm_gun</t>
  </si>
  <si>
    <t>helter_skelter</t>
  </si>
  <si>
    <t>honey_pie</t>
  </si>
  <si>
    <t>i_will</t>
  </si>
  <si>
    <t>im_so_tired</t>
  </si>
  <si>
    <t>julia</t>
  </si>
  <si>
    <t>long_long_long</t>
  </si>
  <si>
    <t>martha_my_dear</t>
  </si>
  <si>
    <t>mother_natures_son</t>
  </si>
  <si>
    <t>ob-la-di_ob-la-da</t>
  </si>
  <si>
    <t>piggies</t>
  </si>
  <si>
    <t>revolution_1</t>
  </si>
  <si>
    <t>rocky_raccoon</t>
  </si>
  <si>
    <t>savoy_truffle</t>
  </si>
  <si>
    <t>sexy_sadie</t>
  </si>
  <si>
    <t>the_continuing_story_of_bungalow_bill</t>
  </si>
  <si>
    <t>while_my_guitar_gently_weeps</t>
  </si>
  <si>
    <t>why_dont_we_do_it_in_the_road</t>
  </si>
  <si>
    <t>wild_honey_pie</t>
  </si>
  <si>
    <t>yer_blues</t>
  </si>
  <si>
    <t>all_together_now</t>
  </si>
  <si>
    <t>hey_bulldog</t>
  </si>
  <si>
    <t>its_all_too_much</t>
  </si>
  <si>
    <t>only_a_northern_song</t>
  </si>
  <si>
    <t>because</t>
  </si>
  <si>
    <t>carry_that_weight</t>
  </si>
  <si>
    <t>come_together</t>
  </si>
  <si>
    <t>golden_slumbers</t>
  </si>
  <si>
    <t>her_majesty</t>
  </si>
  <si>
    <t>here_comes_the_sun</t>
  </si>
  <si>
    <t>i_want_you_shes_so_heavy</t>
  </si>
  <si>
    <t>maxwells_silver_hammer</t>
  </si>
  <si>
    <t>mean_mr_mustard</t>
  </si>
  <si>
    <t>octopuss_garden</t>
  </si>
  <si>
    <t>oh_darling</t>
  </si>
  <si>
    <t>polythene_pam</t>
  </si>
  <si>
    <t>she_came_in_through_the_bathroom_window</t>
  </si>
  <si>
    <t>something</t>
  </si>
  <si>
    <t>sun_king</t>
  </si>
  <si>
    <t>the_end</t>
  </si>
  <si>
    <t>you_never_give_me_your_money</t>
  </si>
  <si>
    <t>across_the_universe</t>
  </si>
  <si>
    <t>dig_a_pony</t>
  </si>
  <si>
    <t>dig_it</t>
  </si>
  <si>
    <t>for_your_blue</t>
  </si>
  <si>
    <t>get_back</t>
  </si>
  <si>
    <t>i_me_mine</t>
  </si>
  <si>
    <t>ive_got_a_feeling</t>
  </si>
  <si>
    <t>let_it_be</t>
  </si>
  <si>
    <t>maggie_mae</t>
  </si>
  <si>
    <t>one_after_909</t>
  </si>
  <si>
    <t>the_long_and_winding_road</t>
  </si>
  <si>
    <t>two_of_us</t>
  </si>
  <si>
    <t>ebene1</t>
  </si>
  <si>
    <t>ebene2</t>
  </si>
  <si>
    <t>ebene3</t>
  </si>
  <si>
    <t>ebene4</t>
  </si>
  <si>
    <t>summe</t>
  </si>
  <si>
    <t>chord_summe</t>
  </si>
  <si>
    <t>chord_ebene1</t>
  </si>
  <si>
    <t>chord_ebene2</t>
  </si>
  <si>
    <t>chord_ebene3</t>
  </si>
  <si>
    <t>chord_ebene4</t>
  </si>
  <si>
    <t>Mittelwert</t>
  </si>
  <si>
    <t>Gestutzt</t>
  </si>
  <si>
    <t>Album</t>
  </si>
  <si>
    <t>Jahr</t>
  </si>
  <si>
    <t>Please Please Me</t>
  </si>
  <si>
    <t>With the Beatles</t>
  </si>
  <si>
    <t>A Hard Days Night</t>
  </si>
  <si>
    <t>Beatles for Sale</t>
  </si>
  <si>
    <t>Help</t>
  </si>
  <si>
    <t>Rubber Soul</t>
  </si>
  <si>
    <t>Revolver</t>
  </si>
  <si>
    <t>Sgt Peppers</t>
  </si>
  <si>
    <t>Magical Mystery Tour</t>
  </si>
  <si>
    <t>The Beatles</t>
  </si>
  <si>
    <t>Yellow Submarine</t>
  </si>
  <si>
    <t>Abbey Road</t>
  </si>
  <si>
    <t>Let It Be</t>
  </si>
  <si>
    <t>Gesamt</t>
  </si>
  <si>
    <t>Phase1 (Please Please Me - Magical Mystery Tour)</t>
  </si>
  <si>
    <t>Phase2 (The Beatles - Let It Be)</t>
  </si>
  <si>
    <t>Korrelationskoeffizient (Jahr)</t>
  </si>
  <si>
    <t>Korrelationskoeffizient (Nummer)</t>
  </si>
  <si>
    <t>ebene1+ebene2</t>
  </si>
  <si>
    <t>ebene3+ebene4</t>
  </si>
  <si>
    <t>chord_ebene1+chord_ebene2</t>
  </si>
  <si>
    <t>chord_ebene3+chord_ebene4</t>
  </si>
  <si>
    <t>Nummer nach Aufnahmedatum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</si>
</sst>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5" borderId="0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2" fontId="0" fillId="4" borderId="2" xfId="0" applyNumberFormat="1" applyFill="1" applyBorder="1"/>
    <xf numFmtId="2" fontId="0" fillId="5" borderId="4" xfId="0" applyNumberFormat="1" applyFill="1" applyBorder="1"/>
    <xf numFmtId="2" fontId="0" fillId="2" borderId="4" xfId="0" applyNumberFormat="1" applyFill="1" applyBorder="1"/>
    <xf numFmtId="2" fontId="0" fillId="3" borderId="4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0" borderId="1" xfId="0" applyNumberFormat="1" applyFont="1" applyFill="1" applyBorder="1"/>
    <xf numFmtId="2" fontId="0" fillId="0" borderId="3" xfId="0" applyNumberFormat="1" applyFont="1" applyFill="1" applyBorder="1"/>
    <xf numFmtId="49" fontId="1" fillId="0" borderId="6" xfId="0" applyNumberFormat="1" applyFont="1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49" fontId="1" fillId="4" borderId="8" xfId="0" applyNumberFormat="1" applyFont="1" applyFill="1" applyBorder="1" applyAlignment="1">
      <alignment horizontal="center"/>
    </xf>
    <xf numFmtId="49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ill="1" applyBorder="1"/>
    <xf numFmtId="0" fontId="1" fillId="0" borderId="0" xfId="0" applyFont="1"/>
    <xf numFmtId="0" fontId="4" fillId="0" borderId="0" xfId="0" applyFont="1"/>
    <xf numFmtId="0" fontId="0" fillId="0" borderId="0" xfId="0" applyFill="1"/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 1 Ebene1+Ebene2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09623797025403"/>
                  <c:y val="-0.27105278506853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'Analyse Mittelwert'!$B$3:$B$11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'Analyse Mittelwert'!$H$3:$H$11</c:f>
              <c:numCache>
                <c:formatCode>General</c:formatCode>
                <c:ptCount val="9"/>
                <c:pt idx="0">
                  <c:v>0.70654524747241831</c:v>
                </c:pt>
                <c:pt idx="1">
                  <c:v>0.70375619389980115</c:v>
                </c:pt>
                <c:pt idx="2">
                  <c:v>0.6439078412872149</c:v>
                </c:pt>
                <c:pt idx="3">
                  <c:v>0.71350810918296836</c:v>
                </c:pt>
                <c:pt idx="4">
                  <c:v>0.65806127353322741</c:v>
                </c:pt>
                <c:pt idx="5">
                  <c:v>0.67129041429816305</c:v>
                </c:pt>
                <c:pt idx="6">
                  <c:v>0.63192740181338825</c:v>
                </c:pt>
                <c:pt idx="7">
                  <c:v>0.60055725473073118</c:v>
                </c:pt>
                <c:pt idx="8">
                  <c:v>0.66039863612442851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C-4B63-8A36-D8247D35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310448"/>
        <c:axId val="1066520288"/>
      </c:scatterChart>
      <c:valAx>
        <c:axId val="10313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520288"/>
        <c:crosses val="autoZero"/>
        <c:crossBetween val="midCat"/>
      </c:valAx>
      <c:valAx>
        <c:axId val="10665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131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Phase2</a:t>
            </a:r>
            <a:r>
              <a:rPr lang="de-DE" baseline="0"/>
              <a:t> Ebene3+Ebene4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41513560804899"/>
                  <c:y val="2.4394138232720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'Analyse Mittelwert'!$B$12:$B$15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</c:numCache>
            </c:numRef>
          </c:xVal>
          <c:yVal>
            <c:numRef>
              <c:f>'Analyse Mittelwert'!$I$12:$I$15</c:f>
              <c:numCache>
                <c:formatCode>General</c:formatCode>
                <c:ptCount val="4"/>
                <c:pt idx="0">
                  <c:v>0.3620569972236562</c:v>
                </c:pt>
                <c:pt idx="1">
                  <c:v>0.27689134722405456</c:v>
                </c:pt>
                <c:pt idx="2">
                  <c:v>0.40211791731220714</c:v>
                </c:pt>
                <c:pt idx="3">
                  <c:v>0.329855651678298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6-491C-ADB1-1CB09C4B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45104"/>
        <c:axId val="1066548496"/>
      </c:scatterChart>
      <c:valAx>
        <c:axId val="1066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548496"/>
        <c:crosses val="autoZero"/>
        <c:crossBetween val="midCat"/>
      </c:valAx>
      <c:valAx>
        <c:axId val="10665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5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 1 Ebene1+Ebene2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09623797025403"/>
                  <c:y val="-0.27105278506853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Analyse_neu!$B$3:$B$10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Analyse_neu!$H$3:$H$10</c:f>
              <c:numCache>
                <c:formatCode>General</c:formatCode>
                <c:ptCount val="8"/>
                <c:pt idx="0">
                  <c:v>0.70654524747241831</c:v>
                </c:pt>
                <c:pt idx="1">
                  <c:v>0.70375619389980115</c:v>
                </c:pt>
                <c:pt idx="2">
                  <c:v>0.6439078412872149</c:v>
                </c:pt>
                <c:pt idx="3">
                  <c:v>0.71350810918296836</c:v>
                </c:pt>
                <c:pt idx="4">
                  <c:v>0.65806127353322741</c:v>
                </c:pt>
                <c:pt idx="5">
                  <c:v>0.67129041429816305</c:v>
                </c:pt>
                <c:pt idx="6">
                  <c:v>0.63192740181338825</c:v>
                </c:pt>
                <c:pt idx="7">
                  <c:v>0.60055725473073118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F99-9EDE-4877CD6AC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310448"/>
        <c:axId val="1066520288"/>
      </c:scatterChart>
      <c:valAx>
        <c:axId val="10313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520288"/>
        <c:crosses val="autoZero"/>
        <c:crossBetween val="midCat"/>
      </c:valAx>
      <c:valAx>
        <c:axId val="10665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131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Phase2</a:t>
            </a:r>
            <a:r>
              <a:rPr lang="de-DE" baseline="0"/>
              <a:t> Ebene3+Ebene4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41513560804899"/>
                  <c:y val="2.4394138232720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Analyse_neu!$B$11:$B$15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12</c:v>
                </c:pt>
              </c:numCache>
            </c:numRef>
          </c:xVal>
          <c:yVal>
            <c:numRef>
              <c:f>Analyse_neu!$I$11:$I$15</c:f>
              <c:numCache>
                <c:formatCode>General</c:formatCode>
                <c:ptCount val="5"/>
                <c:pt idx="0">
                  <c:v>0.3396013638755716</c:v>
                </c:pt>
                <c:pt idx="1">
                  <c:v>0.3620569972236562</c:v>
                </c:pt>
                <c:pt idx="2">
                  <c:v>0.27689134722405456</c:v>
                </c:pt>
                <c:pt idx="3">
                  <c:v>0.40211791731220714</c:v>
                </c:pt>
                <c:pt idx="4">
                  <c:v>0.329855651678298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B-4D36-8EE3-7CECBBE6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45104"/>
        <c:axId val="1066548496"/>
      </c:scatterChart>
      <c:valAx>
        <c:axId val="1066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548496"/>
        <c:crosses val="autoZero"/>
        <c:crossBetween val="midCat"/>
      </c:valAx>
      <c:valAx>
        <c:axId val="10665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5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 1 Ebene1+Ebene2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09623797025403"/>
                  <c:y val="-0.27105278506853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'Analyse Mittelwert gestutzt'!$B$3:$B$11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'Analyse Mittelwert gestutzt'!$H$3:$H$11</c:f>
              <c:numCache>
                <c:formatCode>General</c:formatCode>
                <c:ptCount val="9"/>
                <c:pt idx="0">
                  <c:v>0.71135611565194146</c:v>
                </c:pt>
                <c:pt idx="1">
                  <c:v>0.69902696886122229</c:v>
                </c:pt>
                <c:pt idx="2">
                  <c:v>0.64463060330136479</c:v>
                </c:pt>
                <c:pt idx="3">
                  <c:v>0.71599456507543602</c:v>
                </c:pt>
                <c:pt idx="4">
                  <c:v>0.66045975159378667</c:v>
                </c:pt>
                <c:pt idx="5">
                  <c:v>0.67256823353196893</c:v>
                </c:pt>
                <c:pt idx="6">
                  <c:v>0.62422850373834882</c:v>
                </c:pt>
                <c:pt idx="7">
                  <c:v>0.59717295394246572</c:v>
                </c:pt>
                <c:pt idx="8">
                  <c:v>0.65162767058056337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1-4B72-8707-B1D2252A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75408"/>
        <c:axId val="1109678528"/>
      </c:scatterChart>
      <c:valAx>
        <c:axId val="110967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678528"/>
        <c:crosses val="autoZero"/>
        <c:crossBetween val="midCat"/>
      </c:valAx>
      <c:valAx>
        <c:axId val="11096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96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Phase2</a:t>
            </a:r>
            <a:r>
              <a:rPr lang="de-DE" baseline="0"/>
              <a:t> Ebene3+Ebene4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41513560804899"/>
                  <c:y val="2.4394138232720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'Analyse Mittelwert gestutzt'!$B$12:$B$15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</c:numCache>
            </c:numRef>
          </c:xVal>
          <c:yVal>
            <c:numRef>
              <c:f>'Analyse Mittelwert gestutzt'!$I$12:$I$15</c:f>
              <c:numCache>
                <c:formatCode>General</c:formatCode>
                <c:ptCount val="4"/>
                <c:pt idx="0">
                  <c:v>0.35251686038783153</c:v>
                </c:pt>
                <c:pt idx="1">
                  <c:v>0.27689134722405456</c:v>
                </c:pt>
                <c:pt idx="2">
                  <c:v>0.39576239197617868</c:v>
                </c:pt>
                <c:pt idx="3">
                  <c:v>0.31352495941471492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F-417F-B4C3-5A5EFE15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51952"/>
        <c:axId val="1068755344"/>
      </c:scatterChart>
      <c:valAx>
        <c:axId val="1068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755344"/>
        <c:crosses val="autoZero"/>
        <c:crossBetween val="midCat"/>
      </c:valAx>
      <c:valAx>
        <c:axId val="10687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7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2279650</xdr:colOff>
      <xdr:row>28</xdr:row>
      <xdr:rowOff>146050</xdr:rowOff>
    </xdr:from>
    <xdr:to>
      <xdr:col>3</xdr:col>
      <xdr:colOff>679450</xdr:colOff>
      <xdr:row>42</xdr:row>
      <xdr:rowOff>44450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28</xdr:row>
      <xdr:rowOff>171450</xdr:rowOff>
    </xdr:from>
    <xdr:to>
      <xdr:col>9</xdr:col>
      <xdr:colOff>273050</xdr:colOff>
      <xdr:row>42</xdr:row>
      <xdr:rowOff>69850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2279650</xdr:colOff>
      <xdr:row>28</xdr:row>
      <xdr:rowOff>146050</xdr:rowOff>
    </xdr:from>
    <xdr:to>
      <xdr:col>3</xdr:col>
      <xdr:colOff>679450</xdr:colOff>
      <xdr:row>42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0B2D3C-21A5-4774-A09C-57474887A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28</xdr:row>
      <xdr:rowOff>171450</xdr:rowOff>
    </xdr:from>
    <xdr:to>
      <xdr:col>9</xdr:col>
      <xdr:colOff>273050</xdr:colOff>
      <xdr:row>42</xdr:row>
      <xdr:rowOff>69850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D9032A-14E4-47C3-BFB7-68501323C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2279650</xdr:colOff>
      <xdr:row>28</xdr:row>
      <xdr:rowOff>146050</xdr:rowOff>
    </xdr:from>
    <xdr:to>
      <xdr:col>3</xdr:col>
      <xdr:colOff>679450</xdr:colOff>
      <xdr:row>42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28</xdr:row>
      <xdr:rowOff>171450</xdr:rowOff>
    </xdr:from>
    <xdr:to>
      <xdr:col>9</xdr:col>
      <xdr:colOff>273050</xdr:colOff>
      <xdr:row>42</xdr:row>
      <xdr:rowOff>69850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1_Please Please Me_analysis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0_The BEATLES_analysis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1_Yellow Submarine_analysis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2_Abbey Road_analysis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13_Let It Be_analysis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2_With the Beatles_analysi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3_A Hard Days Night_analysi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4_Beatles for Sale_analysi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5_Help_analysi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6_Rubber Soul_analysi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7_Revolver_analysi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8_Sgt Peppers Lonely Hearts Club Band_analysis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9_Magical Mystery Tour_analysis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S1" workbookViewId="0">
      <selection activeCell="AF18" sqref="AF18:AI18"/>
    </sheetView>
  </sheetViews>
  <sheetFormatPr baseColWidth="10" defaultColWidth="10.875" defaultRowHeight="15.75" x14ac:dyDescent="0.25"/>
  <cols>
    <col min="1" max="1" width="28.375" style="1" bestFit="1" customWidth="1"/>
    <col min="2" max="2" width="7.875" style="1" bestFit="1" customWidth="1"/>
    <col min="3" max="3" width="4.625" style="1" bestFit="1" customWidth="1"/>
    <col min="4" max="4" width="7.875" style="1" bestFit="1" customWidth="1"/>
    <col min="5" max="5" width="5.625" style="1" bestFit="1" customWidth="1"/>
    <col min="6" max="7" width="6.875" style="1" bestFit="1" customWidth="1"/>
    <col min="8" max="9" width="8.875" style="1" bestFit="1" customWidth="1"/>
    <col min="10" max="10" width="6.875" style="1" bestFit="1" customWidth="1"/>
    <col min="11" max="12" width="7.875" style="1" bestFit="1" customWidth="1"/>
    <col min="13" max="13" width="5.875" style="1" bestFit="1" customWidth="1"/>
    <col min="14" max="14" width="7.875" style="1" bestFit="1" customWidth="1"/>
    <col min="15" max="15" width="8.875" style="1" bestFit="1" customWidth="1"/>
    <col min="16" max="16" width="8.375" style="1" bestFit="1" customWidth="1"/>
    <col min="17" max="17" width="9.375" style="1" bestFit="1" customWidth="1"/>
    <col min="18" max="19" width="8.875" style="1" bestFit="1" customWidth="1"/>
    <col min="20" max="20" width="9.875" style="1" bestFit="1" customWidth="1"/>
    <col min="21" max="21" width="8.375" style="1" bestFit="1" customWidth="1"/>
    <col min="22" max="22" width="9.375" style="1" bestFit="1" customWidth="1"/>
    <col min="23" max="23" width="8.875" style="1" bestFit="1" customWidth="1"/>
    <col min="24" max="24" width="9.875" style="1" bestFit="1" customWidth="1"/>
    <col min="25" max="25" width="9.125" style="1" bestFit="1" customWidth="1"/>
    <col min="26" max="26" width="9.875" style="1" bestFit="1" customWidth="1"/>
    <col min="27" max="27" width="7.5" style="1" customWidth="1"/>
    <col min="28" max="30" width="7.125" style="1" bestFit="1" customWidth="1"/>
    <col min="31" max="35" width="12.875" style="1" bestFit="1" customWidth="1"/>
    <col min="3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25</v>
      </c>
      <c r="B2" s="2">
        <v>32.75</v>
      </c>
      <c r="C2" s="2">
        <v>0</v>
      </c>
      <c r="D2" s="2">
        <v>27.125</v>
      </c>
      <c r="E2" s="2">
        <v>0</v>
      </c>
      <c r="F2" s="2">
        <v>39.125</v>
      </c>
      <c r="G2" s="2">
        <v>0.75</v>
      </c>
      <c r="H2" s="2">
        <v>7.125</v>
      </c>
      <c r="I2" s="2">
        <v>30.875</v>
      </c>
      <c r="J2" s="2">
        <v>0.75</v>
      </c>
      <c r="K2" s="2">
        <v>69.5</v>
      </c>
      <c r="L2" s="2">
        <v>0.25</v>
      </c>
      <c r="M2" s="2">
        <v>6.375</v>
      </c>
      <c r="N2" s="2">
        <v>4.75</v>
      </c>
      <c r="O2" s="2">
        <v>0</v>
      </c>
      <c r="P2" s="2">
        <v>5.25</v>
      </c>
      <c r="Q2" s="2">
        <v>0</v>
      </c>
      <c r="R2" s="2">
        <v>0</v>
      </c>
      <c r="S2" s="2">
        <v>0</v>
      </c>
      <c r="T2" s="2">
        <v>0</v>
      </c>
      <c r="U2" s="2">
        <v>4.875</v>
      </c>
      <c r="V2" s="2">
        <v>0</v>
      </c>
      <c r="W2" s="2">
        <v>15</v>
      </c>
      <c r="X2" s="2">
        <v>0</v>
      </c>
      <c r="Y2" s="2">
        <v>0.25</v>
      </c>
      <c r="Z2" s="13">
        <f>SUM(B2:M2)</f>
        <v>214.625</v>
      </c>
      <c r="AA2" s="3">
        <f xml:space="preserve"> (B2 + K2)/Z2</f>
        <v>0.47641234711706465</v>
      </c>
      <c r="AB2" s="4">
        <f xml:space="preserve"> (F2 + I2) / Z2</f>
        <v>0.32615026208503201</v>
      </c>
      <c r="AC2" s="5">
        <f xml:space="preserve"> (D2 + G2 + M2) / Z2</f>
        <v>0.15958066394874781</v>
      </c>
      <c r="AD2" s="6">
        <f xml:space="preserve"> (C2 + E2 + H2 + J2 + L2) / Z2</f>
        <v>3.7856726849155503E-2</v>
      </c>
      <c r="AE2" s="13">
        <f xml:space="preserve"> SUM(N2:Y2)</f>
        <v>30.125</v>
      </c>
      <c r="AF2" s="3">
        <f xml:space="preserve"> (N2 + W2)/AE2</f>
        <v>0.65560165975103735</v>
      </c>
      <c r="AG2" s="4">
        <f xml:space="preserve"> (S2 + U2)/AE2</f>
        <v>0.16182572614107885</v>
      </c>
      <c r="AH2" s="5">
        <f xml:space="preserve"> (P2 + R2 + Y2) / AE2</f>
        <v>0.18257261410788381</v>
      </c>
      <c r="AI2" s="7">
        <f xml:space="preserve"> (O2 + Q2 + T2 + V2 + X2) / AE2</f>
        <v>0</v>
      </c>
    </row>
    <row r="3" spans="1:35" x14ac:dyDescent="0.25">
      <c r="A3" s="1" t="s">
        <v>26</v>
      </c>
      <c r="B3" s="2">
        <v>191.75</v>
      </c>
      <c r="C3" s="2">
        <v>3.125E-2</v>
      </c>
      <c r="D3" s="2">
        <v>33.65625</v>
      </c>
      <c r="E3" s="2">
        <v>0</v>
      </c>
      <c r="F3" s="2">
        <v>84.03125</v>
      </c>
      <c r="G3" s="2">
        <v>70.625</v>
      </c>
      <c r="H3" s="2">
        <v>13.03125</v>
      </c>
      <c r="I3" s="2">
        <v>57.6875</v>
      </c>
      <c r="J3" s="2">
        <v>8.875</v>
      </c>
      <c r="K3" s="2">
        <v>79.46875</v>
      </c>
      <c r="L3" s="2">
        <v>5</v>
      </c>
      <c r="M3" s="2">
        <v>22.03125</v>
      </c>
      <c r="N3" s="2">
        <v>42.125</v>
      </c>
      <c r="O3" s="2">
        <v>3.125E-2</v>
      </c>
      <c r="P3" s="2">
        <v>6.21875</v>
      </c>
      <c r="Q3" s="2">
        <v>0</v>
      </c>
      <c r="R3" s="2">
        <v>3.9375</v>
      </c>
      <c r="S3" s="2">
        <v>32.75</v>
      </c>
      <c r="T3" s="2">
        <v>7.09375</v>
      </c>
      <c r="U3" s="2">
        <v>1</v>
      </c>
      <c r="V3" s="2">
        <v>0</v>
      </c>
      <c r="W3" s="2">
        <v>15.5</v>
      </c>
      <c r="X3" s="2">
        <v>1</v>
      </c>
      <c r="Y3" s="2">
        <v>9.375</v>
      </c>
      <c r="Z3" s="13">
        <f t="shared" ref="Z3:Z15" si="0">SUM(B3:M3)</f>
        <v>566.1875</v>
      </c>
      <c r="AA3" s="3">
        <f t="shared" ref="AA3:AA15" si="1" xml:space="preserve"> (B3 + K3)/Z3</f>
        <v>0.47902638260293628</v>
      </c>
      <c r="AB3" s="4">
        <f t="shared" ref="AB3:AB15" si="2" xml:space="preserve"> (F3 + I3) / Z3</f>
        <v>0.25030356551495753</v>
      </c>
      <c r="AC3" s="5">
        <f t="shared" ref="AC3:AC15" si="3" xml:space="preserve"> (D3 + G3 + M3) / Z3</f>
        <v>0.22309305662876697</v>
      </c>
      <c r="AD3" s="6">
        <f t="shared" ref="AD3:AD15" si="4" xml:space="preserve"> (C3 + E3 + H3 + J3 + L3) / Z3</f>
        <v>4.7576995253339222E-2</v>
      </c>
      <c r="AE3" s="13">
        <f t="shared" ref="AE3:AE15" si="5" xml:space="preserve"> SUM(N3:Y3)</f>
        <v>119.03125</v>
      </c>
      <c r="AF3" s="3">
        <f t="shared" ref="AF3:AF15" si="6" xml:space="preserve"> (N3 + W3)/AE3</f>
        <v>0.48411656602782882</v>
      </c>
      <c r="AG3" s="4">
        <f t="shared" ref="AG3:AG15" si="7" xml:space="preserve"> (S3 + U3)/AE3</f>
        <v>0.28353898661065896</v>
      </c>
      <c r="AH3" s="5">
        <f t="shared" ref="AH3:AH15" si="8" xml:space="preserve"> (P3 + R3 + Y3) / AE3</f>
        <v>0.16408506169598319</v>
      </c>
      <c r="AI3" s="7">
        <f t="shared" ref="AI3:AI15" si="9" xml:space="preserve"> (O3 + Q3 + T3 + V3 + X3) / AE3</f>
        <v>6.8259385665529013E-2</v>
      </c>
    </row>
    <row r="4" spans="1:35" x14ac:dyDescent="0.25">
      <c r="A4" s="1" t="s">
        <v>27</v>
      </c>
      <c r="B4" s="2">
        <v>113.625</v>
      </c>
      <c r="C4" s="2">
        <v>0</v>
      </c>
      <c r="D4" s="2">
        <v>57.9375</v>
      </c>
      <c r="E4" s="2">
        <v>0.375</v>
      </c>
      <c r="F4" s="2">
        <v>113.4375</v>
      </c>
      <c r="G4" s="2">
        <v>54.75</v>
      </c>
      <c r="H4" s="2">
        <v>4</v>
      </c>
      <c r="I4" s="2">
        <v>72.75</v>
      </c>
      <c r="J4" s="2">
        <v>18.25</v>
      </c>
      <c r="K4" s="2">
        <v>72.5</v>
      </c>
      <c r="L4" s="2">
        <v>0.75</v>
      </c>
      <c r="M4" s="2">
        <v>50.8125</v>
      </c>
      <c r="N4" s="2">
        <v>19.875</v>
      </c>
      <c r="O4" s="2">
        <v>0</v>
      </c>
      <c r="P4" s="2">
        <v>18</v>
      </c>
      <c r="Q4" s="2">
        <v>0</v>
      </c>
      <c r="R4" s="2">
        <v>22.0625</v>
      </c>
      <c r="S4" s="2">
        <v>20.5</v>
      </c>
      <c r="T4" s="2">
        <v>0</v>
      </c>
      <c r="U4" s="2">
        <v>5</v>
      </c>
      <c r="V4" s="2">
        <v>4.5</v>
      </c>
      <c r="W4" s="2">
        <v>12</v>
      </c>
      <c r="X4" s="2">
        <v>0</v>
      </c>
      <c r="Y4" s="2">
        <v>5.25</v>
      </c>
      <c r="Z4" s="13">
        <f t="shared" si="0"/>
        <v>559.1875</v>
      </c>
      <c r="AA4" s="3">
        <f t="shared" si="1"/>
        <v>0.33284899966469206</v>
      </c>
      <c r="AB4" s="4">
        <f t="shared" si="2"/>
        <v>0.33296076897284005</v>
      </c>
      <c r="AC4" s="5">
        <f t="shared" si="3"/>
        <v>0.2923885101151224</v>
      </c>
      <c r="AD4" s="6">
        <f t="shared" si="4"/>
        <v>4.1801721247345477E-2</v>
      </c>
      <c r="AE4" s="13">
        <f t="shared" si="5"/>
        <v>107.1875</v>
      </c>
      <c r="AF4" s="3">
        <f t="shared" si="6"/>
        <v>0.29737609329446063</v>
      </c>
      <c r="AG4" s="4">
        <f t="shared" si="7"/>
        <v>0.23790087463556853</v>
      </c>
      <c r="AH4" s="5">
        <f t="shared" si="8"/>
        <v>0.42274052478134111</v>
      </c>
      <c r="AI4" s="7">
        <f t="shared" si="9"/>
        <v>4.198250728862974E-2</v>
      </c>
    </row>
    <row r="5" spans="1:35" x14ac:dyDescent="0.25">
      <c r="A5" s="1" t="s">
        <v>28</v>
      </c>
      <c r="B5" s="2">
        <v>143.1875</v>
      </c>
      <c r="C5" s="2">
        <v>0</v>
      </c>
      <c r="D5" s="2">
        <v>45.6875</v>
      </c>
      <c r="E5" s="2">
        <v>0</v>
      </c>
      <c r="F5" s="2">
        <v>105.375</v>
      </c>
      <c r="G5" s="2">
        <v>52.0625</v>
      </c>
      <c r="H5" s="2">
        <v>0</v>
      </c>
      <c r="I5" s="2">
        <v>55.5625</v>
      </c>
      <c r="J5" s="2">
        <v>0</v>
      </c>
      <c r="K5" s="2">
        <v>130.625</v>
      </c>
      <c r="L5" s="2">
        <v>0</v>
      </c>
      <c r="M5" s="2">
        <v>11.625</v>
      </c>
      <c r="N5" s="2">
        <v>24.5</v>
      </c>
      <c r="O5" s="2">
        <v>0</v>
      </c>
      <c r="P5" s="2">
        <v>6</v>
      </c>
      <c r="Q5" s="2">
        <v>0</v>
      </c>
      <c r="R5" s="2">
        <v>0</v>
      </c>
      <c r="S5" s="2">
        <v>21.75</v>
      </c>
      <c r="T5" s="2">
        <v>0</v>
      </c>
      <c r="U5" s="2">
        <v>14</v>
      </c>
      <c r="V5" s="2">
        <v>0</v>
      </c>
      <c r="W5" s="2">
        <v>24.125</v>
      </c>
      <c r="X5" s="2">
        <v>0</v>
      </c>
      <c r="Y5" s="2">
        <v>3.375</v>
      </c>
      <c r="Z5" s="13">
        <f t="shared" si="0"/>
        <v>544.125</v>
      </c>
      <c r="AA5" s="3">
        <f t="shared" si="1"/>
        <v>0.50321617275442221</v>
      </c>
      <c r="AB5" s="4">
        <f t="shared" si="2"/>
        <v>0.29577303009418793</v>
      </c>
      <c r="AC5" s="5">
        <f t="shared" si="3"/>
        <v>0.20101079715138984</v>
      </c>
      <c r="AD5" s="6">
        <f t="shared" si="4"/>
        <v>0</v>
      </c>
      <c r="AE5" s="13">
        <f t="shared" si="5"/>
        <v>93.75</v>
      </c>
      <c r="AF5" s="3">
        <f t="shared" si="6"/>
        <v>0.51866666666666672</v>
      </c>
      <c r="AG5" s="4">
        <f t="shared" si="7"/>
        <v>0.38133333333333336</v>
      </c>
      <c r="AH5" s="5">
        <f t="shared" si="8"/>
        <v>0.1</v>
      </c>
      <c r="AI5" s="7">
        <f t="shared" si="9"/>
        <v>0</v>
      </c>
    </row>
    <row r="6" spans="1:35" x14ac:dyDescent="0.25">
      <c r="A6" s="1" t="s">
        <v>29</v>
      </c>
      <c r="B6" s="2">
        <v>131.1875</v>
      </c>
      <c r="C6" s="2">
        <v>0</v>
      </c>
      <c r="D6" s="2">
        <v>23.4375</v>
      </c>
      <c r="E6" s="2">
        <v>11.1875</v>
      </c>
      <c r="F6" s="2">
        <v>31.1875</v>
      </c>
      <c r="G6" s="2">
        <v>48.8125</v>
      </c>
      <c r="H6" s="2">
        <v>1.5</v>
      </c>
      <c r="I6" s="2">
        <v>67.125</v>
      </c>
      <c r="J6" s="2">
        <v>1.625</v>
      </c>
      <c r="K6" s="2">
        <v>20.125</v>
      </c>
      <c r="L6" s="2">
        <v>29.03125</v>
      </c>
      <c r="M6" s="2">
        <v>3.3125</v>
      </c>
      <c r="N6" s="2">
        <v>19.0625</v>
      </c>
      <c r="O6" s="2">
        <v>0</v>
      </c>
      <c r="P6" s="2">
        <v>0</v>
      </c>
      <c r="Q6" s="2">
        <v>0</v>
      </c>
      <c r="R6" s="2">
        <v>0.25</v>
      </c>
      <c r="S6" s="2">
        <v>11.375</v>
      </c>
      <c r="T6" s="2">
        <v>0</v>
      </c>
      <c r="U6" s="2">
        <v>3.75</v>
      </c>
      <c r="V6" s="2">
        <v>0.5</v>
      </c>
      <c r="W6" s="2">
        <v>1</v>
      </c>
      <c r="X6" s="2">
        <v>3.125</v>
      </c>
      <c r="Y6" s="2">
        <v>0.1875</v>
      </c>
      <c r="Z6" s="13">
        <f t="shared" si="0"/>
        <v>368.53125</v>
      </c>
      <c r="AA6" s="3">
        <f t="shared" si="1"/>
        <v>0.41058254896972779</v>
      </c>
      <c r="AB6" s="4">
        <f t="shared" si="2"/>
        <v>0.26676842194522177</v>
      </c>
      <c r="AC6" s="5">
        <f t="shared" si="3"/>
        <v>0.20503688628847622</v>
      </c>
      <c r="AD6" s="6">
        <f t="shared" si="4"/>
        <v>0.11761214279657424</v>
      </c>
      <c r="AE6" s="13">
        <f t="shared" si="5"/>
        <v>39.25</v>
      </c>
      <c r="AF6" s="3">
        <f t="shared" si="6"/>
        <v>0.51114649681528668</v>
      </c>
      <c r="AG6" s="4">
        <f t="shared" si="7"/>
        <v>0.38535031847133761</v>
      </c>
      <c r="AH6" s="5">
        <f t="shared" si="8"/>
        <v>1.1146496815286623E-2</v>
      </c>
      <c r="AI6" s="7">
        <f t="shared" si="9"/>
        <v>9.2356687898089165E-2</v>
      </c>
    </row>
    <row r="7" spans="1:35" x14ac:dyDescent="0.25">
      <c r="A7" s="1" t="s">
        <v>30</v>
      </c>
      <c r="B7" s="2">
        <v>380.125</v>
      </c>
      <c r="C7" s="2">
        <v>0</v>
      </c>
      <c r="D7" s="2">
        <v>50.75</v>
      </c>
      <c r="E7" s="2">
        <v>40</v>
      </c>
      <c r="F7" s="2">
        <v>147.75</v>
      </c>
      <c r="G7" s="2">
        <v>89.125</v>
      </c>
      <c r="H7" s="2">
        <v>0</v>
      </c>
      <c r="I7" s="2">
        <v>317.3125</v>
      </c>
      <c r="J7" s="2">
        <v>2</v>
      </c>
      <c r="K7" s="2">
        <v>78.4375</v>
      </c>
      <c r="L7" s="2">
        <v>10.75</v>
      </c>
      <c r="M7" s="2">
        <v>24.75</v>
      </c>
      <c r="N7" s="2">
        <v>2</v>
      </c>
      <c r="O7" s="2">
        <v>0</v>
      </c>
      <c r="P7" s="2">
        <v>10</v>
      </c>
      <c r="Q7" s="2">
        <v>0</v>
      </c>
      <c r="R7" s="2">
        <v>134</v>
      </c>
      <c r="S7" s="2">
        <v>54.5</v>
      </c>
      <c r="T7" s="2">
        <v>0</v>
      </c>
      <c r="U7" s="2">
        <v>11.5</v>
      </c>
      <c r="V7" s="2">
        <v>0</v>
      </c>
      <c r="W7" s="2">
        <v>13.5</v>
      </c>
      <c r="X7" s="2">
        <v>3</v>
      </c>
      <c r="Y7" s="2">
        <v>0</v>
      </c>
      <c r="Z7" s="13">
        <f t="shared" si="0"/>
        <v>1141</v>
      </c>
      <c r="AA7" s="3">
        <f t="shared" si="1"/>
        <v>0.40189526730937775</v>
      </c>
      <c r="AB7" s="4">
        <f t="shared" si="2"/>
        <v>0.40759202453987731</v>
      </c>
      <c r="AC7" s="5">
        <f t="shared" si="3"/>
        <v>0.14428133216476774</v>
      </c>
      <c r="AD7" s="6">
        <f t="shared" si="4"/>
        <v>4.6231375985977215E-2</v>
      </c>
      <c r="AE7" s="13">
        <f t="shared" si="5"/>
        <v>228.5</v>
      </c>
      <c r="AF7" s="3">
        <f t="shared" si="6"/>
        <v>6.7833698030634576E-2</v>
      </c>
      <c r="AG7" s="4">
        <f t="shared" si="7"/>
        <v>0.28884026258205692</v>
      </c>
      <c r="AH7" s="5">
        <f t="shared" si="8"/>
        <v>0.63019693654266962</v>
      </c>
      <c r="AI7" s="7">
        <f t="shared" si="9"/>
        <v>1.3129102844638949E-2</v>
      </c>
    </row>
    <row r="8" spans="1:35" x14ac:dyDescent="0.25">
      <c r="A8" s="1" t="s">
        <v>31</v>
      </c>
      <c r="B8" s="2">
        <v>36.5625</v>
      </c>
      <c r="C8" s="2">
        <v>1.5</v>
      </c>
      <c r="D8" s="2">
        <v>54</v>
      </c>
      <c r="E8" s="2">
        <v>15</v>
      </c>
      <c r="F8" s="2">
        <v>21.1875</v>
      </c>
      <c r="G8" s="2">
        <v>43.4375</v>
      </c>
      <c r="H8" s="2">
        <v>4.625</v>
      </c>
      <c r="I8" s="2">
        <v>56.125</v>
      </c>
      <c r="J8" s="2">
        <v>8.625</v>
      </c>
      <c r="K8" s="2">
        <v>48.6875</v>
      </c>
      <c r="L8" s="2">
        <v>10.3125</v>
      </c>
      <c r="M8" s="2">
        <v>23.8125</v>
      </c>
      <c r="N8" s="2">
        <v>6</v>
      </c>
      <c r="O8" s="2">
        <v>0.5</v>
      </c>
      <c r="P8" s="2">
        <v>9.375</v>
      </c>
      <c r="Q8" s="2">
        <v>2.875</v>
      </c>
      <c r="R8" s="2">
        <v>1.875</v>
      </c>
      <c r="S8" s="2">
        <v>4.375</v>
      </c>
      <c r="T8" s="2">
        <v>0</v>
      </c>
      <c r="U8" s="2">
        <v>10.625</v>
      </c>
      <c r="V8" s="2">
        <v>1.5</v>
      </c>
      <c r="W8" s="2">
        <v>1.875</v>
      </c>
      <c r="X8" s="2">
        <v>0</v>
      </c>
      <c r="Y8" s="2">
        <v>0.75</v>
      </c>
      <c r="Z8" s="13">
        <f t="shared" si="0"/>
        <v>323.875</v>
      </c>
      <c r="AA8" s="3">
        <f t="shared" si="1"/>
        <v>0.26321883442686222</v>
      </c>
      <c r="AB8" s="4">
        <f t="shared" si="2"/>
        <v>0.23871092242377459</v>
      </c>
      <c r="AC8" s="5">
        <f t="shared" si="3"/>
        <v>0.37437282902354302</v>
      </c>
      <c r="AD8" s="6">
        <f t="shared" si="4"/>
        <v>0.12369741412582015</v>
      </c>
      <c r="AE8" s="13">
        <f t="shared" si="5"/>
        <v>39.75</v>
      </c>
      <c r="AF8" s="3">
        <f t="shared" si="6"/>
        <v>0.19811320754716982</v>
      </c>
      <c r="AG8" s="4">
        <f t="shared" si="7"/>
        <v>0.37735849056603776</v>
      </c>
      <c r="AH8" s="5">
        <f t="shared" si="8"/>
        <v>0.30188679245283018</v>
      </c>
      <c r="AI8" s="7">
        <f t="shared" si="9"/>
        <v>0.12264150943396226</v>
      </c>
    </row>
    <row r="9" spans="1:35" x14ac:dyDescent="0.25">
      <c r="A9" s="1" t="s">
        <v>32</v>
      </c>
      <c r="B9" s="2">
        <v>145.6875</v>
      </c>
      <c r="C9" s="2">
        <v>0</v>
      </c>
      <c r="D9" s="2">
        <v>23.28125</v>
      </c>
      <c r="E9" s="2">
        <v>17.75</v>
      </c>
      <c r="F9" s="2">
        <v>44.875</v>
      </c>
      <c r="G9" s="2">
        <v>60.28125</v>
      </c>
      <c r="H9" s="2">
        <v>0.15625</v>
      </c>
      <c r="I9" s="2">
        <v>55.9375</v>
      </c>
      <c r="J9" s="2">
        <v>6.4375</v>
      </c>
      <c r="K9" s="2">
        <v>11.5625</v>
      </c>
      <c r="L9" s="2">
        <v>41.0625</v>
      </c>
      <c r="M9" s="2">
        <v>8.25</v>
      </c>
      <c r="N9" s="2">
        <v>27</v>
      </c>
      <c r="O9" s="2">
        <v>0</v>
      </c>
      <c r="P9" s="2">
        <v>5.375</v>
      </c>
      <c r="Q9" s="2">
        <v>1.25</v>
      </c>
      <c r="R9" s="2">
        <v>12</v>
      </c>
      <c r="S9" s="2">
        <v>18.75</v>
      </c>
      <c r="T9" s="2">
        <v>0</v>
      </c>
      <c r="U9" s="2">
        <v>14.75</v>
      </c>
      <c r="V9" s="2">
        <v>2.625</v>
      </c>
      <c r="W9" s="2">
        <v>2.375</v>
      </c>
      <c r="X9" s="2">
        <v>1.625</v>
      </c>
      <c r="Y9" s="2">
        <v>0.25</v>
      </c>
      <c r="Z9" s="13">
        <f t="shared" si="0"/>
        <v>415.28125</v>
      </c>
      <c r="AA9" s="3">
        <f t="shared" si="1"/>
        <v>0.37865904131236361</v>
      </c>
      <c r="AB9" s="4">
        <f t="shared" si="2"/>
        <v>0.24275716758221086</v>
      </c>
      <c r="AC9" s="5">
        <f t="shared" si="3"/>
        <v>0.22108510798404696</v>
      </c>
      <c r="AD9" s="6">
        <f t="shared" si="4"/>
        <v>0.15749868312137857</v>
      </c>
      <c r="AE9" s="13">
        <f t="shared" si="5"/>
        <v>86</v>
      </c>
      <c r="AF9" s="3">
        <f t="shared" si="6"/>
        <v>0.34156976744186046</v>
      </c>
      <c r="AG9" s="4">
        <f t="shared" si="7"/>
        <v>0.38953488372093026</v>
      </c>
      <c r="AH9" s="5">
        <f t="shared" si="8"/>
        <v>0.20494186046511628</v>
      </c>
      <c r="AI9" s="7">
        <f t="shared" si="9"/>
        <v>6.3953488372093026E-2</v>
      </c>
    </row>
    <row r="10" spans="1:35" x14ac:dyDescent="0.25">
      <c r="A10" s="1" t="s">
        <v>33</v>
      </c>
      <c r="B10" s="2">
        <v>256.625</v>
      </c>
      <c r="C10" s="2">
        <v>0</v>
      </c>
      <c r="D10" s="2">
        <v>21</v>
      </c>
      <c r="E10" s="2">
        <v>0</v>
      </c>
      <c r="F10" s="2">
        <v>88.625</v>
      </c>
      <c r="G10" s="2">
        <v>97.375</v>
      </c>
      <c r="H10" s="2">
        <v>0</v>
      </c>
      <c r="I10" s="2">
        <v>77.625</v>
      </c>
      <c r="J10" s="2">
        <v>0</v>
      </c>
      <c r="K10" s="2">
        <v>54.25</v>
      </c>
      <c r="L10" s="2">
        <v>13.5</v>
      </c>
      <c r="M10" s="2">
        <v>11.5</v>
      </c>
      <c r="N10" s="2">
        <v>44</v>
      </c>
      <c r="O10" s="2">
        <v>0</v>
      </c>
      <c r="P10" s="2">
        <v>0</v>
      </c>
      <c r="Q10" s="2">
        <v>0</v>
      </c>
      <c r="R10" s="2">
        <v>0.375</v>
      </c>
      <c r="S10" s="2">
        <v>42.5</v>
      </c>
      <c r="T10" s="2">
        <v>0</v>
      </c>
      <c r="U10" s="2">
        <v>8</v>
      </c>
      <c r="V10" s="2">
        <v>0</v>
      </c>
      <c r="W10" s="2">
        <v>0</v>
      </c>
      <c r="X10" s="2">
        <v>0</v>
      </c>
      <c r="Y10" s="2">
        <v>0</v>
      </c>
      <c r="Z10" s="13">
        <f t="shared" si="0"/>
        <v>620.5</v>
      </c>
      <c r="AA10" s="3">
        <f t="shared" si="1"/>
        <v>0.50100725221595488</v>
      </c>
      <c r="AB10" s="4">
        <f t="shared" si="2"/>
        <v>0.26792908944399679</v>
      </c>
      <c r="AC10" s="5">
        <f t="shared" si="3"/>
        <v>0.20930701047542305</v>
      </c>
      <c r="AD10" s="6">
        <f t="shared" si="4"/>
        <v>2.1756647864625302E-2</v>
      </c>
      <c r="AE10" s="13">
        <f t="shared" si="5"/>
        <v>94.875</v>
      </c>
      <c r="AF10" s="3">
        <f t="shared" si="6"/>
        <v>0.46376811594202899</v>
      </c>
      <c r="AG10" s="4">
        <f t="shared" si="7"/>
        <v>0.5322793148880105</v>
      </c>
      <c r="AH10" s="5">
        <f t="shared" si="8"/>
        <v>3.952569169960474E-3</v>
      </c>
      <c r="AI10" s="7">
        <f t="shared" si="9"/>
        <v>0</v>
      </c>
    </row>
    <row r="11" spans="1:35" x14ac:dyDescent="0.25">
      <c r="A11" s="1" t="s">
        <v>34</v>
      </c>
      <c r="B11" s="2">
        <v>74.5625</v>
      </c>
      <c r="C11" s="2">
        <v>0.5</v>
      </c>
      <c r="D11" s="2">
        <v>15.75</v>
      </c>
      <c r="E11" s="2">
        <v>0</v>
      </c>
      <c r="F11" s="2">
        <v>60.375</v>
      </c>
      <c r="G11" s="2">
        <v>32.75</v>
      </c>
      <c r="H11" s="2">
        <v>0.125</v>
      </c>
      <c r="I11" s="2">
        <v>48.25</v>
      </c>
      <c r="J11" s="2">
        <v>0</v>
      </c>
      <c r="K11" s="2">
        <v>41.4375</v>
      </c>
      <c r="L11" s="2">
        <v>0</v>
      </c>
      <c r="M11" s="2">
        <v>13.5</v>
      </c>
      <c r="N11" s="2">
        <v>20.875</v>
      </c>
      <c r="O11" s="2">
        <v>0</v>
      </c>
      <c r="P11" s="2">
        <v>1.5</v>
      </c>
      <c r="Q11" s="2">
        <v>0</v>
      </c>
      <c r="R11" s="2">
        <v>0.75</v>
      </c>
      <c r="S11" s="2">
        <v>10.5</v>
      </c>
      <c r="T11" s="2">
        <v>0</v>
      </c>
      <c r="U11" s="2">
        <v>7</v>
      </c>
      <c r="V11" s="2">
        <v>0</v>
      </c>
      <c r="W11" s="2">
        <v>15.625</v>
      </c>
      <c r="X11" s="2">
        <v>0</v>
      </c>
      <c r="Y11" s="2">
        <v>0</v>
      </c>
      <c r="Z11" s="13">
        <f t="shared" si="0"/>
        <v>287.25</v>
      </c>
      <c r="AA11" s="3">
        <f t="shared" si="1"/>
        <v>0.40382941688424717</v>
      </c>
      <c r="AB11" s="4">
        <f t="shared" si="2"/>
        <v>0.3781549173194082</v>
      </c>
      <c r="AC11" s="5">
        <f t="shared" si="3"/>
        <v>0.21583986074847694</v>
      </c>
      <c r="AD11" s="6">
        <f t="shared" si="4"/>
        <v>2.1758050478677109E-3</v>
      </c>
      <c r="AE11" s="13">
        <f t="shared" si="5"/>
        <v>56.25</v>
      </c>
      <c r="AF11" s="3">
        <f t="shared" si="6"/>
        <v>0.64888888888888885</v>
      </c>
      <c r="AG11" s="4">
        <f t="shared" si="7"/>
        <v>0.31111111111111112</v>
      </c>
      <c r="AH11" s="5">
        <f t="shared" si="8"/>
        <v>0.04</v>
      </c>
      <c r="AI11" s="7">
        <f t="shared" si="9"/>
        <v>0</v>
      </c>
    </row>
    <row r="12" spans="1:35" x14ac:dyDescent="0.25">
      <c r="A12" s="1" t="s">
        <v>35</v>
      </c>
      <c r="B12" s="2">
        <v>202.5</v>
      </c>
      <c r="C12" s="2">
        <v>0</v>
      </c>
      <c r="D12" s="2">
        <v>24.5</v>
      </c>
      <c r="E12" s="2">
        <v>9.25</v>
      </c>
      <c r="F12" s="2">
        <v>53.5</v>
      </c>
      <c r="G12" s="2">
        <v>58.625</v>
      </c>
      <c r="H12" s="2">
        <v>0</v>
      </c>
      <c r="I12" s="2">
        <v>135.875</v>
      </c>
      <c r="J12" s="2">
        <v>4.875</v>
      </c>
      <c r="K12" s="2">
        <v>48.25</v>
      </c>
      <c r="L12" s="2">
        <v>4.75</v>
      </c>
      <c r="M12" s="2">
        <v>16.125</v>
      </c>
      <c r="N12" s="2">
        <v>38.25</v>
      </c>
      <c r="O12" s="2">
        <v>0</v>
      </c>
      <c r="P12" s="2">
        <v>3.75</v>
      </c>
      <c r="Q12" s="2">
        <v>2</v>
      </c>
      <c r="R12" s="2">
        <v>2.5</v>
      </c>
      <c r="S12" s="2">
        <v>24</v>
      </c>
      <c r="T12" s="2">
        <v>0</v>
      </c>
      <c r="U12" s="2">
        <v>14.5</v>
      </c>
      <c r="V12" s="2">
        <v>1</v>
      </c>
      <c r="W12" s="2">
        <v>5</v>
      </c>
      <c r="X12" s="2">
        <v>0</v>
      </c>
      <c r="Y12" s="2">
        <v>0</v>
      </c>
      <c r="Z12" s="13">
        <f t="shared" si="0"/>
        <v>558.25</v>
      </c>
      <c r="AA12" s="3">
        <f t="shared" si="1"/>
        <v>0.44917151813703537</v>
      </c>
      <c r="AB12" s="4">
        <f t="shared" si="2"/>
        <v>0.33922973578145993</v>
      </c>
      <c r="AC12" s="5">
        <f t="shared" si="3"/>
        <v>0.17778772951186744</v>
      </c>
      <c r="AD12" s="6">
        <f t="shared" si="4"/>
        <v>3.381101656963726E-2</v>
      </c>
      <c r="AE12" s="13">
        <f t="shared" si="5"/>
        <v>91</v>
      </c>
      <c r="AF12" s="3">
        <f t="shared" si="6"/>
        <v>0.47527472527472525</v>
      </c>
      <c r="AG12" s="4">
        <f t="shared" si="7"/>
        <v>0.42307692307692307</v>
      </c>
      <c r="AH12" s="5">
        <f t="shared" si="8"/>
        <v>6.8681318681318687E-2</v>
      </c>
      <c r="AI12" s="7">
        <f t="shared" si="9"/>
        <v>3.2967032967032968E-2</v>
      </c>
    </row>
    <row r="13" spans="1:35" x14ac:dyDescent="0.25">
      <c r="A13" s="1" t="s">
        <v>36</v>
      </c>
      <c r="B13" s="2">
        <v>90.75</v>
      </c>
      <c r="C13" s="2">
        <v>0</v>
      </c>
      <c r="D13" s="2">
        <v>34.375</v>
      </c>
      <c r="E13" s="2">
        <v>8.75</v>
      </c>
      <c r="F13" s="2">
        <v>30.875</v>
      </c>
      <c r="G13" s="2">
        <v>28.25</v>
      </c>
      <c r="H13" s="2">
        <v>0</v>
      </c>
      <c r="I13" s="2">
        <v>74.875</v>
      </c>
      <c r="J13" s="2">
        <v>19.375</v>
      </c>
      <c r="K13" s="2">
        <v>24.625</v>
      </c>
      <c r="L13" s="2">
        <v>5.5</v>
      </c>
      <c r="M13" s="2">
        <v>9.125</v>
      </c>
      <c r="N13" s="2">
        <v>36.75</v>
      </c>
      <c r="O13" s="2">
        <v>0</v>
      </c>
      <c r="P13" s="2">
        <v>3.625</v>
      </c>
      <c r="Q13" s="2">
        <v>0</v>
      </c>
      <c r="R13" s="2">
        <v>0.5</v>
      </c>
      <c r="S13" s="2">
        <v>7.75</v>
      </c>
      <c r="T13" s="2">
        <v>0</v>
      </c>
      <c r="U13" s="2">
        <v>7.875</v>
      </c>
      <c r="V13" s="2">
        <v>2.25</v>
      </c>
      <c r="W13" s="2">
        <v>3.25</v>
      </c>
      <c r="X13" s="2">
        <v>1.625</v>
      </c>
      <c r="Y13" s="2">
        <v>0.25</v>
      </c>
      <c r="Z13" s="13">
        <f t="shared" si="0"/>
        <v>326.5</v>
      </c>
      <c r="AA13" s="3">
        <f t="shared" si="1"/>
        <v>0.35336906584992345</v>
      </c>
      <c r="AB13" s="4">
        <f t="shared" si="2"/>
        <v>0.32388973966309342</v>
      </c>
      <c r="AC13" s="5">
        <f t="shared" si="3"/>
        <v>0.21975497702909647</v>
      </c>
      <c r="AD13" s="6">
        <f t="shared" si="4"/>
        <v>0.10298621745788668</v>
      </c>
      <c r="AE13" s="13">
        <f t="shared" si="5"/>
        <v>63.875</v>
      </c>
      <c r="AF13" s="3">
        <f t="shared" si="6"/>
        <v>0.6262230919765166</v>
      </c>
      <c r="AG13" s="4">
        <f t="shared" si="7"/>
        <v>0.2446183953033268</v>
      </c>
      <c r="AH13" s="5">
        <f t="shared" si="8"/>
        <v>6.8493150684931503E-2</v>
      </c>
      <c r="AI13" s="7">
        <f t="shared" si="9"/>
        <v>6.0665362035225046E-2</v>
      </c>
    </row>
    <row r="14" spans="1:35" x14ac:dyDescent="0.25">
      <c r="A14" s="1" t="s">
        <v>37</v>
      </c>
      <c r="B14" s="2">
        <v>168.3125</v>
      </c>
      <c r="C14" s="2">
        <v>0</v>
      </c>
      <c r="D14" s="2">
        <v>48.4375</v>
      </c>
      <c r="E14" s="2">
        <v>0.125</v>
      </c>
      <c r="F14" s="2">
        <v>90</v>
      </c>
      <c r="G14" s="2">
        <v>64.28125</v>
      </c>
      <c r="H14" s="2">
        <v>3.875</v>
      </c>
      <c r="I14" s="2">
        <v>113.125</v>
      </c>
      <c r="J14" s="2">
        <v>3.5</v>
      </c>
      <c r="K14" s="2">
        <v>71.8125</v>
      </c>
      <c r="L14" s="2">
        <v>0.125</v>
      </c>
      <c r="M14" s="2">
        <v>55.6875</v>
      </c>
      <c r="N14" s="2">
        <v>23.5</v>
      </c>
      <c r="O14" s="2">
        <v>0</v>
      </c>
      <c r="P14" s="2">
        <v>3.875</v>
      </c>
      <c r="Q14" s="2">
        <v>0.125</v>
      </c>
      <c r="R14" s="2">
        <v>2.875</v>
      </c>
      <c r="S14" s="2">
        <v>22.125</v>
      </c>
      <c r="T14" s="2">
        <v>0</v>
      </c>
      <c r="U14" s="2">
        <v>13</v>
      </c>
      <c r="V14" s="2">
        <v>3.375</v>
      </c>
      <c r="W14" s="2">
        <v>9</v>
      </c>
      <c r="X14" s="2">
        <v>0</v>
      </c>
      <c r="Y14" s="2">
        <v>0</v>
      </c>
      <c r="Z14" s="13">
        <f t="shared" si="0"/>
        <v>619.28125</v>
      </c>
      <c r="AA14" s="3">
        <f t="shared" si="1"/>
        <v>0.38774789322299036</v>
      </c>
      <c r="AB14" s="4">
        <f t="shared" si="2"/>
        <v>0.32800121108139474</v>
      </c>
      <c r="AC14" s="5">
        <f t="shared" si="3"/>
        <v>0.27193823484886714</v>
      </c>
      <c r="AD14" s="6">
        <f t="shared" si="4"/>
        <v>1.2312660846747743E-2</v>
      </c>
      <c r="AE14" s="13">
        <f t="shared" si="5"/>
        <v>77.875</v>
      </c>
      <c r="AF14" s="3">
        <f t="shared" si="6"/>
        <v>0.4173354735152488</v>
      </c>
      <c r="AG14" s="4">
        <f t="shared" si="7"/>
        <v>0.4510433386837881</v>
      </c>
      <c r="AH14" s="5">
        <f t="shared" si="8"/>
        <v>8.6677367576243974E-2</v>
      </c>
      <c r="AI14" s="7">
        <f t="shared" si="9"/>
        <v>4.49438202247191E-2</v>
      </c>
    </row>
    <row r="15" spans="1:35" x14ac:dyDescent="0.25">
      <c r="A15" s="1" t="s">
        <v>38</v>
      </c>
      <c r="B15" s="2">
        <v>47.25</v>
      </c>
      <c r="C15" s="2">
        <v>0</v>
      </c>
      <c r="D15" s="2">
        <v>48.75</v>
      </c>
      <c r="E15" s="2">
        <v>1.75</v>
      </c>
      <c r="F15" s="2">
        <v>12.75</v>
      </c>
      <c r="G15" s="2">
        <v>34.125</v>
      </c>
      <c r="H15" s="2">
        <v>0</v>
      </c>
      <c r="I15" s="2">
        <v>110.375</v>
      </c>
      <c r="J15" s="2">
        <v>0.875</v>
      </c>
      <c r="K15" s="2">
        <v>25.875</v>
      </c>
      <c r="L15" s="2">
        <v>1.75</v>
      </c>
      <c r="M15" s="2">
        <v>71.75</v>
      </c>
      <c r="N15" s="2">
        <v>9.75</v>
      </c>
      <c r="O15" s="2">
        <v>0</v>
      </c>
      <c r="P15" s="2">
        <v>1</v>
      </c>
      <c r="Q15" s="2">
        <v>0</v>
      </c>
      <c r="R15" s="2">
        <v>4.75</v>
      </c>
      <c r="S15" s="2">
        <v>13.125</v>
      </c>
      <c r="T15" s="2">
        <v>0</v>
      </c>
      <c r="U15" s="2">
        <v>48</v>
      </c>
      <c r="V15" s="2">
        <v>0.125</v>
      </c>
      <c r="W15" s="2">
        <v>5.625</v>
      </c>
      <c r="X15" s="2">
        <v>0</v>
      </c>
      <c r="Y15" s="2">
        <v>11.125</v>
      </c>
      <c r="Z15" s="14">
        <f t="shared" si="0"/>
        <v>355.25</v>
      </c>
      <c r="AA15" s="8">
        <f t="shared" si="1"/>
        <v>0.20584095707248418</v>
      </c>
      <c r="AB15" s="9">
        <f t="shared" si="2"/>
        <v>0.34658691062631947</v>
      </c>
      <c r="AC15" s="10">
        <f t="shared" si="3"/>
        <v>0.43525686136523573</v>
      </c>
      <c r="AD15" s="12">
        <f t="shared" si="4"/>
        <v>1.2315270935960592E-2</v>
      </c>
      <c r="AE15" s="14">
        <f t="shared" si="5"/>
        <v>93.5</v>
      </c>
      <c r="AF15" s="8">
        <f t="shared" si="6"/>
        <v>0.16443850267379678</v>
      </c>
      <c r="AG15" s="9">
        <f t="shared" si="7"/>
        <v>0.65374331550802134</v>
      </c>
      <c r="AH15" s="10">
        <f t="shared" si="8"/>
        <v>0.18048128342245989</v>
      </c>
      <c r="AI15" s="11">
        <f t="shared" si="9"/>
        <v>1.3368983957219251E-3</v>
      </c>
    </row>
    <row r="17" spans="26:35" x14ac:dyDescent="0.25">
      <c r="Z17" s="21" t="s">
        <v>218</v>
      </c>
      <c r="AA17" s="2">
        <f>AVERAGE(AA2:AA15)</f>
        <v>0.39620183553857735</v>
      </c>
      <c r="AB17" s="2">
        <f t="shared" ref="AB17:AD17" si="10">AVERAGE(AB2:AB15)</f>
        <v>0.31034341193384096</v>
      </c>
      <c r="AC17" s="2">
        <f t="shared" si="10"/>
        <v>0.23933813266313053</v>
      </c>
      <c r="AD17" s="2">
        <f t="shared" si="10"/>
        <v>5.411661986445112E-2</v>
      </c>
      <c r="AE17" s="22" t="s">
        <v>218</v>
      </c>
      <c r="AF17" s="2">
        <f xml:space="preserve"> AVERAGE(AF2:AF15)</f>
        <v>0.41931092527472502</v>
      </c>
      <c r="AG17" s="2">
        <f t="shared" ref="AG17:AI17" si="11" xml:space="preserve"> AVERAGE(AG2:AG15)</f>
        <v>0.3658253767594416</v>
      </c>
      <c r="AH17" s="2">
        <f t="shared" si="11"/>
        <v>0.17613256974257324</v>
      </c>
      <c r="AI17" s="2">
        <f t="shared" si="11"/>
        <v>3.8731128223260088E-2</v>
      </c>
    </row>
    <row r="18" spans="26:35" x14ac:dyDescent="0.25">
      <c r="Z18" s="21" t="s">
        <v>219</v>
      </c>
      <c r="AA18" s="2">
        <f>TRIMMEAN(AA2:AA15, 0.2)</f>
        <v>0.40314738064276462</v>
      </c>
      <c r="AB18" s="2">
        <f t="shared" ref="AB18:AD18" si="12">TRIMMEAN(AB2:AB15, 0.2)</f>
        <v>0.30820873500917684</v>
      </c>
      <c r="AC18" s="2">
        <f t="shared" si="12"/>
        <v>0.23093297197948534</v>
      </c>
      <c r="AD18" s="2">
        <f t="shared" si="12"/>
        <v>5.0011166248411426E-2</v>
      </c>
      <c r="AE18" s="22" t="s">
        <v>219</v>
      </c>
      <c r="AF18" s="2">
        <f>TRIMMEAN(AF2:AF15,0.2)</f>
        <v>0.42890979967203985</v>
      </c>
      <c r="AG18" s="2">
        <f t="shared" ref="AG18:AH18" si="13">TRIMMEAN(AG2:AG15,0.2)</f>
        <v>0.35883218608192363</v>
      </c>
      <c r="AH18" s="2">
        <f t="shared" si="13"/>
        <v>0.15264220589028293</v>
      </c>
      <c r="AI18" s="2">
        <f>TRIMMEAN(AI2:AI15,0.2)</f>
        <v>3.4966190474306581E-2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opLeftCell="S1" workbookViewId="0">
      <selection activeCell="AF33" sqref="AF33:AI33"/>
    </sheetView>
  </sheetViews>
  <sheetFormatPr baseColWidth="10" defaultColWidth="10.875" defaultRowHeight="15.75" x14ac:dyDescent="0.25"/>
  <cols>
    <col min="1" max="1" width="56" style="1" bestFit="1" customWidth="1"/>
    <col min="2" max="2" width="7.875" style="1" bestFit="1" customWidth="1"/>
    <col min="3" max="3" width="5.875" style="1" bestFit="1" customWidth="1"/>
    <col min="4" max="4" width="9.875" style="1" bestFit="1" customWidth="1"/>
    <col min="5" max="6" width="7.875" style="1" bestFit="1" customWidth="1"/>
    <col min="7" max="7" width="9.875" style="1" bestFit="1" customWidth="1"/>
    <col min="8" max="8" width="6.625" style="1" bestFit="1" customWidth="1"/>
    <col min="9" max="9" width="7.875" style="1" bestFit="1" customWidth="1"/>
    <col min="10" max="10" width="5.625" style="1" bestFit="1" customWidth="1"/>
    <col min="11" max="11" width="6.875" style="1" bestFit="1" customWidth="1"/>
    <col min="12" max="12" width="5.625" style="1" bestFit="1" customWidth="1"/>
    <col min="13" max="15" width="8.875" style="1" bestFit="1" customWidth="1"/>
    <col min="16" max="16" width="8.375" style="1" bestFit="1" customWidth="1"/>
    <col min="17" max="17" width="9.375" style="1" bestFit="1" customWidth="1"/>
    <col min="18" max="19" width="8.875" style="1" bestFit="1" customWidth="1"/>
    <col min="20" max="20" width="9.875" style="1" bestFit="1" customWidth="1"/>
    <col min="21" max="21" width="8.375" style="1" bestFit="1" customWidth="1"/>
    <col min="22" max="22" width="9.375" style="1" bestFit="1" customWidth="1"/>
    <col min="23" max="23" width="8.875" style="1" bestFit="1" customWidth="1"/>
    <col min="24" max="24" width="9.875" style="1" bestFit="1" customWidth="1"/>
    <col min="25" max="25" width="9.125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146</v>
      </c>
      <c r="B2" s="2">
        <v>231</v>
      </c>
      <c r="C2" s="2">
        <v>1.75</v>
      </c>
      <c r="D2" s="2">
        <v>33.3125</v>
      </c>
      <c r="E2" s="2">
        <v>75.3125</v>
      </c>
      <c r="F2" s="2">
        <v>47.875</v>
      </c>
      <c r="G2" s="2">
        <v>146.53125</v>
      </c>
      <c r="H2" s="2">
        <v>2.25</v>
      </c>
      <c r="I2" s="2">
        <v>116.46875</v>
      </c>
      <c r="J2" s="2">
        <v>1.0625</v>
      </c>
      <c r="K2" s="2">
        <v>47.4375</v>
      </c>
      <c r="L2" s="2">
        <v>39.3125</v>
      </c>
      <c r="M2" s="2">
        <v>12.875</v>
      </c>
      <c r="N2" s="2">
        <v>66.875</v>
      </c>
      <c r="O2" s="2">
        <v>0.5</v>
      </c>
      <c r="P2" s="2">
        <v>12.5</v>
      </c>
      <c r="Q2" s="2">
        <v>24.3125</v>
      </c>
      <c r="R2" s="2">
        <v>2.4375</v>
      </c>
      <c r="S2" s="2">
        <v>48.6875</v>
      </c>
      <c r="T2" s="2">
        <v>0.5</v>
      </c>
      <c r="U2" s="2">
        <v>14.875</v>
      </c>
      <c r="V2" s="2">
        <v>0.5</v>
      </c>
      <c r="W2" s="2">
        <v>8.625</v>
      </c>
      <c r="X2" s="2">
        <v>3.75</v>
      </c>
      <c r="Y2" s="2">
        <v>0</v>
      </c>
      <c r="Z2" s="13">
        <f>SUM(B2:M2)</f>
        <v>755.1875</v>
      </c>
      <c r="AA2" s="3">
        <f xml:space="preserve"> (B2 + K2)/Z2</f>
        <v>0.36869982620210212</v>
      </c>
      <c r="AB2" s="4">
        <f xml:space="preserve"> (F2 + I2) / Z2</f>
        <v>0.21761979640817677</v>
      </c>
      <c r="AC2" s="5">
        <f xml:space="preserve"> (D2 + G2 + M2) / Z2</f>
        <v>0.25519324671025406</v>
      </c>
      <c r="AD2" s="6">
        <f xml:space="preserve"> (C2 + E2 + H2 + J2 + L2) / Z2</f>
        <v>0.15848713067946701</v>
      </c>
      <c r="AE2" s="13">
        <f xml:space="preserve"> SUM(N2:Y2)</f>
        <v>183.5625</v>
      </c>
      <c r="AF2" s="3">
        <f xml:space="preserve"> (N2 + W2)/AE2</f>
        <v>0.41130405175348994</v>
      </c>
      <c r="AG2" s="4">
        <f xml:space="preserve"> (S2 + U2)/AE2</f>
        <v>0.34627170582226763</v>
      </c>
      <c r="AH2" s="5">
        <f xml:space="preserve"> (P2 + R2 + Y2) / AE2</f>
        <v>8.1375553285665647E-2</v>
      </c>
      <c r="AI2" s="7">
        <f xml:space="preserve"> (O2 + Q2 + T2 + V2 + X2) / AE2</f>
        <v>0.16104868913857678</v>
      </c>
    </row>
    <row r="3" spans="1:35" x14ac:dyDescent="0.25">
      <c r="A3" s="1" t="s">
        <v>147</v>
      </c>
      <c r="B3" s="2">
        <v>67.5</v>
      </c>
      <c r="C3" s="2">
        <v>1</v>
      </c>
      <c r="D3" s="2">
        <v>51</v>
      </c>
      <c r="E3" s="2">
        <v>27.625</v>
      </c>
      <c r="F3" s="2">
        <v>34.125</v>
      </c>
      <c r="G3" s="2">
        <v>40.5625</v>
      </c>
      <c r="H3" s="2">
        <v>0</v>
      </c>
      <c r="I3" s="2">
        <v>110.125</v>
      </c>
      <c r="J3" s="2">
        <v>7.75</v>
      </c>
      <c r="K3" s="2">
        <v>31.875</v>
      </c>
      <c r="L3" s="2">
        <v>58.5</v>
      </c>
      <c r="M3" s="2">
        <v>9.75</v>
      </c>
      <c r="N3" s="2">
        <v>20.25</v>
      </c>
      <c r="O3" s="2">
        <v>0</v>
      </c>
      <c r="P3" s="2">
        <v>1</v>
      </c>
      <c r="Q3" s="2">
        <v>18.25</v>
      </c>
      <c r="R3" s="2">
        <v>3.875</v>
      </c>
      <c r="S3" s="2">
        <v>7.25</v>
      </c>
      <c r="T3" s="2">
        <v>0</v>
      </c>
      <c r="U3" s="2">
        <v>25.5</v>
      </c>
      <c r="V3" s="2">
        <v>0</v>
      </c>
      <c r="W3" s="2">
        <v>0.75</v>
      </c>
      <c r="X3" s="2">
        <v>18.5</v>
      </c>
      <c r="Y3" s="2">
        <v>0.5</v>
      </c>
      <c r="Z3" s="13">
        <f t="shared" ref="Z3:Z30" si="0">SUM(B3:M3)</f>
        <v>439.8125</v>
      </c>
      <c r="AA3" s="3">
        <f t="shared" ref="AA3:AA30" si="1" xml:space="preserve"> (B3 + K3)/Z3</f>
        <v>0.22594855762398749</v>
      </c>
      <c r="AB3" s="4">
        <f t="shared" ref="AB3:AB30" si="2" xml:space="preserve"> (F3 + I3) / Z3</f>
        <v>0.32798067358249255</v>
      </c>
      <c r="AC3" s="5">
        <f t="shared" ref="AC3:AC30" si="3" xml:space="preserve"> (D3 + G3 + M3) / Z3</f>
        <v>0.23035384396759984</v>
      </c>
      <c r="AD3" s="6">
        <f t="shared" ref="AD3:AD30" si="4" xml:space="preserve"> (C3 + E3 + H3 + J3 + L3) / Z3</f>
        <v>0.21571692482592014</v>
      </c>
      <c r="AE3" s="13">
        <f t="shared" ref="AE3:AE30" si="5" xml:space="preserve"> SUM(N3:Y3)</f>
        <v>95.875</v>
      </c>
      <c r="AF3" s="3">
        <f t="shared" ref="AF3:AF30" si="6" xml:space="preserve"> (N3 + W3)/AE3</f>
        <v>0.21903520208604954</v>
      </c>
      <c r="AG3" s="4">
        <f t="shared" ref="AG3:AG30" si="7" xml:space="preserve"> (S3 + U3)/AE3</f>
        <v>0.34159061277705344</v>
      </c>
      <c r="AH3" s="5">
        <f t="shared" ref="AH3:AH30" si="8" xml:space="preserve"> (P3 + R3 + Y3) / AE3</f>
        <v>5.6062581486310298E-2</v>
      </c>
      <c r="AI3" s="7">
        <f t="shared" ref="AI3:AI30" si="9" xml:space="preserve"> (O3 + Q3 + T3 + V3 + X3) / AE3</f>
        <v>0.3833116036505867</v>
      </c>
    </row>
    <row r="4" spans="1:35" x14ac:dyDescent="0.25">
      <c r="A4" s="1" t="s">
        <v>148</v>
      </c>
      <c r="B4" s="2">
        <v>32.0625</v>
      </c>
      <c r="C4" s="2">
        <v>0</v>
      </c>
      <c r="D4" s="2">
        <v>3.5</v>
      </c>
      <c r="E4" s="2">
        <v>0.75</v>
      </c>
      <c r="F4" s="2">
        <v>13.25</v>
      </c>
      <c r="G4" s="2">
        <v>7.4375</v>
      </c>
      <c r="H4" s="2">
        <v>3.75</v>
      </c>
      <c r="I4" s="2">
        <v>9.375</v>
      </c>
      <c r="J4" s="2">
        <v>2.0625</v>
      </c>
      <c r="K4" s="2">
        <v>4.3125</v>
      </c>
      <c r="L4" s="2">
        <v>1.5</v>
      </c>
      <c r="M4" s="2">
        <v>0.75</v>
      </c>
      <c r="N4" s="2">
        <v>13.5</v>
      </c>
      <c r="O4" s="2">
        <v>0</v>
      </c>
      <c r="P4" s="2">
        <v>2</v>
      </c>
      <c r="Q4" s="2">
        <v>0</v>
      </c>
      <c r="R4" s="2">
        <v>2.5</v>
      </c>
      <c r="S4" s="2">
        <v>2.75</v>
      </c>
      <c r="T4" s="2">
        <v>1.75</v>
      </c>
      <c r="U4" s="2">
        <v>3.125</v>
      </c>
      <c r="V4" s="2">
        <v>0.75</v>
      </c>
      <c r="W4" s="2">
        <v>1.5</v>
      </c>
      <c r="X4" s="2">
        <v>1</v>
      </c>
      <c r="Y4" s="2">
        <v>0</v>
      </c>
      <c r="Z4" s="13">
        <f t="shared" si="0"/>
        <v>78.75</v>
      </c>
      <c r="AA4" s="3">
        <f t="shared" si="1"/>
        <v>0.46190476190476193</v>
      </c>
      <c r="AB4" s="4">
        <f t="shared" si="2"/>
        <v>0.28730158730158728</v>
      </c>
      <c r="AC4" s="5">
        <f t="shared" si="3"/>
        <v>0.14841269841269841</v>
      </c>
      <c r="AD4" s="6">
        <f t="shared" si="4"/>
        <v>0.10238095238095238</v>
      </c>
      <c r="AE4" s="13">
        <f t="shared" si="5"/>
        <v>28.875</v>
      </c>
      <c r="AF4" s="3">
        <f t="shared" si="6"/>
        <v>0.51948051948051943</v>
      </c>
      <c r="AG4" s="4">
        <f t="shared" si="7"/>
        <v>0.20346320346320346</v>
      </c>
      <c r="AH4" s="5">
        <f t="shared" si="8"/>
        <v>0.15584415584415584</v>
      </c>
      <c r="AI4" s="7">
        <f t="shared" si="9"/>
        <v>0.12121212121212122</v>
      </c>
    </row>
    <row r="5" spans="1:35" x14ac:dyDescent="0.25">
      <c r="A5" s="1" t="s">
        <v>149</v>
      </c>
      <c r="B5" s="2">
        <v>104.125</v>
      </c>
      <c r="C5" s="2">
        <v>2.5</v>
      </c>
      <c r="D5" s="2">
        <v>41.5</v>
      </c>
      <c r="E5" s="2">
        <v>9.1875</v>
      </c>
      <c r="F5" s="2">
        <v>65.5625</v>
      </c>
      <c r="G5" s="2">
        <v>39.0625</v>
      </c>
      <c r="H5" s="2">
        <v>14.75</v>
      </c>
      <c r="I5" s="2">
        <v>40.625</v>
      </c>
      <c r="J5" s="2">
        <v>10.4375</v>
      </c>
      <c r="K5" s="2">
        <v>96.375</v>
      </c>
      <c r="L5" s="2">
        <v>33.90625</v>
      </c>
      <c r="M5" s="2">
        <v>2.3125</v>
      </c>
      <c r="N5" s="2">
        <v>14.125</v>
      </c>
      <c r="O5" s="2">
        <v>0</v>
      </c>
      <c r="P5" s="2">
        <v>10.1875</v>
      </c>
      <c r="Q5" s="2">
        <v>5.5</v>
      </c>
      <c r="R5" s="2">
        <v>3.25</v>
      </c>
      <c r="S5" s="2">
        <v>1.375</v>
      </c>
      <c r="T5" s="2">
        <v>5</v>
      </c>
      <c r="U5" s="2">
        <v>1</v>
      </c>
      <c r="V5" s="2">
        <v>0</v>
      </c>
      <c r="W5" s="2">
        <v>22.8125</v>
      </c>
      <c r="X5" s="2">
        <v>9.1875</v>
      </c>
      <c r="Y5" s="2">
        <v>0.3125</v>
      </c>
      <c r="Z5" s="13">
        <f t="shared" si="0"/>
        <v>460.34375</v>
      </c>
      <c r="AA5" s="3">
        <f t="shared" si="1"/>
        <v>0.43554409069309619</v>
      </c>
      <c r="AB5" s="4">
        <f t="shared" si="2"/>
        <v>0.23067001561333242</v>
      </c>
      <c r="AC5" s="5">
        <f t="shared" si="3"/>
        <v>0.18002851130269501</v>
      </c>
      <c r="AD5" s="6">
        <f t="shared" si="4"/>
        <v>0.15375738239087638</v>
      </c>
      <c r="AE5" s="13">
        <f t="shared" si="5"/>
        <v>72.75</v>
      </c>
      <c r="AF5" s="3">
        <f t="shared" si="6"/>
        <v>0.50773195876288657</v>
      </c>
      <c r="AG5" s="4">
        <f t="shared" si="7"/>
        <v>3.2646048109965638E-2</v>
      </c>
      <c r="AH5" s="5">
        <f t="shared" si="8"/>
        <v>0.18900343642611683</v>
      </c>
      <c r="AI5" s="7">
        <f t="shared" si="9"/>
        <v>0.27061855670103091</v>
      </c>
    </row>
    <row r="6" spans="1:35" x14ac:dyDescent="0.25">
      <c r="A6" s="1" t="s">
        <v>150</v>
      </c>
      <c r="B6" s="2">
        <v>146.6875</v>
      </c>
      <c r="C6" s="2">
        <v>0.25</v>
      </c>
      <c r="D6" s="2">
        <v>12.46875</v>
      </c>
      <c r="E6" s="2">
        <v>2.59375</v>
      </c>
      <c r="F6" s="2">
        <v>40.9375</v>
      </c>
      <c r="G6" s="2">
        <v>14.28125</v>
      </c>
      <c r="H6" s="2">
        <v>1.3125</v>
      </c>
      <c r="I6" s="2">
        <v>67.78125</v>
      </c>
      <c r="J6" s="2">
        <v>12.8125</v>
      </c>
      <c r="K6" s="2">
        <v>19.96875</v>
      </c>
      <c r="L6" s="2">
        <v>22.53125</v>
      </c>
      <c r="M6" s="2">
        <v>0.75</v>
      </c>
      <c r="N6" s="2">
        <v>30.875</v>
      </c>
      <c r="O6" s="2">
        <v>0</v>
      </c>
      <c r="P6" s="2">
        <v>0.25</v>
      </c>
      <c r="Q6" s="2">
        <v>0.625</v>
      </c>
      <c r="R6" s="2">
        <v>11.875</v>
      </c>
      <c r="S6" s="2">
        <v>3.875</v>
      </c>
      <c r="T6" s="2">
        <v>0.125</v>
      </c>
      <c r="U6" s="2">
        <v>6.625</v>
      </c>
      <c r="V6" s="2">
        <v>0</v>
      </c>
      <c r="W6" s="2">
        <v>5.875</v>
      </c>
      <c r="X6" s="2">
        <v>3.125</v>
      </c>
      <c r="Y6" s="2">
        <v>0</v>
      </c>
      <c r="Z6" s="13">
        <f t="shared" si="0"/>
        <v>342.375</v>
      </c>
      <c r="AA6" s="3">
        <f t="shared" si="1"/>
        <v>0.48676524278933919</v>
      </c>
      <c r="AB6" s="4">
        <f t="shared" si="2"/>
        <v>0.31754289886820009</v>
      </c>
      <c r="AC6" s="5">
        <f t="shared" si="3"/>
        <v>8.0321285140562249E-2</v>
      </c>
      <c r="AD6" s="6">
        <f t="shared" si="4"/>
        <v>0.1153705732018985</v>
      </c>
      <c r="AE6" s="13">
        <f t="shared" si="5"/>
        <v>63.25</v>
      </c>
      <c r="AF6" s="3">
        <f t="shared" si="6"/>
        <v>0.5810276679841897</v>
      </c>
      <c r="AG6" s="4">
        <f t="shared" si="7"/>
        <v>0.16600790513833993</v>
      </c>
      <c r="AH6" s="5">
        <f t="shared" si="8"/>
        <v>0.19169960474308301</v>
      </c>
      <c r="AI6" s="7">
        <f t="shared" si="9"/>
        <v>6.1264822134387352E-2</v>
      </c>
    </row>
    <row r="7" spans="1:35" x14ac:dyDescent="0.25">
      <c r="A7" s="1" t="s">
        <v>151</v>
      </c>
      <c r="B7" s="2">
        <v>171.25</v>
      </c>
      <c r="C7" s="2">
        <v>0.125</v>
      </c>
      <c r="D7" s="2">
        <v>53.4375</v>
      </c>
      <c r="E7" s="2">
        <v>4.625</v>
      </c>
      <c r="F7" s="2">
        <v>84.8125</v>
      </c>
      <c r="G7" s="2">
        <v>70.5</v>
      </c>
      <c r="H7" s="2">
        <v>0.25</v>
      </c>
      <c r="I7" s="2">
        <v>130.75</v>
      </c>
      <c r="J7" s="2">
        <v>0</v>
      </c>
      <c r="K7" s="2">
        <v>59.75</v>
      </c>
      <c r="L7" s="2">
        <v>0.1875</v>
      </c>
      <c r="M7" s="2">
        <v>31.375</v>
      </c>
      <c r="N7" s="2">
        <v>50.875</v>
      </c>
      <c r="O7" s="2">
        <v>0</v>
      </c>
      <c r="P7" s="2">
        <v>0.75</v>
      </c>
      <c r="Q7" s="2">
        <v>0</v>
      </c>
      <c r="R7" s="2">
        <v>5.375</v>
      </c>
      <c r="S7" s="2">
        <v>45.125</v>
      </c>
      <c r="T7" s="2">
        <v>0</v>
      </c>
      <c r="U7" s="2">
        <v>25</v>
      </c>
      <c r="V7" s="2">
        <v>0</v>
      </c>
      <c r="W7" s="2">
        <v>0.375</v>
      </c>
      <c r="X7" s="2">
        <v>0</v>
      </c>
      <c r="Y7" s="2">
        <v>2.9375</v>
      </c>
      <c r="Z7" s="13">
        <f t="shared" si="0"/>
        <v>607.0625</v>
      </c>
      <c r="AA7" s="3">
        <f t="shared" si="1"/>
        <v>0.38052095130237823</v>
      </c>
      <c r="AB7" s="4">
        <f t="shared" si="2"/>
        <v>0.35509111500051477</v>
      </c>
      <c r="AC7" s="5">
        <f t="shared" si="3"/>
        <v>0.25584268506125812</v>
      </c>
      <c r="AD7" s="6">
        <f t="shared" si="4"/>
        <v>8.5452486358488615E-3</v>
      </c>
      <c r="AE7" s="13">
        <f t="shared" si="5"/>
        <v>130.4375</v>
      </c>
      <c r="AF7" s="3">
        <f t="shared" si="6"/>
        <v>0.392908481073311</v>
      </c>
      <c r="AG7" s="4">
        <f t="shared" si="7"/>
        <v>0.537613799712506</v>
      </c>
      <c r="AH7" s="5">
        <f t="shared" si="8"/>
        <v>6.947771921418304E-2</v>
      </c>
      <c r="AI7" s="7">
        <f t="shared" si="9"/>
        <v>0</v>
      </c>
    </row>
    <row r="8" spans="1:35" x14ac:dyDescent="0.25">
      <c r="A8" s="1" t="s">
        <v>152</v>
      </c>
      <c r="B8" s="2">
        <v>65.4375</v>
      </c>
      <c r="C8" s="2">
        <v>0.75</v>
      </c>
      <c r="D8" s="2">
        <v>21.4375</v>
      </c>
      <c r="E8" s="2">
        <v>8.625</v>
      </c>
      <c r="F8" s="2">
        <v>20</v>
      </c>
      <c r="G8" s="2">
        <v>51.75</v>
      </c>
      <c r="H8" s="2">
        <v>0.125</v>
      </c>
      <c r="I8" s="2">
        <v>32.125</v>
      </c>
      <c r="J8" s="2">
        <v>0</v>
      </c>
      <c r="K8" s="2">
        <v>15.15625</v>
      </c>
      <c r="L8" s="2">
        <v>44.59375</v>
      </c>
      <c r="M8" s="2">
        <v>4.25</v>
      </c>
      <c r="N8" s="2">
        <v>6.5</v>
      </c>
      <c r="O8" s="2">
        <v>0.75</v>
      </c>
      <c r="P8" s="2">
        <v>1.5</v>
      </c>
      <c r="Q8" s="2">
        <v>1.125</v>
      </c>
      <c r="R8" s="2">
        <v>1.125</v>
      </c>
      <c r="S8" s="2">
        <v>14</v>
      </c>
      <c r="T8" s="2">
        <v>0</v>
      </c>
      <c r="U8" s="2">
        <v>5.625</v>
      </c>
      <c r="V8" s="2">
        <v>0</v>
      </c>
      <c r="W8" s="2">
        <v>0</v>
      </c>
      <c r="X8" s="2">
        <v>10.875</v>
      </c>
      <c r="Y8" s="2">
        <v>0</v>
      </c>
      <c r="Z8" s="13">
        <f t="shared" si="0"/>
        <v>264.25</v>
      </c>
      <c r="AA8" s="3">
        <f t="shared" si="1"/>
        <v>0.30499053926206243</v>
      </c>
      <c r="AB8" s="4">
        <f t="shared" si="2"/>
        <v>0.19725638599810785</v>
      </c>
      <c r="AC8" s="5">
        <f t="shared" si="3"/>
        <v>0.29304635761589404</v>
      </c>
      <c r="AD8" s="6">
        <f t="shared" si="4"/>
        <v>0.20470671712393568</v>
      </c>
      <c r="AE8" s="13">
        <f t="shared" si="5"/>
        <v>41.5</v>
      </c>
      <c r="AF8" s="3">
        <f t="shared" si="6"/>
        <v>0.15662650602409639</v>
      </c>
      <c r="AG8" s="4">
        <f t="shared" si="7"/>
        <v>0.47289156626506024</v>
      </c>
      <c r="AH8" s="5">
        <f t="shared" si="8"/>
        <v>6.3253012048192767E-2</v>
      </c>
      <c r="AI8" s="7">
        <f t="shared" si="9"/>
        <v>0.30722891566265059</v>
      </c>
    </row>
    <row r="9" spans="1:35" x14ac:dyDescent="0.25">
      <c r="A9" s="1" t="s">
        <v>153</v>
      </c>
      <c r="B9" s="2">
        <v>93.1875</v>
      </c>
      <c r="C9" s="2">
        <v>1</v>
      </c>
      <c r="D9" s="2">
        <v>40.25</v>
      </c>
      <c r="E9" s="2">
        <v>17.5</v>
      </c>
      <c r="F9" s="2">
        <v>49.375</v>
      </c>
      <c r="G9" s="2">
        <v>68.5625</v>
      </c>
      <c r="H9" s="2">
        <v>16.75</v>
      </c>
      <c r="I9" s="2">
        <v>32.5</v>
      </c>
      <c r="J9" s="2">
        <v>1.25</v>
      </c>
      <c r="K9" s="2">
        <v>95.3125</v>
      </c>
      <c r="L9" s="2">
        <v>12.5</v>
      </c>
      <c r="M9" s="2">
        <v>5.875</v>
      </c>
      <c r="N9" s="2">
        <v>2.75</v>
      </c>
      <c r="O9" s="2">
        <v>1</v>
      </c>
      <c r="P9" s="2">
        <v>15.125</v>
      </c>
      <c r="Q9" s="2">
        <v>13.375</v>
      </c>
      <c r="R9" s="2">
        <v>0</v>
      </c>
      <c r="S9" s="2">
        <v>19.3125</v>
      </c>
      <c r="T9" s="2">
        <v>3.875</v>
      </c>
      <c r="U9" s="2">
        <v>8.125</v>
      </c>
      <c r="V9" s="2">
        <v>1</v>
      </c>
      <c r="W9" s="2">
        <v>19.875</v>
      </c>
      <c r="X9" s="2">
        <v>5.625</v>
      </c>
      <c r="Y9" s="2">
        <v>0</v>
      </c>
      <c r="Z9" s="13">
        <f t="shared" si="0"/>
        <v>434.0625</v>
      </c>
      <c r="AA9" s="3">
        <f t="shared" si="1"/>
        <v>0.43426925845932324</v>
      </c>
      <c r="AB9" s="4">
        <f t="shared" si="2"/>
        <v>0.18862491000719941</v>
      </c>
      <c r="AC9" s="5">
        <f t="shared" si="3"/>
        <v>0.26421886249100074</v>
      </c>
      <c r="AD9" s="6">
        <f t="shared" si="4"/>
        <v>0.1128869690424766</v>
      </c>
      <c r="AE9" s="13">
        <f t="shared" si="5"/>
        <v>90.0625</v>
      </c>
      <c r="AF9" s="3">
        <f t="shared" si="6"/>
        <v>0.25121443442054131</v>
      </c>
      <c r="AG9" s="4">
        <f t="shared" si="7"/>
        <v>0.30464954892435808</v>
      </c>
      <c r="AH9" s="5">
        <f t="shared" si="8"/>
        <v>0.16793893129770993</v>
      </c>
      <c r="AI9" s="7">
        <f t="shared" si="9"/>
        <v>0.27619708535739068</v>
      </c>
    </row>
    <row r="10" spans="1:35" x14ac:dyDescent="0.25">
      <c r="A10" s="1" t="s">
        <v>154</v>
      </c>
      <c r="B10" s="2">
        <v>79.375</v>
      </c>
      <c r="C10" s="2">
        <v>0</v>
      </c>
      <c r="D10" s="2">
        <v>48.90625</v>
      </c>
      <c r="E10" s="2">
        <v>0</v>
      </c>
      <c r="F10" s="2">
        <v>49.40625</v>
      </c>
      <c r="G10" s="2">
        <v>42.1875</v>
      </c>
      <c r="H10" s="2">
        <v>0.5</v>
      </c>
      <c r="I10" s="2">
        <v>53.71875</v>
      </c>
      <c r="J10" s="2">
        <v>0</v>
      </c>
      <c r="K10" s="2">
        <v>37.375</v>
      </c>
      <c r="L10" s="2">
        <v>0.8125</v>
      </c>
      <c r="M10" s="2">
        <v>34.46875</v>
      </c>
      <c r="N10" s="2">
        <v>1.125</v>
      </c>
      <c r="O10" s="2">
        <v>0</v>
      </c>
      <c r="P10" s="2">
        <v>0</v>
      </c>
      <c r="Q10" s="2">
        <v>0</v>
      </c>
      <c r="R10" s="2">
        <v>2.5</v>
      </c>
      <c r="S10" s="2">
        <v>1.625</v>
      </c>
      <c r="T10" s="2">
        <v>0</v>
      </c>
      <c r="U10" s="2">
        <v>0.875</v>
      </c>
      <c r="V10" s="2">
        <v>0</v>
      </c>
      <c r="W10" s="2">
        <v>2</v>
      </c>
      <c r="X10" s="2">
        <v>0</v>
      </c>
      <c r="Y10" s="2">
        <v>0</v>
      </c>
      <c r="Z10" s="13">
        <f t="shared" si="0"/>
        <v>346.75</v>
      </c>
      <c r="AA10" s="3">
        <f t="shared" si="1"/>
        <v>0.33669790915645276</v>
      </c>
      <c r="AB10" s="4">
        <f t="shared" si="2"/>
        <v>0.29740447007930787</v>
      </c>
      <c r="AC10" s="5">
        <f t="shared" si="3"/>
        <v>0.36211247296323001</v>
      </c>
      <c r="AD10" s="6">
        <f t="shared" si="4"/>
        <v>3.7851478010093725E-3</v>
      </c>
      <c r="AE10" s="13">
        <f t="shared" si="5"/>
        <v>8.125</v>
      </c>
      <c r="AF10" s="3">
        <f t="shared" si="6"/>
        <v>0.38461538461538464</v>
      </c>
      <c r="AG10" s="4">
        <f t="shared" si="7"/>
        <v>0.30769230769230771</v>
      </c>
      <c r="AH10" s="5">
        <f t="shared" si="8"/>
        <v>0.30769230769230771</v>
      </c>
      <c r="AI10" s="7">
        <f t="shared" si="9"/>
        <v>0</v>
      </c>
    </row>
    <row r="11" spans="1:35" x14ac:dyDescent="0.25">
      <c r="A11" s="1" t="s">
        <v>155</v>
      </c>
      <c r="B11" s="2">
        <v>54.09375</v>
      </c>
      <c r="C11" s="2">
        <v>5</v>
      </c>
      <c r="D11" s="2">
        <v>14.71875</v>
      </c>
      <c r="E11" s="2">
        <v>0.5</v>
      </c>
      <c r="F11" s="2">
        <v>70.3125</v>
      </c>
      <c r="G11" s="2">
        <v>30.65625</v>
      </c>
      <c r="H11" s="2">
        <v>1.8125</v>
      </c>
      <c r="I11" s="2">
        <v>51.3125</v>
      </c>
      <c r="J11" s="2">
        <v>3.8125</v>
      </c>
      <c r="K11" s="2">
        <v>56.875</v>
      </c>
      <c r="L11" s="2">
        <v>0.75</v>
      </c>
      <c r="M11" s="2">
        <v>17.78125</v>
      </c>
      <c r="N11" s="2">
        <v>12.125</v>
      </c>
      <c r="O11" s="2">
        <v>0</v>
      </c>
      <c r="P11" s="2">
        <v>1.6875</v>
      </c>
      <c r="Q11" s="2">
        <v>0</v>
      </c>
      <c r="R11" s="2">
        <v>6.125</v>
      </c>
      <c r="S11" s="2">
        <v>8.6875</v>
      </c>
      <c r="T11" s="2">
        <v>0.5</v>
      </c>
      <c r="U11" s="2">
        <v>7.5</v>
      </c>
      <c r="V11" s="2">
        <v>1</v>
      </c>
      <c r="W11" s="2">
        <v>22.25</v>
      </c>
      <c r="X11" s="2">
        <v>0</v>
      </c>
      <c r="Y11" s="2">
        <v>3.0625</v>
      </c>
      <c r="Z11" s="13">
        <f t="shared" si="0"/>
        <v>307.625</v>
      </c>
      <c r="AA11" s="3">
        <f t="shared" si="1"/>
        <v>0.36072734660707029</v>
      </c>
      <c r="AB11" s="4">
        <f t="shared" si="2"/>
        <v>0.39536773669240144</v>
      </c>
      <c r="AC11" s="5">
        <f t="shared" si="3"/>
        <v>0.20530272247054043</v>
      </c>
      <c r="AD11" s="6">
        <f t="shared" si="4"/>
        <v>3.8602194229987813E-2</v>
      </c>
      <c r="AE11" s="13">
        <f t="shared" si="5"/>
        <v>62.9375</v>
      </c>
      <c r="AF11" s="3">
        <f t="shared" si="6"/>
        <v>0.54617676266137039</v>
      </c>
      <c r="AG11" s="4">
        <f t="shared" si="7"/>
        <v>0.25719960278053627</v>
      </c>
      <c r="AH11" s="5">
        <f t="shared" si="8"/>
        <v>0.17279046673286991</v>
      </c>
      <c r="AI11" s="7">
        <f t="shared" si="9"/>
        <v>2.3833167825223437E-2</v>
      </c>
    </row>
    <row r="12" spans="1:35" x14ac:dyDescent="0.25">
      <c r="A12" s="1" t="s">
        <v>156</v>
      </c>
      <c r="B12" s="2">
        <v>356.125</v>
      </c>
      <c r="C12" s="2">
        <v>1.75</v>
      </c>
      <c r="D12" s="2">
        <v>4.6875</v>
      </c>
      <c r="E12" s="2">
        <v>35.9375</v>
      </c>
      <c r="F12" s="2">
        <v>75.625</v>
      </c>
      <c r="G12" s="2">
        <v>42.1875</v>
      </c>
      <c r="H12" s="2">
        <v>0.5625</v>
      </c>
      <c r="I12" s="2">
        <v>185.875</v>
      </c>
      <c r="J12" s="2">
        <v>2.75</v>
      </c>
      <c r="K12" s="2">
        <v>19.0625</v>
      </c>
      <c r="L12" s="2">
        <v>29.875</v>
      </c>
      <c r="M12" s="2">
        <v>0</v>
      </c>
      <c r="N12" s="2">
        <v>108.9375</v>
      </c>
      <c r="O12" s="2">
        <v>0</v>
      </c>
      <c r="P12" s="2">
        <v>2</v>
      </c>
      <c r="Q12" s="2">
        <v>10</v>
      </c>
      <c r="R12" s="2">
        <v>0</v>
      </c>
      <c r="S12" s="2">
        <v>15.125</v>
      </c>
      <c r="T12" s="2">
        <v>0</v>
      </c>
      <c r="U12" s="2">
        <v>0</v>
      </c>
      <c r="V12" s="2">
        <v>2</v>
      </c>
      <c r="W12" s="2">
        <v>2.75</v>
      </c>
      <c r="X12" s="2">
        <v>0.25</v>
      </c>
      <c r="Y12" s="2">
        <v>0</v>
      </c>
      <c r="Z12" s="13">
        <f t="shared" si="0"/>
        <v>754.4375</v>
      </c>
      <c r="AA12" s="3">
        <f t="shared" si="1"/>
        <v>0.49730759671941016</v>
      </c>
      <c r="AB12" s="4">
        <f t="shared" si="2"/>
        <v>0.34661585618424323</v>
      </c>
      <c r="AC12" s="5">
        <f t="shared" si="3"/>
        <v>6.2132383398227159E-2</v>
      </c>
      <c r="AD12" s="6">
        <f t="shared" si="4"/>
        <v>9.3944163698119462E-2</v>
      </c>
      <c r="AE12" s="13">
        <f t="shared" si="5"/>
        <v>141.0625</v>
      </c>
      <c r="AF12" s="3">
        <f t="shared" si="6"/>
        <v>0.79175897208684098</v>
      </c>
      <c r="AG12" s="4">
        <f t="shared" si="7"/>
        <v>0.10722197607443509</v>
      </c>
      <c r="AH12" s="5">
        <f t="shared" si="8"/>
        <v>1.4178112538768276E-2</v>
      </c>
      <c r="AI12" s="7">
        <f t="shared" si="9"/>
        <v>8.6840939299955691E-2</v>
      </c>
    </row>
    <row r="13" spans="1:35" x14ac:dyDescent="0.25">
      <c r="A13" s="1" t="s">
        <v>157</v>
      </c>
      <c r="B13" s="2">
        <v>131.25</v>
      </c>
      <c r="C13" s="2">
        <v>15.5</v>
      </c>
      <c r="D13" s="2">
        <v>53.4375</v>
      </c>
      <c r="E13" s="2">
        <v>19.25</v>
      </c>
      <c r="F13" s="2">
        <v>88.375</v>
      </c>
      <c r="G13" s="2">
        <v>44.8125</v>
      </c>
      <c r="H13" s="2">
        <v>28.1875</v>
      </c>
      <c r="I13" s="2">
        <v>93.5625</v>
      </c>
      <c r="J13" s="2">
        <v>38.9375</v>
      </c>
      <c r="K13" s="2">
        <v>90.25</v>
      </c>
      <c r="L13" s="2">
        <v>8.25</v>
      </c>
      <c r="M13" s="2">
        <v>25.9375</v>
      </c>
      <c r="N13" s="2">
        <v>34</v>
      </c>
      <c r="O13" s="2">
        <v>0</v>
      </c>
      <c r="P13" s="2">
        <v>13.375</v>
      </c>
      <c r="Q13" s="2">
        <v>0.25</v>
      </c>
      <c r="R13" s="2">
        <v>1.5625</v>
      </c>
      <c r="S13" s="2">
        <v>3.9375</v>
      </c>
      <c r="T13" s="2">
        <v>7.125</v>
      </c>
      <c r="U13" s="2">
        <v>16.1875</v>
      </c>
      <c r="V13" s="2">
        <v>0.625</v>
      </c>
      <c r="W13" s="2">
        <v>25.8125</v>
      </c>
      <c r="X13" s="2">
        <v>1.75</v>
      </c>
      <c r="Y13" s="2">
        <v>5.9375</v>
      </c>
      <c r="Z13" s="13">
        <f t="shared" si="0"/>
        <v>637.75</v>
      </c>
      <c r="AA13" s="3">
        <f t="shared" si="1"/>
        <v>0.34731477851822817</v>
      </c>
      <c r="AB13" s="4">
        <f t="shared" si="2"/>
        <v>0.28528028224225793</v>
      </c>
      <c r="AC13" s="5">
        <f t="shared" si="3"/>
        <v>0.19472755782046255</v>
      </c>
      <c r="AD13" s="6">
        <f t="shared" si="4"/>
        <v>0.17267738141905134</v>
      </c>
      <c r="AE13" s="13">
        <f t="shared" si="5"/>
        <v>110.5625</v>
      </c>
      <c r="AF13" s="3">
        <f t="shared" si="6"/>
        <v>0.54098360655737709</v>
      </c>
      <c r="AG13" s="4">
        <f t="shared" si="7"/>
        <v>0.18202374222724704</v>
      </c>
      <c r="AH13" s="5">
        <f t="shared" si="8"/>
        <v>0.1888072357263991</v>
      </c>
      <c r="AI13" s="7">
        <f t="shared" si="9"/>
        <v>8.818541548897682E-2</v>
      </c>
    </row>
    <row r="14" spans="1:35" x14ac:dyDescent="0.25">
      <c r="A14" s="1" t="s">
        <v>158</v>
      </c>
      <c r="B14" s="2">
        <v>94.125</v>
      </c>
      <c r="C14" s="2">
        <v>0</v>
      </c>
      <c r="D14" s="2">
        <v>18.75</v>
      </c>
      <c r="E14" s="2">
        <v>0.875</v>
      </c>
      <c r="F14" s="2">
        <v>48</v>
      </c>
      <c r="G14" s="2">
        <v>34.9375</v>
      </c>
      <c r="H14" s="2">
        <v>5.875</v>
      </c>
      <c r="I14" s="2">
        <v>64.0625</v>
      </c>
      <c r="J14" s="2">
        <v>4.375</v>
      </c>
      <c r="K14" s="2">
        <v>40.75</v>
      </c>
      <c r="L14" s="2">
        <v>3.875</v>
      </c>
      <c r="M14" s="2">
        <v>26.625</v>
      </c>
      <c r="N14" s="2">
        <v>15</v>
      </c>
      <c r="O14" s="2">
        <v>0</v>
      </c>
      <c r="P14" s="2">
        <v>1.5</v>
      </c>
      <c r="Q14" s="2">
        <v>0.25</v>
      </c>
      <c r="R14" s="2">
        <v>6</v>
      </c>
      <c r="S14" s="2">
        <v>8.5</v>
      </c>
      <c r="T14" s="2">
        <v>2.625</v>
      </c>
      <c r="U14" s="2">
        <v>2.25</v>
      </c>
      <c r="V14" s="2">
        <v>0</v>
      </c>
      <c r="W14" s="2">
        <v>19</v>
      </c>
      <c r="X14" s="2">
        <v>3</v>
      </c>
      <c r="Y14" s="2">
        <v>0.125</v>
      </c>
      <c r="Z14" s="13">
        <f t="shared" si="0"/>
        <v>342.25</v>
      </c>
      <c r="AA14" s="3">
        <f t="shared" si="1"/>
        <v>0.39408327246165081</v>
      </c>
      <c r="AB14" s="4">
        <f t="shared" si="2"/>
        <v>0.32742878013148285</v>
      </c>
      <c r="AC14" s="5">
        <f t="shared" si="3"/>
        <v>0.23466033601168737</v>
      </c>
      <c r="AD14" s="6">
        <f t="shared" si="4"/>
        <v>4.3827611395178961E-2</v>
      </c>
      <c r="AE14" s="13">
        <f t="shared" si="5"/>
        <v>58.25</v>
      </c>
      <c r="AF14" s="3">
        <f t="shared" si="6"/>
        <v>0.58369098712446355</v>
      </c>
      <c r="AG14" s="4">
        <f t="shared" si="7"/>
        <v>0.18454935622317598</v>
      </c>
      <c r="AH14" s="5">
        <f t="shared" si="8"/>
        <v>0.13090128755364808</v>
      </c>
      <c r="AI14" s="7">
        <f t="shared" si="9"/>
        <v>0.10085836909871244</v>
      </c>
    </row>
    <row r="15" spans="1:35" x14ac:dyDescent="0.25">
      <c r="A15" s="1" t="s">
        <v>159</v>
      </c>
      <c r="B15" s="2">
        <v>70.625</v>
      </c>
      <c r="C15" s="2">
        <v>0</v>
      </c>
      <c r="D15" s="2">
        <v>25.6875</v>
      </c>
      <c r="E15" s="2">
        <v>5.0625</v>
      </c>
      <c r="F15" s="2">
        <v>34.4375</v>
      </c>
      <c r="G15" s="2">
        <v>44.875</v>
      </c>
      <c r="H15" s="2">
        <v>3</v>
      </c>
      <c r="I15" s="2">
        <v>73.125</v>
      </c>
      <c r="J15" s="2">
        <v>5.625</v>
      </c>
      <c r="K15" s="2">
        <v>39</v>
      </c>
      <c r="L15" s="2">
        <v>0.9375</v>
      </c>
      <c r="M15" s="2">
        <v>21.1875</v>
      </c>
      <c r="N15" s="2">
        <v>21.8125</v>
      </c>
      <c r="O15" s="2">
        <v>0</v>
      </c>
      <c r="P15" s="2">
        <v>4.75</v>
      </c>
      <c r="Q15" s="2">
        <v>2.25</v>
      </c>
      <c r="R15" s="2">
        <v>6</v>
      </c>
      <c r="S15" s="2">
        <v>19.625</v>
      </c>
      <c r="T15" s="2">
        <v>1.5</v>
      </c>
      <c r="U15" s="2">
        <v>13.8125</v>
      </c>
      <c r="V15" s="2">
        <v>0.125</v>
      </c>
      <c r="W15" s="2">
        <v>7.5</v>
      </c>
      <c r="X15" s="2">
        <v>0</v>
      </c>
      <c r="Y15" s="2">
        <v>0</v>
      </c>
      <c r="Z15" s="13">
        <f t="shared" si="0"/>
        <v>323.5625</v>
      </c>
      <c r="AA15" s="3">
        <f t="shared" si="1"/>
        <v>0.33880625845084028</v>
      </c>
      <c r="AB15" s="4">
        <f t="shared" si="2"/>
        <v>0.33243191037280279</v>
      </c>
      <c r="AC15" s="5">
        <f t="shared" si="3"/>
        <v>0.28356190844118218</v>
      </c>
      <c r="AD15" s="6">
        <f t="shared" si="4"/>
        <v>4.5199922735174813E-2</v>
      </c>
      <c r="AE15" s="13">
        <f t="shared" si="5"/>
        <v>77.375</v>
      </c>
      <c r="AF15" s="3">
        <f t="shared" si="6"/>
        <v>0.3788368336025848</v>
      </c>
      <c r="AG15" s="4">
        <f t="shared" si="7"/>
        <v>0.43214862681744748</v>
      </c>
      <c r="AH15" s="5">
        <f t="shared" si="8"/>
        <v>0.13893376413570274</v>
      </c>
      <c r="AI15" s="7">
        <f t="shared" si="9"/>
        <v>5.0080775444264945E-2</v>
      </c>
    </row>
    <row r="16" spans="1:35" x14ac:dyDescent="0.25">
      <c r="A16" s="1" t="s">
        <v>160</v>
      </c>
      <c r="B16" s="2">
        <v>12.6875</v>
      </c>
      <c r="C16" s="2">
        <v>1.375</v>
      </c>
      <c r="D16" s="2">
        <v>4.625</v>
      </c>
      <c r="E16" s="2">
        <v>3</v>
      </c>
      <c r="F16" s="2">
        <v>27.5625</v>
      </c>
      <c r="G16" s="2">
        <v>4</v>
      </c>
      <c r="H16" s="2">
        <v>1.75</v>
      </c>
      <c r="I16" s="2">
        <v>24.25</v>
      </c>
      <c r="J16" s="2">
        <v>1.5</v>
      </c>
      <c r="K16" s="2">
        <v>12.75</v>
      </c>
      <c r="L16" s="2">
        <v>1</v>
      </c>
      <c r="M16" s="2">
        <v>9</v>
      </c>
      <c r="N16" s="2">
        <v>7.25</v>
      </c>
      <c r="O16" s="2">
        <v>0.25</v>
      </c>
      <c r="P16" s="2">
        <v>1</v>
      </c>
      <c r="Q16" s="2">
        <v>0</v>
      </c>
      <c r="R16" s="2">
        <v>0</v>
      </c>
      <c r="S16" s="2">
        <v>0</v>
      </c>
      <c r="T16" s="2">
        <v>0.25</v>
      </c>
      <c r="U16" s="2">
        <v>5.5</v>
      </c>
      <c r="V16" s="2">
        <v>0</v>
      </c>
      <c r="W16" s="2">
        <v>5.25</v>
      </c>
      <c r="X16" s="2">
        <v>0</v>
      </c>
      <c r="Y16" s="2">
        <v>1</v>
      </c>
      <c r="Z16" s="13">
        <f t="shared" si="0"/>
        <v>103.5</v>
      </c>
      <c r="AA16" s="3">
        <f t="shared" si="1"/>
        <v>0.24577294685990339</v>
      </c>
      <c r="AB16" s="4">
        <f t="shared" si="2"/>
        <v>0.50060386473429952</v>
      </c>
      <c r="AC16" s="5">
        <f t="shared" si="3"/>
        <v>0.17028985507246377</v>
      </c>
      <c r="AD16" s="6">
        <f t="shared" si="4"/>
        <v>8.3333333333333329E-2</v>
      </c>
      <c r="AE16" s="13">
        <f t="shared" si="5"/>
        <v>20.5</v>
      </c>
      <c r="AF16" s="3">
        <f t="shared" si="6"/>
        <v>0.6097560975609756</v>
      </c>
      <c r="AG16" s="4">
        <f t="shared" si="7"/>
        <v>0.26829268292682928</v>
      </c>
      <c r="AH16" s="5">
        <f t="shared" si="8"/>
        <v>9.7560975609756101E-2</v>
      </c>
      <c r="AI16" s="7">
        <f t="shared" si="9"/>
        <v>2.4390243902439025E-2</v>
      </c>
    </row>
    <row r="17" spans="1:35" x14ac:dyDescent="0.25">
      <c r="A17" s="1" t="s">
        <v>161</v>
      </c>
      <c r="B17" s="2">
        <v>14.375</v>
      </c>
      <c r="C17" s="2">
        <v>9</v>
      </c>
      <c r="D17" s="2">
        <v>52.4375</v>
      </c>
      <c r="E17" s="2">
        <v>0</v>
      </c>
      <c r="F17" s="2">
        <v>38.4375</v>
      </c>
      <c r="G17" s="2">
        <v>18.75</v>
      </c>
      <c r="H17" s="2">
        <v>23.5625</v>
      </c>
      <c r="I17" s="2">
        <v>32.875</v>
      </c>
      <c r="J17" s="2">
        <v>13.9375</v>
      </c>
      <c r="K17" s="2">
        <v>30</v>
      </c>
      <c r="L17" s="2">
        <v>0.1875</v>
      </c>
      <c r="M17" s="2">
        <v>66</v>
      </c>
      <c r="N17" s="2">
        <v>3.125</v>
      </c>
      <c r="O17" s="2">
        <v>1.125</v>
      </c>
      <c r="P17" s="2">
        <v>2.25</v>
      </c>
      <c r="Q17" s="2">
        <v>0</v>
      </c>
      <c r="R17" s="2">
        <v>16.9375</v>
      </c>
      <c r="S17" s="2">
        <v>8</v>
      </c>
      <c r="T17" s="2">
        <v>0</v>
      </c>
      <c r="U17" s="2">
        <v>9</v>
      </c>
      <c r="V17" s="2">
        <v>0</v>
      </c>
      <c r="W17" s="2">
        <v>11.625</v>
      </c>
      <c r="X17" s="2">
        <v>0</v>
      </c>
      <c r="Y17" s="2">
        <v>11.875</v>
      </c>
      <c r="Z17" s="13">
        <f t="shared" si="0"/>
        <v>299.5625</v>
      </c>
      <c r="AA17" s="3">
        <f t="shared" si="1"/>
        <v>0.14813269351137076</v>
      </c>
      <c r="AB17" s="4">
        <f t="shared" si="2"/>
        <v>0.23805549760066763</v>
      </c>
      <c r="AC17" s="5">
        <f t="shared" si="3"/>
        <v>0.45795952430628001</v>
      </c>
      <c r="AD17" s="6">
        <f t="shared" si="4"/>
        <v>0.15585228458168163</v>
      </c>
      <c r="AE17" s="13">
        <f t="shared" si="5"/>
        <v>63.9375</v>
      </c>
      <c r="AF17" s="3">
        <f t="shared" si="6"/>
        <v>0.23069403714565004</v>
      </c>
      <c r="AG17" s="4">
        <f t="shared" si="7"/>
        <v>0.26588465298142716</v>
      </c>
      <c r="AH17" s="5">
        <f t="shared" si="8"/>
        <v>0.48582600195503423</v>
      </c>
      <c r="AI17" s="7">
        <f t="shared" si="9"/>
        <v>1.7595307917888565E-2</v>
      </c>
    </row>
    <row r="18" spans="1:35" x14ac:dyDescent="0.25">
      <c r="A18" s="1" t="s">
        <v>162</v>
      </c>
      <c r="B18" s="2">
        <v>28.875</v>
      </c>
      <c r="C18" s="2">
        <v>7.625</v>
      </c>
      <c r="D18" s="2">
        <v>77.4375</v>
      </c>
      <c r="E18" s="2">
        <v>0.25</v>
      </c>
      <c r="F18" s="2">
        <v>59.5625</v>
      </c>
      <c r="G18" s="2">
        <v>24.65625</v>
      </c>
      <c r="H18" s="2">
        <v>68.53125</v>
      </c>
      <c r="I18" s="2">
        <v>70.0625</v>
      </c>
      <c r="J18" s="2">
        <v>5</v>
      </c>
      <c r="K18" s="2">
        <v>54.25</v>
      </c>
      <c r="L18" s="2">
        <v>1</v>
      </c>
      <c r="M18" s="2">
        <v>51.3125</v>
      </c>
      <c r="N18" s="2">
        <v>0.5</v>
      </c>
      <c r="O18" s="2">
        <v>0</v>
      </c>
      <c r="P18" s="2">
        <v>27</v>
      </c>
      <c r="Q18" s="2">
        <v>0</v>
      </c>
      <c r="R18" s="2">
        <v>10.125</v>
      </c>
      <c r="S18" s="2">
        <v>3.625</v>
      </c>
      <c r="T18" s="2">
        <v>0</v>
      </c>
      <c r="U18" s="2">
        <v>0.5</v>
      </c>
      <c r="V18" s="2">
        <v>4</v>
      </c>
      <c r="W18" s="2">
        <v>3</v>
      </c>
      <c r="X18" s="2">
        <v>1</v>
      </c>
      <c r="Y18" s="2">
        <v>18.5</v>
      </c>
      <c r="Z18" s="13">
        <f t="shared" si="0"/>
        <v>448.5625</v>
      </c>
      <c r="AA18" s="3">
        <f t="shared" si="1"/>
        <v>0.18531419813292463</v>
      </c>
      <c r="AB18" s="4">
        <f t="shared" si="2"/>
        <v>0.28897868190051551</v>
      </c>
      <c r="AC18" s="5">
        <f t="shared" si="3"/>
        <v>0.34199526264455898</v>
      </c>
      <c r="AD18" s="6">
        <f t="shared" si="4"/>
        <v>0.18371185732200085</v>
      </c>
      <c r="AE18" s="13">
        <f t="shared" si="5"/>
        <v>68.25</v>
      </c>
      <c r="AF18" s="3">
        <f t="shared" si="6"/>
        <v>5.128205128205128E-2</v>
      </c>
      <c r="AG18" s="4">
        <f t="shared" si="7"/>
        <v>6.043956043956044E-2</v>
      </c>
      <c r="AH18" s="5">
        <f t="shared" si="8"/>
        <v>0.81501831501831501</v>
      </c>
      <c r="AI18" s="7">
        <f t="shared" si="9"/>
        <v>7.3260073260073263E-2</v>
      </c>
    </row>
    <row r="19" spans="1:35" x14ac:dyDescent="0.25">
      <c r="A19" s="1" t="s">
        <v>163</v>
      </c>
      <c r="B19" s="2">
        <v>78.25</v>
      </c>
      <c r="C19" s="2">
        <v>0</v>
      </c>
      <c r="D19" s="2">
        <v>8.03125</v>
      </c>
      <c r="E19" s="2">
        <v>3.1875</v>
      </c>
      <c r="F19" s="2">
        <v>36.125</v>
      </c>
      <c r="G19" s="2">
        <v>15.375</v>
      </c>
      <c r="H19" s="2">
        <v>2.75</v>
      </c>
      <c r="I19" s="2">
        <v>51.125</v>
      </c>
      <c r="J19" s="2">
        <v>0.8125</v>
      </c>
      <c r="K19" s="2">
        <v>20.4375</v>
      </c>
      <c r="L19" s="2">
        <v>5.375</v>
      </c>
      <c r="M19" s="2">
        <v>5.75</v>
      </c>
      <c r="N19" s="2">
        <v>27.5</v>
      </c>
      <c r="O19" s="2">
        <v>0</v>
      </c>
      <c r="P19" s="2">
        <v>0.75</v>
      </c>
      <c r="Q19" s="2">
        <v>1</v>
      </c>
      <c r="R19" s="2">
        <v>3.25</v>
      </c>
      <c r="S19" s="2">
        <v>11.5625</v>
      </c>
      <c r="T19" s="2">
        <v>1.625</v>
      </c>
      <c r="U19" s="2">
        <v>1.5</v>
      </c>
      <c r="V19" s="2">
        <v>0</v>
      </c>
      <c r="W19" s="2">
        <v>2.875</v>
      </c>
      <c r="X19" s="2">
        <v>0</v>
      </c>
      <c r="Y19" s="2">
        <v>1</v>
      </c>
      <c r="Z19" s="13">
        <f t="shared" si="0"/>
        <v>227.21875</v>
      </c>
      <c r="AA19" s="3">
        <f t="shared" si="1"/>
        <v>0.43432815293632238</v>
      </c>
      <c r="AB19" s="4">
        <f t="shared" si="2"/>
        <v>0.38399119790950353</v>
      </c>
      <c r="AC19" s="5">
        <f t="shared" si="3"/>
        <v>0.12831797551918581</v>
      </c>
      <c r="AD19" s="6">
        <f t="shared" si="4"/>
        <v>5.3362673634988311E-2</v>
      </c>
      <c r="AE19" s="13">
        <f t="shared" si="5"/>
        <v>51.0625</v>
      </c>
      <c r="AF19" s="3">
        <f t="shared" si="6"/>
        <v>0.59485924112607103</v>
      </c>
      <c r="AG19" s="4">
        <f t="shared" si="7"/>
        <v>0.2558139534883721</v>
      </c>
      <c r="AH19" s="5">
        <f t="shared" si="8"/>
        <v>9.7919216646266835E-2</v>
      </c>
      <c r="AI19" s="7">
        <f t="shared" si="9"/>
        <v>5.1407588739290085E-2</v>
      </c>
    </row>
    <row r="20" spans="1:35" x14ac:dyDescent="0.25">
      <c r="A20" s="1" t="s">
        <v>164</v>
      </c>
      <c r="B20" s="2">
        <v>7.75</v>
      </c>
      <c r="C20" s="2">
        <v>0</v>
      </c>
      <c r="D20" s="2">
        <v>2.25</v>
      </c>
      <c r="E20" s="2">
        <v>0</v>
      </c>
      <c r="F20" s="2">
        <v>4.375</v>
      </c>
      <c r="G20" s="2">
        <v>3.375</v>
      </c>
      <c r="H20" s="2">
        <v>0</v>
      </c>
      <c r="I20" s="2">
        <v>9.25</v>
      </c>
      <c r="J20" s="2">
        <v>0</v>
      </c>
      <c r="K20" s="2">
        <v>1.625</v>
      </c>
      <c r="L20" s="2">
        <v>1</v>
      </c>
      <c r="M20" s="2">
        <v>1</v>
      </c>
      <c r="N20" s="2">
        <v>1.625</v>
      </c>
      <c r="O20" s="2">
        <v>0</v>
      </c>
      <c r="P20" s="2">
        <v>0.125</v>
      </c>
      <c r="Q20" s="2">
        <v>0</v>
      </c>
      <c r="R20" s="2">
        <v>1.5</v>
      </c>
      <c r="S20" s="2">
        <v>0.5</v>
      </c>
      <c r="T20" s="2">
        <v>0</v>
      </c>
      <c r="U20" s="2">
        <v>1.5</v>
      </c>
      <c r="V20" s="2">
        <v>0</v>
      </c>
      <c r="W20" s="2">
        <v>0.5</v>
      </c>
      <c r="X20" s="2">
        <v>0.5</v>
      </c>
      <c r="Y20" s="2">
        <v>0.375</v>
      </c>
      <c r="Z20" s="13">
        <f t="shared" si="0"/>
        <v>30.625</v>
      </c>
      <c r="AA20" s="3">
        <f t="shared" si="1"/>
        <v>0.30612244897959184</v>
      </c>
      <c r="AB20" s="4">
        <f t="shared" si="2"/>
        <v>0.44489795918367347</v>
      </c>
      <c r="AC20" s="5">
        <f t="shared" si="3"/>
        <v>0.21632653061224491</v>
      </c>
      <c r="AD20" s="6">
        <f t="shared" si="4"/>
        <v>3.2653061224489799E-2</v>
      </c>
      <c r="AE20" s="13">
        <f t="shared" si="5"/>
        <v>6.625</v>
      </c>
      <c r="AF20" s="3">
        <f t="shared" si="6"/>
        <v>0.32075471698113206</v>
      </c>
      <c r="AG20" s="4">
        <f t="shared" si="7"/>
        <v>0.30188679245283018</v>
      </c>
      <c r="AH20" s="5">
        <f t="shared" si="8"/>
        <v>0.30188679245283018</v>
      </c>
      <c r="AI20" s="7">
        <f t="shared" si="9"/>
        <v>7.5471698113207544E-2</v>
      </c>
    </row>
    <row r="21" spans="1:35" x14ac:dyDescent="0.25">
      <c r="A21" s="1" t="s">
        <v>165</v>
      </c>
      <c r="B21" s="2">
        <v>20.9375</v>
      </c>
      <c r="C21" s="2">
        <v>22.125</v>
      </c>
      <c r="D21" s="2">
        <v>28.0625</v>
      </c>
      <c r="E21" s="2">
        <v>25.75</v>
      </c>
      <c r="F21" s="2">
        <v>18</v>
      </c>
      <c r="G21" s="2">
        <v>13.1875</v>
      </c>
      <c r="H21" s="2">
        <v>40.375</v>
      </c>
      <c r="I21" s="2">
        <v>33.0625</v>
      </c>
      <c r="J21" s="2">
        <v>21.375</v>
      </c>
      <c r="K21" s="2">
        <v>11.8125</v>
      </c>
      <c r="L21" s="2">
        <v>16.75</v>
      </c>
      <c r="M21" s="2">
        <v>43.9375</v>
      </c>
      <c r="N21" s="2">
        <v>0</v>
      </c>
      <c r="O21" s="2">
        <v>4.25</v>
      </c>
      <c r="P21" s="2">
        <v>3.125</v>
      </c>
      <c r="Q21" s="2">
        <v>1.5</v>
      </c>
      <c r="R21" s="2">
        <v>5.875</v>
      </c>
      <c r="S21" s="2">
        <v>0.75</v>
      </c>
      <c r="T21" s="2">
        <v>15</v>
      </c>
      <c r="U21" s="2">
        <v>0.75</v>
      </c>
      <c r="V21" s="2">
        <v>3</v>
      </c>
      <c r="W21" s="2">
        <v>3.625</v>
      </c>
      <c r="X21" s="2">
        <v>0.125</v>
      </c>
      <c r="Y21" s="2">
        <v>14.5</v>
      </c>
      <c r="Z21" s="13">
        <f t="shared" si="0"/>
        <v>295.375</v>
      </c>
      <c r="AA21" s="3">
        <f t="shared" si="1"/>
        <v>0.1108760050782903</v>
      </c>
      <c r="AB21" s="4">
        <f t="shared" si="2"/>
        <v>0.17287346593313585</v>
      </c>
      <c r="AC21" s="5">
        <f t="shared" si="3"/>
        <v>0.28840457046127804</v>
      </c>
      <c r="AD21" s="6">
        <f t="shared" si="4"/>
        <v>0.42784595852729579</v>
      </c>
      <c r="AE21" s="13">
        <f t="shared" si="5"/>
        <v>52.5</v>
      </c>
      <c r="AF21" s="3">
        <f t="shared" si="6"/>
        <v>6.9047619047619052E-2</v>
      </c>
      <c r="AG21" s="4">
        <f t="shared" si="7"/>
        <v>2.8571428571428571E-2</v>
      </c>
      <c r="AH21" s="5">
        <f t="shared" si="8"/>
        <v>0.44761904761904764</v>
      </c>
      <c r="AI21" s="7">
        <f t="shared" si="9"/>
        <v>0.45476190476190476</v>
      </c>
    </row>
    <row r="22" spans="1:35" x14ac:dyDescent="0.25">
      <c r="A22" s="1" t="s">
        <v>166</v>
      </c>
      <c r="B22" s="2">
        <v>203.15625</v>
      </c>
      <c r="C22" s="2">
        <v>32.75</v>
      </c>
      <c r="D22" s="2">
        <v>87.875</v>
      </c>
      <c r="E22" s="2">
        <v>7.78125</v>
      </c>
      <c r="F22" s="2">
        <v>84.125</v>
      </c>
      <c r="G22" s="2">
        <v>67.421875</v>
      </c>
      <c r="H22" s="2">
        <v>0.84375</v>
      </c>
      <c r="I22" s="2">
        <v>152.234375</v>
      </c>
      <c r="J22" s="2">
        <v>3.125E-2</v>
      </c>
      <c r="K22" s="2">
        <v>89.0625</v>
      </c>
      <c r="L22" s="2">
        <v>6.40625</v>
      </c>
      <c r="M22" s="2">
        <v>14.5625</v>
      </c>
      <c r="N22" s="2">
        <v>83</v>
      </c>
      <c r="O22" s="2">
        <v>3</v>
      </c>
      <c r="P22" s="2">
        <v>27.1875</v>
      </c>
      <c r="Q22" s="2">
        <v>3.125</v>
      </c>
      <c r="R22" s="2">
        <v>2.375</v>
      </c>
      <c r="S22" s="2">
        <v>25.9375</v>
      </c>
      <c r="T22" s="2">
        <v>0</v>
      </c>
      <c r="U22" s="2">
        <v>28.125</v>
      </c>
      <c r="V22" s="2">
        <v>0</v>
      </c>
      <c r="W22" s="2">
        <v>30.5</v>
      </c>
      <c r="X22" s="2">
        <v>1.1875</v>
      </c>
      <c r="Y22" s="2">
        <v>0</v>
      </c>
      <c r="Z22" s="13">
        <f t="shared" si="0"/>
        <v>746.25</v>
      </c>
      <c r="AA22" s="3">
        <f t="shared" si="1"/>
        <v>0.39158291457286432</v>
      </c>
      <c r="AB22" s="4">
        <f t="shared" si="2"/>
        <v>0.3167294807370184</v>
      </c>
      <c r="AC22" s="5">
        <f t="shared" si="3"/>
        <v>0.22761725293132329</v>
      </c>
      <c r="AD22" s="6">
        <f t="shared" si="4"/>
        <v>6.407035175879397E-2</v>
      </c>
      <c r="AE22" s="13">
        <f t="shared" si="5"/>
        <v>204.4375</v>
      </c>
      <c r="AF22" s="3">
        <f t="shared" si="6"/>
        <v>0.55518190155915625</v>
      </c>
      <c r="AG22" s="4">
        <f t="shared" si="7"/>
        <v>0.26444512381534702</v>
      </c>
      <c r="AH22" s="5">
        <f t="shared" si="8"/>
        <v>0.14460409660654233</v>
      </c>
      <c r="AI22" s="7">
        <f t="shared" si="9"/>
        <v>3.5768878018954446E-2</v>
      </c>
    </row>
    <row r="23" spans="1:35" x14ac:dyDescent="0.25">
      <c r="A23" s="1" t="s">
        <v>167</v>
      </c>
      <c r="B23" s="2">
        <v>68.1875</v>
      </c>
      <c r="C23" s="2">
        <v>0</v>
      </c>
      <c r="D23" s="2">
        <v>73.8125</v>
      </c>
      <c r="E23" s="2">
        <v>2.6875</v>
      </c>
      <c r="F23" s="2">
        <v>45.25</v>
      </c>
      <c r="G23" s="2">
        <v>16.1875</v>
      </c>
      <c r="H23" s="2">
        <v>8.375</v>
      </c>
      <c r="I23" s="2">
        <v>110.0625</v>
      </c>
      <c r="J23" s="2">
        <v>0</v>
      </c>
      <c r="K23" s="2">
        <v>57.3125</v>
      </c>
      <c r="L23" s="2">
        <v>0.6875</v>
      </c>
      <c r="M23" s="2">
        <v>45.5</v>
      </c>
      <c r="N23" s="2">
        <v>20.4375</v>
      </c>
      <c r="O23" s="2">
        <v>0</v>
      </c>
      <c r="P23" s="2">
        <v>8.6875</v>
      </c>
      <c r="Q23" s="2">
        <v>0</v>
      </c>
      <c r="R23" s="2">
        <v>1.0625</v>
      </c>
      <c r="S23" s="2">
        <v>0.4375</v>
      </c>
      <c r="T23" s="2">
        <v>0.875</v>
      </c>
      <c r="U23" s="2">
        <v>21</v>
      </c>
      <c r="V23" s="2">
        <v>0</v>
      </c>
      <c r="W23" s="2">
        <v>15.0625</v>
      </c>
      <c r="X23" s="2">
        <v>0</v>
      </c>
      <c r="Y23" s="2">
        <v>0.6875</v>
      </c>
      <c r="Z23" s="13">
        <f t="shared" si="0"/>
        <v>428.0625</v>
      </c>
      <c r="AA23" s="3">
        <f t="shared" si="1"/>
        <v>0.29318148634837204</v>
      </c>
      <c r="AB23" s="4">
        <f t="shared" si="2"/>
        <v>0.36282669002774126</v>
      </c>
      <c r="AC23" s="5">
        <f t="shared" si="3"/>
        <v>0.31654256095780409</v>
      </c>
      <c r="AD23" s="6">
        <f t="shared" si="4"/>
        <v>2.7449262666082639E-2</v>
      </c>
      <c r="AE23" s="13">
        <f t="shared" si="5"/>
        <v>68.25</v>
      </c>
      <c r="AF23" s="3">
        <f t="shared" si="6"/>
        <v>0.52014652014652019</v>
      </c>
      <c r="AG23" s="4">
        <f t="shared" si="7"/>
        <v>0.3141025641025641</v>
      </c>
      <c r="AH23" s="5">
        <f t="shared" si="8"/>
        <v>0.15293040293040294</v>
      </c>
      <c r="AI23" s="7">
        <f t="shared" si="9"/>
        <v>1.282051282051282E-2</v>
      </c>
    </row>
    <row r="24" spans="1:35" x14ac:dyDescent="0.25">
      <c r="A24" s="1" t="s">
        <v>168</v>
      </c>
      <c r="B24" s="2">
        <v>110.75</v>
      </c>
      <c r="C24" s="2">
        <v>20.8125</v>
      </c>
      <c r="D24" s="2">
        <v>74.4375</v>
      </c>
      <c r="E24" s="2">
        <v>13.5</v>
      </c>
      <c r="F24" s="2">
        <v>98.125</v>
      </c>
      <c r="G24" s="2">
        <v>28.25</v>
      </c>
      <c r="H24" s="2">
        <v>39.1875</v>
      </c>
      <c r="I24" s="2">
        <v>67</v>
      </c>
      <c r="J24" s="2">
        <v>17.875</v>
      </c>
      <c r="K24" s="2">
        <v>141.1875</v>
      </c>
      <c r="L24" s="2">
        <v>4</v>
      </c>
      <c r="M24" s="2">
        <v>55.6875</v>
      </c>
      <c r="N24" s="2">
        <v>15.25</v>
      </c>
      <c r="O24" s="2">
        <v>0</v>
      </c>
      <c r="P24" s="2">
        <v>19.5</v>
      </c>
      <c r="Q24" s="2">
        <v>1.75</v>
      </c>
      <c r="R24" s="2">
        <v>11.75</v>
      </c>
      <c r="S24" s="2">
        <v>12.375</v>
      </c>
      <c r="T24" s="2">
        <v>3.5</v>
      </c>
      <c r="U24" s="2">
        <v>5.375</v>
      </c>
      <c r="V24" s="2">
        <v>1.5</v>
      </c>
      <c r="W24" s="2">
        <v>34.5625</v>
      </c>
      <c r="X24" s="2">
        <v>0.25</v>
      </c>
      <c r="Y24" s="2">
        <v>6.125</v>
      </c>
      <c r="Z24" s="13">
        <f t="shared" si="0"/>
        <v>670.8125</v>
      </c>
      <c r="AA24" s="3">
        <f t="shared" si="1"/>
        <v>0.37557066989658067</v>
      </c>
      <c r="AB24" s="4">
        <f t="shared" si="2"/>
        <v>0.24615671294139568</v>
      </c>
      <c r="AC24" s="5">
        <f t="shared" si="3"/>
        <v>0.23609428864250442</v>
      </c>
      <c r="AD24" s="6">
        <f t="shared" si="4"/>
        <v>0.14217832851951923</v>
      </c>
      <c r="AE24" s="13">
        <f t="shared" si="5"/>
        <v>111.9375</v>
      </c>
      <c r="AF24" s="3">
        <f t="shared" si="6"/>
        <v>0.44500279173646007</v>
      </c>
      <c r="AG24" s="4">
        <f t="shared" si="7"/>
        <v>0.15857063093243998</v>
      </c>
      <c r="AH24" s="5">
        <f t="shared" si="8"/>
        <v>0.33389168062534896</v>
      </c>
      <c r="AI24" s="7">
        <f t="shared" si="9"/>
        <v>6.2534896705750978E-2</v>
      </c>
    </row>
    <row r="25" spans="1:35" x14ac:dyDescent="0.25">
      <c r="A25" s="1" t="s">
        <v>169</v>
      </c>
      <c r="B25" s="2">
        <v>66.625</v>
      </c>
      <c r="C25" s="2">
        <v>2.875</v>
      </c>
      <c r="D25" s="2">
        <v>39.5</v>
      </c>
      <c r="E25" s="2">
        <v>18.5</v>
      </c>
      <c r="F25" s="2">
        <v>53.9375</v>
      </c>
      <c r="G25" s="2">
        <v>39.125</v>
      </c>
      <c r="H25" s="2">
        <v>17.75</v>
      </c>
      <c r="I25" s="2">
        <v>68.75</v>
      </c>
      <c r="J25" s="2">
        <v>2.25</v>
      </c>
      <c r="K25" s="2">
        <v>28.0625</v>
      </c>
      <c r="L25" s="2">
        <v>14.5</v>
      </c>
      <c r="M25" s="2">
        <v>70.3125</v>
      </c>
      <c r="N25" s="2">
        <v>16.625</v>
      </c>
      <c r="O25" s="2">
        <v>0</v>
      </c>
      <c r="P25" s="2">
        <v>4.4375</v>
      </c>
      <c r="Q25" s="2">
        <v>0</v>
      </c>
      <c r="R25" s="2">
        <v>11.875</v>
      </c>
      <c r="S25" s="2">
        <v>12.5625</v>
      </c>
      <c r="T25" s="2">
        <v>1.25</v>
      </c>
      <c r="U25" s="2">
        <v>11.75</v>
      </c>
      <c r="V25" s="2">
        <v>0</v>
      </c>
      <c r="W25" s="2">
        <v>1</v>
      </c>
      <c r="X25" s="2">
        <v>6</v>
      </c>
      <c r="Y25" s="2">
        <v>16.5</v>
      </c>
      <c r="Z25" s="13">
        <f t="shared" si="0"/>
        <v>422.1875</v>
      </c>
      <c r="AA25" s="3">
        <f t="shared" si="1"/>
        <v>0.22427831236121393</v>
      </c>
      <c r="AB25" s="4">
        <f t="shared" si="2"/>
        <v>0.29059955588452996</v>
      </c>
      <c r="AC25" s="5">
        <f t="shared" si="3"/>
        <v>0.35277572168763877</v>
      </c>
      <c r="AD25" s="6">
        <f t="shared" si="4"/>
        <v>0.13234641006661732</v>
      </c>
      <c r="AE25" s="13">
        <f t="shared" si="5"/>
        <v>82</v>
      </c>
      <c r="AF25" s="3">
        <f t="shared" si="6"/>
        <v>0.2149390243902439</v>
      </c>
      <c r="AG25" s="4">
        <f t="shared" si="7"/>
        <v>0.2964939024390244</v>
      </c>
      <c r="AH25" s="5">
        <f t="shared" si="8"/>
        <v>0.40015243902439024</v>
      </c>
      <c r="AI25" s="7">
        <f t="shared" si="9"/>
        <v>8.8414634146341459E-2</v>
      </c>
    </row>
    <row r="26" spans="1:35" x14ac:dyDescent="0.25">
      <c r="A26" s="1" t="s">
        <v>170</v>
      </c>
      <c r="B26" s="2">
        <v>32.3125</v>
      </c>
      <c r="C26" s="2">
        <v>5.75</v>
      </c>
      <c r="D26" s="2">
        <v>14.4375</v>
      </c>
      <c r="E26" s="2">
        <v>0.4375</v>
      </c>
      <c r="F26" s="2">
        <v>38.5</v>
      </c>
      <c r="G26" s="2">
        <v>20.5625</v>
      </c>
      <c r="H26" s="2">
        <v>0.625</v>
      </c>
      <c r="I26" s="2">
        <v>24.125</v>
      </c>
      <c r="J26" s="2">
        <v>7.875</v>
      </c>
      <c r="K26" s="2">
        <v>22.4375</v>
      </c>
      <c r="L26" s="2">
        <v>0</v>
      </c>
      <c r="M26" s="2">
        <v>17.25</v>
      </c>
      <c r="N26" s="2">
        <v>7</v>
      </c>
      <c r="O26" s="2">
        <v>0.75</v>
      </c>
      <c r="P26" s="2">
        <v>3</v>
      </c>
      <c r="Q26" s="2">
        <v>0</v>
      </c>
      <c r="R26" s="2">
        <v>5.25</v>
      </c>
      <c r="S26" s="2">
        <v>4.25</v>
      </c>
      <c r="T26" s="2">
        <v>0</v>
      </c>
      <c r="U26" s="2">
        <v>4.75</v>
      </c>
      <c r="V26" s="2">
        <v>0.75</v>
      </c>
      <c r="W26" s="2">
        <v>6.5</v>
      </c>
      <c r="X26" s="2">
        <v>0</v>
      </c>
      <c r="Y26" s="2">
        <v>0.5</v>
      </c>
      <c r="Z26" s="13">
        <f t="shared" si="0"/>
        <v>184.3125</v>
      </c>
      <c r="AA26" s="3">
        <f t="shared" si="1"/>
        <v>0.29704984740590029</v>
      </c>
      <c r="AB26" s="4">
        <f t="shared" si="2"/>
        <v>0.33977619532044762</v>
      </c>
      <c r="AC26" s="5">
        <f t="shared" si="3"/>
        <v>0.28348592743302814</v>
      </c>
      <c r="AD26" s="6">
        <f t="shared" si="4"/>
        <v>7.9688029840623939E-2</v>
      </c>
      <c r="AE26" s="13">
        <f t="shared" si="5"/>
        <v>32.75</v>
      </c>
      <c r="AF26" s="3">
        <f t="shared" si="6"/>
        <v>0.41221374045801529</v>
      </c>
      <c r="AG26" s="4">
        <f t="shared" si="7"/>
        <v>0.27480916030534353</v>
      </c>
      <c r="AH26" s="5">
        <f t="shared" si="8"/>
        <v>0.26717557251908397</v>
      </c>
      <c r="AI26" s="7">
        <f t="shared" si="9"/>
        <v>4.5801526717557252E-2</v>
      </c>
    </row>
    <row r="27" spans="1:35" x14ac:dyDescent="0.25">
      <c r="A27" s="1" t="s">
        <v>171</v>
      </c>
      <c r="B27" s="2">
        <v>207.125</v>
      </c>
      <c r="C27" s="2">
        <v>70.25</v>
      </c>
      <c r="D27" s="2">
        <v>154.96875</v>
      </c>
      <c r="E27" s="2">
        <v>3</v>
      </c>
      <c r="F27" s="2">
        <v>375.375</v>
      </c>
      <c r="G27" s="2">
        <v>59.625</v>
      </c>
      <c r="H27" s="2">
        <v>112</v>
      </c>
      <c r="I27" s="2">
        <v>127.46875</v>
      </c>
      <c r="J27" s="2">
        <v>98</v>
      </c>
      <c r="K27" s="2">
        <v>267.75</v>
      </c>
      <c r="L27" s="2">
        <v>0</v>
      </c>
      <c r="M27" s="2">
        <v>181.6875</v>
      </c>
      <c r="N27" s="2">
        <v>30.25</v>
      </c>
      <c r="O27" s="2">
        <v>24</v>
      </c>
      <c r="P27" s="2">
        <v>29.375</v>
      </c>
      <c r="Q27" s="2">
        <v>0</v>
      </c>
      <c r="R27" s="2">
        <v>56.75</v>
      </c>
      <c r="S27" s="2">
        <v>22.5</v>
      </c>
      <c r="T27" s="2">
        <v>22.5</v>
      </c>
      <c r="U27" s="2">
        <v>30.875</v>
      </c>
      <c r="V27" s="2">
        <v>0.5</v>
      </c>
      <c r="W27" s="2">
        <v>120.125</v>
      </c>
      <c r="X27" s="2">
        <v>0</v>
      </c>
      <c r="Y27" s="2">
        <v>29.75</v>
      </c>
      <c r="Z27" s="13">
        <f t="shared" si="0"/>
        <v>1657.25</v>
      </c>
      <c r="AA27" s="3">
        <f t="shared" si="1"/>
        <v>0.28654397344999244</v>
      </c>
      <c r="AB27" s="4">
        <f t="shared" si="2"/>
        <v>0.30342057625584551</v>
      </c>
      <c r="AC27" s="5">
        <f t="shared" si="3"/>
        <v>0.23911977673857293</v>
      </c>
      <c r="AD27" s="6">
        <f t="shared" si="4"/>
        <v>0.17091567355558906</v>
      </c>
      <c r="AE27" s="13">
        <f t="shared" si="5"/>
        <v>366.625</v>
      </c>
      <c r="AF27" s="3">
        <f t="shared" si="6"/>
        <v>0.41016024548244118</v>
      </c>
      <c r="AG27" s="4">
        <f t="shared" si="7"/>
        <v>0.14558472553699284</v>
      </c>
      <c r="AH27" s="5">
        <f t="shared" si="8"/>
        <v>0.31605864302761677</v>
      </c>
      <c r="AI27" s="7">
        <f t="shared" si="9"/>
        <v>0.12819638595294919</v>
      </c>
    </row>
    <row r="28" spans="1:35" x14ac:dyDescent="0.25">
      <c r="A28" s="1" t="s">
        <v>172</v>
      </c>
      <c r="B28" s="2">
        <v>79.203125</v>
      </c>
      <c r="C28" s="2">
        <v>0.75</v>
      </c>
      <c r="D28" s="2">
        <v>4.5</v>
      </c>
      <c r="E28" s="2">
        <v>9.25</v>
      </c>
      <c r="F28" s="2">
        <v>27.796875</v>
      </c>
      <c r="G28" s="2">
        <v>29.75</v>
      </c>
      <c r="H28" s="2">
        <v>0.375</v>
      </c>
      <c r="I28" s="2">
        <v>46.5625</v>
      </c>
      <c r="J28" s="2">
        <v>0</v>
      </c>
      <c r="K28" s="2">
        <v>9.375</v>
      </c>
      <c r="L28" s="2">
        <v>19.671875</v>
      </c>
      <c r="M28" s="2">
        <v>3.875</v>
      </c>
      <c r="N28" s="2">
        <v>22.734375</v>
      </c>
      <c r="O28" s="2">
        <v>0</v>
      </c>
      <c r="P28" s="2">
        <v>0</v>
      </c>
      <c r="Q28" s="2">
        <v>0</v>
      </c>
      <c r="R28" s="2">
        <v>1.125</v>
      </c>
      <c r="S28" s="2">
        <v>8.375</v>
      </c>
      <c r="T28" s="2">
        <v>0</v>
      </c>
      <c r="U28" s="2">
        <v>3.5</v>
      </c>
      <c r="V28" s="2">
        <v>0</v>
      </c>
      <c r="W28" s="2">
        <v>0.125</v>
      </c>
      <c r="X28" s="2">
        <v>0.375</v>
      </c>
      <c r="Y28" s="2">
        <v>0</v>
      </c>
      <c r="Z28" s="13">
        <f t="shared" si="0"/>
        <v>231.109375</v>
      </c>
      <c r="AA28" s="3">
        <f t="shared" si="1"/>
        <v>0.38327361233182339</v>
      </c>
      <c r="AB28" s="4">
        <f t="shared" si="2"/>
        <v>0.32174971266310592</v>
      </c>
      <c r="AC28" s="5">
        <f t="shared" si="3"/>
        <v>0.16496518152930836</v>
      </c>
      <c r="AD28" s="6">
        <f t="shared" si="4"/>
        <v>0.1300114934757623</v>
      </c>
      <c r="AE28" s="13">
        <f t="shared" si="5"/>
        <v>36.234375</v>
      </c>
      <c r="AF28" s="3">
        <f t="shared" si="6"/>
        <v>0.6308753773178094</v>
      </c>
      <c r="AG28" s="4">
        <f t="shared" si="7"/>
        <v>0.32772746873652436</v>
      </c>
      <c r="AH28" s="5">
        <f t="shared" si="8"/>
        <v>3.1047865459249677E-2</v>
      </c>
      <c r="AI28" s="7">
        <f t="shared" si="9"/>
        <v>1.034928848641656E-2</v>
      </c>
    </row>
    <row r="29" spans="1:35" x14ac:dyDescent="0.25">
      <c r="A29" s="1" t="s">
        <v>173</v>
      </c>
      <c r="B29" s="2">
        <v>19.375</v>
      </c>
      <c r="C29" s="2">
        <v>1.5</v>
      </c>
      <c r="D29" s="2">
        <v>10.75</v>
      </c>
      <c r="E29" s="2">
        <v>4.375</v>
      </c>
      <c r="F29" s="2">
        <v>22.25</v>
      </c>
      <c r="G29" s="2">
        <v>5.875</v>
      </c>
      <c r="H29" s="2">
        <v>2.875</v>
      </c>
      <c r="I29" s="2">
        <v>18.375</v>
      </c>
      <c r="J29" s="2">
        <v>7.375</v>
      </c>
      <c r="K29" s="2">
        <v>2.875</v>
      </c>
      <c r="L29" s="2">
        <v>15</v>
      </c>
      <c r="M29" s="2">
        <v>1.5</v>
      </c>
      <c r="N29" s="2">
        <v>11.5</v>
      </c>
      <c r="O29" s="2">
        <v>0</v>
      </c>
      <c r="P29" s="2">
        <v>0</v>
      </c>
      <c r="Q29" s="2">
        <v>1.5</v>
      </c>
      <c r="R29" s="2">
        <v>0.125</v>
      </c>
      <c r="S29" s="2">
        <v>1.5</v>
      </c>
      <c r="T29" s="2">
        <v>0</v>
      </c>
      <c r="U29" s="2">
        <v>2.875</v>
      </c>
      <c r="V29" s="2">
        <v>3.375</v>
      </c>
      <c r="W29" s="2">
        <v>2.875</v>
      </c>
      <c r="X29" s="2">
        <v>0</v>
      </c>
      <c r="Y29" s="2">
        <v>0</v>
      </c>
      <c r="Z29" s="13">
        <f t="shared" si="0"/>
        <v>112.125</v>
      </c>
      <c r="AA29" s="3">
        <f t="shared" si="1"/>
        <v>0.19843924191750278</v>
      </c>
      <c r="AB29" s="4">
        <f t="shared" si="2"/>
        <v>0.36231884057971014</v>
      </c>
      <c r="AC29" s="5">
        <f t="shared" si="3"/>
        <v>0.1616499442586399</v>
      </c>
      <c r="AD29" s="6">
        <f t="shared" si="4"/>
        <v>0.27759197324414714</v>
      </c>
      <c r="AE29" s="13">
        <f t="shared" si="5"/>
        <v>23.75</v>
      </c>
      <c r="AF29" s="3">
        <f t="shared" si="6"/>
        <v>0.60526315789473684</v>
      </c>
      <c r="AG29" s="4">
        <f t="shared" si="7"/>
        <v>0.18421052631578946</v>
      </c>
      <c r="AH29" s="5">
        <f t="shared" si="8"/>
        <v>5.263157894736842E-3</v>
      </c>
      <c r="AI29" s="7">
        <f t="shared" si="9"/>
        <v>0.20526315789473684</v>
      </c>
    </row>
    <row r="30" spans="1:35" x14ac:dyDescent="0.25">
      <c r="A30" s="1" t="s">
        <v>174</v>
      </c>
      <c r="B30" s="2">
        <v>100.3125</v>
      </c>
      <c r="C30" s="2">
        <v>0.875</v>
      </c>
      <c r="D30" s="2">
        <v>9.125</v>
      </c>
      <c r="E30" s="2">
        <v>49.125</v>
      </c>
      <c r="F30" s="2">
        <v>7.75</v>
      </c>
      <c r="G30" s="2">
        <v>35.5625</v>
      </c>
      <c r="H30" s="2">
        <v>3.5</v>
      </c>
      <c r="I30" s="2">
        <v>68.5625</v>
      </c>
      <c r="J30" s="2">
        <v>0.8125</v>
      </c>
      <c r="K30" s="2">
        <v>6.5625</v>
      </c>
      <c r="L30" s="2">
        <v>37.5</v>
      </c>
      <c r="M30" s="2">
        <v>3.5625</v>
      </c>
      <c r="N30" s="2">
        <v>18</v>
      </c>
      <c r="O30" s="2">
        <v>0</v>
      </c>
      <c r="P30" s="2">
        <v>1.75</v>
      </c>
      <c r="Q30" s="2">
        <v>16.9375</v>
      </c>
      <c r="R30" s="2">
        <v>1.5</v>
      </c>
      <c r="S30" s="2">
        <v>5.0625</v>
      </c>
      <c r="T30" s="2">
        <v>1.0625</v>
      </c>
      <c r="U30" s="2">
        <v>11.875</v>
      </c>
      <c r="V30" s="2">
        <v>0.5</v>
      </c>
      <c r="W30" s="2">
        <v>0.25</v>
      </c>
      <c r="X30" s="2">
        <v>1.5</v>
      </c>
      <c r="Y30" s="2">
        <v>0</v>
      </c>
      <c r="Z30" s="13">
        <f t="shared" si="0"/>
        <v>323.25</v>
      </c>
      <c r="AA30" s="3">
        <f t="shared" si="1"/>
        <v>0.33062645011600927</v>
      </c>
      <c r="AB30" s="4">
        <f t="shared" si="2"/>
        <v>0.23607888631090487</v>
      </c>
      <c r="AC30" s="5">
        <f t="shared" si="3"/>
        <v>0.14926527455529776</v>
      </c>
      <c r="AD30" s="6">
        <f t="shared" si="4"/>
        <v>0.28402938901778807</v>
      </c>
      <c r="AE30" s="13">
        <f t="shared" si="5"/>
        <v>58.4375</v>
      </c>
      <c r="AF30" s="3">
        <f t="shared" si="6"/>
        <v>0.31229946524064173</v>
      </c>
      <c r="AG30" s="4">
        <f t="shared" si="7"/>
        <v>0.28983957219251338</v>
      </c>
      <c r="AH30" s="5">
        <f t="shared" si="8"/>
        <v>5.5614973262032089E-2</v>
      </c>
      <c r="AI30" s="7">
        <f t="shared" si="9"/>
        <v>0.34224598930481281</v>
      </c>
    </row>
    <row r="32" spans="1:35" x14ac:dyDescent="0.25">
      <c r="Z32" s="21" t="s">
        <v>218</v>
      </c>
      <c r="AA32" s="2">
        <f>AVERAGE(AA2:AA30)</f>
        <v>0.33050597738101256</v>
      </c>
      <c r="AB32" s="2">
        <f t="shared" ref="AB32:AD32" si="10">AVERAGE(AB2:AB30)</f>
        <v>0.30743702539533113</v>
      </c>
      <c r="AC32" s="2">
        <f t="shared" si="10"/>
        <v>0.23395601790198001</v>
      </c>
      <c r="AD32" s="2">
        <f t="shared" si="10"/>
        <v>0.12810097932167619</v>
      </c>
      <c r="AE32" s="22" t="s">
        <v>218</v>
      </c>
      <c r="AF32" s="2">
        <f xml:space="preserve"> AVERAGE(AF2:AF30)</f>
        <v>0.42234025364146993</v>
      </c>
      <c r="AG32" s="2">
        <f t="shared" ref="AG32:AI32" si="11" xml:space="preserve"> AVERAGE(AG2:AG30)</f>
        <v>0.25216009473327206</v>
      </c>
      <c r="AH32" s="2">
        <f t="shared" si="11"/>
        <v>0.20277680515088853</v>
      </c>
      <c r="AI32" s="2">
        <f t="shared" si="11"/>
        <v>0.12272284647436942</v>
      </c>
    </row>
    <row r="33" spans="26:35" x14ac:dyDescent="0.25">
      <c r="Z33" s="21" t="s">
        <v>219</v>
      </c>
      <c r="AA33" s="2">
        <f>TRIMMEAN(AA2:AA30, 0.2)</f>
        <v>0.33366367223803822</v>
      </c>
      <c r="AB33" s="2">
        <f t="shared" ref="AB33:AD33" si="12">TRIMMEAN(AB2:AB30, 0.2)</f>
        <v>0.30434694146425179</v>
      </c>
      <c r="AC33" s="2">
        <f t="shared" si="12"/>
        <v>0.23288795413396482</v>
      </c>
      <c r="AD33" s="2">
        <f t="shared" si="12"/>
        <v>0.11962890625386673</v>
      </c>
      <c r="AE33" s="22" t="s">
        <v>219</v>
      </c>
      <c r="AF33" s="2">
        <f>TRIMMEAN(AF2:AF30,0.2)</f>
        <v>0.42819613343473234</v>
      </c>
      <c r="AG33" s="2">
        <f t="shared" ref="AG33:AI33" si="13">TRIMMEAN(AG2:AG30,0.2)</f>
        <v>0.24963679618423723</v>
      </c>
      <c r="AH33" s="2">
        <f t="shared" si="13"/>
        <v>0.1824096704787565</v>
      </c>
      <c r="AI33" s="2">
        <f t="shared" si="13"/>
        <v>0.10883556157376888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opLeftCell="P1" workbookViewId="0">
      <selection activeCell="AF8" sqref="AF8:AI8"/>
    </sheetView>
  </sheetViews>
  <sheetFormatPr baseColWidth="10" defaultColWidth="10.875" defaultRowHeight="15.75" x14ac:dyDescent="0.25"/>
  <cols>
    <col min="1" max="1" width="19.625" style="1" bestFit="1" customWidth="1"/>
    <col min="2" max="2" width="8.875" style="1" bestFit="1" customWidth="1"/>
    <col min="3" max="3" width="6.875" style="1" bestFit="1" customWidth="1"/>
    <col min="4" max="4" width="6.625" style="1" bestFit="1" customWidth="1"/>
    <col min="5" max="5" width="6.875" style="1" bestFit="1" customWidth="1"/>
    <col min="6" max="6" width="9.875" style="1" bestFit="1" customWidth="1"/>
    <col min="7" max="7" width="6.875" style="1" bestFit="1" customWidth="1"/>
    <col min="8" max="8" width="5.625" style="1" bestFit="1" customWidth="1"/>
    <col min="9" max="9" width="6.875" style="1" bestFit="1" customWidth="1"/>
    <col min="10" max="10" width="5.875" style="1" bestFit="1" customWidth="1"/>
    <col min="11" max="11" width="8.875" style="1" bestFit="1" customWidth="1"/>
    <col min="12" max="12" width="7.875" style="1" bestFit="1" customWidth="1"/>
    <col min="13" max="13" width="5.625" style="1" bestFit="1" customWidth="1"/>
    <col min="14" max="14" width="7.875" style="1" bestFit="1" customWidth="1"/>
    <col min="15" max="15" width="8.875" style="1" bestFit="1" customWidth="1"/>
    <col min="16" max="16" width="8.375" style="1" bestFit="1" customWidth="1"/>
    <col min="17" max="17" width="9.375" style="1" bestFit="1" customWidth="1"/>
    <col min="18" max="19" width="8.875" style="1" bestFit="1" customWidth="1"/>
    <col min="20" max="20" width="9.875" style="1" bestFit="1" customWidth="1"/>
    <col min="21" max="21" width="8.375" style="1" bestFit="1" customWidth="1"/>
    <col min="22" max="22" width="9.375" style="1" bestFit="1" customWidth="1"/>
    <col min="23" max="23" width="8.875" style="1" bestFit="1" customWidth="1"/>
    <col min="24" max="24" width="9.875" style="1" bestFit="1" customWidth="1"/>
    <col min="25" max="25" width="9.125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175</v>
      </c>
      <c r="B2" s="2">
        <v>251.625</v>
      </c>
      <c r="C2" s="2">
        <v>0</v>
      </c>
      <c r="D2" s="2">
        <v>137.5</v>
      </c>
      <c r="E2" s="2">
        <v>0.25</v>
      </c>
      <c r="F2" s="2">
        <v>147.375</v>
      </c>
      <c r="G2" s="2">
        <v>78.125</v>
      </c>
      <c r="H2" s="2">
        <v>25.5</v>
      </c>
      <c r="I2" s="2">
        <v>327.25</v>
      </c>
      <c r="J2" s="2">
        <v>0</v>
      </c>
      <c r="K2" s="2">
        <v>66.375</v>
      </c>
      <c r="L2" s="2">
        <v>0</v>
      </c>
      <c r="M2" s="2">
        <v>88.5</v>
      </c>
      <c r="N2" s="2">
        <v>85.125</v>
      </c>
      <c r="O2" s="2">
        <v>0</v>
      </c>
      <c r="P2" s="2">
        <v>39.25</v>
      </c>
      <c r="Q2" s="2">
        <v>0</v>
      </c>
      <c r="R2" s="2">
        <v>30.875</v>
      </c>
      <c r="S2" s="2">
        <v>10.5</v>
      </c>
      <c r="T2" s="2">
        <v>0</v>
      </c>
      <c r="U2" s="2">
        <v>76.5</v>
      </c>
      <c r="V2" s="2">
        <v>0</v>
      </c>
      <c r="W2" s="2">
        <v>1</v>
      </c>
      <c r="X2" s="2">
        <v>0</v>
      </c>
      <c r="Y2" s="2">
        <v>8.25</v>
      </c>
      <c r="Z2" s="13">
        <f>SUM(B2:M2)</f>
        <v>1122.5</v>
      </c>
      <c r="AA2" s="3">
        <f xml:space="preserve"> (B2 + K2)/Z2</f>
        <v>0.28329621380846326</v>
      </c>
      <c r="AB2" s="4">
        <f xml:space="preserve"> (F2 + I2) / Z2</f>
        <v>0.42282850779510023</v>
      </c>
      <c r="AC2" s="5">
        <f xml:space="preserve"> (D2 + G2 + M2) / Z2</f>
        <v>0.27093541202672605</v>
      </c>
      <c r="AD2" s="6">
        <f xml:space="preserve"> (C2 + E2 + H2 + J2 + L2) / Z2</f>
        <v>2.2939866369710467E-2</v>
      </c>
      <c r="AE2" s="13">
        <f xml:space="preserve"> SUM(N2:Y2)</f>
        <v>251.5</v>
      </c>
      <c r="AF2" s="3">
        <f xml:space="preserve"> (N2 + W2)/AE2</f>
        <v>0.34244532803180916</v>
      </c>
      <c r="AG2" s="4">
        <f xml:space="preserve"> (S2 + U2)/AE2</f>
        <v>0.34592445328031807</v>
      </c>
      <c r="AH2" s="5">
        <f xml:space="preserve"> (P2 + R2 + Y2) / AE2</f>
        <v>0.31163021868787277</v>
      </c>
      <c r="AI2" s="7">
        <f xml:space="preserve"> (O2 + Q2 + T2 + V2 + X2) / AE2</f>
        <v>0</v>
      </c>
    </row>
    <row r="3" spans="1:35" x14ac:dyDescent="0.25">
      <c r="A3" s="1" t="s">
        <v>176</v>
      </c>
      <c r="B3" s="2">
        <v>24.75</v>
      </c>
      <c r="C3" s="2">
        <v>46.375</v>
      </c>
      <c r="D3" s="2">
        <v>68.3125</v>
      </c>
      <c r="E3" s="2">
        <v>14.125</v>
      </c>
      <c r="F3" s="2">
        <v>158.1875</v>
      </c>
      <c r="G3" s="2">
        <v>10.625</v>
      </c>
      <c r="H3" s="2">
        <v>9.5</v>
      </c>
      <c r="I3" s="2">
        <v>88.3125</v>
      </c>
      <c r="J3" s="2">
        <v>1.625</v>
      </c>
      <c r="K3" s="2">
        <v>144.5625</v>
      </c>
      <c r="L3" s="2">
        <v>6.625</v>
      </c>
      <c r="M3" s="2">
        <v>77.5625</v>
      </c>
      <c r="N3" s="2">
        <v>0</v>
      </c>
      <c r="O3" s="2">
        <v>0.625</v>
      </c>
      <c r="P3" s="2">
        <v>6</v>
      </c>
      <c r="Q3" s="2">
        <v>0</v>
      </c>
      <c r="R3" s="2">
        <v>19</v>
      </c>
      <c r="S3" s="2">
        <v>1</v>
      </c>
      <c r="T3" s="2">
        <v>0</v>
      </c>
      <c r="U3" s="2">
        <v>4.5</v>
      </c>
      <c r="V3" s="2">
        <v>0</v>
      </c>
      <c r="W3" s="2">
        <v>25.25</v>
      </c>
      <c r="X3" s="2">
        <v>1</v>
      </c>
      <c r="Y3" s="2">
        <v>1.75</v>
      </c>
      <c r="Z3" s="13">
        <f t="shared" ref="Z3:Z5" si="0">SUM(B3:M3)</f>
        <v>650.5625</v>
      </c>
      <c r="AA3" s="3">
        <f t="shared" ref="AA3:AA5" si="1" xml:space="preserve"> (B3 + K3)/Z3</f>
        <v>0.26025554808338935</v>
      </c>
      <c r="AB3" s="4">
        <f t="shared" ref="AB3:AB5" si="2" xml:space="preserve"> (F3 + I3) / Z3</f>
        <v>0.37890287251417043</v>
      </c>
      <c r="AC3" s="5">
        <f t="shared" ref="AC3:AC5" si="3" xml:space="preserve"> (D3 + G3 + M3) / Z3</f>
        <v>0.24056105293496013</v>
      </c>
      <c r="AD3" s="6">
        <f t="shared" ref="AD3:AD5" si="4" xml:space="preserve"> (C3 + E3 + H3 + J3 + L3) / Z3</f>
        <v>0.12028052646748007</v>
      </c>
      <c r="AE3" s="13">
        <f t="shared" ref="AE3:AE5" si="5" xml:space="preserve"> SUM(N3:Y3)</f>
        <v>59.125</v>
      </c>
      <c r="AF3" s="3">
        <f t="shared" ref="AF3:AF5" si="6" xml:space="preserve"> (N3 + W3)/AE3</f>
        <v>0.42706131078224102</v>
      </c>
      <c r="AG3" s="4">
        <f t="shared" ref="AG3:AG5" si="7" xml:space="preserve"> (S3 + U3)/AE3</f>
        <v>9.3023255813953487E-2</v>
      </c>
      <c r="AH3" s="5">
        <f t="shared" ref="AH3:AH5" si="8" xml:space="preserve"> (P3 + R3 + Y3) / AE3</f>
        <v>0.45243128964059198</v>
      </c>
      <c r="AI3" s="7">
        <f t="shared" ref="AI3:AI5" si="9" xml:space="preserve"> (O3 + Q3 + T3 + V3 + X3) / AE3</f>
        <v>2.748414376321353E-2</v>
      </c>
    </row>
    <row r="4" spans="1:35" x14ac:dyDescent="0.25">
      <c r="A4" s="1" t="s">
        <v>177</v>
      </c>
      <c r="B4" s="2">
        <v>357.6875</v>
      </c>
      <c r="C4" s="2">
        <v>0</v>
      </c>
      <c r="D4" s="2">
        <v>27.09375</v>
      </c>
      <c r="E4" s="2">
        <v>0</v>
      </c>
      <c r="F4" s="2">
        <v>163.21875</v>
      </c>
      <c r="G4" s="2">
        <v>28.125</v>
      </c>
      <c r="H4" s="2">
        <v>0</v>
      </c>
      <c r="I4" s="2">
        <v>198.71875</v>
      </c>
      <c r="J4" s="2">
        <v>0</v>
      </c>
      <c r="K4" s="2">
        <v>24.0625</v>
      </c>
      <c r="L4" s="2">
        <v>0</v>
      </c>
      <c r="M4" s="2">
        <v>4.1875</v>
      </c>
      <c r="N4" s="2">
        <v>152.625</v>
      </c>
      <c r="O4" s="2">
        <v>0</v>
      </c>
      <c r="P4" s="2">
        <v>0</v>
      </c>
      <c r="Q4" s="2">
        <v>0</v>
      </c>
      <c r="R4" s="2">
        <v>13.125</v>
      </c>
      <c r="S4" s="2">
        <v>25.875</v>
      </c>
      <c r="T4" s="2">
        <v>0</v>
      </c>
      <c r="U4" s="2">
        <v>1.5</v>
      </c>
      <c r="V4" s="2">
        <v>0</v>
      </c>
      <c r="W4" s="2">
        <v>3</v>
      </c>
      <c r="X4" s="2">
        <v>0</v>
      </c>
      <c r="Y4" s="2">
        <v>0</v>
      </c>
      <c r="Z4" s="13">
        <f t="shared" si="0"/>
        <v>803.09375</v>
      </c>
      <c r="AA4" s="3">
        <f t="shared" si="1"/>
        <v>0.47534923537880852</v>
      </c>
      <c r="AB4" s="4">
        <f t="shared" si="2"/>
        <v>0.45067901474765554</v>
      </c>
      <c r="AC4" s="5">
        <f t="shared" si="3"/>
        <v>7.3971749873535941E-2</v>
      </c>
      <c r="AD4" s="6">
        <f t="shared" si="4"/>
        <v>0</v>
      </c>
      <c r="AE4" s="13">
        <f t="shared" si="5"/>
        <v>196.125</v>
      </c>
      <c r="AF4" s="3">
        <f t="shared" si="6"/>
        <v>0.7934990439770554</v>
      </c>
      <c r="AG4" s="4">
        <f t="shared" si="7"/>
        <v>0.13957934990439771</v>
      </c>
      <c r="AH4" s="5">
        <f t="shared" si="8"/>
        <v>6.6921606118546847E-2</v>
      </c>
      <c r="AI4" s="7">
        <f t="shared" si="9"/>
        <v>0</v>
      </c>
    </row>
    <row r="5" spans="1:35" x14ac:dyDescent="0.25">
      <c r="A5" s="1" t="s">
        <v>178</v>
      </c>
      <c r="B5" s="2">
        <v>99.3125</v>
      </c>
      <c r="C5" s="2">
        <v>3</v>
      </c>
      <c r="D5" s="2">
        <v>74.25</v>
      </c>
      <c r="E5" s="2">
        <v>0.5625</v>
      </c>
      <c r="F5" s="2">
        <v>57.75</v>
      </c>
      <c r="G5" s="2">
        <v>67.25</v>
      </c>
      <c r="H5" s="2">
        <v>0</v>
      </c>
      <c r="I5" s="2">
        <v>103.0625</v>
      </c>
      <c r="J5" s="2">
        <v>7.375</v>
      </c>
      <c r="K5" s="2">
        <v>64.0625</v>
      </c>
      <c r="L5" s="2">
        <v>13.0625</v>
      </c>
      <c r="M5" s="2">
        <v>32.25</v>
      </c>
      <c r="N5" s="2">
        <v>32.4375</v>
      </c>
      <c r="O5" s="2">
        <v>0</v>
      </c>
      <c r="P5" s="2">
        <v>23.75</v>
      </c>
      <c r="Q5" s="2">
        <v>0.25</v>
      </c>
      <c r="R5" s="2">
        <v>0.125</v>
      </c>
      <c r="S5" s="2">
        <v>27.1875</v>
      </c>
      <c r="T5" s="2">
        <v>0</v>
      </c>
      <c r="U5" s="2">
        <v>32.875</v>
      </c>
      <c r="V5" s="2">
        <v>1.625</v>
      </c>
      <c r="W5" s="2">
        <v>11</v>
      </c>
      <c r="X5" s="2">
        <v>5.125</v>
      </c>
      <c r="Y5" s="2">
        <v>0</v>
      </c>
      <c r="Z5" s="13">
        <f t="shared" si="0"/>
        <v>521.9375</v>
      </c>
      <c r="AA5" s="3">
        <f t="shared" si="1"/>
        <v>0.3130164052209316</v>
      </c>
      <c r="AB5" s="4">
        <f t="shared" si="2"/>
        <v>0.30810681355526282</v>
      </c>
      <c r="AC5" s="5">
        <f t="shared" si="3"/>
        <v>0.33289426415998086</v>
      </c>
      <c r="AD5" s="6">
        <f t="shared" si="4"/>
        <v>4.5982517063824689E-2</v>
      </c>
      <c r="AE5" s="13">
        <f t="shared" si="5"/>
        <v>134.375</v>
      </c>
      <c r="AF5" s="3">
        <f t="shared" si="6"/>
        <v>0.32325581395348835</v>
      </c>
      <c r="AG5" s="4">
        <f t="shared" si="7"/>
        <v>0.44697674418604649</v>
      </c>
      <c r="AH5" s="5">
        <f t="shared" si="8"/>
        <v>0.17767441860465116</v>
      </c>
      <c r="AI5" s="7">
        <f t="shared" si="9"/>
        <v>5.2093023255813956E-2</v>
      </c>
    </row>
    <row r="7" spans="1:35" x14ac:dyDescent="0.25">
      <c r="Z7" s="21" t="s">
        <v>218</v>
      </c>
      <c r="AA7" s="2">
        <f>AVERAGE(AA2:AA5)</f>
        <v>0.33297935062289818</v>
      </c>
      <c r="AB7" s="2">
        <f t="shared" ref="AB7:AD7" si="10">AVERAGE(AB2:AB5)</f>
        <v>0.39012930215304731</v>
      </c>
      <c r="AC7" s="2">
        <f t="shared" si="10"/>
        <v>0.22959061974880074</v>
      </c>
      <c r="AD7" s="2">
        <f t="shared" si="10"/>
        <v>4.7300727475253809E-2</v>
      </c>
      <c r="AE7" s="22" t="s">
        <v>218</v>
      </c>
      <c r="AF7" s="2">
        <f xml:space="preserve"> AVERAGE(AF2:AF5)</f>
        <v>0.47156537418614841</v>
      </c>
      <c r="AG7" s="2">
        <f t="shared" ref="AG7:AI7" si="11" xml:space="preserve"> AVERAGE(AG2:AG5)</f>
        <v>0.25637595079617892</v>
      </c>
      <c r="AH7" s="2">
        <f t="shared" si="11"/>
        <v>0.25216438326291568</v>
      </c>
      <c r="AI7" s="2">
        <f t="shared" si="11"/>
        <v>1.989429175475687E-2</v>
      </c>
    </row>
    <row r="8" spans="1:35" x14ac:dyDescent="0.25">
      <c r="Z8" s="21" t="s">
        <v>219</v>
      </c>
      <c r="AA8" s="2">
        <f>TRIMMEAN(AA2:AA5, 0.2)</f>
        <v>0.33297935062289818</v>
      </c>
      <c r="AB8" s="2">
        <f t="shared" ref="AB8:AD8" si="12">TRIMMEAN(AB2:AB5, 0.2)</f>
        <v>0.39012930215304731</v>
      </c>
      <c r="AC8" s="2">
        <f t="shared" si="12"/>
        <v>0.22959061974880074</v>
      </c>
      <c r="AD8" s="2">
        <f t="shared" si="12"/>
        <v>4.7300727475253809E-2</v>
      </c>
      <c r="AE8" s="22" t="s">
        <v>219</v>
      </c>
      <c r="AF8" s="2">
        <f>TRIMMEAN(AF2:AF5,0.2)</f>
        <v>0.47156537418614841</v>
      </c>
      <c r="AG8" s="2">
        <f t="shared" ref="AG8:AI8" si="13">TRIMMEAN(AG2:AG5,0.2)</f>
        <v>0.25637595079617892</v>
      </c>
      <c r="AH8" s="2">
        <f t="shared" si="13"/>
        <v>0.25216438326291568</v>
      </c>
      <c r="AI8" s="2">
        <f t="shared" si="13"/>
        <v>1.989429175475687E-2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opLeftCell="R1" workbookViewId="0">
      <selection activeCell="AF21" sqref="AF21:AI21"/>
    </sheetView>
  </sheetViews>
  <sheetFormatPr baseColWidth="10" defaultColWidth="10.875" defaultRowHeight="15.75" x14ac:dyDescent="0.25"/>
  <cols>
    <col min="1" max="1" width="39.625" style="1" bestFit="1" customWidth="1"/>
    <col min="2" max="2" width="8.625" style="1" bestFit="1" customWidth="1"/>
    <col min="3" max="4" width="7.625" style="1" bestFit="1" customWidth="1"/>
    <col min="5" max="5" width="5.625" style="1" bestFit="1" customWidth="1"/>
    <col min="6" max="6" width="7.625" style="1" bestFit="1" customWidth="1"/>
    <col min="7" max="7" width="8.625" style="1" bestFit="1" customWidth="1"/>
    <col min="8" max="8" width="7.625" style="1" bestFit="1" customWidth="1"/>
    <col min="9" max="9" width="8.625" style="1" bestFit="1" customWidth="1"/>
    <col min="10" max="10" width="7.625" style="1" bestFit="1" customWidth="1"/>
    <col min="11" max="12" width="9.625" style="1" bestFit="1" customWidth="1"/>
    <col min="13" max="14" width="7.625" style="1" bestFit="1" customWidth="1"/>
    <col min="15" max="15" width="8.625" style="1" bestFit="1" customWidth="1"/>
    <col min="16" max="16" width="8.125" style="1" bestFit="1" customWidth="1"/>
    <col min="17" max="17" width="9.125" style="1" bestFit="1" customWidth="1"/>
    <col min="18" max="19" width="8.625" style="1" bestFit="1" customWidth="1"/>
    <col min="20" max="20" width="9.625" style="1" bestFit="1" customWidth="1"/>
    <col min="21" max="21" width="8.125" style="1" bestFit="1" customWidth="1"/>
    <col min="22" max="22" width="9.125" style="1" bestFit="1" customWidth="1"/>
    <col min="23" max="23" width="8.625" style="1" bestFit="1" customWidth="1"/>
    <col min="24" max="24" width="9.625" style="1" bestFit="1" customWidth="1"/>
    <col min="25" max="25" width="9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179</v>
      </c>
      <c r="B2" s="2">
        <v>29.84375</v>
      </c>
      <c r="C2" s="2">
        <v>7.78125</v>
      </c>
      <c r="D2" s="2">
        <v>29</v>
      </c>
      <c r="E2" s="2">
        <v>11.4375</v>
      </c>
      <c r="F2" s="2">
        <v>41.09375</v>
      </c>
      <c r="G2" s="2">
        <v>39.875</v>
      </c>
      <c r="H2" s="2">
        <v>2.28125</v>
      </c>
      <c r="I2" s="2">
        <v>7.375</v>
      </c>
      <c r="J2" s="2">
        <v>5.875</v>
      </c>
      <c r="K2" s="2">
        <v>55.71875</v>
      </c>
      <c r="L2" s="2">
        <v>22.625</v>
      </c>
      <c r="M2" s="2">
        <v>14.375</v>
      </c>
      <c r="N2" s="2">
        <v>0</v>
      </c>
      <c r="O2" s="2">
        <v>0.5</v>
      </c>
      <c r="P2" s="2">
        <v>1</v>
      </c>
      <c r="Q2" s="2">
        <v>0</v>
      </c>
      <c r="R2" s="2">
        <v>0.25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0.75</v>
      </c>
      <c r="Z2" s="13">
        <f>SUM(B2:M2)</f>
        <v>267.28125</v>
      </c>
      <c r="AA2" s="3">
        <f xml:space="preserve"> (B2 + K2)/Z2</f>
        <v>0.3201215947620718</v>
      </c>
      <c r="AB2" s="4">
        <f xml:space="preserve"> (F2 + I2) / Z2</f>
        <v>0.18133988074359875</v>
      </c>
      <c r="AC2" s="5">
        <f xml:space="preserve"> (D2 + G2 + M2) / Z2</f>
        <v>0.31146965976850227</v>
      </c>
      <c r="AD2" s="6">
        <f xml:space="preserve"> (C2 + E2 + H2 + J2 + L2) / Z2</f>
        <v>0.18706886472582721</v>
      </c>
      <c r="AE2" s="13">
        <f xml:space="preserve"> SUM(N2:Y2)</f>
        <v>2.5</v>
      </c>
      <c r="AF2" s="3">
        <f xml:space="preserve"> (N2 + W2)/AE2</f>
        <v>0</v>
      </c>
      <c r="AG2" s="4">
        <f xml:space="preserve"> (S2 + U2)/AE2</f>
        <v>0</v>
      </c>
      <c r="AH2" s="5">
        <f xml:space="preserve"> (P2 + R2 + Y2) / AE2</f>
        <v>0.8</v>
      </c>
      <c r="AI2" s="7">
        <f xml:space="preserve"> (O2 + Q2 + T2 + V2 + X2) / AE2</f>
        <v>0.2</v>
      </c>
    </row>
    <row r="3" spans="1:35" x14ac:dyDescent="0.25">
      <c r="A3" s="1" t="s">
        <v>180</v>
      </c>
      <c r="B3" s="2">
        <v>62.8125</v>
      </c>
      <c r="C3" s="2">
        <v>3.125</v>
      </c>
      <c r="D3" s="2">
        <v>39.25</v>
      </c>
      <c r="E3" s="2">
        <v>0.25</v>
      </c>
      <c r="F3" s="2">
        <v>42.375</v>
      </c>
      <c r="G3" s="2">
        <v>21.8125</v>
      </c>
      <c r="H3" s="2">
        <v>0.40625</v>
      </c>
      <c r="I3" s="2">
        <v>86.46875</v>
      </c>
      <c r="J3" s="2">
        <v>1.8125</v>
      </c>
      <c r="K3" s="2">
        <v>43.6875</v>
      </c>
      <c r="L3" s="2">
        <v>0</v>
      </c>
      <c r="M3" s="2">
        <v>33.5</v>
      </c>
      <c r="N3" s="2">
        <v>19.5</v>
      </c>
      <c r="O3" s="2">
        <v>0</v>
      </c>
      <c r="P3" s="2">
        <v>3.375</v>
      </c>
      <c r="Q3" s="2">
        <v>0</v>
      </c>
      <c r="R3" s="2">
        <v>3.5625</v>
      </c>
      <c r="S3" s="2">
        <v>5.6875</v>
      </c>
      <c r="T3" s="2">
        <v>0</v>
      </c>
      <c r="U3" s="2">
        <v>19.625</v>
      </c>
      <c r="V3" s="2">
        <v>0.125</v>
      </c>
      <c r="W3" s="2">
        <v>12.25</v>
      </c>
      <c r="X3" s="2">
        <v>0</v>
      </c>
      <c r="Y3" s="2">
        <v>4.75</v>
      </c>
      <c r="Z3" s="13">
        <f t="shared" ref="Z3:Z18" si="0">SUM(B3:M3)</f>
        <v>335.5</v>
      </c>
      <c r="AA3" s="3">
        <f t="shared" ref="AA3:AA18" si="1" xml:space="preserve"> (B3 + K3)/Z3</f>
        <v>0.31743666169895679</v>
      </c>
      <c r="AB3" s="4">
        <f t="shared" ref="AB3:AB18" si="2" xml:space="preserve"> (F3 + I3) / Z3</f>
        <v>0.3840350223546945</v>
      </c>
      <c r="AC3" s="5">
        <f t="shared" ref="AC3:AC18" si="3" xml:space="preserve"> (D3 + G3 + M3) / Z3</f>
        <v>0.2818554396423249</v>
      </c>
      <c r="AD3" s="6">
        <f t="shared" ref="AD3:AD18" si="4" xml:space="preserve"> (C3 + E3 + H3 + J3 + L3) / Z3</f>
        <v>1.6672876304023844E-2</v>
      </c>
      <c r="AE3" s="13">
        <f t="shared" ref="AE3:AE18" si="5" xml:space="preserve"> SUM(N3:Y3)</f>
        <v>68.875</v>
      </c>
      <c r="AF3" s="3">
        <f t="shared" ref="AF3:AF18" si="6" xml:space="preserve"> (N3 + W3)/AE3</f>
        <v>0.46098003629764067</v>
      </c>
      <c r="AG3" s="4">
        <f t="shared" ref="AG3:AG18" si="7" xml:space="preserve"> (S3 + U3)/AE3</f>
        <v>0.36751361161524498</v>
      </c>
      <c r="AH3" s="5">
        <f t="shared" ref="AH3:AH18" si="8" xml:space="preserve"> (P3 + R3 + Y3) / AE3</f>
        <v>0.16969147005444646</v>
      </c>
      <c r="AI3" s="7">
        <f t="shared" ref="AI3:AI18" si="9" xml:space="preserve"> (O3 + Q3 + T3 + V3 + X3) / AE3</f>
        <v>1.8148820326678765E-3</v>
      </c>
    </row>
    <row r="4" spans="1:35" x14ac:dyDescent="0.25">
      <c r="A4" s="1" t="s">
        <v>181</v>
      </c>
      <c r="B4" s="2">
        <v>41.875</v>
      </c>
      <c r="C4" s="2">
        <v>6.75</v>
      </c>
      <c r="D4" s="2">
        <v>25.8125</v>
      </c>
      <c r="E4" s="2">
        <v>0</v>
      </c>
      <c r="F4" s="2">
        <v>81.375</v>
      </c>
      <c r="G4" s="2">
        <v>0</v>
      </c>
      <c r="H4" s="2">
        <v>33.4375</v>
      </c>
      <c r="I4" s="2">
        <v>44.9375</v>
      </c>
      <c r="J4" s="2">
        <v>7.25</v>
      </c>
      <c r="K4" s="2">
        <v>120.25</v>
      </c>
      <c r="L4" s="2">
        <v>0</v>
      </c>
      <c r="M4" s="2">
        <v>19.0625</v>
      </c>
      <c r="N4" s="2">
        <v>3.9375</v>
      </c>
      <c r="O4" s="2">
        <v>3.375</v>
      </c>
      <c r="P4" s="2">
        <v>5.75</v>
      </c>
      <c r="Q4" s="2">
        <v>0</v>
      </c>
      <c r="R4" s="2">
        <v>22.4375</v>
      </c>
      <c r="S4" s="2">
        <v>0</v>
      </c>
      <c r="T4" s="2">
        <v>20.5625</v>
      </c>
      <c r="U4" s="2">
        <v>1</v>
      </c>
      <c r="V4" s="2">
        <v>2.4375</v>
      </c>
      <c r="W4" s="2">
        <v>26.375</v>
      </c>
      <c r="X4" s="2">
        <v>0</v>
      </c>
      <c r="Y4" s="2">
        <v>0</v>
      </c>
      <c r="Z4" s="13">
        <f t="shared" si="0"/>
        <v>380.75</v>
      </c>
      <c r="AA4" s="3">
        <f t="shared" si="1"/>
        <v>0.4258043335521996</v>
      </c>
      <c r="AB4" s="4">
        <f t="shared" si="2"/>
        <v>0.33174655285620486</v>
      </c>
      <c r="AC4" s="5">
        <f t="shared" si="3"/>
        <v>0.11785948785292187</v>
      </c>
      <c r="AD4" s="6">
        <f t="shared" si="4"/>
        <v>0.12458962573867367</v>
      </c>
      <c r="AE4" s="13">
        <f t="shared" si="5"/>
        <v>85.875</v>
      </c>
      <c r="AF4" s="3">
        <f t="shared" si="6"/>
        <v>0.35298398835516742</v>
      </c>
      <c r="AG4" s="4">
        <f t="shared" si="7"/>
        <v>1.1644832605531296E-2</v>
      </c>
      <c r="AH4" s="5">
        <f t="shared" si="8"/>
        <v>0.3282387190684134</v>
      </c>
      <c r="AI4" s="7">
        <f t="shared" si="9"/>
        <v>0.30713245997088789</v>
      </c>
    </row>
    <row r="5" spans="1:35" x14ac:dyDescent="0.25">
      <c r="A5" s="1" t="s">
        <v>182</v>
      </c>
      <c r="B5" s="2">
        <v>53.8125</v>
      </c>
      <c r="C5" s="2">
        <v>0</v>
      </c>
      <c r="D5" s="2">
        <v>29.25</v>
      </c>
      <c r="E5" s="2">
        <v>0</v>
      </c>
      <c r="F5" s="2">
        <v>37.6875</v>
      </c>
      <c r="G5" s="2">
        <v>27.1875</v>
      </c>
      <c r="H5" s="2">
        <v>0</v>
      </c>
      <c r="I5" s="2">
        <v>48.34375</v>
      </c>
      <c r="J5" s="2">
        <v>2.75</v>
      </c>
      <c r="K5" s="2">
        <v>38.1875</v>
      </c>
      <c r="L5" s="2">
        <v>0</v>
      </c>
      <c r="M5" s="2">
        <v>16.75</v>
      </c>
      <c r="N5" s="2">
        <v>18.875</v>
      </c>
      <c r="O5" s="2">
        <v>0</v>
      </c>
      <c r="P5" s="2">
        <v>2.75</v>
      </c>
      <c r="Q5" s="2">
        <v>0</v>
      </c>
      <c r="R5" s="2">
        <v>3.5</v>
      </c>
      <c r="S5" s="2">
        <v>6.5</v>
      </c>
      <c r="T5" s="2">
        <v>0</v>
      </c>
      <c r="U5" s="2">
        <v>5.5</v>
      </c>
      <c r="V5" s="2">
        <v>1.75</v>
      </c>
      <c r="W5" s="2">
        <v>9.25</v>
      </c>
      <c r="X5" s="2">
        <v>0</v>
      </c>
      <c r="Y5" s="2">
        <v>5.25</v>
      </c>
      <c r="Z5" s="13">
        <f t="shared" si="0"/>
        <v>253.96875</v>
      </c>
      <c r="AA5" s="3">
        <f t="shared" si="1"/>
        <v>0.36224929248185062</v>
      </c>
      <c r="AB5" s="4">
        <f t="shared" si="2"/>
        <v>0.33874738525901316</v>
      </c>
      <c r="AC5" s="5">
        <f t="shared" si="3"/>
        <v>0.28817521840777655</v>
      </c>
      <c r="AD5" s="6">
        <f t="shared" si="4"/>
        <v>1.0828103851359665E-2</v>
      </c>
      <c r="AE5" s="13">
        <f t="shared" si="5"/>
        <v>53.375</v>
      </c>
      <c r="AF5" s="3">
        <f t="shared" si="6"/>
        <v>0.52693208430913352</v>
      </c>
      <c r="AG5" s="4">
        <f t="shared" si="7"/>
        <v>0.22482435597189696</v>
      </c>
      <c r="AH5" s="5">
        <f t="shared" si="8"/>
        <v>0.21545667447306791</v>
      </c>
      <c r="AI5" s="7">
        <f t="shared" si="9"/>
        <v>3.2786885245901641E-2</v>
      </c>
    </row>
    <row r="6" spans="1:35" x14ac:dyDescent="0.25">
      <c r="A6" s="1" t="s">
        <v>183</v>
      </c>
      <c r="B6" s="2">
        <v>21.75</v>
      </c>
      <c r="C6" s="2">
        <v>0</v>
      </c>
      <c r="D6" s="2">
        <v>9.375</v>
      </c>
      <c r="E6" s="2">
        <v>0</v>
      </c>
      <c r="F6" s="2">
        <v>9.625</v>
      </c>
      <c r="G6" s="2">
        <v>7</v>
      </c>
      <c r="H6" s="2">
        <v>0</v>
      </c>
      <c r="I6" s="2">
        <v>14.5</v>
      </c>
      <c r="J6" s="2">
        <v>0</v>
      </c>
      <c r="K6" s="2">
        <v>8.25</v>
      </c>
      <c r="L6" s="2">
        <v>0.75</v>
      </c>
      <c r="M6" s="2">
        <v>5.625</v>
      </c>
      <c r="N6" s="2">
        <v>5.125</v>
      </c>
      <c r="O6" s="2">
        <v>0</v>
      </c>
      <c r="P6" s="2">
        <v>2.75</v>
      </c>
      <c r="Q6" s="2">
        <v>0</v>
      </c>
      <c r="R6" s="2">
        <v>0.5</v>
      </c>
      <c r="S6" s="2">
        <v>0.75</v>
      </c>
      <c r="T6" s="2">
        <v>0</v>
      </c>
      <c r="U6" s="2">
        <v>2.125</v>
      </c>
      <c r="V6" s="2">
        <v>0</v>
      </c>
      <c r="W6" s="2">
        <v>3.75</v>
      </c>
      <c r="X6" s="2">
        <v>0</v>
      </c>
      <c r="Y6" s="2">
        <v>0.25</v>
      </c>
      <c r="Z6" s="13">
        <f t="shared" si="0"/>
        <v>76.875</v>
      </c>
      <c r="AA6" s="3">
        <f t="shared" si="1"/>
        <v>0.3902439024390244</v>
      </c>
      <c r="AB6" s="4">
        <f t="shared" si="2"/>
        <v>0.31382113821138213</v>
      </c>
      <c r="AC6" s="5">
        <f t="shared" si="3"/>
        <v>0.2861788617886179</v>
      </c>
      <c r="AD6" s="6">
        <f t="shared" si="4"/>
        <v>9.7560975609756097E-3</v>
      </c>
      <c r="AE6" s="13">
        <f t="shared" si="5"/>
        <v>15.25</v>
      </c>
      <c r="AF6" s="3">
        <f t="shared" si="6"/>
        <v>0.58196721311475408</v>
      </c>
      <c r="AG6" s="4">
        <f t="shared" si="7"/>
        <v>0.18852459016393441</v>
      </c>
      <c r="AH6" s="5">
        <f t="shared" si="8"/>
        <v>0.22950819672131148</v>
      </c>
      <c r="AI6" s="7">
        <f t="shared" si="9"/>
        <v>0</v>
      </c>
    </row>
    <row r="7" spans="1:35" x14ac:dyDescent="0.25">
      <c r="A7" s="1" t="s">
        <v>184</v>
      </c>
      <c r="B7" s="2">
        <v>160</v>
      </c>
      <c r="C7" s="2">
        <v>0</v>
      </c>
      <c r="D7" s="2">
        <v>64.375</v>
      </c>
      <c r="E7" s="2">
        <v>9.875</v>
      </c>
      <c r="F7" s="2">
        <v>90.4375</v>
      </c>
      <c r="G7" s="2">
        <v>120.4375</v>
      </c>
      <c r="H7" s="2">
        <v>13.375</v>
      </c>
      <c r="I7" s="2">
        <v>164.6875</v>
      </c>
      <c r="J7" s="2">
        <v>0.875</v>
      </c>
      <c r="K7" s="2">
        <v>65.4375</v>
      </c>
      <c r="L7" s="2">
        <v>40.375</v>
      </c>
      <c r="M7" s="2">
        <v>28.375</v>
      </c>
      <c r="N7" s="2">
        <v>37.125</v>
      </c>
      <c r="O7" s="2">
        <v>0</v>
      </c>
      <c r="P7" s="2">
        <v>1.5</v>
      </c>
      <c r="Q7" s="2">
        <v>0.125</v>
      </c>
      <c r="R7" s="2">
        <v>35</v>
      </c>
      <c r="S7" s="2">
        <v>41.375</v>
      </c>
      <c r="T7" s="2">
        <v>5</v>
      </c>
      <c r="U7" s="2">
        <v>25.625</v>
      </c>
      <c r="V7" s="2">
        <v>0</v>
      </c>
      <c r="W7" s="2">
        <v>3.375</v>
      </c>
      <c r="X7" s="2">
        <v>11.375</v>
      </c>
      <c r="Y7" s="2">
        <v>4.5</v>
      </c>
      <c r="Z7" s="13">
        <f t="shared" si="0"/>
        <v>758.25</v>
      </c>
      <c r="AA7" s="3">
        <f t="shared" si="1"/>
        <v>0.29731289152654139</v>
      </c>
      <c r="AB7" s="4">
        <f t="shared" si="2"/>
        <v>0.33646554566435871</v>
      </c>
      <c r="AC7" s="5">
        <f t="shared" si="3"/>
        <v>0.28115727002967361</v>
      </c>
      <c r="AD7" s="6">
        <f t="shared" si="4"/>
        <v>8.5064292779426315E-2</v>
      </c>
      <c r="AE7" s="13">
        <f t="shared" si="5"/>
        <v>165</v>
      </c>
      <c r="AF7" s="3">
        <f t="shared" si="6"/>
        <v>0.24545454545454545</v>
      </c>
      <c r="AG7" s="4">
        <f t="shared" si="7"/>
        <v>0.40606060606060607</v>
      </c>
      <c r="AH7" s="5">
        <f t="shared" si="8"/>
        <v>0.24848484848484848</v>
      </c>
      <c r="AI7" s="7">
        <f t="shared" si="9"/>
        <v>0.1</v>
      </c>
    </row>
    <row r="8" spans="1:35" x14ac:dyDescent="0.25">
      <c r="A8" s="1" t="s">
        <v>185</v>
      </c>
      <c r="B8" s="2">
        <v>75.21875</v>
      </c>
      <c r="C8" s="2">
        <v>12.6875</v>
      </c>
      <c r="D8" s="2">
        <v>112.40625</v>
      </c>
      <c r="E8" s="2">
        <v>5.75</v>
      </c>
      <c r="F8" s="2">
        <v>67.8125</v>
      </c>
      <c r="G8" s="2">
        <v>107.3125</v>
      </c>
      <c r="H8" s="2">
        <v>4.8125</v>
      </c>
      <c r="I8" s="2">
        <v>44.75</v>
      </c>
      <c r="J8" s="2">
        <v>33.90625</v>
      </c>
      <c r="K8" s="2">
        <v>120.46875</v>
      </c>
      <c r="L8" s="2">
        <v>8.0625</v>
      </c>
      <c r="M8" s="2">
        <v>15.5625</v>
      </c>
      <c r="N8" s="2">
        <v>15.875</v>
      </c>
      <c r="O8" s="2">
        <v>0</v>
      </c>
      <c r="P8" s="2">
        <v>26.53125</v>
      </c>
      <c r="Q8" s="2">
        <v>0.125</v>
      </c>
      <c r="R8" s="2">
        <v>1.125</v>
      </c>
      <c r="S8" s="2">
        <v>33.5625</v>
      </c>
      <c r="T8" s="2">
        <v>0.5</v>
      </c>
      <c r="U8" s="2">
        <v>12.125</v>
      </c>
      <c r="V8" s="2">
        <v>24.5</v>
      </c>
      <c r="W8" s="2">
        <v>18</v>
      </c>
      <c r="X8" s="2">
        <v>0</v>
      </c>
      <c r="Y8" s="2">
        <v>2.5</v>
      </c>
      <c r="Z8" s="13">
        <f t="shared" si="0"/>
        <v>608.75</v>
      </c>
      <c r="AA8" s="3">
        <f t="shared" si="1"/>
        <v>0.32145790554414783</v>
      </c>
      <c r="AB8" s="4">
        <f t="shared" si="2"/>
        <v>0.1849075975359343</v>
      </c>
      <c r="AC8" s="5">
        <f t="shared" si="3"/>
        <v>0.38649897330595484</v>
      </c>
      <c r="AD8" s="6">
        <f t="shared" si="4"/>
        <v>0.10713552361396304</v>
      </c>
      <c r="AE8" s="13">
        <f t="shared" si="5"/>
        <v>134.84375</v>
      </c>
      <c r="AF8" s="3">
        <f t="shared" si="6"/>
        <v>0.25121668597914254</v>
      </c>
      <c r="AG8" s="4">
        <f t="shared" si="7"/>
        <v>0.33881807647740442</v>
      </c>
      <c r="AH8" s="5">
        <f t="shared" si="8"/>
        <v>0.22363847045191193</v>
      </c>
      <c r="AI8" s="7">
        <f t="shared" si="9"/>
        <v>0.18632676709154114</v>
      </c>
    </row>
    <row r="9" spans="1:35" x14ac:dyDescent="0.25">
      <c r="A9" s="1" t="s">
        <v>186</v>
      </c>
      <c r="B9" s="2">
        <v>101.125</v>
      </c>
      <c r="C9" s="2">
        <v>7.75</v>
      </c>
      <c r="D9" s="2">
        <v>166.125</v>
      </c>
      <c r="E9" s="2">
        <v>6.25E-2</v>
      </c>
      <c r="F9" s="2">
        <v>80.875</v>
      </c>
      <c r="G9" s="2">
        <v>52.5625</v>
      </c>
      <c r="H9" s="2">
        <v>21.875</v>
      </c>
      <c r="I9" s="2">
        <v>148.40625</v>
      </c>
      <c r="J9" s="2">
        <v>3.25</v>
      </c>
      <c r="K9" s="2">
        <v>98.6875</v>
      </c>
      <c r="L9" s="2">
        <v>4.6875</v>
      </c>
      <c r="M9" s="2">
        <v>75.8125</v>
      </c>
      <c r="N9" s="2">
        <v>36.8125</v>
      </c>
      <c r="O9" s="2">
        <v>6</v>
      </c>
      <c r="P9" s="2">
        <v>38.8125</v>
      </c>
      <c r="Q9" s="2">
        <v>0</v>
      </c>
      <c r="R9" s="2">
        <v>5.125</v>
      </c>
      <c r="S9" s="2">
        <v>5.25</v>
      </c>
      <c r="T9" s="2">
        <v>0</v>
      </c>
      <c r="U9" s="2">
        <v>35.125</v>
      </c>
      <c r="V9" s="2">
        <v>1</v>
      </c>
      <c r="W9" s="2">
        <v>4.75</v>
      </c>
      <c r="X9" s="2">
        <v>0</v>
      </c>
      <c r="Y9" s="2">
        <v>1.75</v>
      </c>
      <c r="Z9" s="13">
        <f t="shared" si="0"/>
        <v>761.21875</v>
      </c>
      <c r="AA9" s="3">
        <f t="shared" si="1"/>
        <v>0.26249025001026316</v>
      </c>
      <c r="AB9" s="4">
        <f t="shared" si="2"/>
        <v>0.30120284083911492</v>
      </c>
      <c r="AC9" s="5">
        <f t="shared" si="3"/>
        <v>0.3868795927583234</v>
      </c>
      <c r="AD9" s="6">
        <f t="shared" si="4"/>
        <v>4.9427316392298533E-2</v>
      </c>
      <c r="AE9" s="13">
        <f t="shared" si="5"/>
        <v>134.625</v>
      </c>
      <c r="AF9" s="3">
        <f t="shared" si="6"/>
        <v>0.308727948003714</v>
      </c>
      <c r="AG9" s="4">
        <f t="shared" si="7"/>
        <v>0.29990714948932218</v>
      </c>
      <c r="AH9" s="5">
        <f t="shared" si="8"/>
        <v>0.33936861652739092</v>
      </c>
      <c r="AI9" s="7">
        <f t="shared" si="9"/>
        <v>5.1996285979572884E-2</v>
      </c>
    </row>
    <row r="10" spans="1:35" x14ac:dyDescent="0.25">
      <c r="A10" s="1" t="s">
        <v>187</v>
      </c>
      <c r="B10" s="2">
        <v>23</v>
      </c>
      <c r="C10" s="2">
        <v>1.125</v>
      </c>
      <c r="D10" s="2">
        <v>27.25</v>
      </c>
      <c r="E10" s="2">
        <v>6.125</v>
      </c>
      <c r="F10" s="2">
        <v>10.625</v>
      </c>
      <c r="G10" s="2">
        <v>16.25</v>
      </c>
      <c r="H10" s="2">
        <v>2.125</v>
      </c>
      <c r="I10" s="2">
        <v>35</v>
      </c>
      <c r="J10" s="2">
        <v>10.3125</v>
      </c>
      <c r="K10" s="2">
        <v>7.375</v>
      </c>
      <c r="L10" s="2">
        <v>11.75</v>
      </c>
      <c r="M10" s="2">
        <v>13.9375</v>
      </c>
      <c r="N10" s="2">
        <v>9.375</v>
      </c>
      <c r="O10" s="2">
        <v>0.5</v>
      </c>
      <c r="P10" s="2">
        <v>1.75</v>
      </c>
      <c r="Q10" s="2">
        <v>0</v>
      </c>
      <c r="R10" s="2">
        <v>1.25</v>
      </c>
      <c r="S10" s="2">
        <v>1.625</v>
      </c>
      <c r="T10" s="2">
        <v>1.375</v>
      </c>
      <c r="U10" s="2">
        <v>12.75</v>
      </c>
      <c r="V10" s="2">
        <v>2.75</v>
      </c>
      <c r="W10" s="2">
        <v>0.25</v>
      </c>
      <c r="X10" s="2">
        <v>5.125</v>
      </c>
      <c r="Y10" s="2">
        <v>0</v>
      </c>
      <c r="Z10" s="13">
        <f t="shared" si="0"/>
        <v>164.875</v>
      </c>
      <c r="AA10" s="3">
        <f t="shared" si="1"/>
        <v>0.18423047763457165</v>
      </c>
      <c r="AB10" s="4">
        <f t="shared" si="2"/>
        <v>0.2767247915087187</v>
      </c>
      <c r="AC10" s="5">
        <f t="shared" si="3"/>
        <v>0.34836997725549657</v>
      </c>
      <c r="AD10" s="6">
        <f t="shared" si="4"/>
        <v>0.19067475360121305</v>
      </c>
      <c r="AE10" s="13">
        <f t="shared" si="5"/>
        <v>36.75</v>
      </c>
      <c r="AF10" s="3">
        <f t="shared" si="6"/>
        <v>0.26190476190476192</v>
      </c>
      <c r="AG10" s="4">
        <f t="shared" si="7"/>
        <v>0.391156462585034</v>
      </c>
      <c r="AH10" s="5">
        <f t="shared" si="8"/>
        <v>8.1632653061224483E-2</v>
      </c>
      <c r="AI10" s="7">
        <f t="shared" si="9"/>
        <v>0.26530612244897961</v>
      </c>
    </row>
    <row r="11" spans="1:35" x14ac:dyDescent="0.25">
      <c r="A11" s="1" t="s">
        <v>188</v>
      </c>
      <c r="B11" s="2">
        <v>130.03125</v>
      </c>
      <c r="C11" s="2">
        <v>0</v>
      </c>
      <c r="D11" s="2">
        <v>43.25</v>
      </c>
      <c r="E11" s="2">
        <v>0.375</v>
      </c>
      <c r="F11" s="2">
        <v>80.625</v>
      </c>
      <c r="G11" s="2">
        <v>59.6875</v>
      </c>
      <c r="H11" s="2">
        <v>6.25E-2</v>
      </c>
      <c r="I11" s="2">
        <v>87.03125</v>
      </c>
      <c r="J11" s="2">
        <v>0</v>
      </c>
      <c r="K11" s="2">
        <v>98.234375</v>
      </c>
      <c r="L11" s="2">
        <v>4.25</v>
      </c>
      <c r="M11" s="2">
        <v>30.390625</v>
      </c>
      <c r="N11" s="2">
        <v>19.125</v>
      </c>
      <c r="O11" s="2">
        <v>0</v>
      </c>
      <c r="P11" s="2">
        <v>4.0625</v>
      </c>
      <c r="Q11" s="2">
        <v>0.125</v>
      </c>
      <c r="R11" s="2">
        <v>1.375</v>
      </c>
      <c r="S11" s="2">
        <v>20.5625</v>
      </c>
      <c r="T11" s="2">
        <v>6.25E-2</v>
      </c>
      <c r="U11" s="2">
        <v>21.0625</v>
      </c>
      <c r="V11" s="2">
        <v>0</v>
      </c>
      <c r="W11" s="2">
        <v>33.5</v>
      </c>
      <c r="X11" s="2">
        <v>1.5</v>
      </c>
      <c r="Y11" s="2">
        <v>4.375</v>
      </c>
      <c r="Z11" s="13">
        <f t="shared" si="0"/>
        <v>533.9375</v>
      </c>
      <c r="AA11" s="3">
        <f t="shared" si="1"/>
        <v>0.42751375395060282</v>
      </c>
      <c r="AB11" s="4">
        <f t="shared" si="2"/>
        <v>0.31399976589020251</v>
      </c>
      <c r="AC11" s="5">
        <f t="shared" si="3"/>
        <v>0.24970736275313121</v>
      </c>
      <c r="AD11" s="6">
        <f t="shared" si="4"/>
        <v>8.7791174060634445E-3</v>
      </c>
      <c r="AE11" s="13">
        <f t="shared" si="5"/>
        <v>105.75</v>
      </c>
      <c r="AF11" s="3">
        <f t="shared" si="6"/>
        <v>0.49763593380614657</v>
      </c>
      <c r="AG11" s="4">
        <f t="shared" si="7"/>
        <v>0.39361702127659576</v>
      </c>
      <c r="AH11" s="5">
        <f t="shared" si="8"/>
        <v>9.278959810874704E-2</v>
      </c>
      <c r="AI11" s="7">
        <f t="shared" si="9"/>
        <v>1.5957446808510637E-2</v>
      </c>
    </row>
    <row r="12" spans="1:35" x14ac:dyDescent="0.25">
      <c r="A12" s="1" t="s">
        <v>189</v>
      </c>
      <c r="B12" s="2">
        <v>127.5</v>
      </c>
      <c r="C12" s="2">
        <v>4.25</v>
      </c>
      <c r="D12" s="2">
        <v>69.40625</v>
      </c>
      <c r="E12" s="2">
        <v>14.875</v>
      </c>
      <c r="F12" s="2">
        <v>46.5625</v>
      </c>
      <c r="G12" s="2">
        <v>67.59375</v>
      </c>
      <c r="H12" s="2">
        <v>12.375</v>
      </c>
      <c r="I12" s="2">
        <v>109.1875</v>
      </c>
      <c r="J12" s="2">
        <v>18</v>
      </c>
      <c r="K12" s="2">
        <v>79.53125</v>
      </c>
      <c r="L12" s="2">
        <v>4.6875</v>
      </c>
      <c r="M12" s="2">
        <v>27.125</v>
      </c>
      <c r="N12" s="2">
        <v>25.125</v>
      </c>
      <c r="O12" s="2">
        <v>0</v>
      </c>
      <c r="P12" s="2">
        <v>7</v>
      </c>
      <c r="Q12" s="2">
        <v>4</v>
      </c>
      <c r="R12" s="2">
        <v>3</v>
      </c>
      <c r="S12" s="2">
        <v>30.125</v>
      </c>
      <c r="T12" s="2">
        <v>0</v>
      </c>
      <c r="U12" s="2">
        <v>18.125</v>
      </c>
      <c r="V12" s="2">
        <v>4.5</v>
      </c>
      <c r="W12" s="2">
        <v>7.5</v>
      </c>
      <c r="X12" s="2">
        <v>0</v>
      </c>
      <c r="Y12" s="2">
        <v>0</v>
      </c>
      <c r="Z12" s="13">
        <f t="shared" si="0"/>
        <v>581.09375</v>
      </c>
      <c r="AA12" s="3">
        <f t="shared" si="1"/>
        <v>0.35627856950793224</v>
      </c>
      <c r="AB12" s="4">
        <f t="shared" si="2"/>
        <v>0.26802904006453349</v>
      </c>
      <c r="AC12" s="5">
        <f t="shared" si="3"/>
        <v>0.28244151653670341</v>
      </c>
      <c r="AD12" s="6">
        <f t="shared" si="4"/>
        <v>9.3250873890830865E-2</v>
      </c>
      <c r="AE12" s="13">
        <f t="shared" si="5"/>
        <v>99.375</v>
      </c>
      <c r="AF12" s="3">
        <f t="shared" si="6"/>
        <v>0.32830188679245281</v>
      </c>
      <c r="AG12" s="4">
        <f t="shared" si="7"/>
        <v>0.48553459119496856</v>
      </c>
      <c r="AH12" s="5">
        <f t="shared" si="8"/>
        <v>0.10062893081761007</v>
      </c>
      <c r="AI12" s="7">
        <f t="shared" si="9"/>
        <v>8.5534591194968548E-2</v>
      </c>
    </row>
    <row r="13" spans="1:35" x14ac:dyDescent="0.25">
      <c r="A13" s="1" t="s">
        <v>190</v>
      </c>
      <c r="B13" s="2">
        <v>207.1875</v>
      </c>
      <c r="C13" s="2">
        <v>8.25</v>
      </c>
      <c r="D13" s="2">
        <v>39.9375</v>
      </c>
      <c r="E13" s="2">
        <v>48.25</v>
      </c>
      <c r="F13" s="2">
        <v>33.125</v>
      </c>
      <c r="G13" s="2">
        <v>150.6875</v>
      </c>
      <c r="H13" s="2">
        <v>0</v>
      </c>
      <c r="I13" s="2">
        <v>87.8125</v>
      </c>
      <c r="J13" s="2">
        <v>15.75</v>
      </c>
      <c r="K13" s="2">
        <v>51.0625</v>
      </c>
      <c r="L13" s="2">
        <v>116.53125</v>
      </c>
      <c r="M13" s="2">
        <v>3.875</v>
      </c>
      <c r="N13" s="2">
        <v>39.25</v>
      </c>
      <c r="O13" s="2">
        <v>0.25</v>
      </c>
      <c r="P13" s="2">
        <v>7.375</v>
      </c>
      <c r="Q13" s="2">
        <v>14.375</v>
      </c>
      <c r="R13" s="2">
        <v>0.5</v>
      </c>
      <c r="S13" s="2">
        <v>27.75</v>
      </c>
      <c r="T13" s="2">
        <v>0</v>
      </c>
      <c r="U13" s="2">
        <v>3.5625</v>
      </c>
      <c r="V13" s="2">
        <v>5.5</v>
      </c>
      <c r="W13" s="2">
        <v>14.375</v>
      </c>
      <c r="X13" s="2">
        <v>35.5625</v>
      </c>
      <c r="Y13" s="2">
        <v>0.1875</v>
      </c>
      <c r="Z13" s="13">
        <f t="shared" si="0"/>
        <v>762.46875</v>
      </c>
      <c r="AA13" s="3">
        <f t="shared" si="1"/>
        <v>0.33870240583630479</v>
      </c>
      <c r="AB13" s="4">
        <f t="shared" si="2"/>
        <v>0.1586130579122095</v>
      </c>
      <c r="AC13" s="5">
        <f t="shared" si="3"/>
        <v>0.25509242182056641</v>
      </c>
      <c r="AD13" s="6">
        <f t="shared" si="4"/>
        <v>0.2475921144309193</v>
      </c>
      <c r="AE13" s="13">
        <f t="shared" si="5"/>
        <v>148.6875</v>
      </c>
      <c r="AF13" s="3">
        <f t="shared" si="6"/>
        <v>0.36065573770491804</v>
      </c>
      <c r="AG13" s="4">
        <f t="shared" si="7"/>
        <v>0.21059268600252207</v>
      </c>
      <c r="AH13" s="5">
        <f t="shared" si="8"/>
        <v>5.4224464060529637E-2</v>
      </c>
      <c r="AI13" s="7">
        <f t="shared" si="9"/>
        <v>0.37452711223203028</v>
      </c>
    </row>
    <row r="14" spans="1:35" x14ac:dyDescent="0.25">
      <c r="A14" s="1" t="s">
        <v>191</v>
      </c>
      <c r="B14" s="2">
        <v>92.3125</v>
      </c>
      <c r="C14" s="2">
        <v>0</v>
      </c>
      <c r="D14" s="2">
        <v>8.03125</v>
      </c>
      <c r="E14" s="2">
        <v>5.1875</v>
      </c>
      <c r="F14" s="2">
        <v>34.875</v>
      </c>
      <c r="G14" s="2">
        <v>60</v>
      </c>
      <c r="H14" s="2">
        <v>0.28125</v>
      </c>
      <c r="I14" s="2">
        <v>53.875</v>
      </c>
      <c r="J14" s="2">
        <v>4.5</v>
      </c>
      <c r="K14" s="2">
        <v>21.65625</v>
      </c>
      <c r="L14" s="2">
        <v>26.46875</v>
      </c>
      <c r="M14" s="2">
        <v>0</v>
      </c>
      <c r="N14" s="2">
        <v>19.25</v>
      </c>
      <c r="O14" s="2">
        <v>0</v>
      </c>
      <c r="P14" s="2">
        <v>0.5625</v>
      </c>
      <c r="Q14" s="2">
        <v>1.5</v>
      </c>
      <c r="R14" s="2">
        <v>10.125</v>
      </c>
      <c r="S14" s="2">
        <v>20.3125</v>
      </c>
      <c r="T14" s="2">
        <v>0</v>
      </c>
      <c r="U14" s="2">
        <v>1.625</v>
      </c>
      <c r="V14" s="2">
        <v>0</v>
      </c>
      <c r="W14" s="2">
        <v>4.625</v>
      </c>
      <c r="X14" s="2">
        <v>9.8125</v>
      </c>
      <c r="Y14" s="2">
        <v>0</v>
      </c>
      <c r="Z14" s="13">
        <f t="shared" si="0"/>
        <v>307.1875</v>
      </c>
      <c r="AA14" s="3">
        <f t="shared" si="1"/>
        <v>0.37100712105798578</v>
      </c>
      <c r="AB14" s="4">
        <f t="shared" si="2"/>
        <v>0.28891149542217703</v>
      </c>
      <c r="AC14" s="5">
        <f t="shared" si="3"/>
        <v>0.2214649033570702</v>
      </c>
      <c r="AD14" s="6">
        <f t="shared" si="4"/>
        <v>0.11861648016276705</v>
      </c>
      <c r="AE14" s="13">
        <f t="shared" si="5"/>
        <v>67.8125</v>
      </c>
      <c r="AF14" s="3">
        <f t="shared" si="6"/>
        <v>0.35207373271889403</v>
      </c>
      <c r="AG14" s="4">
        <f t="shared" si="7"/>
        <v>0.32350230414746545</v>
      </c>
      <c r="AH14" s="5">
        <f t="shared" si="8"/>
        <v>0.15760368663594471</v>
      </c>
      <c r="AI14" s="7">
        <f t="shared" si="9"/>
        <v>0.16682027649769585</v>
      </c>
    </row>
    <row r="15" spans="1:35" x14ac:dyDescent="0.25">
      <c r="A15" s="1" t="s">
        <v>192</v>
      </c>
      <c r="B15" s="2">
        <v>56.5625</v>
      </c>
      <c r="C15" s="2">
        <v>14.375</v>
      </c>
      <c r="D15" s="2">
        <v>28.34375</v>
      </c>
      <c r="E15" s="2">
        <v>3.3125</v>
      </c>
      <c r="F15" s="2">
        <v>54.4375</v>
      </c>
      <c r="G15" s="2">
        <v>15.3125</v>
      </c>
      <c r="H15" s="2">
        <v>14.4375</v>
      </c>
      <c r="I15" s="2">
        <v>45.59375</v>
      </c>
      <c r="J15" s="2">
        <v>7.0625</v>
      </c>
      <c r="K15" s="2">
        <v>41.5625</v>
      </c>
      <c r="L15" s="2">
        <v>12.3125</v>
      </c>
      <c r="M15" s="2">
        <v>21.84375</v>
      </c>
      <c r="N15" s="2">
        <v>21.125</v>
      </c>
      <c r="O15" s="2">
        <v>3.4375</v>
      </c>
      <c r="P15" s="2">
        <v>5.4375</v>
      </c>
      <c r="Q15" s="2">
        <v>0</v>
      </c>
      <c r="R15" s="2">
        <v>1.6875</v>
      </c>
      <c r="S15" s="2">
        <v>4.875</v>
      </c>
      <c r="T15" s="2">
        <v>3.6875</v>
      </c>
      <c r="U15" s="2">
        <v>8.6875</v>
      </c>
      <c r="V15" s="2">
        <v>0</v>
      </c>
      <c r="W15" s="2">
        <v>10.25</v>
      </c>
      <c r="X15" s="2">
        <v>7.75</v>
      </c>
      <c r="Y15" s="2">
        <v>2.5</v>
      </c>
      <c r="Z15" s="13">
        <f t="shared" si="0"/>
        <v>315.15625</v>
      </c>
      <c r="AA15" s="3">
        <f t="shared" si="1"/>
        <v>0.3113534952900347</v>
      </c>
      <c r="AB15" s="4">
        <f t="shared" si="2"/>
        <v>0.3174020823004462</v>
      </c>
      <c r="AC15" s="5">
        <f t="shared" si="3"/>
        <v>0.20783341596430341</v>
      </c>
      <c r="AD15" s="6">
        <f t="shared" si="4"/>
        <v>0.16341100644521567</v>
      </c>
      <c r="AE15" s="13">
        <f t="shared" si="5"/>
        <v>69.4375</v>
      </c>
      <c r="AF15" s="3">
        <f t="shared" si="6"/>
        <v>0.45184518451845185</v>
      </c>
      <c r="AG15" s="4">
        <f t="shared" si="7"/>
        <v>0.19531953195319532</v>
      </c>
      <c r="AH15" s="5">
        <f t="shared" si="8"/>
        <v>0.13861386138613863</v>
      </c>
      <c r="AI15" s="7">
        <f t="shared" si="9"/>
        <v>0.21422142214221424</v>
      </c>
    </row>
    <row r="16" spans="1:35" x14ac:dyDescent="0.25">
      <c r="A16" s="1" t="s">
        <v>193</v>
      </c>
      <c r="B16" s="2">
        <v>74.9375</v>
      </c>
      <c r="C16" s="2">
        <v>26.4375</v>
      </c>
      <c r="D16" s="2">
        <v>23.6875</v>
      </c>
      <c r="E16" s="2">
        <v>35.59375</v>
      </c>
      <c r="F16" s="2">
        <v>9.15625</v>
      </c>
      <c r="G16" s="2">
        <v>39.8125</v>
      </c>
      <c r="H16" s="2">
        <v>4.75</v>
      </c>
      <c r="I16" s="2">
        <v>26.625</v>
      </c>
      <c r="J16" s="2">
        <v>42.5625</v>
      </c>
      <c r="K16" s="2">
        <v>24.5625</v>
      </c>
      <c r="L16" s="2">
        <v>16.75</v>
      </c>
      <c r="M16" s="2">
        <v>1.75</v>
      </c>
      <c r="N16" s="2">
        <v>5.0625</v>
      </c>
      <c r="O16" s="2">
        <v>10.625</v>
      </c>
      <c r="P16" s="2">
        <v>13.0625</v>
      </c>
      <c r="Q16" s="2">
        <v>3.375</v>
      </c>
      <c r="R16" s="2">
        <v>0.625</v>
      </c>
      <c r="S16" s="2">
        <v>4.75</v>
      </c>
      <c r="T16" s="2">
        <v>2.25</v>
      </c>
      <c r="U16" s="2">
        <v>0.25</v>
      </c>
      <c r="V16" s="2">
        <v>11.5625</v>
      </c>
      <c r="W16" s="2">
        <v>4.1875</v>
      </c>
      <c r="X16" s="2">
        <v>6.625</v>
      </c>
      <c r="Y16" s="2">
        <v>0</v>
      </c>
      <c r="Z16" s="13">
        <f t="shared" si="0"/>
        <v>326.625</v>
      </c>
      <c r="AA16" s="3">
        <f t="shared" si="1"/>
        <v>0.30463069269039417</v>
      </c>
      <c r="AB16" s="4">
        <f t="shared" si="2"/>
        <v>0.10954841178721776</v>
      </c>
      <c r="AC16" s="5">
        <f t="shared" si="3"/>
        <v>0.19977037887485649</v>
      </c>
      <c r="AD16" s="6">
        <f t="shared" si="4"/>
        <v>0.38605051664753159</v>
      </c>
      <c r="AE16" s="13">
        <f t="shared" si="5"/>
        <v>62.375</v>
      </c>
      <c r="AF16" s="3">
        <f t="shared" si="6"/>
        <v>0.14829659318637275</v>
      </c>
      <c r="AG16" s="4">
        <f t="shared" si="7"/>
        <v>8.0160320641282562E-2</v>
      </c>
      <c r="AH16" s="5">
        <f t="shared" si="8"/>
        <v>0.21943887775551102</v>
      </c>
      <c r="AI16" s="7">
        <f t="shared" si="9"/>
        <v>0.55210420841683372</v>
      </c>
    </row>
    <row r="17" spans="1:35" x14ac:dyDescent="0.25">
      <c r="A17" s="1" t="s">
        <v>194</v>
      </c>
      <c r="B17" s="2">
        <v>57.6875</v>
      </c>
      <c r="C17" s="2">
        <v>2.375</v>
      </c>
      <c r="D17" s="2">
        <v>10.375</v>
      </c>
      <c r="E17" s="2">
        <v>47.78125</v>
      </c>
      <c r="F17" s="2">
        <v>26.875</v>
      </c>
      <c r="G17" s="2">
        <v>56.65625</v>
      </c>
      <c r="H17" s="2">
        <v>6.5</v>
      </c>
      <c r="I17" s="2">
        <v>34.96875</v>
      </c>
      <c r="J17" s="2">
        <v>5.875</v>
      </c>
      <c r="K17" s="2">
        <v>21</v>
      </c>
      <c r="L17" s="2">
        <v>32.4375</v>
      </c>
      <c r="M17" s="2">
        <v>2</v>
      </c>
      <c r="N17" s="2">
        <v>17.3125</v>
      </c>
      <c r="O17" s="2">
        <v>0.5</v>
      </c>
      <c r="P17" s="2">
        <v>0.8125</v>
      </c>
      <c r="Q17" s="2">
        <v>10.1875</v>
      </c>
      <c r="R17" s="2">
        <v>6.875</v>
      </c>
      <c r="S17" s="2">
        <v>22.1875</v>
      </c>
      <c r="T17" s="2">
        <v>4.125</v>
      </c>
      <c r="U17" s="2">
        <v>4.5625</v>
      </c>
      <c r="V17" s="2">
        <v>1.875</v>
      </c>
      <c r="W17" s="2">
        <v>0</v>
      </c>
      <c r="X17" s="2">
        <v>4.375</v>
      </c>
      <c r="Y17" s="2">
        <v>0</v>
      </c>
      <c r="Z17" s="13">
        <f t="shared" si="0"/>
        <v>304.53125</v>
      </c>
      <c r="AA17" s="3">
        <f t="shared" si="1"/>
        <v>0.25838891739353514</v>
      </c>
      <c r="AB17" s="4">
        <f t="shared" si="2"/>
        <v>0.2030785017957927</v>
      </c>
      <c r="AC17" s="5">
        <f t="shared" si="3"/>
        <v>0.22668034889687019</v>
      </c>
      <c r="AD17" s="6">
        <f t="shared" si="4"/>
        <v>0.31185223191380196</v>
      </c>
      <c r="AE17" s="13">
        <f t="shared" si="5"/>
        <v>72.8125</v>
      </c>
      <c r="AF17" s="3">
        <f t="shared" si="6"/>
        <v>0.23776824034334765</v>
      </c>
      <c r="AG17" s="4">
        <f t="shared" si="7"/>
        <v>0.36738197424892705</v>
      </c>
      <c r="AH17" s="5">
        <f t="shared" si="8"/>
        <v>0.10557939914163091</v>
      </c>
      <c r="AI17" s="7">
        <f t="shared" si="9"/>
        <v>0.28927038626609441</v>
      </c>
    </row>
    <row r="18" spans="1:35" x14ac:dyDescent="0.25">
      <c r="A18" s="1" t="s">
        <v>195</v>
      </c>
      <c r="B18" s="2">
        <v>84.71875</v>
      </c>
      <c r="C18" s="2">
        <v>7.6875</v>
      </c>
      <c r="D18" s="2">
        <v>33.15625</v>
      </c>
      <c r="E18" s="2">
        <v>2.375</v>
      </c>
      <c r="F18" s="2">
        <v>57.875</v>
      </c>
      <c r="G18" s="2">
        <v>56.4375</v>
      </c>
      <c r="H18" s="2">
        <v>4</v>
      </c>
      <c r="I18" s="2">
        <v>44.125</v>
      </c>
      <c r="J18" s="2">
        <v>4.75</v>
      </c>
      <c r="K18" s="2">
        <v>64.4375</v>
      </c>
      <c r="L18" s="2">
        <v>27.25</v>
      </c>
      <c r="M18" s="2">
        <v>27.5</v>
      </c>
      <c r="N18" s="2">
        <v>16.875</v>
      </c>
      <c r="O18" s="2">
        <v>0.125</v>
      </c>
      <c r="P18" s="2">
        <v>8.375</v>
      </c>
      <c r="Q18" s="2">
        <v>0.125</v>
      </c>
      <c r="R18" s="2">
        <v>9.4375</v>
      </c>
      <c r="S18" s="2">
        <v>7.5</v>
      </c>
      <c r="T18" s="2">
        <v>0.6875</v>
      </c>
      <c r="U18" s="2">
        <v>5.3125</v>
      </c>
      <c r="V18" s="2">
        <v>0.9375</v>
      </c>
      <c r="W18" s="2">
        <v>17.5</v>
      </c>
      <c r="X18" s="2">
        <v>1.125</v>
      </c>
      <c r="Y18" s="2">
        <v>3.125</v>
      </c>
      <c r="Z18" s="13">
        <f t="shared" si="0"/>
        <v>414.3125</v>
      </c>
      <c r="AA18" s="3">
        <f t="shared" si="1"/>
        <v>0.360009051138935</v>
      </c>
      <c r="AB18" s="4">
        <f t="shared" si="2"/>
        <v>0.24619097903152815</v>
      </c>
      <c r="AC18" s="5">
        <f t="shared" si="3"/>
        <v>0.28262181324483332</v>
      </c>
      <c r="AD18" s="6">
        <f t="shared" si="4"/>
        <v>0.11117815658470358</v>
      </c>
      <c r="AE18" s="13">
        <f t="shared" si="5"/>
        <v>71.125</v>
      </c>
      <c r="AF18" s="3">
        <f t="shared" si="6"/>
        <v>0.48330404217926187</v>
      </c>
      <c r="AG18" s="4">
        <f t="shared" si="7"/>
        <v>0.18014059753954306</v>
      </c>
      <c r="AH18" s="5">
        <f t="shared" si="8"/>
        <v>0.29437609841827767</v>
      </c>
      <c r="AI18" s="7">
        <f t="shared" si="9"/>
        <v>4.21792618629174E-2</v>
      </c>
    </row>
    <row r="19" spans="1:35" x14ac:dyDescent="0.25">
      <c r="AC19" s="23"/>
    </row>
    <row r="20" spans="1:35" x14ac:dyDescent="0.25">
      <c r="Z20" s="21" t="s">
        <v>218</v>
      </c>
      <c r="AA20" s="2">
        <f>AVERAGE(AA2:AA18)</f>
        <v>0.3299547833244324</v>
      </c>
      <c r="AB20" s="2">
        <f t="shared" ref="AB20:AD20" si="10">AVERAGE(AB2:AB18)</f>
        <v>0.26792729936336046</v>
      </c>
      <c r="AC20" s="2">
        <f t="shared" si="10"/>
        <v>0.27141509660340746</v>
      </c>
      <c r="AD20" s="2">
        <f t="shared" si="10"/>
        <v>0.13070282070879968</v>
      </c>
      <c r="AE20" s="22" t="s">
        <v>218</v>
      </c>
      <c r="AF20" s="2">
        <f xml:space="preserve"> AVERAGE(AF2:AF18)</f>
        <v>0.34412050674521799</v>
      </c>
      <c r="AG20" s="2">
        <f t="shared" ref="AG20:AI20" si="11" xml:space="preserve"> AVERAGE(AG2:AG18)</f>
        <v>0.26262933599843968</v>
      </c>
      <c r="AH20" s="2">
        <f t="shared" si="11"/>
        <v>0.22348673912747091</v>
      </c>
      <c r="AI20" s="2">
        <f t="shared" si="11"/>
        <v>0.16976341812887152</v>
      </c>
    </row>
    <row r="21" spans="1:35" x14ac:dyDescent="0.25">
      <c r="Z21" s="21" t="s">
        <v>219</v>
      </c>
      <c r="AA21" s="2">
        <f>TRIMMEAN(AA2:AA18, 0.2)</f>
        <v>0.33316580566201182</v>
      </c>
      <c r="AB21" s="2">
        <f t="shared" ref="AB21:AD21" si="12">TRIMMEAN(AB2:AB18, 0.2)</f>
        <v>0.27074537700234763</v>
      </c>
      <c r="AC21" s="2">
        <f t="shared" si="12"/>
        <v>0.27395450410977873</v>
      </c>
      <c r="AD21" s="2">
        <f t="shared" si="12"/>
        <v>0.12180788786639997</v>
      </c>
      <c r="AE21" s="22" t="s">
        <v>219</v>
      </c>
      <c r="AF21" s="2">
        <f>TRIMMEAN(AF2:AF18,0.2)</f>
        <v>0.35120542677026345</v>
      </c>
      <c r="AG21" s="2">
        <f t="shared" ref="AG21:AI21" si="13">TRIMMEAN(AG2:AG18,0.2)</f>
        <v>0.26527760805190037</v>
      </c>
      <c r="AH21" s="2">
        <f t="shared" si="13"/>
        <v>0.1963366734070984</v>
      </c>
      <c r="AI21" s="2">
        <f t="shared" si="13"/>
        <v>0.1555915933182655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S1" workbookViewId="0">
      <selection activeCell="AF16" sqref="AF16:AI16"/>
    </sheetView>
  </sheetViews>
  <sheetFormatPr baseColWidth="10" defaultColWidth="10.875" defaultRowHeight="15.75" x14ac:dyDescent="0.25"/>
  <cols>
    <col min="1" max="1" width="24.5" style="1" bestFit="1" customWidth="1"/>
    <col min="2" max="2" width="9.625" style="1" bestFit="1" customWidth="1"/>
    <col min="3" max="3" width="5.625" style="1" bestFit="1" customWidth="1"/>
    <col min="4" max="4" width="6.625" style="1" bestFit="1" customWidth="1"/>
    <col min="5" max="6" width="8.625" style="1" bestFit="1" customWidth="1"/>
    <col min="7" max="7" width="7.625" style="1" bestFit="1" customWidth="1"/>
    <col min="8" max="8" width="8.625" style="1" bestFit="1" customWidth="1"/>
    <col min="9" max="9" width="6.625" style="1" bestFit="1" customWidth="1"/>
    <col min="10" max="10" width="5.625" style="1" bestFit="1" customWidth="1"/>
    <col min="11" max="12" width="8.625" style="1" bestFit="1" customWidth="1"/>
    <col min="13" max="14" width="7.625" style="1" bestFit="1" customWidth="1"/>
    <col min="15" max="15" width="8.625" style="1" bestFit="1" customWidth="1"/>
    <col min="16" max="16" width="8.125" style="1" bestFit="1" customWidth="1"/>
    <col min="17" max="17" width="9.125" style="1" bestFit="1" customWidth="1"/>
    <col min="18" max="19" width="8.625" style="1" bestFit="1" customWidth="1"/>
    <col min="20" max="20" width="9.625" style="1" bestFit="1" customWidth="1"/>
    <col min="21" max="21" width="8.125" style="1" bestFit="1" customWidth="1"/>
    <col min="22" max="22" width="9.125" style="1" bestFit="1" customWidth="1"/>
    <col min="23" max="23" width="8.625" style="1" bestFit="1" customWidth="1"/>
    <col min="24" max="24" width="9.625" style="1" bestFit="1" customWidth="1"/>
    <col min="25" max="25" width="9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196</v>
      </c>
      <c r="B2" s="2">
        <v>127.3125</v>
      </c>
      <c r="C2" s="2">
        <v>0</v>
      </c>
      <c r="D2" s="2">
        <v>70.1875</v>
      </c>
      <c r="E2" s="2">
        <v>0</v>
      </c>
      <c r="F2" s="2">
        <v>79.625</v>
      </c>
      <c r="G2" s="2">
        <v>53.75</v>
      </c>
      <c r="H2" s="2">
        <v>0.25</v>
      </c>
      <c r="I2" s="2">
        <v>136.1875</v>
      </c>
      <c r="J2" s="2">
        <v>3.375</v>
      </c>
      <c r="K2" s="2">
        <v>40.375</v>
      </c>
      <c r="L2" s="2">
        <v>0</v>
      </c>
      <c r="M2" s="2">
        <v>61.4375</v>
      </c>
      <c r="N2" s="2">
        <v>34.625</v>
      </c>
      <c r="O2" s="2">
        <v>0</v>
      </c>
      <c r="P2" s="2">
        <v>5.625</v>
      </c>
      <c r="Q2" s="2">
        <v>0</v>
      </c>
      <c r="R2" s="2">
        <v>7.625</v>
      </c>
      <c r="S2" s="2">
        <v>16.375</v>
      </c>
      <c r="T2" s="2">
        <v>0</v>
      </c>
      <c r="U2" s="2">
        <v>33</v>
      </c>
      <c r="V2" s="2">
        <v>0</v>
      </c>
      <c r="W2" s="2">
        <v>3.75</v>
      </c>
      <c r="X2" s="2">
        <v>0</v>
      </c>
      <c r="Y2" s="2">
        <v>0.125</v>
      </c>
      <c r="Z2" s="13">
        <f>SUM(B2:M2)</f>
        <v>572.5</v>
      </c>
      <c r="AA2" s="3">
        <f xml:space="preserve"> (B2 + K2)/Z2</f>
        <v>0.29290393013100435</v>
      </c>
      <c r="AB2" s="4">
        <f xml:space="preserve"> (F2 + I2) / Z2</f>
        <v>0.37696506550218339</v>
      </c>
      <c r="AC2" s="5">
        <f xml:space="preserve"> (D2 + G2 + M2) / Z2</f>
        <v>0.32379912663755461</v>
      </c>
      <c r="AD2" s="6">
        <f xml:space="preserve"> (C2 + E2 + H2 + J2 + L2) / Z2</f>
        <v>6.3318777292576418E-3</v>
      </c>
      <c r="AE2" s="13">
        <f xml:space="preserve"> SUM(N2:Y2)</f>
        <v>101.125</v>
      </c>
      <c r="AF2" s="3">
        <f xml:space="preserve"> (N2 + W2)/AE2</f>
        <v>0.37948084054388131</v>
      </c>
      <c r="AG2" s="4">
        <f xml:space="preserve"> (S2 + U2)/AE2</f>
        <v>0.48825710754017304</v>
      </c>
      <c r="AH2" s="5">
        <f xml:space="preserve"> (P2 + R2 + Y2) / AE2</f>
        <v>0.13226205191594562</v>
      </c>
      <c r="AI2" s="7">
        <f xml:space="preserve"> (O2 + Q2 + T2 + V2 + X2) / AE2</f>
        <v>0</v>
      </c>
    </row>
    <row r="3" spans="1:35" x14ac:dyDescent="0.25">
      <c r="A3" s="1" t="s">
        <v>197</v>
      </c>
      <c r="B3" s="2">
        <v>149.03125</v>
      </c>
      <c r="C3" s="2">
        <v>1.5</v>
      </c>
      <c r="D3" s="2">
        <v>98.375</v>
      </c>
      <c r="E3" s="2">
        <v>4.625</v>
      </c>
      <c r="F3" s="2">
        <v>64.5</v>
      </c>
      <c r="G3" s="2">
        <v>72.375</v>
      </c>
      <c r="H3" s="2">
        <v>3.125E-2</v>
      </c>
      <c r="I3" s="2">
        <v>97.4375</v>
      </c>
      <c r="J3" s="2">
        <v>26.75</v>
      </c>
      <c r="K3" s="2">
        <v>101.5625</v>
      </c>
      <c r="L3" s="2">
        <v>65.625</v>
      </c>
      <c r="M3" s="2">
        <v>13</v>
      </c>
      <c r="N3" s="2">
        <v>32.375</v>
      </c>
      <c r="O3" s="2">
        <v>0</v>
      </c>
      <c r="P3" s="2">
        <v>15.5</v>
      </c>
      <c r="Q3" s="2">
        <v>0</v>
      </c>
      <c r="R3" s="2">
        <v>0.6875</v>
      </c>
      <c r="S3" s="2">
        <v>9.25</v>
      </c>
      <c r="T3" s="2">
        <v>0</v>
      </c>
      <c r="U3" s="2">
        <v>10.125</v>
      </c>
      <c r="V3" s="2">
        <v>0</v>
      </c>
      <c r="W3" s="2">
        <v>9.5625</v>
      </c>
      <c r="X3" s="2">
        <v>19.375</v>
      </c>
      <c r="Y3" s="2">
        <v>1.625</v>
      </c>
      <c r="Z3" s="13">
        <f t="shared" ref="Z3:Z13" si="0">SUM(B3:M3)</f>
        <v>694.8125</v>
      </c>
      <c r="AA3" s="3">
        <f t="shared" ref="AA3:AA13" si="1" xml:space="preserve"> (B3 + K3)/Z3</f>
        <v>0.36066384816047498</v>
      </c>
      <c r="AB3" s="4">
        <f t="shared" ref="AB3:AB13" si="2" xml:space="preserve"> (F3 + I3) / Z3</f>
        <v>0.23306647476837275</v>
      </c>
      <c r="AC3" s="5">
        <f t="shared" ref="AC3:AC13" si="3" xml:space="preserve"> (D3 + G3 + M3) / Z3</f>
        <v>0.264459836286768</v>
      </c>
      <c r="AD3" s="6">
        <f t="shared" ref="AD3:AD13" si="4" xml:space="preserve"> (C3 + E3 + H3 + J3 + L3) / Z3</f>
        <v>0.14180984078438427</v>
      </c>
      <c r="AE3" s="13">
        <f t="shared" ref="AE3:AE13" si="5" xml:space="preserve"> SUM(N3:Y3)</f>
        <v>98.5</v>
      </c>
      <c r="AF3" s="3">
        <f t="shared" ref="AF3:AF13" si="6" xml:space="preserve"> (N3 + W3)/AE3</f>
        <v>0.42576142131979694</v>
      </c>
      <c r="AG3" s="4">
        <f t="shared" ref="AG3:AG13" si="7" xml:space="preserve"> (S3 + U3)/AE3</f>
        <v>0.1967005076142132</v>
      </c>
      <c r="AH3" s="5">
        <f t="shared" ref="AH3:AH13" si="8" xml:space="preserve"> (P3 + R3 + Y3) / AE3</f>
        <v>0.18083756345177665</v>
      </c>
      <c r="AI3" s="7">
        <f t="shared" ref="AI3:AI13" si="9" xml:space="preserve"> (O3 + Q3 + T3 + V3 + X3) / AE3</f>
        <v>0.1967005076142132</v>
      </c>
    </row>
    <row r="4" spans="1:35" x14ac:dyDescent="0.25">
      <c r="A4" s="1" t="s">
        <v>198</v>
      </c>
      <c r="B4" s="2">
        <v>79.5</v>
      </c>
      <c r="C4" s="2">
        <v>0</v>
      </c>
      <c r="D4" s="2">
        <v>25.375</v>
      </c>
      <c r="E4" s="2">
        <v>1.75</v>
      </c>
      <c r="F4" s="2">
        <v>22.5</v>
      </c>
      <c r="G4" s="2">
        <v>71.875</v>
      </c>
      <c r="H4" s="2">
        <v>0</v>
      </c>
      <c r="I4" s="2">
        <v>63</v>
      </c>
      <c r="J4" s="2">
        <v>0</v>
      </c>
      <c r="K4" s="2">
        <v>41.5</v>
      </c>
      <c r="L4" s="2">
        <v>0.625</v>
      </c>
      <c r="M4" s="2">
        <v>22</v>
      </c>
      <c r="N4" s="2">
        <v>29.375</v>
      </c>
      <c r="O4" s="2">
        <v>0</v>
      </c>
      <c r="P4" s="2">
        <v>0.25</v>
      </c>
      <c r="Q4" s="2">
        <v>0</v>
      </c>
      <c r="R4" s="2">
        <v>0.875</v>
      </c>
      <c r="S4" s="2">
        <v>0.125</v>
      </c>
      <c r="T4" s="2">
        <v>0</v>
      </c>
      <c r="U4" s="2">
        <v>22.625</v>
      </c>
      <c r="V4" s="2">
        <v>0</v>
      </c>
      <c r="W4" s="2">
        <v>36.375</v>
      </c>
      <c r="X4" s="2">
        <v>0</v>
      </c>
      <c r="Y4" s="2">
        <v>0</v>
      </c>
      <c r="Z4" s="13">
        <f t="shared" si="0"/>
        <v>328.125</v>
      </c>
      <c r="AA4" s="3">
        <f t="shared" si="1"/>
        <v>0.36876190476190474</v>
      </c>
      <c r="AB4" s="4">
        <f t="shared" si="2"/>
        <v>0.26057142857142856</v>
      </c>
      <c r="AC4" s="5">
        <f t="shared" si="3"/>
        <v>0.36342857142857143</v>
      </c>
      <c r="AD4" s="6">
        <f t="shared" si="4"/>
        <v>7.2380952380952379E-3</v>
      </c>
      <c r="AE4" s="13">
        <f t="shared" si="5"/>
        <v>89.625</v>
      </c>
      <c r="AF4" s="3">
        <f t="shared" si="6"/>
        <v>0.73361227336122736</v>
      </c>
      <c r="AG4" s="4">
        <f t="shared" si="7"/>
        <v>0.25383542538354253</v>
      </c>
      <c r="AH4" s="5">
        <f t="shared" si="8"/>
        <v>1.2552301255230125E-2</v>
      </c>
      <c r="AI4" s="7">
        <f t="shared" si="9"/>
        <v>0</v>
      </c>
    </row>
    <row r="5" spans="1:35" x14ac:dyDescent="0.25">
      <c r="A5" s="1" t="s">
        <v>199</v>
      </c>
      <c r="B5" s="2">
        <v>115.4375</v>
      </c>
      <c r="C5" s="2">
        <v>1.125</v>
      </c>
      <c r="D5" s="2">
        <v>15.5</v>
      </c>
      <c r="E5" s="2">
        <v>34.625</v>
      </c>
      <c r="F5" s="2">
        <v>47</v>
      </c>
      <c r="G5" s="2">
        <v>78.5625</v>
      </c>
      <c r="H5" s="2">
        <v>4.875</v>
      </c>
      <c r="I5" s="2">
        <v>52.5</v>
      </c>
      <c r="J5" s="2">
        <v>0.75</v>
      </c>
      <c r="K5" s="2">
        <v>18.875</v>
      </c>
      <c r="L5" s="2">
        <v>34.875</v>
      </c>
      <c r="M5" s="2">
        <v>7</v>
      </c>
      <c r="N5" s="2">
        <v>47.875</v>
      </c>
      <c r="O5" s="2">
        <v>0.25</v>
      </c>
      <c r="P5" s="2">
        <v>6.5</v>
      </c>
      <c r="Q5" s="2">
        <v>1.375</v>
      </c>
      <c r="R5" s="2">
        <v>18.75</v>
      </c>
      <c r="S5" s="2">
        <v>24.25</v>
      </c>
      <c r="T5" s="2">
        <v>1.375</v>
      </c>
      <c r="U5" s="2">
        <v>14.375</v>
      </c>
      <c r="V5" s="2">
        <v>0</v>
      </c>
      <c r="W5" s="2">
        <v>1.25</v>
      </c>
      <c r="X5" s="2">
        <v>1</v>
      </c>
      <c r="Y5" s="2">
        <v>0</v>
      </c>
      <c r="Z5" s="13">
        <f t="shared" si="0"/>
        <v>411.125</v>
      </c>
      <c r="AA5" s="3">
        <f t="shared" si="1"/>
        <v>0.32669504408634842</v>
      </c>
      <c r="AB5" s="4">
        <f t="shared" si="2"/>
        <v>0.24201885071450288</v>
      </c>
      <c r="AC5" s="5">
        <f t="shared" si="3"/>
        <v>0.24581939799331104</v>
      </c>
      <c r="AD5" s="6">
        <f t="shared" si="4"/>
        <v>0.18546670720583763</v>
      </c>
      <c r="AE5" s="13">
        <f t="shared" si="5"/>
        <v>117</v>
      </c>
      <c r="AF5" s="3">
        <f t="shared" si="6"/>
        <v>0.41987179487179488</v>
      </c>
      <c r="AG5" s="4">
        <f t="shared" si="7"/>
        <v>0.33012820512820512</v>
      </c>
      <c r="AH5" s="5">
        <f t="shared" si="8"/>
        <v>0.21581196581196582</v>
      </c>
      <c r="AI5" s="7">
        <f t="shared" si="9"/>
        <v>3.4188034188034191E-2</v>
      </c>
    </row>
    <row r="6" spans="1:35" x14ac:dyDescent="0.25">
      <c r="A6" s="1" t="s">
        <v>200</v>
      </c>
      <c r="B6" s="2">
        <v>141.0625</v>
      </c>
      <c r="C6" s="2">
        <v>0</v>
      </c>
      <c r="D6" s="2">
        <v>12.6875</v>
      </c>
      <c r="E6" s="2">
        <v>12.75</v>
      </c>
      <c r="F6" s="2">
        <v>19.5</v>
      </c>
      <c r="G6" s="2">
        <v>57.125</v>
      </c>
      <c r="H6" s="2">
        <v>3.125E-2</v>
      </c>
      <c r="I6" s="2">
        <v>56.4375</v>
      </c>
      <c r="J6" s="2">
        <v>0.21875</v>
      </c>
      <c r="K6" s="2">
        <v>23.0625</v>
      </c>
      <c r="L6" s="2">
        <v>34.25</v>
      </c>
      <c r="M6" s="2">
        <v>0.125</v>
      </c>
      <c r="N6" s="2">
        <v>42</v>
      </c>
      <c r="O6" s="2">
        <v>0</v>
      </c>
      <c r="P6" s="2">
        <v>2</v>
      </c>
      <c r="Q6" s="2">
        <v>2.25</v>
      </c>
      <c r="R6" s="2">
        <v>9.375</v>
      </c>
      <c r="S6" s="2">
        <v>20</v>
      </c>
      <c r="T6" s="2">
        <v>0</v>
      </c>
      <c r="U6" s="2">
        <v>0.25</v>
      </c>
      <c r="V6" s="2">
        <v>0</v>
      </c>
      <c r="W6" s="2">
        <v>5.1875</v>
      </c>
      <c r="X6" s="2">
        <v>3.75</v>
      </c>
      <c r="Y6" s="2">
        <v>0.125</v>
      </c>
      <c r="Z6" s="13">
        <f t="shared" si="0"/>
        <v>357.25</v>
      </c>
      <c r="AA6" s="3">
        <f t="shared" si="1"/>
        <v>0.45941217634709586</v>
      </c>
      <c r="AB6" s="4">
        <f t="shared" si="2"/>
        <v>0.21256123163051086</v>
      </c>
      <c r="AC6" s="5">
        <f t="shared" si="3"/>
        <v>0.1957662701189643</v>
      </c>
      <c r="AD6" s="6">
        <f t="shared" si="4"/>
        <v>0.13226032190342898</v>
      </c>
      <c r="AE6" s="13">
        <f t="shared" si="5"/>
        <v>84.9375</v>
      </c>
      <c r="AF6" s="3">
        <f t="shared" si="6"/>
        <v>0.55555555555555558</v>
      </c>
      <c r="AG6" s="4">
        <f t="shared" si="7"/>
        <v>0.23841059602649006</v>
      </c>
      <c r="AH6" s="5">
        <f t="shared" si="8"/>
        <v>0.13539367181751288</v>
      </c>
      <c r="AI6" s="7">
        <f t="shared" si="9"/>
        <v>7.0640176600441501E-2</v>
      </c>
    </row>
    <row r="7" spans="1:35" x14ac:dyDescent="0.25">
      <c r="A7" s="1" t="s">
        <v>201</v>
      </c>
      <c r="B7" s="2">
        <v>46.59375</v>
      </c>
      <c r="C7" s="2">
        <v>0</v>
      </c>
      <c r="D7" s="2">
        <v>13.46875</v>
      </c>
      <c r="E7" s="2">
        <v>30.03125</v>
      </c>
      <c r="F7" s="2">
        <v>0.9375</v>
      </c>
      <c r="G7" s="2">
        <v>24.625</v>
      </c>
      <c r="H7" s="2">
        <v>0</v>
      </c>
      <c r="I7" s="2">
        <v>49.15625</v>
      </c>
      <c r="J7" s="2">
        <v>18.625</v>
      </c>
      <c r="K7" s="2">
        <v>8.4375</v>
      </c>
      <c r="L7" s="2">
        <v>14.8125</v>
      </c>
      <c r="M7" s="2">
        <v>9.5625</v>
      </c>
      <c r="N7" s="2">
        <v>11.3125</v>
      </c>
      <c r="O7" s="2">
        <v>0</v>
      </c>
      <c r="P7" s="2">
        <v>0.25</v>
      </c>
      <c r="Q7" s="2">
        <v>4.5</v>
      </c>
      <c r="R7" s="2">
        <v>0.375</v>
      </c>
      <c r="S7" s="2">
        <v>6.25</v>
      </c>
      <c r="T7" s="2">
        <v>0</v>
      </c>
      <c r="U7" s="2">
        <v>6</v>
      </c>
      <c r="V7" s="2">
        <v>8.0625</v>
      </c>
      <c r="W7" s="2">
        <v>3.8125</v>
      </c>
      <c r="X7" s="2">
        <v>3.125</v>
      </c>
      <c r="Y7" s="2">
        <v>2.625</v>
      </c>
      <c r="Z7" s="13">
        <f t="shared" si="0"/>
        <v>216.25</v>
      </c>
      <c r="AA7" s="3">
        <f t="shared" si="1"/>
        <v>0.25447976878612716</v>
      </c>
      <c r="AB7" s="4">
        <f t="shared" si="2"/>
        <v>0.23164739884393062</v>
      </c>
      <c r="AC7" s="5">
        <f t="shared" si="3"/>
        <v>0.22037572254335261</v>
      </c>
      <c r="AD7" s="6">
        <f t="shared" si="4"/>
        <v>0.29349710982658961</v>
      </c>
      <c r="AE7" s="13">
        <f t="shared" si="5"/>
        <v>46.3125</v>
      </c>
      <c r="AF7" s="3">
        <f t="shared" si="6"/>
        <v>0.32658569500674761</v>
      </c>
      <c r="AG7" s="4">
        <f t="shared" si="7"/>
        <v>0.26450742240215924</v>
      </c>
      <c r="AH7" s="5">
        <f t="shared" si="8"/>
        <v>7.0175438596491224E-2</v>
      </c>
      <c r="AI7" s="7">
        <f t="shared" si="9"/>
        <v>0.33873144399460187</v>
      </c>
    </row>
    <row r="8" spans="1:35" x14ac:dyDescent="0.25">
      <c r="A8" s="1" t="s">
        <v>202</v>
      </c>
      <c r="B8" s="2">
        <v>136</v>
      </c>
      <c r="C8" s="2">
        <v>3.125</v>
      </c>
      <c r="D8" s="2">
        <v>19.75</v>
      </c>
      <c r="E8" s="2">
        <v>9</v>
      </c>
      <c r="F8" s="2">
        <v>39.1875</v>
      </c>
      <c r="G8" s="2">
        <v>37.75</v>
      </c>
      <c r="H8" s="2">
        <v>6.25</v>
      </c>
      <c r="I8" s="2">
        <v>56.5</v>
      </c>
      <c r="J8" s="2">
        <v>7.34375</v>
      </c>
      <c r="K8" s="2">
        <v>33.125</v>
      </c>
      <c r="L8" s="2">
        <v>32.4375</v>
      </c>
      <c r="M8" s="2">
        <v>5.71875</v>
      </c>
      <c r="N8" s="2">
        <v>30</v>
      </c>
      <c r="O8" s="2">
        <v>3</v>
      </c>
      <c r="P8" s="2">
        <v>2.125</v>
      </c>
      <c r="Q8" s="2">
        <v>0.5</v>
      </c>
      <c r="R8" s="2">
        <v>14.5</v>
      </c>
      <c r="S8" s="2">
        <v>25.3125</v>
      </c>
      <c r="T8" s="2">
        <v>6</v>
      </c>
      <c r="U8" s="2">
        <v>4.8125</v>
      </c>
      <c r="V8" s="2">
        <v>0.375</v>
      </c>
      <c r="W8" s="2">
        <v>0.375</v>
      </c>
      <c r="X8" s="2">
        <v>3.5</v>
      </c>
      <c r="Y8" s="2">
        <v>0</v>
      </c>
      <c r="Z8" s="13">
        <f t="shared" si="0"/>
        <v>386.1875</v>
      </c>
      <c r="AA8" s="3">
        <f t="shared" si="1"/>
        <v>0.43793494092895291</v>
      </c>
      <c r="AB8" s="4">
        <f t="shared" si="2"/>
        <v>0.24777472082861304</v>
      </c>
      <c r="AC8" s="5">
        <f t="shared" si="3"/>
        <v>0.16369962777148406</v>
      </c>
      <c r="AD8" s="6">
        <f t="shared" si="4"/>
        <v>0.15059071047094999</v>
      </c>
      <c r="AE8" s="13">
        <f t="shared" si="5"/>
        <v>90.5</v>
      </c>
      <c r="AF8" s="3">
        <f t="shared" si="6"/>
        <v>0.3356353591160221</v>
      </c>
      <c r="AG8" s="4">
        <f t="shared" si="7"/>
        <v>0.33287292817679559</v>
      </c>
      <c r="AH8" s="5">
        <f t="shared" si="8"/>
        <v>0.18370165745856354</v>
      </c>
      <c r="AI8" s="7">
        <f t="shared" si="9"/>
        <v>0.1477900552486188</v>
      </c>
    </row>
    <row r="9" spans="1:35" x14ac:dyDescent="0.25">
      <c r="A9" s="1" t="s">
        <v>203</v>
      </c>
      <c r="B9" s="2">
        <v>149.03125</v>
      </c>
      <c r="C9" s="2">
        <v>0</v>
      </c>
      <c r="D9" s="2">
        <v>39.875</v>
      </c>
      <c r="E9" s="2">
        <v>0</v>
      </c>
      <c r="F9" s="2">
        <v>91.4375</v>
      </c>
      <c r="G9" s="2">
        <v>49.125</v>
      </c>
      <c r="H9" s="2">
        <v>0.1875</v>
      </c>
      <c r="I9" s="2">
        <v>115.8125</v>
      </c>
      <c r="J9" s="2">
        <v>0</v>
      </c>
      <c r="K9" s="2">
        <v>53.71875</v>
      </c>
      <c r="L9" s="2">
        <v>1.0625</v>
      </c>
      <c r="M9" s="2">
        <v>22.125</v>
      </c>
      <c r="N9" s="2">
        <v>56.59375</v>
      </c>
      <c r="O9" s="2">
        <v>0</v>
      </c>
      <c r="P9" s="2">
        <v>5.9375</v>
      </c>
      <c r="Q9" s="2">
        <v>0</v>
      </c>
      <c r="R9" s="2">
        <v>1.125</v>
      </c>
      <c r="S9" s="2">
        <v>19.125</v>
      </c>
      <c r="T9" s="2">
        <v>0</v>
      </c>
      <c r="U9" s="2">
        <v>20.625</v>
      </c>
      <c r="V9" s="2">
        <v>0</v>
      </c>
      <c r="W9" s="2">
        <v>17.1875</v>
      </c>
      <c r="X9" s="2">
        <v>0.1875</v>
      </c>
      <c r="Y9" s="2">
        <v>0</v>
      </c>
      <c r="Z9" s="13">
        <f t="shared" si="0"/>
        <v>522.375</v>
      </c>
      <c r="AA9" s="3">
        <f t="shared" si="1"/>
        <v>0.38813113184972481</v>
      </c>
      <c r="AB9" s="4">
        <f t="shared" si="2"/>
        <v>0.39674563292653747</v>
      </c>
      <c r="AC9" s="5">
        <f t="shared" si="3"/>
        <v>0.21273031825795644</v>
      </c>
      <c r="AD9" s="6">
        <f t="shared" si="4"/>
        <v>2.3929169657812875E-3</v>
      </c>
      <c r="AE9" s="13">
        <f t="shared" si="5"/>
        <v>120.78125</v>
      </c>
      <c r="AF9" s="3">
        <f t="shared" si="6"/>
        <v>0.61086675291073733</v>
      </c>
      <c r="AG9" s="4">
        <f t="shared" si="7"/>
        <v>0.32910737386804656</v>
      </c>
      <c r="AH9" s="5">
        <f t="shared" si="8"/>
        <v>5.8473479948253561E-2</v>
      </c>
      <c r="AI9" s="7">
        <f t="shared" si="9"/>
        <v>1.5523932729624838E-3</v>
      </c>
    </row>
    <row r="10" spans="1:35" x14ac:dyDescent="0.25">
      <c r="A10" s="1" t="s">
        <v>204</v>
      </c>
      <c r="B10" s="2">
        <v>55.125</v>
      </c>
      <c r="C10" s="2">
        <v>0</v>
      </c>
      <c r="D10" s="2">
        <v>8.25</v>
      </c>
      <c r="E10" s="2">
        <v>0</v>
      </c>
      <c r="F10" s="2">
        <v>32.25</v>
      </c>
      <c r="G10" s="2">
        <v>20.25</v>
      </c>
      <c r="H10" s="2">
        <v>0</v>
      </c>
      <c r="I10" s="2">
        <v>35.625</v>
      </c>
      <c r="J10" s="2">
        <v>0</v>
      </c>
      <c r="K10" s="2">
        <v>18.125</v>
      </c>
      <c r="L10" s="2">
        <v>0.5</v>
      </c>
      <c r="M10" s="2">
        <v>6.75</v>
      </c>
      <c r="N10" s="2">
        <v>15.25</v>
      </c>
      <c r="O10" s="2">
        <v>0</v>
      </c>
      <c r="P10" s="2">
        <v>0.375</v>
      </c>
      <c r="Q10" s="2">
        <v>0</v>
      </c>
      <c r="R10" s="2">
        <v>3.75</v>
      </c>
      <c r="S10" s="2">
        <v>7.125</v>
      </c>
      <c r="T10" s="2">
        <v>0</v>
      </c>
      <c r="U10" s="2">
        <v>5.875</v>
      </c>
      <c r="V10" s="2">
        <v>0</v>
      </c>
      <c r="W10" s="2">
        <v>0.875</v>
      </c>
      <c r="X10" s="2">
        <v>0</v>
      </c>
      <c r="Y10" s="2">
        <v>0.875</v>
      </c>
      <c r="Z10" s="13">
        <f t="shared" si="0"/>
        <v>176.875</v>
      </c>
      <c r="AA10" s="3">
        <f t="shared" si="1"/>
        <v>0.41413427561837457</v>
      </c>
      <c r="AB10" s="4">
        <f t="shared" si="2"/>
        <v>0.38374558303886924</v>
      </c>
      <c r="AC10" s="5">
        <f t="shared" si="3"/>
        <v>0.19929328621908127</v>
      </c>
      <c r="AD10" s="6">
        <f t="shared" si="4"/>
        <v>2.8268551236749115E-3</v>
      </c>
      <c r="AE10" s="13">
        <f t="shared" si="5"/>
        <v>34.125</v>
      </c>
      <c r="AF10" s="3">
        <f t="shared" si="6"/>
        <v>0.47252747252747251</v>
      </c>
      <c r="AG10" s="4">
        <f t="shared" si="7"/>
        <v>0.38095238095238093</v>
      </c>
      <c r="AH10" s="5">
        <f t="shared" si="8"/>
        <v>0.14652014652014653</v>
      </c>
      <c r="AI10" s="7">
        <f t="shared" si="9"/>
        <v>0</v>
      </c>
    </row>
    <row r="11" spans="1:35" x14ac:dyDescent="0.25">
      <c r="A11" s="1" t="s">
        <v>205</v>
      </c>
      <c r="B11" s="2">
        <v>222.96875</v>
      </c>
      <c r="C11" s="2">
        <v>1.65625</v>
      </c>
      <c r="D11" s="2">
        <v>70.875</v>
      </c>
      <c r="E11" s="2">
        <v>73.15625</v>
      </c>
      <c r="F11" s="2">
        <v>82.65625</v>
      </c>
      <c r="G11" s="2">
        <v>79.6875</v>
      </c>
      <c r="H11" s="2">
        <v>13.90625</v>
      </c>
      <c r="I11" s="2">
        <v>164.75</v>
      </c>
      <c r="J11" s="2">
        <v>1.90625</v>
      </c>
      <c r="K11" s="2">
        <v>45.875</v>
      </c>
      <c r="L11" s="2">
        <v>71.84375</v>
      </c>
      <c r="M11" s="2">
        <v>17.625</v>
      </c>
      <c r="N11" s="2">
        <v>108.25</v>
      </c>
      <c r="O11" s="2">
        <v>0</v>
      </c>
      <c r="P11" s="2">
        <v>17.375</v>
      </c>
      <c r="Q11" s="2">
        <v>20.625</v>
      </c>
      <c r="R11" s="2">
        <v>7.25</v>
      </c>
      <c r="S11" s="2">
        <v>25.875</v>
      </c>
      <c r="T11" s="2">
        <v>3.625</v>
      </c>
      <c r="U11" s="2">
        <v>22.25</v>
      </c>
      <c r="V11" s="2">
        <v>0.125</v>
      </c>
      <c r="W11" s="2">
        <v>12</v>
      </c>
      <c r="X11" s="2">
        <v>1.625</v>
      </c>
      <c r="Y11" s="2">
        <v>0.125</v>
      </c>
      <c r="Z11" s="13">
        <f t="shared" si="0"/>
        <v>846.90625</v>
      </c>
      <c r="AA11" s="3">
        <f t="shared" si="1"/>
        <v>0.31744216080587434</v>
      </c>
      <c r="AB11" s="4">
        <f t="shared" si="2"/>
        <v>0.2921294417180178</v>
      </c>
      <c r="AC11" s="5">
        <f t="shared" si="3"/>
        <v>0.19859045791668203</v>
      </c>
      <c r="AD11" s="6">
        <f t="shared" si="4"/>
        <v>0.19183793955942585</v>
      </c>
      <c r="AE11" s="13">
        <f t="shared" si="5"/>
        <v>219.125</v>
      </c>
      <c r="AF11" s="3">
        <f t="shared" si="6"/>
        <v>0.54877353108956073</v>
      </c>
      <c r="AG11" s="4">
        <f t="shared" si="7"/>
        <v>0.21962350256702795</v>
      </c>
      <c r="AH11" s="5">
        <f t="shared" si="8"/>
        <v>0.11294922989161438</v>
      </c>
      <c r="AI11" s="7">
        <f t="shared" si="9"/>
        <v>0.11865373645179692</v>
      </c>
    </row>
    <row r="12" spans="1:35" x14ac:dyDescent="0.25">
      <c r="A12" s="1" t="s">
        <v>206</v>
      </c>
      <c r="B12" s="2">
        <v>128.625</v>
      </c>
      <c r="C12" s="2">
        <v>0</v>
      </c>
      <c r="D12" s="2">
        <v>35.75</v>
      </c>
      <c r="E12" s="2">
        <v>0</v>
      </c>
      <c r="F12" s="2">
        <v>75.1875</v>
      </c>
      <c r="G12" s="2">
        <v>77.0625</v>
      </c>
      <c r="H12" s="2">
        <v>0</v>
      </c>
      <c r="I12" s="2">
        <v>96.75</v>
      </c>
      <c r="J12" s="2">
        <v>0</v>
      </c>
      <c r="K12" s="2">
        <v>116.3125</v>
      </c>
      <c r="L12" s="2">
        <v>7.75</v>
      </c>
      <c r="M12" s="2">
        <v>30.9375</v>
      </c>
      <c r="N12" s="2">
        <v>2.25</v>
      </c>
      <c r="O12" s="2">
        <v>0</v>
      </c>
      <c r="P12" s="2">
        <v>4.75</v>
      </c>
      <c r="Q12" s="2">
        <v>0</v>
      </c>
      <c r="R12" s="2">
        <v>23.375</v>
      </c>
      <c r="S12" s="2">
        <v>1</v>
      </c>
      <c r="T12" s="2">
        <v>0</v>
      </c>
      <c r="U12" s="2">
        <v>1.125</v>
      </c>
      <c r="V12" s="2">
        <v>0</v>
      </c>
      <c r="W12" s="2">
        <v>26.25</v>
      </c>
      <c r="X12" s="2">
        <v>0</v>
      </c>
      <c r="Y12" s="2">
        <v>8</v>
      </c>
      <c r="Z12" s="13">
        <f t="shared" si="0"/>
        <v>568.375</v>
      </c>
      <c r="AA12" s="3">
        <f t="shared" si="1"/>
        <v>0.43094347921706622</v>
      </c>
      <c r="AB12" s="4">
        <f t="shared" si="2"/>
        <v>0.30250714756982627</v>
      </c>
      <c r="AC12" s="5">
        <f t="shared" si="3"/>
        <v>0.25291400923685947</v>
      </c>
      <c r="AD12" s="6">
        <f t="shared" si="4"/>
        <v>1.3635363976248076E-2</v>
      </c>
      <c r="AE12" s="13">
        <f t="shared" si="5"/>
        <v>66.75</v>
      </c>
      <c r="AF12" s="3">
        <f t="shared" si="6"/>
        <v>0.42696629213483145</v>
      </c>
      <c r="AG12" s="4">
        <f t="shared" si="7"/>
        <v>3.1835205992509365E-2</v>
      </c>
      <c r="AH12" s="5">
        <f t="shared" si="8"/>
        <v>0.54119850187265917</v>
      </c>
      <c r="AI12" s="7">
        <f t="shared" si="9"/>
        <v>0</v>
      </c>
    </row>
    <row r="13" spans="1:35" x14ac:dyDescent="0.25">
      <c r="A13" s="1" t="s">
        <v>207</v>
      </c>
      <c r="B13" s="2">
        <v>206.375</v>
      </c>
      <c r="C13" s="2">
        <v>0</v>
      </c>
      <c r="D13" s="2">
        <v>48.9375</v>
      </c>
      <c r="E13" s="2">
        <v>5.875</v>
      </c>
      <c r="F13" s="2">
        <v>132.9375</v>
      </c>
      <c r="G13" s="2">
        <v>45.125</v>
      </c>
      <c r="H13" s="2">
        <v>0</v>
      </c>
      <c r="I13" s="2">
        <v>100.0625</v>
      </c>
      <c r="J13" s="2">
        <v>0.125</v>
      </c>
      <c r="K13" s="2">
        <v>44.1875</v>
      </c>
      <c r="L13" s="2">
        <v>6.75</v>
      </c>
      <c r="M13" s="2">
        <v>6.25</v>
      </c>
      <c r="N13" s="2">
        <v>53.125</v>
      </c>
      <c r="O13" s="2">
        <v>0</v>
      </c>
      <c r="P13" s="2">
        <v>11.875</v>
      </c>
      <c r="Q13" s="2">
        <v>0</v>
      </c>
      <c r="R13" s="2">
        <v>0</v>
      </c>
      <c r="S13" s="2">
        <v>12</v>
      </c>
      <c r="T13" s="2">
        <v>0</v>
      </c>
      <c r="U13" s="2">
        <v>10</v>
      </c>
      <c r="V13" s="2">
        <v>0</v>
      </c>
      <c r="W13" s="2">
        <v>0</v>
      </c>
      <c r="X13" s="2">
        <v>0</v>
      </c>
      <c r="Y13" s="2">
        <v>0</v>
      </c>
      <c r="Z13" s="13">
        <f t="shared" si="0"/>
        <v>596.625</v>
      </c>
      <c r="AA13" s="3">
        <f t="shared" si="1"/>
        <v>0.41996647810601301</v>
      </c>
      <c r="AB13" s="4">
        <f t="shared" si="2"/>
        <v>0.3905300649486696</v>
      </c>
      <c r="AC13" s="5">
        <f t="shared" si="3"/>
        <v>0.16813324952859837</v>
      </c>
      <c r="AD13" s="6">
        <f t="shared" si="4"/>
        <v>2.1370207416719043E-2</v>
      </c>
      <c r="AE13" s="13">
        <f t="shared" si="5"/>
        <v>87</v>
      </c>
      <c r="AF13" s="3">
        <f t="shared" si="6"/>
        <v>0.61063218390804597</v>
      </c>
      <c r="AG13" s="4">
        <f t="shared" si="7"/>
        <v>0.25287356321839083</v>
      </c>
      <c r="AH13" s="5">
        <f t="shared" si="8"/>
        <v>0.13649425287356323</v>
      </c>
      <c r="AI13" s="7">
        <f t="shared" si="9"/>
        <v>0</v>
      </c>
    </row>
    <row r="15" spans="1:35" x14ac:dyDescent="0.25">
      <c r="Z15" s="21" t="s">
        <v>218</v>
      </c>
      <c r="AA15" s="2">
        <f>AVERAGE(AA2:AA13)</f>
        <v>0.37262242823324682</v>
      </c>
      <c r="AB15" s="2">
        <f t="shared" ref="AB15:AD15" si="10">AVERAGE(AB2:AB13)</f>
        <v>0.29752192008845524</v>
      </c>
      <c r="AC15" s="2">
        <f t="shared" si="10"/>
        <v>0.23408415616159864</v>
      </c>
      <c r="AD15" s="2">
        <f t="shared" si="10"/>
        <v>9.5771495516699376E-2</v>
      </c>
      <c r="AE15" s="22" t="s">
        <v>218</v>
      </c>
      <c r="AF15" s="2">
        <f xml:space="preserve"> AVERAGE(AF2:AF13)</f>
        <v>0.48718909769547275</v>
      </c>
      <c r="AG15" s="2">
        <f t="shared" ref="AG15:AI15" si="11" xml:space="preserve"> AVERAGE(AG2:AG13)</f>
        <v>0.27659201823916119</v>
      </c>
      <c r="AH15" s="2">
        <f t="shared" si="11"/>
        <v>0.16053085511781021</v>
      </c>
      <c r="AI15" s="2">
        <f t="shared" si="11"/>
        <v>7.5688028947555747E-2</v>
      </c>
    </row>
    <row r="16" spans="1:35" x14ac:dyDescent="0.25">
      <c r="Z16" s="21" t="s">
        <v>219</v>
      </c>
      <c r="AA16" s="2">
        <f>TRIMMEAN(AA2:AA13, 0.2)</f>
        <v>0.37575771936657382</v>
      </c>
      <c r="AB16" s="2">
        <f t="shared" ref="AB16:AC16" si="12">TRIMMEAN(AB2:AB13, 0.2)</f>
        <v>0.29609561765044146</v>
      </c>
      <c r="AC16" s="2">
        <f t="shared" si="12"/>
        <v>0.2281881674739128</v>
      </c>
      <c r="AD16" s="2">
        <f>TRIMMEAN(AD2:AD13, 0.2)</f>
        <v>8.5336791940802154E-2</v>
      </c>
      <c r="AE16" s="22" t="s">
        <v>219</v>
      </c>
      <c r="AF16" s="2">
        <f>TRIMMEAN(AF2:AF13,0.2)</f>
        <v>0.47860712039776987</v>
      </c>
      <c r="AG16" s="2">
        <f t="shared" ref="AG16:AI16" si="13">TRIMMEAN(AG2:AG13,0.2)</f>
        <v>0.27990119053372525</v>
      </c>
      <c r="AH16" s="2">
        <f t="shared" si="13"/>
        <v>0.13726194582858334</v>
      </c>
      <c r="AI16" s="2">
        <f t="shared" si="13"/>
        <v>5.6952490337606708E-2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opLeftCell="A4" workbookViewId="0">
      <selection activeCell="H27" sqref="H27"/>
    </sheetView>
  </sheetViews>
  <sheetFormatPr baseColWidth="10" defaultRowHeight="15.75" x14ac:dyDescent="0.25"/>
  <cols>
    <col min="1" max="1" width="42.625" bestFit="1" customWidth="1"/>
    <col min="2" max="2" width="27.5" bestFit="1" customWidth="1"/>
    <col min="8" max="9" width="14.5" bestFit="1" customWidth="1"/>
    <col min="10" max="13" width="12.875" bestFit="1" customWidth="1"/>
    <col min="14" max="15" width="26" bestFit="1" customWidth="1"/>
  </cols>
  <sheetData>
    <row r="2" spans="1:15" x14ac:dyDescent="0.25">
      <c r="A2" s="24" t="s">
        <v>220</v>
      </c>
      <c r="B2" s="24" t="s">
        <v>244</v>
      </c>
      <c r="C2" s="24" t="s">
        <v>221</v>
      </c>
      <c r="D2" s="24" t="s">
        <v>208</v>
      </c>
      <c r="E2" s="24" t="s">
        <v>209</v>
      </c>
      <c r="F2" s="24" t="s">
        <v>210</v>
      </c>
      <c r="G2" s="24" t="s">
        <v>211</v>
      </c>
      <c r="H2" s="24" t="s">
        <v>240</v>
      </c>
      <c r="I2" s="24" t="s">
        <v>241</v>
      </c>
      <c r="J2" s="24" t="s">
        <v>214</v>
      </c>
      <c r="K2" s="24" t="s">
        <v>215</v>
      </c>
      <c r="L2" s="24" t="s">
        <v>216</v>
      </c>
      <c r="M2" s="24" t="s">
        <v>217</v>
      </c>
      <c r="N2" s="24" t="s">
        <v>242</v>
      </c>
      <c r="O2" s="24" t="s">
        <v>243</v>
      </c>
    </row>
    <row r="3" spans="1:15" x14ac:dyDescent="0.25">
      <c r="A3" t="s">
        <v>222</v>
      </c>
      <c r="B3">
        <v>1</v>
      </c>
      <c r="C3">
        <v>1963</v>
      </c>
      <c r="D3">
        <v>0.39620183553857735</v>
      </c>
      <c r="E3">
        <v>0.31034341193384096</v>
      </c>
      <c r="F3">
        <v>0.23933813266313053</v>
      </c>
      <c r="G3">
        <v>5.411661986445112E-2</v>
      </c>
      <c r="H3">
        <f xml:space="preserve"> D3+E3</f>
        <v>0.70654524747241831</v>
      </c>
      <c r="I3">
        <f>F3+G3</f>
        <v>0.29345475252758163</v>
      </c>
      <c r="J3">
        <v>0.41931092527472502</v>
      </c>
      <c r="K3">
        <v>0.3658253767594416</v>
      </c>
      <c r="L3">
        <v>0.17613256974257324</v>
      </c>
      <c r="M3">
        <v>3.8731128223260088E-2</v>
      </c>
      <c r="N3">
        <f>J3+K3</f>
        <v>0.78513630203416662</v>
      </c>
      <c r="O3">
        <f>L3+M3</f>
        <v>0.21486369796583332</v>
      </c>
    </row>
    <row r="4" spans="1:15" x14ac:dyDescent="0.25">
      <c r="A4" t="s">
        <v>223</v>
      </c>
      <c r="B4">
        <v>2</v>
      </c>
      <c r="C4">
        <v>1963</v>
      </c>
      <c r="D4">
        <v>0.38802398365428925</v>
      </c>
      <c r="E4">
        <v>0.31573221024551185</v>
      </c>
      <c r="F4">
        <v>0.21926075364977454</v>
      </c>
      <c r="G4">
        <v>7.6983052450424347E-2</v>
      </c>
      <c r="H4">
        <f t="shared" ref="H4:H15" si="0" xml:space="preserve"> D4+E4</f>
        <v>0.70375619389980115</v>
      </c>
      <c r="I4">
        <f t="shared" ref="I4:I15" si="1">F4+G4</f>
        <v>0.2962438061001989</v>
      </c>
      <c r="J4">
        <v>0.52005317068656109</v>
      </c>
      <c r="K4">
        <v>0.24018589883357802</v>
      </c>
      <c r="L4">
        <v>0.17891936792336768</v>
      </c>
      <c r="M4">
        <v>6.0841562556493221E-2</v>
      </c>
      <c r="N4">
        <f t="shared" ref="N4:N14" si="2">J4+K4</f>
        <v>0.76023906952013909</v>
      </c>
      <c r="O4">
        <f t="shared" ref="O4:O15" si="3">L4+M4</f>
        <v>0.23976093047986091</v>
      </c>
    </row>
    <row r="5" spans="1:15" x14ac:dyDescent="0.25">
      <c r="A5" t="s">
        <v>224</v>
      </c>
      <c r="B5">
        <v>3</v>
      </c>
      <c r="C5">
        <v>1964</v>
      </c>
      <c r="D5">
        <v>0.33301725283080413</v>
      </c>
      <c r="E5">
        <v>0.31089058845641077</v>
      </c>
      <c r="F5">
        <v>0.23628115527479845</v>
      </c>
      <c r="G5">
        <v>0.11981100343798669</v>
      </c>
      <c r="H5">
        <f t="shared" si="0"/>
        <v>0.6439078412872149</v>
      </c>
      <c r="I5">
        <f t="shared" si="1"/>
        <v>0.35609215871278516</v>
      </c>
      <c r="J5">
        <v>0.41040981933906895</v>
      </c>
      <c r="K5">
        <v>0.22631517244098312</v>
      </c>
      <c r="L5">
        <v>0.21471339367387116</v>
      </c>
      <c r="M5">
        <v>0.14856161454607669</v>
      </c>
      <c r="N5">
        <f t="shared" si="2"/>
        <v>0.63672499178005204</v>
      </c>
      <c r="O5">
        <f t="shared" si="3"/>
        <v>0.36327500821994785</v>
      </c>
    </row>
    <row r="6" spans="1:15" x14ac:dyDescent="0.25">
      <c r="A6" t="s">
        <v>225</v>
      </c>
      <c r="B6">
        <v>4</v>
      </c>
      <c r="C6">
        <v>1964</v>
      </c>
      <c r="D6">
        <v>0.363827985199554</v>
      </c>
      <c r="E6">
        <v>0.34968012398341436</v>
      </c>
      <c r="F6">
        <v>0.23529698733233656</v>
      </c>
      <c r="G6">
        <v>5.119490348469509E-2</v>
      </c>
      <c r="H6">
        <f t="shared" si="0"/>
        <v>0.71350810918296836</v>
      </c>
      <c r="I6">
        <f t="shared" si="1"/>
        <v>0.28649189081703164</v>
      </c>
      <c r="J6">
        <v>0.47656279342095259</v>
      </c>
      <c r="K6">
        <v>0.30425564155552615</v>
      </c>
      <c r="L6">
        <v>0.14758228033239776</v>
      </c>
      <c r="M6">
        <v>7.1599284691123449E-2</v>
      </c>
      <c r="N6">
        <f t="shared" si="2"/>
        <v>0.78081843497647874</v>
      </c>
      <c r="O6">
        <f t="shared" si="3"/>
        <v>0.21918156502352121</v>
      </c>
    </row>
    <row r="7" spans="1:15" x14ac:dyDescent="0.25">
      <c r="A7" t="s">
        <v>226</v>
      </c>
      <c r="B7">
        <v>5</v>
      </c>
      <c r="C7">
        <v>1965</v>
      </c>
      <c r="D7">
        <v>0.345003080347555</v>
      </c>
      <c r="E7">
        <v>0.31305819318567235</v>
      </c>
      <c r="F7">
        <v>0.26326739233469876</v>
      </c>
      <c r="G7">
        <v>7.8671334132073834E-2</v>
      </c>
      <c r="H7">
        <f t="shared" si="0"/>
        <v>0.65806127353322741</v>
      </c>
      <c r="I7">
        <f t="shared" si="1"/>
        <v>0.34193872646677259</v>
      </c>
      <c r="J7">
        <v>0.42475993959625219</v>
      </c>
      <c r="K7">
        <v>0.35283847616162062</v>
      </c>
      <c r="L7">
        <v>0.13552623584668302</v>
      </c>
      <c r="M7">
        <v>8.6875348395444182E-2</v>
      </c>
      <c r="N7">
        <f t="shared" si="2"/>
        <v>0.77759841575787281</v>
      </c>
      <c r="O7">
        <f t="shared" si="3"/>
        <v>0.22240158424212719</v>
      </c>
    </row>
    <row r="8" spans="1:15" x14ac:dyDescent="0.25">
      <c r="A8" t="s">
        <v>227</v>
      </c>
      <c r="B8">
        <v>6</v>
      </c>
      <c r="C8">
        <v>1965</v>
      </c>
      <c r="D8">
        <v>0.36383721126264851</v>
      </c>
      <c r="E8">
        <v>0.30745320303551449</v>
      </c>
      <c r="F8">
        <v>0.23650160848988697</v>
      </c>
      <c r="G8">
        <v>9.2207977211950148E-2</v>
      </c>
      <c r="H8">
        <f t="shared" si="0"/>
        <v>0.67129041429816305</v>
      </c>
      <c r="I8">
        <f t="shared" si="1"/>
        <v>0.32870958570183711</v>
      </c>
      <c r="J8">
        <v>0.48281047418430972</v>
      </c>
      <c r="K8">
        <v>0.20505441406507613</v>
      </c>
      <c r="L8">
        <v>0.21432260495501526</v>
      </c>
      <c r="M8">
        <v>9.781250679559883E-2</v>
      </c>
      <c r="N8">
        <f t="shared" si="2"/>
        <v>0.68786488824938585</v>
      </c>
      <c r="O8">
        <f t="shared" si="3"/>
        <v>0.31213511175061409</v>
      </c>
    </row>
    <row r="9" spans="1:15" x14ac:dyDescent="0.25">
      <c r="A9" t="s">
        <v>228</v>
      </c>
      <c r="B9">
        <v>7</v>
      </c>
      <c r="C9">
        <v>1966</v>
      </c>
      <c r="D9">
        <v>0.36891208831969091</v>
      </c>
      <c r="E9">
        <v>0.26301531349369728</v>
      </c>
      <c r="F9">
        <v>0.22313077000188475</v>
      </c>
      <c r="G9">
        <v>0.14494182818472709</v>
      </c>
      <c r="H9">
        <f t="shared" si="0"/>
        <v>0.63192740181338825</v>
      </c>
      <c r="I9">
        <f t="shared" si="1"/>
        <v>0.36807259818661187</v>
      </c>
      <c r="J9">
        <v>0.45699001279588897</v>
      </c>
      <c r="K9">
        <v>0.15807730425944627</v>
      </c>
      <c r="L9">
        <v>0.23715911786827482</v>
      </c>
      <c r="M9">
        <v>0.14777356507639</v>
      </c>
      <c r="N9">
        <f t="shared" si="2"/>
        <v>0.61506731705533524</v>
      </c>
      <c r="O9">
        <f t="shared" si="3"/>
        <v>0.38493268294466482</v>
      </c>
    </row>
    <row r="10" spans="1:15" x14ac:dyDescent="0.25">
      <c r="A10" t="s">
        <v>229</v>
      </c>
      <c r="B10">
        <v>8</v>
      </c>
      <c r="C10">
        <v>1967</v>
      </c>
      <c r="D10">
        <v>0.31717394603599597</v>
      </c>
      <c r="E10">
        <v>0.28338330869473516</v>
      </c>
      <c r="F10">
        <v>0.27564480838112621</v>
      </c>
      <c r="G10">
        <v>0.12379793688814264</v>
      </c>
      <c r="H10">
        <f t="shared" si="0"/>
        <v>0.60055725473073118</v>
      </c>
      <c r="I10">
        <f t="shared" si="1"/>
        <v>0.39944274526926882</v>
      </c>
      <c r="J10">
        <v>0.31162557756198195</v>
      </c>
      <c r="K10">
        <v>0.30839435869079518</v>
      </c>
      <c r="L10">
        <v>0.25737548362538631</v>
      </c>
      <c r="M10">
        <v>0.12260458012183645</v>
      </c>
      <c r="N10">
        <f t="shared" si="2"/>
        <v>0.62001993625277718</v>
      </c>
      <c r="O10">
        <f t="shared" si="3"/>
        <v>0.37998006374722276</v>
      </c>
    </row>
    <row r="11" spans="1:15" x14ac:dyDescent="0.25">
      <c r="A11" t="s">
        <v>230</v>
      </c>
      <c r="B11">
        <v>9</v>
      </c>
      <c r="C11">
        <v>1967</v>
      </c>
      <c r="D11">
        <v>0.33491653550716988</v>
      </c>
      <c r="E11">
        <v>0.32548210061725857</v>
      </c>
      <c r="F11">
        <v>0.23300552395280985</v>
      </c>
      <c r="G11">
        <v>0.10659583992276174</v>
      </c>
      <c r="H11">
        <f t="shared" si="0"/>
        <v>0.66039863612442851</v>
      </c>
      <c r="I11">
        <f t="shared" si="1"/>
        <v>0.3396013638755716</v>
      </c>
      <c r="J11">
        <v>0.47287508771186304</v>
      </c>
      <c r="K11">
        <v>0.24777979091298583</v>
      </c>
      <c r="L11">
        <v>0.16655934716274209</v>
      </c>
      <c r="M11">
        <v>0.112785774212409</v>
      </c>
      <c r="N11">
        <f t="shared" si="2"/>
        <v>0.72065487862484889</v>
      </c>
      <c r="O11">
        <f t="shared" si="3"/>
        <v>0.27934512137515111</v>
      </c>
    </row>
    <row r="12" spans="1:15" x14ac:dyDescent="0.25">
      <c r="A12" t="s">
        <v>231</v>
      </c>
      <c r="B12">
        <v>10</v>
      </c>
      <c r="C12">
        <v>1968</v>
      </c>
      <c r="D12">
        <v>0.33050597738101256</v>
      </c>
      <c r="E12">
        <v>0.30743702539533113</v>
      </c>
      <c r="F12">
        <v>0.23395601790198001</v>
      </c>
      <c r="G12">
        <v>0.12810097932167619</v>
      </c>
      <c r="H12">
        <f t="shared" si="0"/>
        <v>0.63794300277634375</v>
      </c>
      <c r="I12">
        <f t="shared" si="1"/>
        <v>0.3620569972236562</v>
      </c>
      <c r="J12">
        <v>0.42234025364146993</v>
      </c>
      <c r="K12">
        <v>0.25216009473327206</v>
      </c>
      <c r="L12">
        <v>0.20277680515088853</v>
      </c>
      <c r="M12">
        <v>0.12272284647436942</v>
      </c>
      <c r="N12">
        <f t="shared" si="2"/>
        <v>0.67450034837474204</v>
      </c>
      <c r="O12">
        <f t="shared" si="3"/>
        <v>0.32549965162525796</v>
      </c>
    </row>
    <row r="13" spans="1:15" x14ac:dyDescent="0.25">
      <c r="A13" t="s">
        <v>232</v>
      </c>
      <c r="B13">
        <v>11</v>
      </c>
      <c r="C13">
        <v>1969</v>
      </c>
      <c r="D13">
        <v>0.33297935062289818</v>
      </c>
      <c r="E13">
        <v>0.39012930215304731</v>
      </c>
      <c r="F13">
        <v>0.22959061974880074</v>
      </c>
      <c r="G13">
        <v>4.7300727475253809E-2</v>
      </c>
      <c r="H13">
        <f t="shared" si="0"/>
        <v>0.72310865277594549</v>
      </c>
      <c r="I13">
        <f t="shared" si="1"/>
        <v>0.27689134722405456</v>
      </c>
      <c r="J13">
        <v>0.47156537418614841</v>
      </c>
      <c r="K13">
        <v>0.25637595079617892</v>
      </c>
      <c r="L13">
        <v>0.25216438326291568</v>
      </c>
      <c r="M13">
        <v>1.989429175475687E-2</v>
      </c>
      <c r="N13">
        <f t="shared" si="2"/>
        <v>0.72794132498232733</v>
      </c>
      <c r="O13">
        <f t="shared" si="3"/>
        <v>0.27205867501767256</v>
      </c>
    </row>
    <row r="14" spans="1:15" x14ac:dyDescent="0.25">
      <c r="A14" t="s">
        <v>233</v>
      </c>
      <c r="B14">
        <v>13</v>
      </c>
      <c r="C14">
        <v>1969</v>
      </c>
      <c r="D14">
        <v>0.3299547833244324</v>
      </c>
      <c r="E14">
        <v>0.26792729936336046</v>
      </c>
      <c r="F14">
        <v>0.27141509660340746</v>
      </c>
      <c r="G14">
        <v>0.13070282070879968</v>
      </c>
      <c r="H14">
        <f t="shared" si="0"/>
        <v>0.59788208268779286</v>
      </c>
      <c r="I14">
        <f t="shared" si="1"/>
        <v>0.40211791731220714</v>
      </c>
      <c r="J14">
        <v>0.34412050674521799</v>
      </c>
      <c r="K14">
        <v>0.26262933599843968</v>
      </c>
      <c r="L14">
        <v>0.22348673912747091</v>
      </c>
      <c r="M14">
        <v>0.16976341812887152</v>
      </c>
      <c r="N14">
        <f t="shared" si="2"/>
        <v>0.60674984274365773</v>
      </c>
      <c r="O14">
        <f t="shared" si="3"/>
        <v>0.39325015725634244</v>
      </c>
    </row>
    <row r="15" spans="1:15" x14ac:dyDescent="0.25">
      <c r="A15" t="s">
        <v>234</v>
      </c>
      <c r="B15">
        <v>12</v>
      </c>
      <c r="C15">
        <v>1969</v>
      </c>
      <c r="D15">
        <v>0.37262242823324682</v>
      </c>
      <c r="E15">
        <v>0.29752192008845524</v>
      </c>
      <c r="F15">
        <v>0.23408415616159864</v>
      </c>
      <c r="G15">
        <v>9.5771495516699376E-2</v>
      </c>
      <c r="H15">
        <f t="shared" si="0"/>
        <v>0.670144348321702</v>
      </c>
      <c r="I15">
        <f t="shared" si="1"/>
        <v>0.329855651678298</v>
      </c>
      <c r="J15">
        <v>0.48718909769547275</v>
      </c>
      <c r="K15">
        <v>0.27659201823916119</v>
      </c>
      <c r="L15">
        <v>0.16053085511781021</v>
      </c>
      <c r="M15">
        <v>7.5688028947555747E-2</v>
      </c>
      <c r="N15">
        <f>J15+K15</f>
        <v>0.76378111593463394</v>
      </c>
      <c r="O15">
        <f t="shared" si="3"/>
        <v>0.23621888406536595</v>
      </c>
    </row>
    <row r="17" spans="1:15" x14ac:dyDescent="0.25">
      <c r="A17" s="24" t="s">
        <v>235</v>
      </c>
    </row>
    <row r="18" spans="1:15" x14ac:dyDescent="0.25">
      <c r="A18" s="24" t="s">
        <v>238</v>
      </c>
      <c r="D18">
        <f>CORREL(C3:C15,D3:D15)</f>
        <v>-0.57455731552971712</v>
      </c>
      <c r="E18">
        <f>CORREL(C3:C15, E3:E15)</f>
        <v>-4.5108879849582492E-2</v>
      </c>
      <c r="F18">
        <f>CORREL(C3:C15,F3:F15)</f>
        <v>0.25474595135788874</v>
      </c>
      <c r="G18">
        <f>CORREL(C3:C15,G3:G15)</f>
        <v>0.3447934509012629</v>
      </c>
      <c r="H18">
        <f>CORREL(C3:C15,H3:H15)</f>
        <v>-0.38789017104373669</v>
      </c>
      <c r="I18">
        <f>CORREL(C3:C15,I3:I15)</f>
        <v>0.38789017104373658</v>
      </c>
      <c r="J18">
        <f>CORREL(C3:C15,J3:J15)</f>
        <v>-0.25126612116403757</v>
      </c>
      <c r="K18">
        <f>CORREL(C3:C15,K3:K15)</f>
        <v>-0.16563092661567203</v>
      </c>
      <c r="L18">
        <f>CORREL(C3:C15,L3:L15)</f>
        <v>0.37378924685272302</v>
      </c>
      <c r="M18">
        <f>CORREL(C3:C15,M3:M15)</f>
        <v>0.21120054066891444</v>
      </c>
      <c r="N18">
        <f>CORREL(C3:C15,N3:N15)</f>
        <v>-0.35654033400260898</v>
      </c>
      <c r="O18">
        <f>CORREL(C3:C15,O3:O15)</f>
        <v>0.35654033400260898</v>
      </c>
    </row>
    <row r="19" spans="1:15" x14ac:dyDescent="0.25">
      <c r="A19" s="24" t="s">
        <v>239</v>
      </c>
      <c r="D19">
        <f>CORREL(B3:B15,D3:D15)</f>
        <v>-0.55025386720336056</v>
      </c>
      <c r="E19">
        <f>CORREL(B3:B15,E3:E15)</f>
        <v>-0.10000520793956973</v>
      </c>
      <c r="F19">
        <f>CORREL(B3:B15,F3:F15)</f>
        <v>0.25843649054622536</v>
      </c>
      <c r="G19">
        <f>CORREL(B3:B15,G3:G15)</f>
        <v>0.37968316229907312</v>
      </c>
      <c r="H19">
        <f>CORREL(B3:B15,H3:H15)</f>
        <v>-0.41752873594757467</v>
      </c>
      <c r="I19">
        <f>CORREL(B3:B15,I3:I15)</f>
        <v>0.4175287359475745</v>
      </c>
      <c r="J19">
        <f>CORREL(B3:B15,J3:J15)</f>
        <v>-0.22096640296721465</v>
      </c>
      <c r="K19">
        <f>CORREL(B3:B15,K3:K15)</f>
        <v>-0.21738399811445006</v>
      </c>
      <c r="L19">
        <f>CORREL(B3:B15,L3:L15)</f>
        <v>0.33046361396691032</v>
      </c>
      <c r="M19">
        <f>CORREL(B3:B15,M3:M15)</f>
        <v>0.27587070169080263</v>
      </c>
      <c r="N19">
        <f>CORREL(B3:B15,N3:N15)</f>
        <v>-0.37372260578660388</v>
      </c>
      <c r="O19">
        <f>CORREL(B3:B15,O3:O15)</f>
        <v>0.37372260578660382</v>
      </c>
    </row>
    <row r="21" spans="1:15" x14ac:dyDescent="0.25">
      <c r="A21" s="24" t="s">
        <v>236</v>
      </c>
    </row>
    <row r="22" spans="1:15" x14ac:dyDescent="0.25">
      <c r="A22" s="24" t="s">
        <v>238</v>
      </c>
      <c r="D22">
        <f>CORREL(C3:C11,D3:D11)</f>
        <v>-0.72866230672395071</v>
      </c>
      <c r="E22">
        <f>CORREL(C3:C11, E3:E11)</f>
        <v>-0.41056973753911113</v>
      </c>
      <c r="F22">
        <f>CORREL(C3:C11,F3:F11)</f>
        <v>0.41256857093917226</v>
      </c>
      <c r="G22">
        <f>CORREL(C3:C11,G3:G11)</f>
        <v>0.67548648577145398</v>
      </c>
      <c r="H22">
        <f>CORREL(C3:C11,H3:H11)</f>
        <v>-0.77356101024135004</v>
      </c>
      <c r="I22">
        <f>CORREL(C3:C11,I3:I11)</f>
        <v>0.77356101024135027</v>
      </c>
      <c r="J22">
        <f>CORREL(C3:C11,J3:J11)</f>
        <v>-0.40307322200184176</v>
      </c>
      <c r="K22">
        <f>CORREL(C3:C11,K3:K11)</f>
        <v>-0.23929144602990721</v>
      </c>
      <c r="L22">
        <f>CORREL(C3:C11,L3:L11)</f>
        <v>0.40439530154369646</v>
      </c>
      <c r="M22">
        <f>CORREL(C3:C11,M3:M11)</f>
        <v>0.63720335421075569</v>
      </c>
      <c r="N22">
        <f>CORREL(C3:C11,N3:N11)</f>
        <v>-0.57221595825938831</v>
      </c>
      <c r="O22">
        <f>CORREL(C3:C11,O3:O11)</f>
        <v>0.57221595825938842</v>
      </c>
    </row>
    <row r="23" spans="1:15" x14ac:dyDescent="0.25">
      <c r="A23" s="24" t="s">
        <v>239</v>
      </c>
      <c r="D23">
        <f>CORREL(B3:B11,D3:D11)</f>
        <v>-0.67011289301532362</v>
      </c>
      <c r="E23">
        <f>CORREL(B3:B11,E3:E11)</f>
        <v>-0.32624590881188031</v>
      </c>
      <c r="F23">
        <f>CORREL(B3:B11,F3:F11)</f>
        <v>0.2992271841175152</v>
      </c>
      <c r="G23">
        <f>CORREL(B3:B11,G3:G11)</f>
        <v>0.62741153895840651</v>
      </c>
      <c r="H23">
        <f>CORREL(B3:B11,H3:H11)</f>
        <v>-0.67817976895916721</v>
      </c>
      <c r="I23">
        <f>CORREL(B3:B11,I3:I11)</f>
        <v>0.67817976895916787</v>
      </c>
      <c r="J23">
        <f>CORREL(B3:B11,J3:J11)</f>
        <v>-0.23649389498334608</v>
      </c>
      <c r="K23">
        <f>CORREL(B3:B11,K3:K11)</f>
        <v>-0.33034252437439882</v>
      </c>
      <c r="L23">
        <f>CORREL(B3:B11,L3:L11)</f>
        <v>0.34225069305250744</v>
      </c>
      <c r="M23">
        <f>CORREL(B3:B11,M3:M11)</f>
        <v>0.60751313290257725</v>
      </c>
      <c r="N23">
        <f>CORREL(B3:B11,N3:N11)</f>
        <v>-0.52060005415342792</v>
      </c>
      <c r="O23">
        <f>CORREL(B3:B11,O3:O11)</f>
        <v>0.52060005415342814</v>
      </c>
    </row>
    <row r="25" spans="1:15" x14ac:dyDescent="0.25">
      <c r="A25" s="24" t="s">
        <v>237</v>
      </c>
    </row>
    <row r="26" spans="1:15" x14ac:dyDescent="0.25">
      <c r="A26" s="25" t="s">
        <v>238</v>
      </c>
      <c r="D26">
        <f>CORREL(C12:C15,D12:D15)</f>
        <v>0.35322125708826763</v>
      </c>
      <c r="E26">
        <f>CORREL(C12:C15, E12:E15)</f>
        <v>0.10591939598436156</v>
      </c>
      <c r="F26">
        <f>CORREL(C12:C15,F12:F15)</f>
        <v>0.28325482187168649</v>
      </c>
      <c r="G26">
        <f>CORREL(C12:C15,G12:G15)</f>
        <v>-0.47423979954671386</v>
      </c>
      <c r="H26">
        <f>CORREL(C12:C15,H12:H15)</f>
        <v>0.24347770624684312</v>
      </c>
      <c r="I26">
        <f>CORREL(C12:C15,I12:I15)</f>
        <v>-0.24347770624684251</v>
      </c>
      <c r="J26">
        <f>CORREL(C12:C15,J12:J15)</f>
        <v>9.2852557101682567E-2</v>
      </c>
      <c r="K26">
        <f>CORREL(C12:C15,K12:K15)</f>
        <v>0.61082000859640895</v>
      </c>
      <c r="L26">
        <f>CORREL(C12:C15,L12:L15)</f>
        <v>0.1204061350106701</v>
      </c>
      <c r="M26">
        <f>CORREL(C12:C15,M12:M15)</f>
        <v>-0.26703345349482049</v>
      </c>
      <c r="N26">
        <f>CORREL(C12:C15,N12:N15)</f>
        <v>0.18283306073362554</v>
      </c>
      <c r="O26">
        <f>CORREL(C12:C15,O12:O15)</f>
        <v>-0.18283306073362532</v>
      </c>
    </row>
    <row r="27" spans="1:15" x14ac:dyDescent="0.25">
      <c r="A27" s="25" t="s">
        <v>239</v>
      </c>
      <c r="D27">
        <f>CORREL(B12:B15,D12:D15)</f>
        <v>0.23602183476001826</v>
      </c>
      <c r="E27">
        <f>CORREL(B12:B15,E12:E15)</f>
        <v>-0.52070903030635374</v>
      </c>
      <c r="F27">
        <f>CORREL(B12:B15,F12:F15)</f>
        <v>0.77185451034489427</v>
      </c>
      <c r="G27">
        <f>CORREL(B12:B15,G12:G15)</f>
        <v>0.18703686024461214</v>
      </c>
      <c r="H27">
        <f>CORREL(B12:B15,H12:H15)</f>
        <v>-0.42241208450851264</v>
      </c>
      <c r="I27">
        <f>CORREL(B12:B15,I12:I15)</f>
        <v>0.42241208450851314</v>
      </c>
      <c r="J27">
        <f>CORREL(B12:B15,J12:J15)</f>
        <v>-0.43938354151004055</v>
      </c>
      <c r="K27">
        <f>CORREL(B12:B15,K12:K15)</f>
        <v>0.62441453577961303</v>
      </c>
      <c r="L27">
        <f>CORREL(B12:B15,L12:L15)</f>
        <v>-9.8798773401822665E-2</v>
      </c>
      <c r="M27">
        <f>CORREL(B12:B15,M12:M15)</f>
        <v>0.39612446535836326</v>
      </c>
      <c r="N27">
        <f>CORREL(B12:B15,N12:N15)</f>
        <v>-0.31624345286464572</v>
      </c>
      <c r="O27">
        <f>CORREL(B12:B15,O12:O15)</f>
        <v>0.31624345286464606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abSelected="1" workbookViewId="0">
      <selection activeCell="H19" sqref="H19"/>
    </sheetView>
  </sheetViews>
  <sheetFormatPr baseColWidth="10" defaultRowHeight="15.75" x14ac:dyDescent="0.25"/>
  <cols>
    <col min="1" max="1" width="42.625" customWidth="1"/>
    <col min="2" max="2" width="27.5" customWidth="1"/>
    <col min="8" max="9" width="14.5" customWidth="1"/>
    <col min="10" max="13" width="12.875" customWidth="1"/>
    <col min="14" max="15" width="26" customWidth="1"/>
  </cols>
  <sheetData>
    <row r="2" spans="1:15" x14ac:dyDescent="0.25">
      <c r="A2" s="24" t="s">
        <v>220</v>
      </c>
      <c r="B2" s="24" t="s">
        <v>244</v>
      </c>
      <c r="C2" s="24" t="s">
        <v>221</v>
      </c>
      <c r="D2" s="24" t="s">
        <v>208</v>
      </c>
      <c r="E2" s="24" t="s">
        <v>209</v>
      </c>
      <c r="F2" s="24" t="s">
        <v>210</v>
      </c>
      <c r="G2" s="24" t="s">
        <v>211</v>
      </c>
      <c r="H2" s="24" t="s">
        <v>240</v>
      </c>
      <c r="I2" s="24" t="s">
        <v>241</v>
      </c>
      <c r="J2" s="24" t="s">
        <v>214</v>
      </c>
      <c r="K2" s="24" t="s">
        <v>215</v>
      </c>
      <c r="L2" s="24" t="s">
        <v>216</v>
      </c>
      <c r="M2" s="24" t="s">
        <v>217</v>
      </c>
      <c r="N2" s="24" t="s">
        <v>242</v>
      </c>
      <c r="O2" s="24" t="s">
        <v>243</v>
      </c>
    </row>
    <row r="3" spans="1:15" x14ac:dyDescent="0.25">
      <c r="A3" t="s">
        <v>222</v>
      </c>
      <c r="B3">
        <v>1</v>
      </c>
      <c r="C3">
        <v>1963</v>
      </c>
      <c r="D3">
        <v>0.39620183553857735</v>
      </c>
      <c r="E3">
        <v>0.31034341193384096</v>
      </c>
      <c r="F3">
        <v>0.23933813266313053</v>
      </c>
      <c r="G3">
        <v>5.411661986445112E-2</v>
      </c>
      <c r="H3">
        <f xml:space="preserve"> D3+E3</f>
        <v>0.70654524747241831</v>
      </c>
      <c r="I3">
        <f>F3+G3</f>
        <v>0.29345475252758163</v>
      </c>
      <c r="J3">
        <v>0.41931092527472502</v>
      </c>
      <c r="K3">
        <v>0.3658253767594416</v>
      </c>
      <c r="L3">
        <v>0.17613256974257324</v>
      </c>
      <c r="M3">
        <v>3.8731128223260088E-2</v>
      </c>
      <c r="N3">
        <f>J3+K3</f>
        <v>0.78513630203416662</v>
      </c>
      <c r="O3">
        <f>L3+M3</f>
        <v>0.21486369796583332</v>
      </c>
    </row>
    <row r="4" spans="1:15" x14ac:dyDescent="0.25">
      <c r="A4" t="s">
        <v>223</v>
      </c>
      <c r="B4">
        <v>2</v>
      </c>
      <c r="C4">
        <v>1963</v>
      </c>
      <c r="D4">
        <v>0.38802398365428925</v>
      </c>
      <c r="E4">
        <v>0.31573221024551185</v>
      </c>
      <c r="F4">
        <v>0.21926075364977454</v>
      </c>
      <c r="G4">
        <v>7.6983052450424347E-2</v>
      </c>
      <c r="H4">
        <f t="shared" ref="H4:H15" si="0" xml:space="preserve"> D4+E4</f>
        <v>0.70375619389980115</v>
      </c>
      <c r="I4">
        <f t="shared" ref="I4:I15" si="1">F4+G4</f>
        <v>0.2962438061001989</v>
      </c>
      <c r="J4">
        <v>0.52005317068656109</v>
      </c>
      <c r="K4">
        <v>0.24018589883357802</v>
      </c>
      <c r="L4">
        <v>0.17891936792336768</v>
      </c>
      <c r="M4">
        <v>6.0841562556493221E-2</v>
      </c>
      <c r="N4">
        <f t="shared" ref="N4:N14" si="2">J4+K4</f>
        <v>0.76023906952013909</v>
      </c>
      <c r="O4">
        <f t="shared" ref="O4:O15" si="3">L4+M4</f>
        <v>0.23976093047986091</v>
      </c>
    </row>
    <row r="5" spans="1:15" x14ac:dyDescent="0.25">
      <c r="A5" t="s">
        <v>224</v>
      </c>
      <c r="B5">
        <v>3</v>
      </c>
      <c r="C5">
        <v>1964</v>
      </c>
      <c r="D5">
        <v>0.33301725283080413</v>
      </c>
      <c r="E5">
        <v>0.31089058845641077</v>
      </c>
      <c r="F5">
        <v>0.23628115527479845</v>
      </c>
      <c r="G5">
        <v>0.11981100343798669</v>
      </c>
      <c r="H5">
        <f t="shared" si="0"/>
        <v>0.6439078412872149</v>
      </c>
      <c r="I5">
        <f t="shared" si="1"/>
        <v>0.35609215871278516</v>
      </c>
      <c r="J5">
        <v>0.41040981933906895</v>
      </c>
      <c r="K5">
        <v>0.22631517244098312</v>
      </c>
      <c r="L5">
        <v>0.21471339367387116</v>
      </c>
      <c r="M5">
        <v>0.14856161454607669</v>
      </c>
      <c r="N5">
        <f t="shared" si="2"/>
        <v>0.63672499178005204</v>
      </c>
      <c r="O5">
        <f t="shared" si="3"/>
        <v>0.36327500821994785</v>
      </c>
    </row>
    <row r="6" spans="1:15" x14ac:dyDescent="0.25">
      <c r="A6" t="s">
        <v>225</v>
      </c>
      <c r="B6">
        <v>4</v>
      </c>
      <c r="C6">
        <v>1964</v>
      </c>
      <c r="D6">
        <v>0.363827985199554</v>
      </c>
      <c r="E6">
        <v>0.34968012398341436</v>
      </c>
      <c r="F6">
        <v>0.23529698733233656</v>
      </c>
      <c r="G6">
        <v>5.119490348469509E-2</v>
      </c>
      <c r="H6">
        <f t="shared" si="0"/>
        <v>0.71350810918296836</v>
      </c>
      <c r="I6">
        <f t="shared" si="1"/>
        <v>0.28649189081703164</v>
      </c>
      <c r="J6">
        <v>0.47656279342095259</v>
      </c>
      <c r="K6">
        <v>0.30425564155552615</v>
      </c>
      <c r="L6">
        <v>0.14758228033239776</v>
      </c>
      <c r="M6">
        <v>7.1599284691123449E-2</v>
      </c>
      <c r="N6">
        <f t="shared" si="2"/>
        <v>0.78081843497647874</v>
      </c>
      <c r="O6">
        <f t="shared" si="3"/>
        <v>0.21918156502352121</v>
      </c>
    </row>
    <row r="7" spans="1:15" x14ac:dyDescent="0.25">
      <c r="A7" t="s">
        <v>226</v>
      </c>
      <c r="B7">
        <v>5</v>
      </c>
      <c r="C7">
        <v>1965</v>
      </c>
      <c r="D7">
        <v>0.345003080347555</v>
      </c>
      <c r="E7">
        <v>0.31305819318567235</v>
      </c>
      <c r="F7">
        <v>0.26326739233469876</v>
      </c>
      <c r="G7">
        <v>7.8671334132073834E-2</v>
      </c>
      <c r="H7">
        <f t="shared" si="0"/>
        <v>0.65806127353322741</v>
      </c>
      <c r="I7">
        <f t="shared" si="1"/>
        <v>0.34193872646677259</v>
      </c>
      <c r="J7">
        <v>0.42475993959625219</v>
      </c>
      <c r="K7">
        <v>0.35283847616162062</v>
      </c>
      <c r="L7">
        <v>0.13552623584668302</v>
      </c>
      <c r="M7">
        <v>8.6875348395444182E-2</v>
      </c>
      <c r="N7">
        <f t="shared" si="2"/>
        <v>0.77759841575787281</v>
      </c>
      <c r="O7">
        <f t="shared" si="3"/>
        <v>0.22240158424212719</v>
      </c>
    </row>
    <row r="8" spans="1:15" x14ac:dyDescent="0.25">
      <c r="A8" t="s">
        <v>227</v>
      </c>
      <c r="B8">
        <v>6</v>
      </c>
      <c r="C8">
        <v>1965</v>
      </c>
      <c r="D8">
        <v>0.36383721126264851</v>
      </c>
      <c r="E8">
        <v>0.30745320303551449</v>
      </c>
      <c r="F8">
        <v>0.23650160848988697</v>
      </c>
      <c r="G8">
        <v>9.2207977211950148E-2</v>
      </c>
      <c r="H8">
        <f t="shared" si="0"/>
        <v>0.67129041429816305</v>
      </c>
      <c r="I8">
        <f t="shared" si="1"/>
        <v>0.32870958570183711</v>
      </c>
      <c r="J8">
        <v>0.48281047418430972</v>
      </c>
      <c r="K8">
        <v>0.20505441406507613</v>
      </c>
      <c r="L8">
        <v>0.21432260495501526</v>
      </c>
      <c r="M8">
        <v>9.781250679559883E-2</v>
      </c>
      <c r="N8">
        <f t="shared" si="2"/>
        <v>0.68786488824938585</v>
      </c>
      <c r="O8">
        <f t="shared" si="3"/>
        <v>0.31213511175061409</v>
      </c>
    </row>
    <row r="9" spans="1:15" x14ac:dyDescent="0.25">
      <c r="A9" t="s">
        <v>228</v>
      </c>
      <c r="B9">
        <v>7</v>
      </c>
      <c r="C9">
        <v>1966</v>
      </c>
      <c r="D9">
        <v>0.36891208831969091</v>
      </c>
      <c r="E9">
        <v>0.26301531349369728</v>
      </c>
      <c r="F9">
        <v>0.22313077000188475</v>
      </c>
      <c r="G9">
        <v>0.14494182818472709</v>
      </c>
      <c r="H9">
        <f t="shared" si="0"/>
        <v>0.63192740181338825</v>
      </c>
      <c r="I9">
        <f t="shared" si="1"/>
        <v>0.36807259818661187</v>
      </c>
      <c r="J9">
        <v>0.45699001279588897</v>
      </c>
      <c r="K9">
        <v>0.15807730425944627</v>
      </c>
      <c r="L9">
        <v>0.23715911786827482</v>
      </c>
      <c r="M9">
        <v>0.14777356507639</v>
      </c>
      <c r="N9">
        <f t="shared" si="2"/>
        <v>0.61506731705533524</v>
      </c>
      <c r="O9">
        <f t="shared" si="3"/>
        <v>0.38493268294466482</v>
      </c>
    </row>
    <row r="10" spans="1:15" x14ac:dyDescent="0.25">
      <c r="A10" t="s">
        <v>229</v>
      </c>
      <c r="B10">
        <v>8</v>
      </c>
      <c r="C10">
        <v>1967</v>
      </c>
      <c r="D10">
        <v>0.31717394603599597</v>
      </c>
      <c r="E10">
        <v>0.28338330869473516</v>
      </c>
      <c r="F10">
        <v>0.27564480838112621</v>
      </c>
      <c r="G10">
        <v>0.12379793688814264</v>
      </c>
      <c r="H10">
        <f t="shared" si="0"/>
        <v>0.60055725473073118</v>
      </c>
      <c r="I10">
        <f t="shared" si="1"/>
        <v>0.39944274526926882</v>
      </c>
      <c r="J10">
        <v>0.31162557756198195</v>
      </c>
      <c r="K10">
        <v>0.30839435869079518</v>
      </c>
      <c r="L10">
        <v>0.25737548362538631</v>
      </c>
      <c r="M10">
        <v>0.12260458012183645</v>
      </c>
      <c r="N10">
        <f t="shared" si="2"/>
        <v>0.62001993625277718</v>
      </c>
      <c r="O10">
        <f t="shared" si="3"/>
        <v>0.37998006374722276</v>
      </c>
    </row>
    <row r="11" spans="1:15" x14ac:dyDescent="0.25">
      <c r="A11" t="s">
        <v>230</v>
      </c>
      <c r="B11">
        <v>9</v>
      </c>
      <c r="C11">
        <v>1967</v>
      </c>
      <c r="D11">
        <v>0.33491653550716988</v>
      </c>
      <c r="E11">
        <v>0.32548210061725857</v>
      </c>
      <c r="F11">
        <v>0.23300552395280985</v>
      </c>
      <c r="G11">
        <v>0.10659583992276174</v>
      </c>
      <c r="H11">
        <f t="shared" si="0"/>
        <v>0.66039863612442851</v>
      </c>
      <c r="I11">
        <f t="shared" si="1"/>
        <v>0.3396013638755716</v>
      </c>
      <c r="J11">
        <v>0.47287508771186304</v>
      </c>
      <c r="K11">
        <v>0.24777979091298583</v>
      </c>
      <c r="L11">
        <v>0.16655934716274209</v>
      </c>
      <c r="M11">
        <v>0.112785774212409</v>
      </c>
      <c r="N11">
        <f t="shared" si="2"/>
        <v>0.72065487862484889</v>
      </c>
      <c r="O11">
        <f t="shared" si="3"/>
        <v>0.27934512137515111</v>
      </c>
    </row>
    <row r="12" spans="1:15" x14ac:dyDescent="0.25">
      <c r="A12" t="s">
        <v>231</v>
      </c>
      <c r="B12">
        <v>10</v>
      </c>
      <c r="C12">
        <v>1968</v>
      </c>
      <c r="D12">
        <v>0.33050597738101256</v>
      </c>
      <c r="E12">
        <v>0.30743702539533113</v>
      </c>
      <c r="F12">
        <v>0.23395601790198001</v>
      </c>
      <c r="G12">
        <v>0.12810097932167619</v>
      </c>
      <c r="H12">
        <f t="shared" si="0"/>
        <v>0.63794300277634375</v>
      </c>
      <c r="I12">
        <f t="shared" si="1"/>
        <v>0.3620569972236562</v>
      </c>
      <c r="J12">
        <v>0.42234025364146993</v>
      </c>
      <c r="K12">
        <v>0.25216009473327206</v>
      </c>
      <c r="L12">
        <v>0.20277680515088853</v>
      </c>
      <c r="M12">
        <v>0.12272284647436942</v>
      </c>
      <c r="N12">
        <f t="shared" si="2"/>
        <v>0.67450034837474204</v>
      </c>
      <c r="O12">
        <f t="shared" si="3"/>
        <v>0.32549965162525796</v>
      </c>
    </row>
    <row r="13" spans="1:15" x14ac:dyDescent="0.25">
      <c r="A13" t="s">
        <v>232</v>
      </c>
      <c r="B13">
        <v>11</v>
      </c>
      <c r="C13">
        <v>1969</v>
      </c>
      <c r="D13">
        <v>0.33297935062289818</v>
      </c>
      <c r="E13">
        <v>0.39012930215304731</v>
      </c>
      <c r="F13">
        <v>0.22959061974880074</v>
      </c>
      <c r="G13">
        <v>4.7300727475253809E-2</v>
      </c>
      <c r="H13">
        <f t="shared" si="0"/>
        <v>0.72310865277594549</v>
      </c>
      <c r="I13">
        <f t="shared" si="1"/>
        <v>0.27689134722405456</v>
      </c>
      <c r="J13">
        <v>0.47156537418614841</v>
      </c>
      <c r="K13">
        <v>0.25637595079617892</v>
      </c>
      <c r="L13">
        <v>0.25216438326291568</v>
      </c>
      <c r="M13">
        <v>1.989429175475687E-2</v>
      </c>
      <c r="N13">
        <f t="shared" si="2"/>
        <v>0.72794132498232733</v>
      </c>
      <c r="O13">
        <f t="shared" si="3"/>
        <v>0.27205867501767256</v>
      </c>
    </row>
    <row r="14" spans="1:15" x14ac:dyDescent="0.25">
      <c r="A14" t="s">
        <v>233</v>
      </c>
      <c r="B14">
        <v>13</v>
      </c>
      <c r="C14">
        <v>1969</v>
      </c>
      <c r="D14">
        <v>0.3299547833244324</v>
      </c>
      <c r="E14">
        <v>0.26792729936336046</v>
      </c>
      <c r="F14">
        <v>0.27141509660340746</v>
      </c>
      <c r="G14">
        <v>0.13070282070879968</v>
      </c>
      <c r="H14">
        <f t="shared" si="0"/>
        <v>0.59788208268779286</v>
      </c>
      <c r="I14">
        <f t="shared" si="1"/>
        <v>0.40211791731220714</v>
      </c>
      <c r="J14">
        <v>0.34412050674521799</v>
      </c>
      <c r="K14">
        <v>0.26262933599843968</v>
      </c>
      <c r="L14">
        <v>0.22348673912747091</v>
      </c>
      <c r="M14">
        <v>0.16976341812887152</v>
      </c>
      <c r="N14">
        <f t="shared" si="2"/>
        <v>0.60674984274365773</v>
      </c>
      <c r="O14">
        <f t="shared" si="3"/>
        <v>0.39325015725634244</v>
      </c>
    </row>
    <row r="15" spans="1:15" x14ac:dyDescent="0.25">
      <c r="A15" t="s">
        <v>234</v>
      </c>
      <c r="B15">
        <v>12</v>
      </c>
      <c r="C15">
        <v>1969</v>
      </c>
      <c r="D15">
        <v>0.37262242823324682</v>
      </c>
      <c r="E15">
        <v>0.29752192008845524</v>
      </c>
      <c r="F15">
        <v>0.23408415616159864</v>
      </c>
      <c r="G15">
        <v>9.5771495516699376E-2</v>
      </c>
      <c r="H15">
        <f t="shared" si="0"/>
        <v>0.670144348321702</v>
      </c>
      <c r="I15">
        <f t="shared" si="1"/>
        <v>0.329855651678298</v>
      </c>
      <c r="J15">
        <v>0.48718909769547275</v>
      </c>
      <c r="K15">
        <v>0.27659201823916119</v>
      </c>
      <c r="L15">
        <v>0.16053085511781021</v>
      </c>
      <c r="M15">
        <v>7.5688028947555747E-2</v>
      </c>
      <c r="N15">
        <f>J15+K15</f>
        <v>0.76378111593463394</v>
      </c>
      <c r="O15">
        <f t="shared" si="3"/>
        <v>0.23621888406536595</v>
      </c>
    </row>
    <row r="17" spans="1:15" x14ac:dyDescent="0.25">
      <c r="A17" s="24" t="s">
        <v>235</v>
      </c>
    </row>
    <row r="18" spans="1:15" x14ac:dyDescent="0.25">
      <c r="A18" s="24" t="s">
        <v>238</v>
      </c>
      <c r="D18">
        <f>CORREL(C3:C15,D3:D15)</f>
        <v>-0.57455731552971712</v>
      </c>
      <c r="E18">
        <f>CORREL(C3:C15, E3:E15)</f>
        <v>-4.5108879849582492E-2</v>
      </c>
      <c r="F18">
        <f>CORREL(C3:C15,F3:F15)</f>
        <v>0.25474595135788874</v>
      </c>
      <c r="G18">
        <f>CORREL(C3:C15,G3:G15)</f>
        <v>0.3447934509012629</v>
      </c>
      <c r="H18">
        <f>CORREL(C3:C15,H3:H15)</f>
        <v>-0.38789017104373669</v>
      </c>
      <c r="I18">
        <f>CORREL(C3:C15,I3:I15)</f>
        <v>0.38789017104373658</v>
      </c>
      <c r="J18">
        <f>CORREL(C3:C15,J3:J15)</f>
        <v>-0.25126612116403757</v>
      </c>
      <c r="K18">
        <f>CORREL(C3:C15,K3:K15)</f>
        <v>-0.16563092661567203</v>
      </c>
      <c r="L18">
        <f>CORREL(C3:C15,L3:L15)</f>
        <v>0.37378924685272302</v>
      </c>
      <c r="M18">
        <f>CORREL(C3:C15,M3:M15)</f>
        <v>0.21120054066891444</v>
      </c>
      <c r="N18">
        <f>CORREL(C3:C15,N3:N15)</f>
        <v>-0.35654033400260898</v>
      </c>
      <c r="O18">
        <f>CORREL(C3:C15,O3:O15)</f>
        <v>0.35654033400260898</v>
      </c>
    </row>
    <row r="19" spans="1:15" x14ac:dyDescent="0.25">
      <c r="A19" s="24" t="s">
        <v>239</v>
      </c>
      <c r="D19">
        <f>CORREL(B3:B15,D3:D15)</f>
        <v>-0.55025386720336056</v>
      </c>
      <c r="E19">
        <f>CORREL(B3:B15,E3:E15)</f>
        <v>-0.10000520793956973</v>
      </c>
      <c r="F19">
        <f>CORREL(B3:B15,F3:F15)</f>
        <v>0.25843649054622536</v>
      </c>
      <c r="G19">
        <f>CORREL(B3:B15,G3:G15)</f>
        <v>0.37968316229907312</v>
      </c>
      <c r="H19" s="26">
        <f>CORREL(B3:B15,H3:H15)</f>
        <v>-0.41752873594757467</v>
      </c>
      <c r="I19">
        <f>CORREL(B3:B15,I3:I15)</f>
        <v>0.4175287359475745</v>
      </c>
      <c r="J19">
        <f>CORREL(B3:B15,J3:J15)</f>
        <v>-0.22096640296721465</v>
      </c>
      <c r="K19">
        <f>CORREL(B3:B15,K3:K15)</f>
        <v>-0.21738399811445006</v>
      </c>
      <c r="L19">
        <f>CORREL(B3:B15,L3:L15)</f>
        <v>0.33046361396691032</v>
      </c>
      <c r="M19">
        <f>CORREL(B3:B15,M3:M15)</f>
        <v>0.27587070169080263</v>
      </c>
      <c r="N19">
        <f>CORREL(B3:B15,N3:N15)</f>
        <v>-0.37372260578660388</v>
      </c>
      <c r="O19">
        <f>CORREL(B3:B15,O3:O15)</f>
        <v>0.37372260578660382</v>
      </c>
    </row>
    <row r="21" spans="1:15" x14ac:dyDescent="0.25">
      <c r="A21" s="24" t="s">
        <v>236</v>
      </c>
    </row>
    <row r="22" spans="1:15" x14ac:dyDescent="0.25">
      <c r="A22" s="24" t="s">
        <v>238</v>
      </c>
      <c r="D22">
        <f>CORREL(C3:C10,D3:D10)</f>
        <v>-0.69754013887623445</v>
      </c>
      <c r="E22">
        <f>CORREL(C3:C10, E3:E10)</f>
        <v>-0.65520254528132094</v>
      </c>
      <c r="F22">
        <f>CORREL(C3:C10,F3:F10)</f>
        <v>0.57725301045988375</v>
      </c>
      <c r="G22">
        <f>CORREL(C3:C10,G3:G10)</f>
        <v>0.70896216116637878</v>
      </c>
      <c r="H22">
        <f>CORREL(C3:C10,H3:H10)</f>
        <v>-0.87292439065298488</v>
      </c>
      <c r="I22">
        <f>CORREL(C3:C10,I3:I10)</f>
        <v>0.8729243906529851</v>
      </c>
      <c r="J22">
        <f>CORREL(C3:C10,J3:J10)</f>
        <v>-0.59851241690546575</v>
      </c>
      <c r="K22">
        <f>CORREL(C3:C10,K3:K10)</f>
        <v>-0.2160661962448876</v>
      </c>
      <c r="L22">
        <f>CORREL(C3:C10,L3:L10)</f>
        <v>0.62846409920707669</v>
      </c>
      <c r="M22">
        <f>CORREL(C3:C10,M3:M10)</f>
        <v>0.66603188535498248</v>
      </c>
      <c r="N22">
        <f>CORREL(C3:C10,N3:N10)</f>
        <v>-0.70456876545168057</v>
      </c>
      <c r="O22">
        <f>CORREL(C3:C10,O3:O10)</f>
        <v>0.70456876545168101</v>
      </c>
    </row>
    <row r="23" spans="1:15" x14ac:dyDescent="0.25">
      <c r="A23" s="24" t="s">
        <v>239</v>
      </c>
      <c r="D23">
        <f>CORREL(B3:B10,D3:D10)</f>
        <v>-0.62815037394574935</v>
      </c>
      <c r="E23">
        <f>CORREL(B3:B10,E3:E10)</f>
        <v>-0.57722000966708997</v>
      </c>
      <c r="F23">
        <f>CORREL(B3:B10,F3:F10)</f>
        <v>0.46018437933529022</v>
      </c>
      <c r="G23">
        <f>CORREL(B3:B10,G3:G10)</f>
        <v>0.66253109094734186</v>
      </c>
      <c r="H23">
        <f>CORREL(B3:B10,H3:H10)</f>
        <v>-0.77806740105441452</v>
      </c>
      <c r="I23">
        <f>CORREL(B3:B10,I3:I10)</f>
        <v>0.77806740105441496</v>
      </c>
      <c r="J23">
        <f>CORREL(B3:B10,J3:J10)</f>
        <v>-0.4178373366437042</v>
      </c>
      <c r="K23">
        <f>CORREL(B3:B10,K3:K10)</f>
        <v>-0.32660621083527169</v>
      </c>
      <c r="L23">
        <f>CORREL(B3:B10,L3:L10)</f>
        <v>0.57669925493221119</v>
      </c>
      <c r="M23">
        <f>CORREL(B3:B10,M3:M10)</f>
        <v>0.64095478335035827</v>
      </c>
      <c r="N23">
        <f>CORREL(B3:B10,N3:N10)</f>
        <v>-0.66226026707950991</v>
      </c>
      <c r="O23">
        <f>CORREL(B3:B10,O3:O10)</f>
        <v>0.66226026707951013</v>
      </c>
    </row>
    <row r="25" spans="1:15" x14ac:dyDescent="0.25">
      <c r="A25" s="24" t="s">
        <v>237</v>
      </c>
    </row>
    <row r="26" spans="1:15" x14ac:dyDescent="0.25">
      <c r="A26" s="25" t="s">
        <v>238</v>
      </c>
      <c r="D26">
        <f>CORREL(C11:C15,D11:D15)</f>
        <v>0.31035328716184979</v>
      </c>
      <c r="E26">
        <f>CORREL(C11:C15, E11:E15)</f>
        <v>-3.2544150109605208E-2</v>
      </c>
      <c r="F26">
        <f>CORREL(C11:C15,F11:F15)</f>
        <v>0.34103611691722235</v>
      </c>
      <c r="G26">
        <f>CORREL(C11:C15,G11:G15)</f>
        <v>-0.29986715305200201</v>
      </c>
      <c r="H26">
        <f>CORREL(C11:C15,H11:H15)</f>
        <v>9.1112255345222368E-2</v>
      </c>
      <c r="I26">
        <f>CORREL(C11:C15,I11:I15)</f>
        <v>-9.1112255345223062E-2</v>
      </c>
      <c r="J26">
        <f>CORREL(C11:C15,J11:J15)</f>
        <v>-0.23423131293646215</v>
      </c>
      <c r="K26">
        <f>CORREL(C11:C15,K11:K15)</f>
        <v>0.73847513730019998</v>
      </c>
      <c r="L26">
        <f>CORREL(C11:C15,L11:L15)</f>
        <v>0.48854961502769345</v>
      </c>
      <c r="M26">
        <f>CORREL(C11:C15,M11:M15)</f>
        <v>-0.23838892908320058</v>
      </c>
      <c r="N26">
        <f>CORREL(C11:C15,N11:N15)</f>
        <v>-9.0793368652198989E-2</v>
      </c>
      <c r="O26">
        <f>CORREL(C11:C15,O11:O15)</f>
        <v>9.0793368652198642E-2</v>
      </c>
    </row>
    <row r="27" spans="1:15" x14ac:dyDescent="0.25">
      <c r="A27" s="25" t="s">
        <v>239</v>
      </c>
      <c r="D27">
        <f>CORREL(B11:B15,D11:D15)</f>
        <v>0.27912672939386146</v>
      </c>
      <c r="E27">
        <f>CORREL(B11:B15,E11:E15)</f>
        <v>-0.43406202007334688</v>
      </c>
      <c r="F27">
        <f>CORREL(B11:B15,F11:F15)</f>
        <v>0.69811686351852653</v>
      </c>
      <c r="G27">
        <f>CORREL(B11:B15,G11:G15)</f>
        <v>7.441385476533395E-2</v>
      </c>
      <c r="H27">
        <f>CORREL(B11:B15,H11:H15)</f>
        <v>-0.32013297739787755</v>
      </c>
      <c r="I27">
        <f>CORREL(B11:B15,I11:I15)</f>
        <v>0.32013297739787711</v>
      </c>
      <c r="J27">
        <f>CORREL(B11:B15,J11:J15)</f>
        <v>-0.51847445080562815</v>
      </c>
      <c r="K27">
        <f>CORREL(B11:B15,K11:K15)</f>
        <v>0.76388259569045425</v>
      </c>
      <c r="L27">
        <f>CORREL(B11:B15,L11:L15)</f>
        <v>0.29355622179382435</v>
      </c>
      <c r="M27">
        <f>CORREL(B11:B15,M11:M15)</f>
        <v>0.18886772074600383</v>
      </c>
      <c r="N27">
        <f>CORREL(B11:B15,N11:N15)</f>
        <v>-0.36238553172724103</v>
      </c>
      <c r="O27">
        <f>CORREL(B11:B15,O11:O15)</f>
        <v>0.36238553172724097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opLeftCell="D1" workbookViewId="0">
      <selection activeCell="F22" sqref="F22"/>
    </sheetView>
  </sheetViews>
  <sheetFormatPr baseColWidth="10" defaultRowHeight="15.75" x14ac:dyDescent="0.25"/>
  <cols>
    <col min="1" max="1" width="42.625" bestFit="1" customWidth="1"/>
    <col min="2" max="2" width="27.5" bestFit="1" customWidth="1"/>
    <col min="8" max="9" width="14.5" bestFit="1" customWidth="1"/>
    <col min="10" max="13" width="12.875" bestFit="1" customWidth="1"/>
    <col min="14" max="15" width="26" bestFit="1" customWidth="1"/>
  </cols>
  <sheetData>
    <row r="2" spans="1:15" x14ac:dyDescent="0.25">
      <c r="A2" s="24" t="s">
        <v>220</v>
      </c>
      <c r="B2" s="24" t="s">
        <v>244</v>
      </c>
      <c r="C2" s="24" t="s">
        <v>221</v>
      </c>
      <c r="D2" s="24" t="s">
        <v>208</v>
      </c>
      <c r="E2" s="24" t="s">
        <v>209</v>
      </c>
      <c r="F2" s="24" t="s">
        <v>210</v>
      </c>
      <c r="G2" s="24" t="s">
        <v>211</v>
      </c>
      <c r="H2" s="24" t="s">
        <v>240</v>
      </c>
      <c r="I2" s="24" t="s">
        <v>241</v>
      </c>
      <c r="J2" s="24" t="s">
        <v>214</v>
      </c>
      <c r="K2" s="24" t="s">
        <v>215</v>
      </c>
      <c r="L2" s="24" t="s">
        <v>216</v>
      </c>
      <c r="M2" s="24" t="s">
        <v>217</v>
      </c>
      <c r="N2" s="24" t="s">
        <v>242</v>
      </c>
      <c r="O2" s="24" t="s">
        <v>243</v>
      </c>
    </row>
    <row r="3" spans="1:15" x14ac:dyDescent="0.25">
      <c r="A3" t="s">
        <v>222</v>
      </c>
      <c r="B3">
        <v>1</v>
      </c>
      <c r="C3">
        <v>1963</v>
      </c>
      <c r="D3">
        <v>0.40314738064276462</v>
      </c>
      <c r="E3">
        <v>0.30820873500917684</v>
      </c>
      <c r="F3">
        <v>0.23093297197948534</v>
      </c>
      <c r="G3">
        <v>5.0011166248411426E-2</v>
      </c>
      <c r="H3">
        <f xml:space="preserve"> D3+E3</f>
        <v>0.71135611565194146</v>
      </c>
      <c r="I3">
        <f>F3+G3</f>
        <v>0.28094413822789677</v>
      </c>
      <c r="J3">
        <v>0.42890979967203985</v>
      </c>
      <c r="K3">
        <v>0.35883218608192363</v>
      </c>
      <c r="L3">
        <v>0.15264220589028293</v>
      </c>
      <c r="M3">
        <v>3.4966190474306581E-2</v>
      </c>
      <c r="N3">
        <f>J3+K3</f>
        <v>0.78774198575396348</v>
      </c>
      <c r="O3">
        <f>L3+M3</f>
        <v>0.18760839636458951</v>
      </c>
    </row>
    <row r="4" spans="1:15" x14ac:dyDescent="0.25">
      <c r="A4" t="s">
        <v>223</v>
      </c>
      <c r="B4">
        <v>2</v>
      </c>
      <c r="C4">
        <v>1963</v>
      </c>
      <c r="D4">
        <v>0.38500373109670782</v>
      </c>
      <c r="E4">
        <v>0.31402323776451441</v>
      </c>
      <c r="F4">
        <v>0.21535577153887434</v>
      </c>
      <c r="G4">
        <v>7.5655562529320444E-2</v>
      </c>
      <c r="H4">
        <f t="shared" ref="H4:H15" si="0" xml:space="preserve"> D4+E4</f>
        <v>0.69902696886122229</v>
      </c>
      <c r="I4">
        <f t="shared" ref="I4:I15" si="1">F4+G4</f>
        <v>0.29101133406819479</v>
      </c>
      <c r="J4">
        <v>0.52174697369686651</v>
      </c>
      <c r="K4">
        <v>0.23868535044097614</v>
      </c>
      <c r="L4">
        <v>0.17398559219484941</v>
      </c>
      <c r="M4">
        <v>5.1057213397222696E-2</v>
      </c>
      <c r="N4">
        <f t="shared" ref="N4:N14" si="2">J4+K4</f>
        <v>0.76043232413784267</v>
      </c>
      <c r="O4">
        <f t="shared" ref="O4:O15" si="3">L4+M4</f>
        <v>0.2250428055920721</v>
      </c>
    </row>
    <row r="5" spans="1:15" x14ac:dyDescent="0.25">
      <c r="A5" t="s">
        <v>224</v>
      </c>
      <c r="B5">
        <v>3</v>
      </c>
      <c r="C5">
        <v>1964</v>
      </c>
      <c r="D5">
        <v>0.33254761175410835</v>
      </c>
      <c r="E5">
        <v>0.31208299154725644</v>
      </c>
      <c r="F5">
        <v>0.23601450508771799</v>
      </c>
      <c r="G5">
        <v>0.10157828356081779</v>
      </c>
      <c r="H5">
        <f t="shared" si="0"/>
        <v>0.64463060330136479</v>
      </c>
      <c r="I5">
        <f t="shared" si="1"/>
        <v>0.33759278864853576</v>
      </c>
      <c r="J5">
        <v>0.41664825227601604</v>
      </c>
      <c r="K5">
        <v>0.22653047482270081</v>
      </c>
      <c r="L5">
        <v>0.21911127590237467</v>
      </c>
      <c r="M5">
        <v>0.13435555987186565</v>
      </c>
      <c r="N5">
        <f t="shared" si="2"/>
        <v>0.64317872709871682</v>
      </c>
      <c r="O5">
        <f t="shared" si="3"/>
        <v>0.35346683577424032</v>
      </c>
    </row>
    <row r="6" spans="1:15" x14ac:dyDescent="0.25">
      <c r="A6" t="s">
        <v>225</v>
      </c>
      <c r="B6">
        <v>4</v>
      </c>
      <c r="C6">
        <v>1964</v>
      </c>
      <c r="D6">
        <v>0.36413620518061385</v>
      </c>
      <c r="E6">
        <v>0.35185835989482217</v>
      </c>
      <c r="F6">
        <v>0.2369930235938634</v>
      </c>
      <c r="G6">
        <v>4.7108772417991239E-2</v>
      </c>
      <c r="H6">
        <f t="shared" si="0"/>
        <v>0.71599456507543602</v>
      </c>
      <c r="I6">
        <f t="shared" si="1"/>
        <v>0.28410179601185465</v>
      </c>
      <c r="J6">
        <v>0.48005586109964321</v>
      </c>
      <c r="K6">
        <v>0.29515936192349551</v>
      </c>
      <c r="L6">
        <v>0.14354541216098257</v>
      </c>
      <c r="M6">
        <v>6.2601049303432618E-2</v>
      </c>
      <c r="N6">
        <f t="shared" si="2"/>
        <v>0.77521522302313872</v>
      </c>
      <c r="O6">
        <f t="shared" si="3"/>
        <v>0.20614646146441518</v>
      </c>
    </row>
    <row r="7" spans="1:15" x14ac:dyDescent="0.25">
      <c r="A7" t="s">
        <v>226</v>
      </c>
      <c r="B7">
        <v>5</v>
      </c>
      <c r="C7">
        <v>1965</v>
      </c>
      <c r="D7">
        <v>0.34290699702531396</v>
      </c>
      <c r="E7">
        <v>0.31755275456847271</v>
      </c>
      <c r="F7">
        <v>0.26680321187636075</v>
      </c>
      <c r="G7">
        <v>7.2308679214533558E-2</v>
      </c>
      <c r="H7">
        <f t="shared" si="0"/>
        <v>0.66045975159378667</v>
      </c>
      <c r="I7">
        <f t="shared" si="1"/>
        <v>0.33911189109089429</v>
      </c>
      <c r="J7">
        <v>0.42421280023307029</v>
      </c>
      <c r="K7">
        <v>0.36170792962314963</v>
      </c>
      <c r="L7">
        <v>0.12940369447130687</v>
      </c>
      <c r="M7">
        <v>7.9384876158321224E-2</v>
      </c>
      <c r="N7">
        <f t="shared" si="2"/>
        <v>0.78592072985621986</v>
      </c>
      <c r="O7">
        <f t="shared" si="3"/>
        <v>0.20878857062962808</v>
      </c>
    </row>
    <row r="8" spans="1:15" x14ac:dyDescent="0.25">
      <c r="A8" t="s">
        <v>227</v>
      </c>
      <c r="B8">
        <v>6</v>
      </c>
      <c r="C8">
        <v>1965</v>
      </c>
      <c r="D8">
        <v>0.36738088246347922</v>
      </c>
      <c r="E8">
        <v>0.30518735106848965</v>
      </c>
      <c r="F8">
        <v>0.2365630168672169</v>
      </c>
      <c r="G8">
        <v>8.4376999104504538E-2</v>
      </c>
      <c r="H8">
        <f t="shared" si="0"/>
        <v>0.67256823353196893</v>
      </c>
      <c r="I8">
        <f t="shared" si="1"/>
        <v>0.32094001597172145</v>
      </c>
      <c r="J8">
        <v>0.47961858647926653</v>
      </c>
      <c r="K8">
        <v>0.20242816818441534</v>
      </c>
      <c r="L8">
        <v>0.19614599880259156</v>
      </c>
      <c r="M8">
        <v>9.3216758444194484E-2</v>
      </c>
      <c r="N8">
        <f t="shared" si="2"/>
        <v>0.68204675466368192</v>
      </c>
      <c r="O8">
        <f t="shared" si="3"/>
        <v>0.28936275724678606</v>
      </c>
    </row>
    <row r="9" spans="1:15" x14ac:dyDescent="0.25">
      <c r="A9" t="s">
        <v>228</v>
      </c>
      <c r="B9">
        <v>7</v>
      </c>
      <c r="C9">
        <v>1966</v>
      </c>
      <c r="D9">
        <v>0.36392437620944018</v>
      </c>
      <c r="E9">
        <v>0.26030412752890858</v>
      </c>
      <c r="F9">
        <v>0.22696869602277725</v>
      </c>
      <c r="G9">
        <v>0.13884238929243803</v>
      </c>
      <c r="H9">
        <f t="shared" si="0"/>
        <v>0.62422850373834882</v>
      </c>
      <c r="I9">
        <f t="shared" si="1"/>
        <v>0.36581108531521528</v>
      </c>
      <c r="J9">
        <v>0.45530965896436926</v>
      </c>
      <c r="K9">
        <v>0.15337347528634052</v>
      </c>
      <c r="L9">
        <v>0.23154674862409841</v>
      </c>
      <c r="M9">
        <v>0.11712196453631636</v>
      </c>
      <c r="N9">
        <f t="shared" si="2"/>
        <v>0.60868313425070975</v>
      </c>
      <c r="O9">
        <f t="shared" si="3"/>
        <v>0.34866871316041476</v>
      </c>
    </row>
    <row r="10" spans="1:15" x14ac:dyDescent="0.25">
      <c r="A10" t="s">
        <v>229</v>
      </c>
      <c r="B10">
        <v>8</v>
      </c>
      <c r="C10">
        <v>1967</v>
      </c>
      <c r="D10">
        <v>0.32163245178638761</v>
      </c>
      <c r="E10">
        <v>0.27554050215607817</v>
      </c>
      <c r="F10">
        <v>0.27723119743165286</v>
      </c>
      <c r="G10">
        <v>0.10437661019818881</v>
      </c>
      <c r="H10">
        <f t="shared" si="0"/>
        <v>0.59717295394246572</v>
      </c>
      <c r="I10">
        <f t="shared" si="1"/>
        <v>0.3816078076298417</v>
      </c>
      <c r="J10">
        <v>0.31382908202894583</v>
      </c>
      <c r="K10">
        <v>0.31154491801262174</v>
      </c>
      <c r="L10">
        <v>0.25156499426081708</v>
      </c>
      <c r="M10">
        <v>0.10323934139217282</v>
      </c>
      <c r="N10">
        <f t="shared" si="2"/>
        <v>0.62537400004156751</v>
      </c>
      <c r="O10">
        <f t="shared" si="3"/>
        <v>0.35480433565298991</v>
      </c>
    </row>
    <row r="11" spans="1:15" x14ac:dyDescent="0.25">
      <c r="A11" t="s">
        <v>230</v>
      </c>
      <c r="B11">
        <v>9</v>
      </c>
      <c r="C11">
        <v>1967</v>
      </c>
      <c r="D11">
        <v>0.33245901006510797</v>
      </c>
      <c r="E11">
        <v>0.31916866051545539</v>
      </c>
      <c r="F11">
        <v>0.24168730448899214</v>
      </c>
      <c r="G11">
        <v>9.7666347025462105E-2</v>
      </c>
      <c r="H11">
        <f t="shared" si="0"/>
        <v>0.65162767058056337</v>
      </c>
      <c r="I11">
        <f t="shared" si="1"/>
        <v>0.33935365151445424</v>
      </c>
      <c r="J11">
        <v>0.45175595633105559</v>
      </c>
      <c r="K11">
        <v>0.23808012246979571</v>
      </c>
      <c r="L11">
        <v>0.16151508082596092</v>
      </c>
      <c r="M11">
        <v>0.1034602015641263</v>
      </c>
      <c r="N11">
        <f t="shared" si="2"/>
        <v>0.68983607880085129</v>
      </c>
      <c r="O11">
        <f t="shared" si="3"/>
        <v>0.26497528239008722</v>
      </c>
    </row>
    <row r="12" spans="1:15" x14ac:dyDescent="0.25">
      <c r="A12" t="s">
        <v>231</v>
      </c>
      <c r="B12">
        <v>10</v>
      </c>
      <c r="C12">
        <v>1968</v>
      </c>
      <c r="D12">
        <v>0.33366367223803822</v>
      </c>
      <c r="E12">
        <v>0.30434694146425179</v>
      </c>
      <c r="F12">
        <v>0.23288795413396482</v>
      </c>
      <c r="G12">
        <v>0.11962890625386673</v>
      </c>
      <c r="H12">
        <f t="shared" si="0"/>
        <v>0.63801061370229006</v>
      </c>
      <c r="I12">
        <f t="shared" si="1"/>
        <v>0.35251686038783153</v>
      </c>
      <c r="J12">
        <v>0.42819613343473234</v>
      </c>
      <c r="K12">
        <v>0.24963679618423723</v>
      </c>
      <c r="L12">
        <v>0.1824096704787565</v>
      </c>
      <c r="M12">
        <v>0.10883556157376888</v>
      </c>
      <c r="N12">
        <f t="shared" si="2"/>
        <v>0.67783292961896957</v>
      </c>
      <c r="O12">
        <f t="shared" si="3"/>
        <v>0.29124523205252539</v>
      </c>
    </row>
    <row r="13" spans="1:15" x14ac:dyDescent="0.25">
      <c r="A13" t="s">
        <v>232</v>
      </c>
      <c r="B13">
        <v>11</v>
      </c>
      <c r="C13">
        <v>1969</v>
      </c>
      <c r="D13">
        <v>0.33297935062289818</v>
      </c>
      <c r="E13">
        <v>0.39012930215304731</v>
      </c>
      <c r="F13">
        <v>0.22959061974880074</v>
      </c>
      <c r="G13">
        <v>4.7300727475253809E-2</v>
      </c>
      <c r="H13">
        <f t="shared" si="0"/>
        <v>0.72310865277594549</v>
      </c>
      <c r="I13">
        <f t="shared" si="1"/>
        <v>0.27689134722405456</v>
      </c>
      <c r="J13">
        <v>0.47156537418614841</v>
      </c>
      <c r="K13">
        <v>0.25637595079617892</v>
      </c>
      <c r="L13">
        <v>0.25216438326291568</v>
      </c>
      <c r="M13">
        <v>1.989429175475687E-2</v>
      </c>
      <c r="N13">
        <f t="shared" si="2"/>
        <v>0.72794132498232733</v>
      </c>
      <c r="O13">
        <f t="shared" si="3"/>
        <v>0.27205867501767256</v>
      </c>
    </row>
    <row r="14" spans="1:15" x14ac:dyDescent="0.25">
      <c r="A14" t="s">
        <v>233</v>
      </c>
      <c r="B14">
        <v>13</v>
      </c>
      <c r="C14">
        <v>1969</v>
      </c>
      <c r="D14">
        <v>0.33316580566201182</v>
      </c>
      <c r="E14">
        <v>0.27074537700234763</v>
      </c>
      <c r="F14">
        <v>0.27395450410977873</v>
      </c>
      <c r="G14">
        <v>0.12180788786639997</v>
      </c>
      <c r="H14">
        <f t="shared" si="0"/>
        <v>0.6039111826643595</v>
      </c>
      <c r="I14">
        <f t="shared" si="1"/>
        <v>0.39576239197617868</v>
      </c>
      <c r="J14">
        <v>0.35120542677026345</v>
      </c>
      <c r="K14">
        <v>0.26527760805190037</v>
      </c>
      <c r="L14">
        <v>0.1963366734070984</v>
      </c>
      <c r="M14">
        <v>0.1555915933182655</v>
      </c>
      <c r="N14">
        <f t="shared" si="2"/>
        <v>0.61648303482216382</v>
      </c>
      <c r="O14">
        <f t="shared" si="3"/>
        <v>0.35192826672536393</v>
      </c>
    </row>
    <row r="15" spans="1:15" x14ac:dyDescent="0.25">
      <c r="A15" t="s">
        <v>234</v>
      </c>
      <c r="B15">
        <v>12</v>
      </c>
      <c r="C15">
        <v>1969</v>
      </c>
      <c r="D15">
        <v>0.37575771936657382</v>
      </c>
      <c r="E15">
        <v>0.29609561765044146</v>
      </c>
      <c r="F15">
        <v>0.2281881674739128</v>
      </c>
      <c r="G15">
        <v>8.5336791940802154E-2</v>
      </c>
      <c r="H15">
        <f t="shared" si="0"/>
        <v>0.67185333701701522</v>
      </c>
      <c r="I15">
        <f t="shared" si="1"/>
        <v>0.31352495941471492</v>
      </c>
      <c r="J15">
        <v>0.47860712039776987</v>
      </c>
      <c r="K15">
        <v>0.27990119053372525</v>
      </c>
      <c r="L15">
        <v>0.13726194582858334</v>
      </c>
      <c r="M15">
        <v>5.6952490337606708E-2</v>
      </c>
      <c r="N15">
        <f>J15+K15</f>
        <v>0.75850831093149518</v>
      </c>
      <c r="O15">
        <f t="shared" si="3"/>
        <v>0.19421443616619005</v>
      </c>
    </row>
    <row r="17" spans="1:15" x14ac:dyDescent="0.25">
      <c r="A17" s="24" t="s">
        <v>235</v>
      </c>
    </row>
    <row r="18" spans="1:15" x14ac:dyDescent="0.25">
      <c r="A18" s="24" t="s">
        <v>238</v>
      </c>
      <c r="D18">
        <f>CORREL(C3:C15,D3:D15)</f>
        <v>-0.54952992556108538</v>
      </c>
      <c r="E18">
        <f>CORREL(C3:C15, E3:E15)</f>
        <v>-5.744511982973808E-2</v>
      </c>
      <c r="F18">
        <f>CORREL(C3:C15,F3:F15)</f>
        <v>0.28957696156826518</v>
      </c>
      <c r="G18">
        <f>CORREL(C3:C15,G3:G15)</f>
        <v>0.35746964954216331</v>
      </c>
      <c r="H18">
        <f>CORREL(C3:C15,H3:H15)</f>
        <v>-0.38032408105503812</v>
      </c>
      <c r="I18">
        <f>CORREL(C3:C15,I3:I15)</f>
        <v>0.41406611263597498</v>
      </c>
      <c r="J18">
        <f>CORREL(C3:C15,J3:J15)</f>
        <v>-0.30524513010754434</v>
      </c>
      <c r="K18">
        <f>CORREL(C3:C15,K3:K15)</f>
        <v>-0.1334069135444875</v>
      </c>
      <c r="L18">
        <f>CORREL(C3:C15,L3:L15)</f>
        <v>0.27889027899576357</v>
      </c>
      <c r="M18">
        <f>CORREL(C3:C15,M3:M15)</f>
        <v>0.19624990372265241</v>
      </c>
      <c r="N18">
        <f>CORREL(C3:C15,N3:N15)</f>
        <v>-0.37254803085518695</v>
      </c>
      <c r="O18">
        <f>CORREL(C3:C15,O3:O15)</f>
        <v>0.30232201913361817</v>
      </c>
    </row>
    <row r="19" spans="1:15" x14ac:dyDescent="0.25">
      <c r="A19" s="24" t="s">
        <v>239</v>
      </c>
      <c r="D19">
        <f>CORREL(B3:B15,D3:D15)</f>
        <v>-0.52921303568707367</v>
      </c>
      <c r="E19">
        <f>CORREL(B3:B15,E3:E15)</f>
        <v>-0.10808366593631862</v>
      </c>
      <c r="F19">
        <f>CORREL(B3:B15,F3:F15)</f>
        <v>0.30555016402382912</v>
      </c>
      <c r="G19">
        <f>CORREL(B3:B15,G3:G15)</f>
        <v>0.39879095825163108</v>
      </c>
      <c r="H19">
        <f>CORREL(B3:B15,H3:H15)</f>
        <v>-0.40936657936609328</v>
      </c>
      <c r="I19">
        <f>CORREL(B3:B15,I3:I15)</f>
        <v>0.45328541010564494</v>
      </c>
      <c r="J19">
        <f>CORREL(B3:B15,J3:J15)</f>
        <v>-0.27868157281885808</v>
      </c>
      <c r="K19">
        <f>CORREL(B3:B15,K3:K15)</f>
        <v>-0.18683171719649144</v>
      </c>
      <c r="L19">
        <f>CORREL(B3:B15,L3:L15)</f>
        <v>0.22702481845907369</v>
      </c>
      <c r="M19">
        <f>CORREL(B3:B15,M3:M15)</f>
        <v>0.26502924218772178</v>
      </c>
      <c r="N19">
        <f>CORREL(B3:B15,N3:N15)</f>
        <v>-0.39708074010227074</v>
      </c>
      <c r="O19">
        <f>CORREL(B3:B15,O3:O15)</f>
        <v>0.31080311930265075</v>
      </c>
    </row>
    <row r="21" spans="1:15" x14ac:dyDescent="0.25">
      <c r="A21" s="24" t="s">
        <v>236</v>
      </c>
    </row>
    <row r="22" spans="1:15" x14ac:dyDescent="0.25">
      <c r="A22" s="24" t="s">
        <v>238</v>
      </c>
      <c r="D22">
        <f>CORREL(C3:C11,D3:D11)</f>
        <v>-0.7386733786988039</v>
      </c>
      <c r="E22">
        <f>CORREL(C3:C11, E3:E11)</f>
        <v>-0.46935434147960164</v>
      </c>
      <c r="F22">
        <f>CORREL(C3:C11,F3:F11)</f>
        <v>0.5892862641866029</v>
      </c>
      <c r="G22">
        <f>CORREL(C3:C11,G3:G11)</f>
        <v>0.64701703017693224</v>
      </c>
      <c r="H22">
        <f>CORREL(C3:C11,H3:H11)</f>
        <v>-0.80313655548330132</v>
      </c>
      <c r="I22">
        <f>CORREL(C3:C11,I3:I11)</f>
        <v>0.84063069366283416</v>
      </c>
      <c r="J22">
        <f>CORREL(C3:C11,J3:J11)</f>
        <v>-0.51790052273916865</v>
      </c>
      <c r="K22">
        <f>CORREL(C3:C11,K3:K11)</f>
        <v>-0.22745146997292967</v>
      </c>
      <c r="L22">
        <f>CORREL(C3:C11,L3:L11)</f>
        <v>0.43350991835859426</v>
      </c>
      <c r="M22">
        <f>CORREL(C3:C11,M3:M11)</f>
        <v>0.62384538809294665</v>
      </c>
      <c r="N22">
        <f>CORREL(C3:C11,N3:N11)</f>
        <v>-0.64226567613901375</v>
      </c>
      <c r="O22">
        <f>CORREL(C3:C11,O3:O11)</f>
        <v>0.56451078156968237</v>
      </c>
    </row>
    <row r="23" spans="1:15" x14ac:dyDescent="0.25">
      <c r="A23" s="24" t="s">
        <v>239</v>
      </c>
      <c r="D23">
        <f>CORREL(B3:B11,D3:D11)</f>
        <v>-0.69149372306583112</v>
      </c>
      <c r="E23">
        <f>CORREL(B3:B11,E3:E11)</f>
        <v>-0.38540853809660158</v>
      </c>
      <c r="F23">
        <f>CORREL(B3:B11,F3:F11)</f>
        <v>0.49564222736663649</v>
      </c>
      <c r="G23">
        <f>CORREL(B3:B11,G3:G11)</f>
        <v>0.61688070313313614</v>
      </c>
      <c r="H23">
        <f>CORREL(B3:B11,H3:H11)</f>
        <v>-0.71644144588906189</v>
      </c>
      <c r="I23">
        <f>CORREL(B3:B11,I3:I11)</f>
        <v>0.76559038086638087</v>
      </c>
      <c r="J23">
        <f>CORREL(B3:B11,J3:J11)</f>
        <v>-0.3575329931001478</v>
      </c>
      <c r="K23">
        <f>CORREL(B3:B11,K3:K11)</f>
        <v>-0.32295735324614905</v>
      </c>
      <c r="L23">
        <f>CORREL(B3:B11,L3:L11)</f>
        <v>0.37177051832564034</v>
      </c>
      <c r="M23">
        <f>CORREL(B3:B11,M3:M11)</f>
        <v>0.60192083619838888</v>
      </c>
      <c r="N23">
        <f>CORREL(B3:B11,N3:N11)</f>
        <v>-0.60717993824139171</v>
      </c>
      <c r="O23">
        <f>CORREL(B3:B11,O3:O11)</f>
        <v>0.51579357469438847</v>
      </c>
    </row>
    <row r="25" spans="1:15" x14ac:dyDescent="0.25">
      <c r="A25" s="24" t="s">
        <v>237</v>
      </c>
    </row>
    <row r="26" spans="1:15" x14ac:dyDescent="0.25">
      <c r="A26" s="25" t="s">
        <v>238</v>
      </c>
      <c r="D26">
        <f>CORREL(C12:C15,D12:D15)</f>
        <v>0.32093745567747833</v>
      </c>
      <c r="E26">
        <f>CORREL(C12:C15, E12:E15)</f>
        <v>0.14113653878787485</v>
      </c>
      <c r="F26">
        <f>CORREL(C12:C15,F12:F15)</f>
        <v>0.25104301868952733</v>
      </c>
      <c r="G26">
        <f>CORREL(C12:C15,G12:G15)</f>
        <v>-0.49665988140871248</v>
      </c>
      <c r="H26">
        <f>CORREL(C12:C15,H12:H15)</f>
        <v>0.27820093795182593</v>
      </c>
      <c r="I26">
        <f>CORREL(C12:C15,I12:I15)</f>
        <v>-0.23274569791422769</v>
      </c>
      <c r="J26">
        <f>CORREL(C12:C15,J12:J15)</f>
        <v>4.7804287824648163E-2</v>
      </c>
      <c r="K26">
        <f>CORREL(C12:C15,K12:K15)</f>
        <v>0.67088572828448889</v>
      </c>
      <c r="L26">
        <f>CORREL(C12:C15,L12:L15)</f>
        <v>0.13562811176944872</v>
      </c>
      <c r="M26">
        <f>CORREL(C12:C15,M12:M15)</f>
        <v>-0.2640495784614309</v>
      </c>
      <c r="N26">
        <f>CORREL(C12:C15,N12:N15)</f>
        <v>0.18627977314420407</v>
      </c>
      <c r="O26">
        <f>CORREL(C12:C15,O12:O15)</f>
        <v>-0.14228619543568652</v>
      </c>
    </row>
    <row r="27" spans="1:15" x14ac:dyDescent="0.25">
      <c r="A27" s="25" t="s">
        <v>239</v>
      </c>
      <c r="D27">
        <f>CORREL(B12:B15,D12:D15)</f>
        <v>0.25086303741336541</v>
      </c>
      <c r="E27">
        <f>CORREL(B12:B15,E12:E15)</f>
        <v>-0.48487925708941854</v>
      </c>
      <c r="F27">
        <f>CORREL(B12:B15,F12:F15)</f>
        <v>0.71620009532003881</v>
      </c>
      <c r="G27">
        <f>CORREL(B12:B15,G12:G15)</f>
        <v>0.16418532806240344</v>
      </c>
      <c r="H27">
        <f>CORREL(B12:B15,H12:H15)</f>
        <v>-0.39001990121195773</v>
      </c>
      <c r="I27">
        <f>CORREL(B12:B15,I12:I15)</f>
        <v>0.42024803565945451</v>
      </c>
      <c r="J27">
        <f>CORREL(B12:B15,J12:J15)</f>
        <v>-0.49387515099565332</v>
      </c>
      <c r="K27">
        <f>CORREL(B12:B15,K12:K15)</f>
        <v>0.69540688784171834</v>
      </c>
      <c r="L27">
        <f>CORREL(B12:B15,L12:L15)</f>
        <v>-0.19935448763885991</v>
      </c>
      <c r="M27">
        <f>CORREL(B12:B15,M12:M15)</f>
        <v>0.38555905080250547</v>
      </c>
      <c r="N27">
        <f>CORREL(B12:B15,N12:N15)</f>
        <v>-0.31895491976748985</v>
      </c>
      <c r="O27">
        <f>CORREL(B12:B15,O12:O15)</f>
        <v>0.206806861324703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P1" workbookViewId="0">
      <selection activeCell="AF18" sqref="AF18:AI18"/>
    </sheetView>
  </sheetViews>
  <sheetFormatPr baseColWidth="10" defaultColWidth="10.875" defaultRowHeight="15.75" x14ac:dyDescent="0.25"/>
  <cols>
    <col min="1" max="1" width="26.5" style="1" bestFit="1" customWidth="1"/>
    <col min="2" max="2" width="8.875" style="1" bestFit="1" customWidth="1"/>
    <col min="3" max="3" width="7.875" style="1" bestFit="1" customWidth="1"/>
    <col min="4" max="4" width="6.625" style="1" bestFit="1" customWidth="1"/>
    <col min="5" max="5" width="7.875" style="1" bestFit="1" customWidth="1"/>
    <col min="6" max="6" width="8.875" style="1" bestFit="1" customWidth="1"/>
    <col min="7" max="7" width="9.875" style="1" bestFit="1" customWidth="1"/>
    <col min="8" max="8" width="5.875" style="1" bestFit="1" customWidth="1"/>
    <col min="9" max="9" width="6.625" style="1" bestFit="1" customWidth="1"/>
    <col min="10" max="10" width="5.875" style="1" bestFit="1" customWidth="1"/>
    <col min="11" max="12" width="8.875" style="1" bestFit="1" customWidth="1"/>
    <col min="13" max="14" width="7.875" style="1" bestFit="1" customWidth="1"/>
    <col min="15" max="15" width="8.875" style="1" bestFit="1" customWidth="1"/>
    <col min="16" max="16" width="8.375" style="1" bestFit="1" customWidth="1"/>
    <col min="17" max="17" width="9.375" style="1" bestFit="1" customWidth="1"/>
    <col min="18" max="19" width="8.875" style="1" bestFit="1" customWidth="1"/>
    <col min="20" max="20" width="9.875" style="1" bestFit="1" customWidth="1"/>
    <col min="21" max="21" width="8.375" style="1" bestFit="1" customWidth="1"/>
    <col min="22" max="22" width="9.375" style="1" bestFit="1" customWidth="1"/>
    <col min="23" max="23" width="8.875" style="1" bestFit="1" customWidth="1"/>
    <col min="24" max="24" width="9.875" style="1" bestFit="1" customWidth="1"/>
    <col min="25" max="25" width="9.125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39</v>
      </c>
      <c r="B2" s="2">
        <v>130.625</v>
      </c>
      <c r="C2" s="2">
        <v>0</v>
      </c>
      <c r="D2" s="2">
        <v>34.9375</v>
      </c>
      <c r="E2" s="2">
        <v>0</v>
      </c>
      <c r="F2" s="2">
        <v>97.6875</v>
      </c>
      <c r="G2" s="2">
        <v>48.625</v>
      </c>
      <c r="H2" s="2">
        <v>0</v>
      </c>
      <c r="I2" s="2">
        <v>43.0625</v>
      </c>
      <c r="J2" s="2">
        <v>6.625</v>
      </c>
      <c r="K2" s="2">
        <v>105.0625</v>
      </c>
      <c r="L2" s="2">
        <v>0</v>
      </c>
      <c r="M2" s="2">
        <v>2.125</v>
      </c>
      <c r="N2" s="2">
        <v>25.25</v>
      </c>
      <c r="O2" s="2">
        <v>0</v>
      </c>
      <c r="P2" s="2">
        <v>9.75</v>
      </c>
      <c r="Q2" s="2">
        <v>0</v>
      </c>
      <c r="R2" s="2">
        <v>0</v>
      </c>
      <c r="S2" s="2">
        <v>16.5</v>
      </c>
      <c r="T2" s="2">
        <v>0</v>
      </c>
      <c r="U2" s="2">
        <v>0</v>
      </c>
      <c r="V2" s="2">
        <v>0</v>
      </c>
      <c r="W2" s="2">
        <v>32.125</v>
      </c>
      <c r="X2" s="2">
        <v>0</v>
      </c>
      <c r="Y2" s="2">
        <v>0</v>
      </c>
      <c r="Z2" s="13">
        <f>SUM(B2:M2)</f>
        <v>468.75</v>
      </c>
      <c r="AA2" s="3">
        <f xml:space="preserve"> (B2 + K2)/Z2</f>
        <v>0.50280000000000002</v>
      </c>
      <c r="AB2" s="4">
        <f xml:space="preserve"> (F2 + I2) / Z2</f>
        <v>0.30026666666666668</v>
      </c>
      <c r="AC2" s="5">
        <f xml:space="preserve"> (D2 + G2 + M2) / Z2</f>
        <v>0.18279999999999999</v>
      </c>
      <c r="AD2" s="6">
        <f xml:space="preserve"> (C2 + E2 + H2 + J2 + L2) / Z2</f>
        <v>1.4133333333333333E-2</v>
      </c>
      <c r="AE2" s="13">
        <f xml:space="preserve"> SUM(N2:Y2)</f>
        <v>83.625</v>
      </c>
      <c r="AF2" s="3">
        <f xml:space="preserve"> (N2 + W2)/AE2</f>
        <v>0.68609865470852016</v>
      </c>
      <c r="AG2" s="4">
        <f xml:space="preserve"> (S2 + U2)/AE2</f>
        <v>0.19730941704035873</v>
      </c>
      <c r="AH2" s="5">
        <f xml:space="preserve"> (P2 + R2 + Y2) / AE2</f>
        <v>0.11659192825112108</v>
      </c>
      <c r="AI2" s="7">
        <f xml:space="preserve"> (O2 + Q2 + T2 + V2 + X2) / AE2</f>
        <v>0</v>
      </c>
    </row>
    <row r="3" spans="1:35" x14ac:dyDescent="0.25">
      <c r="A3" s="1" t="s">
        <v>40</v>
      </c>
      <c r="B3" s="2">
        <v>124.34375</v>
      </c>
      <c r="C3" s="2">
        <v>0</v>
      </c>
      <c r="D3" s="2">
        <v>112.5</v>
      </c>
      <c r="E3" s="2">
        <v>6</v>
      </c>
      <c r="F3" s="2">
        <v>122.5</v>
      </c>
      <c r="G3" s="2">
        <v>87.9375</v>
      </c>
      <c r="H3" s="2">
        <v>0</v>
      </c>
      <c r="I3" s="2">
        <v>100.75</v>
      </c>
      <c r="J3" s="2">
        <v>5</v>
      </c>
      <c r="K3" s="2">
        <v>93.21875</v>
      </c>
      <c r="L3" s="2">
        <v>13.5</v>
      </c>
      <c r="M3" s="2">
        <v>37.21875</v>
      </c>
      <c r="N3" s="2">
        <v>35.625</v>
      </c>
      <c r="O3" s="2">
        <v>0</v>
      </c>
      <c r="P3" s="2">
        <v>20.375</v>
      </c>
      <c r="Q3" s="2">
        <v>0</v>
      </c>
      <c r="R3" s="2">
        <v>0.375</v>
      </c>
      <c r="S3" s="2">
        <v>18.5</v>
      </c>
      <c r="T3" s="2">
        <v>0</v>
      </c>
      <c r="U3" s="2">
        <v>29.875</v>
      </c>
      <c r="V3" s="2">
        <v>2</v>
      </c>
      <c r="W3" s="2">
        <v>19.5</v>
      </c>
      <c r="X3" s="2">
        <v>6.75</v>
      </c>
      <c r="Y3" s="2">
        <v>0.125</v>
      </c>
      <c r="Z3" s="13">
        <f t="shared" ref="Z3:Z15" si="0">SUM(B3:M3)</f>
        <v>702.96875</v>
      </c>
      <c r="AA3" s="3">
        <f t="shared" ref="AA3:AA15" si="1" xml:space="preserve"> (B3 + K3)/Z3</f>
        <v>0.30949099799955548</v>
      </c>
      <c r="AB3" s="4">
        <f t="shared" ref="AB3:AB15" si="2" xml:space="preserve"> (F3 + I3) / Z3</f>
        <v>0.31758168481884863</v>
      </c>
      <c r="AC3" s="5">
        <f t="shared" ref="AC3:AC15" si="3" xml:space="preserve"> (D3 + G3 + M3) / Z3</f>
        <v>0.33807512780617915</v>
      </c>
      <c r="AD3" s="6">
        <f t="shared" ref="AD3:AD15" si="4" xml:space="preserve"> (C3 + E3 + H3 + J3 + L3) / Z3</f>
        <v>3.4852189375416759E-2</v>
      </c>
      <c r="AE3" s="13">
        <f t="shared" ref="AE3:AE15" si="5" xml:space="preserve"> SUM(N3:Y3)</f>
        <v>133.125</v>
      </c>
      <c r="AF3" s="3">
        <f t="shared" ref="AF3:AF15" si="6" xml:space="preserve"> (N3 + W3)/AE3</f>
        <v>0.41408450704225352</v>
      </c>
      <c r="AG3" s="4">
        <f t="shared" ref="AG3:AG15" si="7" xml:space="preserve"> (S3 + U3)/AE3</f>
        <v>0.36338028169014086</v>
      </c>
      <c r="AH3" s="5">
        <f t="shared" ref="AH3:AH15" si="8" xml:space="preserve"> (P3 + R3 + Y3) / AE3</f>
        <v>0.15680751173708921</v>
      </c>
      <c r="AI3" s="7">
        <f t="shared" ref="AI3:AI15" si="9" xml:space="preserve"> (O3 + Q3 + T3 + V3 + X3) / AE3</f>
        <v>6.5727699530516437E-2</v>
      </c>
    </row>
    <row r="4" spans="1:35" x14ac:dyDescent="0.25">
      <c r="A4" s="1" t="s">
        <v>41</v>
      </c>
      <c r="B4" s="2">
        <v>150.375</v>
      </c>
      <c r="C4" s="2">
        <v>0.75</v>
      </c>
      <c r="D4" s="2">
        <v>94.25</v>
      </c>
      <c r="E4" s="2">
        <v>0.375</v>
      </c>
      <c r="F4" s="2">
        <v>43.375</v>
      </c>
      <c r="G4" s="2">
        <v>93.375</v>
      </c>
      <c r="H4" s="2">
        <v>3.375</v>
      </c>
      <c r="I4" s="2">
        <v>106.25</v>
      </c>
      <c r="J4" s="2">
        <v>15.75</v>
      </c>
      <c r="K4" s="2">
        <v>72</v>
      </c>
      <c r="L4" s="2">
        <v>12.25</v>
      </c>
      <c r="M4" s="2">
        <v>29.125</v>
      </c>
      <c r="N4" s="2">
        <v>31.5</v>
      </c>
      <c r="O4" s="2">
        <v>0</v>
      </c>
      <c r="P4" s="2">
        <v>24.25</v>
      </c>
      <c r="Q4" s="2">
        <v>0.375</v>
      </c>
      <c r="R4" s="2">
        <v>5.125</v>
      </c>
      <c r="S4" s="2">
        <v>30</v>
      </c>
      <c r="T4" s="2">
        <v>0</v>
      </c>
      <c r="U4" s="2">
        <v>13.375</v>
      </c>
      <c r="V4" s="2">
        <v>0</v>
      </c>
      <c r="W4" s="2">
        <v>3.875</v>
      </c>
      <c r="X4" s="2">
        <v>0</v>
      </c>
      <c r="Y4" s="2">
        <v>3.125</v>
      </c>
      <c r="Z4" s="13">
        <f t="shared" si="0"/>
        <v>621.25</v>
      </c>
      <c r="AA4" s="3">
        <f t="shared" si="1"/>
        <v>0.35794768611670019</v>
      </c>
      <c r="AB4" s="4">
        <f t="shared" si="2"/>
        <v>0.24084507042253522</v>
      </c>
      <c r="AC4" s="5">
        <f t="shared" si="3"/>
        <v>0.34889336016096578</v>
      </c>
      <c r="AD4" s="6">
        <f t="shared" si="4"/>
        <v>5.2313883299798795E-2</v>
      </c>
      <c r="AE4" s="13">
        <f t="shared" si="5"/>
        <v>111.625</v>
      </c>
      <c r="AF4" s="3">
        <f t="shared" si="6"/>
        <v>0.31690929451287791</v>
      </c>
      <c r="AG4" s="4">
        <f t="shared" si="7"/>
        <v>0.3885778275475924</v>
      </c>
      <c r="AH4" s="5">
        <f t="shared" si="8"/>
        <v>0.29115341545352741</v>
      </c>
      <c r="AI4" s="7">
        <f t="shared" si="9"/>
        <v>3.3594624860022394E-3</v>
      </c>
    </row>
    <row r="5" spans="1:35" x14ac:dyDescent="0.25">
      <c r="A5" s="1" t="s">
        <v>42</v>
      </c>
      <c r="B5" s="2">
        <v>130.9375</v>
      </c>
      <c r="C5" s="2">
        <v>5</v>
      </c>
      <c r="D5" s="2">
        <v>109.8125</v>
      </c>
      <c r="E5" s="2">
        <v>0</v>
      </c>
      <c r="F5" s="2">
        <v>212.8125</v>
      </c>
      <c r="G5" s="2">
        <v>26.5</v>
      </c>
      <c r="H5" s="2">
        <v>26.25</v>
      </c>
      <c r="I5" s="2">
        <v>80.25</v>
      </c>
      <c r="J5" s="2">
        <v>10.75</v>
      </c>
      <c r="K5" s="2">
        <v>292.4375</v>
      </c>
      <c r="L5" s="2">
        <v>0</v>
      </c>
      <c r="M5" s="2">
        <v>67.8125</v>
      </c>
      <c r="N5" s="2">
        <v>16.25</v>
      </c>
      <c r="O5" s="2">
        <v>0</v>
      </c>
      <c r="P5" s="2">
        <v>34.25</v>
      </c>
      <c r="Q5" s="2">
        <v>0</v>
      </c>
      <c r="R5" s="2">
        <v>18.25</v>
      </c>
      <c r="S5" s="2">
        <v>8</v>
      </c>
      <c r="T5" s="2">
        <v>0</v>
      </c>
      <c r="U5" s="2">
        <v>13.5</v>
      </c>
      <c r="V5" s="2">
        <v>0</v>
      </c>
      <c r="W5" s="2">
        <v>61.375</v>
      </c>
      <c r="X5" s="2">
        <v>0</v>
      </c>
      <c r="Y5" s="2">
        <v>0</v>
      </c>
      <c r="Z5" s="13">
        <f t="shared" si="0"/>
        <v>962.5625</v>
      </c>
      <c r="AA5" s="3">
        <f t="shared" si="1"/>
        <v>0.4398415687293033</v>
      </c>
      <c r="AB5" s="4">
        <f t="shared" si="2"/>
        <v>0.30446074930199335</v>
      </c>
      <c r="AC5" s="5">
        <f t="shared" si="3"/>
        <v>0.21206415167846243</v>
      </c>
      <c r="AD5" s="6">
        <f t="shared" si="4"/>
        <v>4.3633530290240891E-2</v>
      </c>
      <c r="AE5" s="13">
        <f t="shared" si="5"/>
        <v>151.625</v>
      </c>
      <c r="AF5" s="3">
        <f t="shared" si="6"/>
        <v>0.51195383347073375</v>
      </c>
      <c r="AG5" s="4">
        <f t="shared" si="7"/>
        <v>0.14179719703215168</v>
      </c>
      <c r="AH5" s="5">
        <f t="shared" si="8"/>
        <v>0.34624896949711459</v>
      </c>
      <c r="AI5" s="7">
        <f t="shared" si="9"/>
        <v>0</v>
      </c>
    </row>
    <row r="6" spans="1:35" x14ac:dyDescent="0.25">
      <c r="A6" s="1" t="s">
        <v>43</v>
      </c>
      <c r="B6" s="2">
        <v>205.75</v>
      </c>
      <c r="C6" s="2">
        <v>0.25</v>
      </c>
      <c r="D6" s="2">
        <v>62.875</v>
      </c>
      <c r="E6" s="2">
        <v>37.5</v>
      </c>
      <c r="F6" s="2">
        <v>57.125</v>
      </c>
      <c r="G6" s="2">
        <v>84.9375</v>
      </c>
      <c r="H6" s="2">
        <v>14.625</v>
      </c>
      <c r="I6" s="2">
        <v>122.6875</v>
      </c>
      <c r="J6" s="2">
        <v>12.875</v>
      </c>
      <c r="K6" s="2">
        <v>56.125</v>
      </c>
      <c r="L6" s="2">
        <v>12.75</v>
      </c>
      <c r="M6" s="2">
        <v>19.75</v>
      </c>
      <c r="N6" s="2">
        <v>55.25</v>
      </c>
      <c r="O6" s="2">
        <v>0</v>
      </c>
      <c r="P6" s="2">
        <v>12</v>
      </c>
      <c r="Q6" s="2">
        <v>2.25</v>
      </c>
      <c r="R6" s="2">
        <v>4.5</v>
      </c>
      <c r="S6" s="2">
        <v>12</v>
      </c>
      <c r="T6" s="2">
        <v>0</v>
      </c>
      <c r="U6" s="2">
        <v>8.25</v>
      </c>
      <c r="V6" s="2">
        <v>0.5</v>
      </c>
      <c r="W6" s="2">
        <v>20.5</v>
      </c>
      <c r="X6" s="2">
        <v>0.25</v>
      </c>
      <c r="Y6" s="2">
        <v>0</v>
      </c>
      <c r="Z6" s="13">
        <f t="shared" si="0"/>
        <v>687.25</v>
      </c>
      <c r="AA6" s="3">
        <f t="shared" si="1"/>
        <v>0.38104765369225174</v>
      </c>
      <c r="AB6" s="4">
        <f t="shared" si="2"/>
        <v>0.26164059658057476</v>
      </c>
      <c r="AC6" s="5">
        <f t="shared" si="3"/>
        <v>0.24381593306656965</v>
      </c>
      <c r="AD6" s="6">
        <f t="shared" si="4"/>
        <v>0.11349581666060386</v>
      </c>
      <c r="AE6" s="13">
        <f t="shared" si="5"/>
        <v>115.5</v>
      </c>
      <c r="AF6" s="3">
        <f t="shared" si="6"/>
        <v>0.6558441558441559</v>
      </c>
      <c r="AG6" s="4">
        <f t="shared" si="7"/>
        <v>0.17532467532467533</v>
      </c>
      <c r="AH6" s="5">
        <f t="shared" si="8"/>
        <v>0.14285714285714285</v>
      </c>
      <c r="AI6" s="7">
        <f t="shared" si="9"/>
        <v>2.5974025974025976E-2</v>
      </c>
    </row>
    <row r="7" spans="1:35" x14ac:dyDescent="0.25">
      <c r="A7" s="1" t="s">
        <v>44</v>
      </c>
      <c r="B7" s="2">
        <v>167.5</v>
      </c>
      <c r="C7" s="2">
        <v>7.625</v>
      </c>
      <c r="D7" s="2">
        <v>34.625</v>
      </c>
      <c r="E7" s="2">
        <v>2.6875</v>
      </c>
      <c r="F7" s="2">
        <v>58.375</v>
      </c>
      <c r="G7" s="2">
        <v>22.875</v>
      </c>
      <c r="H7" s="2">
        <v>2.375</v>
      </c>
      <c r="I7" s="2">
        <v>134.5</v>
      </c>
      <c r="J7" s="2">
        <v>0</v>
      </c>
      <c r="K7" s="2">
        <v>15.75</v>
      </c>
      <c r="L7" s="2">
        <v>65.125</v>
      </c>
      <c r="M7" s="2">
        <v>14.25</v>
      </c>
      <c r="N7" s="2">
        <v>54.375</v>
      </c>
      <c r="O7" s="2">
        <v>0.75</v>
      </c>
      <c r="P7" s="2">
        <v>9.375</v>
      </c>
      <c r="Q7" s="2">
        <v>1.875</v>
      </c>
      <c r="R7" s="2">
        <v>42.25</v>
      </c>
      <c r="S7" s="2">
        <v>0</v>
      </c>
      <c r="T7" s="2">
        <v>0</v>
      </c>
      <c r="U7" s="2">
        <v>10.875</v>
      </c>
      <c r="V7" s="2">
        <v>0</v>
      </c>
      <c r="W7" s="2">
        <v>1.875</v>
      </c>
      <c r="X7" s="2">
        <v>13.25</v>
      </c>
      <c r="Y7" s="2">
        <v>4.125</v>
      </c>
      <c r="Z7" s="13">
        <f t="shared" si="0"/>
        <v>525.6875</v>
      </c>
      <c r="AA7" s="3">
        <f t="shared" si="1"/>
        <v>0.34859113066222802</v>
      </c>
      <c r="AB7" s="4">
        <f t="shared" si="2"/>
        <v>0.36690048745690168</v>
      </c>
      <c r="AC7" s="5">
        <f t="shared" si="3"/>
        <v>0.13648793246938534</v>
      </c>
      <c r="AD7" s="6">
        <f t="shared" si="4"/>
        <v>0.14802044941148496</v>
      </c>
      <c r="AE7" s="13">
        <f t="shared" si="5"/>
        <v>138.75</v>
      </c>
      <c r="AF7" s="3">
        <f t="shared" si="6"/>
        <v>0.40540540540540543</v>
      </c>
      <c r="AG7" s="4">
        <f t="shared" si="7"/>
        <v>7.8378378378378383E-2</v>
      </c>
      <c r="AH7" s="5">
        <f t="shared" si="8"/>
        <v>0.40180180180180181</v>
      </c>
      <c r="AI7" s="7">
        <f t="shared" si="9"/>
        <v>0.11441441441441441</v>
      </c>
    </row>
    <row r="8" spans="1:35" x14ac:dyDescent="0.25">
      <c r="A8" s="1" t="s">
        <v>45</v>
      </c>
      <c r="B8" s="2">
        <v>114.875</v>
      </c>
      <c r="C8" s="2">
        <v>7.25</v>
      </c>
      <c r="D8" s="2">
        <v>22</v>
      </c>
      <c r="E8" s="2">
        <v>20.125</v>
      </c>
      <c r="F8" s="2">
        <v>45.5</v>
      </c>
      <c r="G8" s="2">
        <v>27.125</v>
      </c>
      <c r="H8" s="2">
        <v>3.5</v>
      </c>
      <c r="I8" s="2">
        <v>61.46875</v>
      </c>
      <c r="J8" s="2">
        <v>21.25</v>
      </c>
      <c r="K8" s="2">
        <v>58</v>
      </c>
      <c r="L8" s="2">
        <v>6</v>
      </c>
      <c r="M8" s="2">
        <v>17.875</v>
      </c>
      <c r="N8" s="2">
        <v>24.125</v>
      </c>
      <c r="O8" s="2">
        <v>2.25</v>
      </c>
      <c r="P8" s="2">
        <v>3.25</v>
      </c>
      <c r="Q8" s="2">
        <v>4</v>
      </c>
      <c r="R8" s="2">
        <v>2</v>
      </c>
      <c r="S8" s="2">
        <v>7.25</v>
      </c>
      <c r="T8" s="2">
        <v>3.25</v>
      </c>
      <c r="U8" s="2">
        <v>7.25</v>
      </c>
      <c r="V8" s="2">
        <v>9</v>
      </c>
      <c r="W8" s="2">
        <v>11</v>
      </c>
      <c r="X8" s="2">
        <v>0</v>
      </c>
      <c r="Y8" s="2">
        <v>4</v>
      </c>
      <c r="Z8" s="13">
        <f t="shared" si="0"/>
        <v>404.96875</v>
      </c>
      <c r="AA8" s="3">
        <f t="shared" si="1"/>
        <v>0.42688479049309358</v>
      </c>
      <c r="AB8" s="4">
        <f t="shared" si="2"/>
        <v>0.26414075160120382</v>
      </c>
      <c r="AC8" s="5">
        <f t="shared" si="3"/>
        <v>0.16544486457288371</v>
      </c>
      <c r="AD8" s="6">
        <f t="shared" si="4"/>
        <v>0.14352959333281889</v>
      </c>
      <c r="AE8" s="13">
        <f t="shared" si="5"/>
        <v>77.375</v>
      </c>
      <c r="AF8" s="3">
        <f t="shared" si="6"/>
        <v>0.45395799676898224</v>
      </c>
      <c r="AG8" s="4">
        <f t="shared" si="7"/>
        <v>0.18739903069466882</v>
      </c>
      <c r="AH8" s="5">
        <f t="shared" si="8"/>
        <v>0.11954765751211632</v>
      </c>
      <c r="AI8" s="7">
        <f t="shared" si="9"/>
        <v>0.23909531502423265</v>
      </c>
    </row>
    <row r="9" spans="1:35" x14ac:dyDescent="0.25">
      <c r="A9" s="1" t="s">
        <v>46</v>
      </c>
      <c r="B9" s="2">
        <v>172.8125</v>
      </c>
      <c r="C9" s="2">
        <v>3.03125</v>
      </c>
      <c r="D9" s="2">
        <v>66.90625</v>
      </c>
      <c r="E9" s="2">
        <v>2.53125</v>
      </c>
      <c r="F9" s="2">
        <v>70.375</v>
      </c>
      <c r="G9" s="2">
        <v>69.0625</v>
      </c>
      <c r="H9" s="2">
        <v>13.75</v>
      </c>
      <c r="I9" s="2">
        <v>171.71875</v>
      </c>
      <c r="J9" s="2">
        <v>3.125E-2</v>
      </c>
      <c r="K9" s="2">
        <v>48.125</v>
      </c>
      <c r="L9" s="2">
        <v>39.03125</v>
      </c>
      <c r="M9" s="2">
        <v>20.125</v>
      </c>
      <c r="N9" s="2">
        <v>50.875</v>
      </c>
      <c r="O9" s="2">
        <v>0</v>
      </c>
      <c r="P9" s="2">
        <v>12.125</v>
      </c>
      <c r="Q9" s="2">
        <v>0</v>
      </c>
      <c r="R9" s="2">
        <v>7.625</v>
      </c>
      <c r="S9" s="2">
        <v>18.875</v>
      </c>
      <c r="T9" s="2">
        <v>3.5</v>
      </c>
      <c r="U9" s="2">
        <v>24.875</v>
      </c>
      <c r="V9" s="2">
        <v>0</v>
      </c>
      <c r="W9" s="2">
        <v>1.125</v>
      </c>
      <c r="X9" s="2">
        <v>0</v>
      </c>
      <c r="Y9" s="2">
        <v>0</v>
      </c>
      <c r="Z9" s="13">
        <f t="shared" si="0"/>
        <v>677.5</v>
      </c>
      <c r="AA9" s="3">
        <f t="shared" si="1"/>
        <v>0.3261070110701107</v>
      </c>
      <c r="AB9" s="4">
        <f t="shared" si="2"/>
        <v>0.3573339483394834</v>
      </c>
      <c r="AC9" s="5">
        <f t="shared" si="3"/>
        <v>0.23039667896678967</v>
      </c>
      <c r="AD9" s="6">
        <f t="shared" si="4"/>
        <v>8.6162361623616235E-2</v>
      </c>
      <c r="AE9" s="13">
        <f t="shared" si="5"/>
        <v>119</v>
      </c>
      <c r="AF9" s="3">
        <f t="shared" si="6"/>
        <v>0.43697478991596639</v>
      </c>
      <c r="AG9" s="4">
        <f t="shared" si="7"/>
        <v>0.36764705882352944</v>
      </c>
      <c r="AH9" s="5">
        <f t="shared" si="8"/>
        <v>0.16596638655462184</v>
      </c>
      <c r="AI9" s="7">
        <f t="shared" si="9"/>
        <v>2.9411764705882353E-2</v>
      </c>
    </row>
    <row r="10" spans="1:35" x14ac:dyDescent="0.25">
      <c r="A10" s="1" t="s">
        <v>47</v>
      </c>
      <c r="B10" s="2">
        <v>309.0625</v>
      </c>
      <c r="C10" s="2">
        <v>0</v>
      </c>
      <c r="D10" s="2">
        <v>36</v>
      </c>
      <c r="E10" s="2">
        <v>102.625</v>
      </c>
      <c r="F10" s="2">
        <v>98.625</v>
      </c>
      <c r="G10" s="2">
        <v>137.65625</v>
      </c>
      <c r="H10" s="2">
        <v>0</v>
      </c>
      <c r="I10" s="2">
        <v>236.5</v>
      </c>
      <c r="J10" s="2">
        <v>4.5</v>
      </c>
      <c r="K10" s="2">
        <v>70</v>
      </c>
      <c r="L10" s="2">
        <v>77.71875</v>
      </c>
      <c r="M10" s="2">
        <v>25.875</v>
      </c>
      <c r="N10" s="2">
        <v>98.75</v>
      </c>
      <c r="O10" s="2">
        <v>0</v>
      </c>
      <c r="P10" s="2">
        <v>1</v>
      </c>
      <c r="Q10" s="2">
        <v>26.5</v>
      </c>
      <c r="R10" s="2">
        <v>1</v>
      </c>
      <c r="S10" s="2">
        <v>57.5</v>
      </c>
      <c r="T10" s="2">
        <v>0</v>
      </c>
      <c r="U10" s="2">
        <v>23.375</v>
      </c>
      <c r="V10" s="2">
        <v>4.5</v>
      </c>
      <c r="W10" s="2">
        <v>11.5</v>
      </c>
      <c r="X10" s="2">
        <v>4</v>
      </c>
      <c r="Y10" s="2">
        <v>1.5</v>
      </c>
      <c r="Z10" s="13">
        <f t="shared" si="0"/>
        <v>1098.5625</v>
      </c>
      <c r="AA10" s="3">
        <f t="shared" si="1"/>
        <v>0.3450531945155601</v>
      </c>
      <c r="AB10" s="4">
        <f t="shared" si="2"/>
        <v>0.30505774591796098</v>
      </c>
      <c r="AC10" s="5">
        <f t="shared" si="3"/>
        <v>0.18162940205950959</v>
      </c>
      <c r="AD10" s="6">
        <f t="shared" si="4"/>
        <v>0.16825965750696933</v>
      </c>
      <c r="AE10" s="13">
        <f t="shared" si="5"/>
        <v>229.625</v>
      </c>
      <c r="AF10" s="3">
        <f t="shared" si="6"/>
        <v>0.48013064779531844</v>
      </c>
      <c r="AG10" s="4">
        <f t="shared" si="7"/>
        <v>0.35220468154599893</v>
      </c>
      <c r="AH10" s="5">
        <f t="shared" si="8"/>
        <v>1.5242242787152967E-2</v>
      </c>
      <c r="AI10" s="7">
        <f t="shared" si="9"/>
        <v>0.15242242787152968</v>
      </c>
    </row>
    <row r="11" spans="1:35" x14ac:dyDescent="0.25">
      <c r="A11" s="1" t="s">
        <v>48</v>
      </c>
      <c r="B11" s="2">
        <v>132.625</v>
      </c>
      <c r="C11" s="2">
        <v>0</v>
      </c>
      <c r="D11" s="2">
        <v>73.25</v>
      </c>
      <c r="E11" s="2">
        <v>0</v>
      </c>
      <c r="F11" s="2">
        <v>128.40625</v>
      </c>
      <c r="G11" s="2">
        <v>23</v>
      </c>
      <c r="H11" s="2">
        <v>4.375</v>
      </c>
      <c r="I11" s="2">
        <v>89.28125</v>
      </c>
      <c r="J11" s="2">
        <v>0</v>
      </c>
      <c r="K11" s="2">
        <v>119.5</v>
      </c>
      <c r="L11" s="2">
        <v>0</v>
      </c>
      <c r="M11" s="2">
        <v>36</v>
      </c>
      <c r="N11" s="2">
        <v>26.25</v>
      </c>
      <c r="O11" s="2">
        <v>0</v>
      </c>
      <c r="P11" s="2">
        <v>14.125</v>
      </c>
      <c r="Q11" s="2">
        <v>0</v>
      </c>
      <c r="R11" s="2">
        <v>8.5</v>
      </c>
      <c r="S11" s="2">
        <v>0</v>
      </c>
      <c r="T11" s="2">
        <v>0</v>
      </c>
      <c r="U11" s="2">
        <v>15.75</v>
      </c>
      <c r="V11" s="2">
        <v>0</v>
      </c>
      <c r="W11" s="2">
        <v>22.375</v>
      </c>
      <c r="X11" s="2">
        <v>0</v>
      </c>
      <c r="Y11" s="2">
        <v>0.75</v>
      </c>
      <c r="Z11" s="13">
        <f t="shared" si="0"/>
        <v>606.4375</v>
      </c>
      <c r="AA11" s="3">
        <f t="shared" si="1"/>
        <v>0.4157477068947748</v>
      </c>
      <c r="AB11" s="4">
        <f t="shared" si="2"/>
        <v>0.35896114603730805</v>
      </c>
      <c r="AC11" s="5">
        <f t="shared" si="3"/>
        <v>0.21807688343811193</v>
      </c>
      <c r="AD11" s="6">
        <f t="shared" si="4"/>
        <v>7.2142636298052152E-3</v>
      </c>
      <c r="AE11" s="13">
        <f t="shared" si="5"/>
        <v>87.75</v>
      </c>
      <c r="AF11" s="3">
        <f t="shared" si="6"/>
        <v>0.55413105413105412</v>
      </c>
      <c r="AG11" s="4">
        <f t="shared" si="7"/>
        <v>0.17948717948717949</v>
      </c>
      <c r="AH11" s="5">
        <f t="shared" si="8"/>
        <v>0.26638176638176636</v>
      </c>
      <c r="AI11" s="7">
        <f t="shared" si="9"/>
        <v>0</v>
      </c>
    </row>
    <row r="12" spans="1:35" x14ac:dyDescent="0.25">
      <c r="A12" s="1" t="s">
        <v>49</v>
      </c>
      <c r="B12" s="2">
        <v>102.5625</v>
      </c>
      <c r="C12" s="2">
        <v>0</v>
      </c>
      <c r="D12" s="2">
        <v>42.8125</v>
      </c>
      <c r="E12" s="2">
        <v>0.125</v>
      </c>
      <c r="F12" s="2">
        <v>118.375</v>
      </c>
      <c r="G12" s="2">
        <v>63.125</v>
      </c>
      <c r="H12" s="2">
        <v>0.75</v>
      </c>
      <c r="I12" s="2">
        <v>132.875</v>
      </c>
      <c r="J12" s="2">
        <v>0.125</v>
      </c>
      <c r="K12" s="2">
        <v>123.75</v>
      </c>
      <c r="L12" s="2">
        <v>0</v>
      </c>
      <c r="M12" s="2">
        <v>26.625</v>
      </c>
      <c r="N12" s="2">
        <v>23.625</v>
      </c>
      <c r="O12" s="2">
        <v>0</v>
      </c>
      <c r="P12" s="2">
        <v>0</v>
      </c>
      <c r="Q12" s="2">
        <v>0</v>
      </c>
      <c r="R12" s="2">
        <v>15.25</v>
      </c>
      <c r="S12" s="2">
        <v>30.375</v>
      </c>
      <c r="T12" s="2">
        <v>0</v>
      </c>
      <c r="U12" s="2">
        <v>22.125</v>
      </c>
      <c r="V12" s="2">
        <v>0</v>
      </c>
      <c r="W12" s="2">
        <v>32.875</v>
      </c>
      <c r="X12" s="2">
        <v>0</v>
      </c>
      <c r="Y12" s="2">
        <v>0.75</v>
      </c>
      <c r="Z12" s="13">
        <f t="shared" si="0"/>
        <v>611.125</v>
      </c>
      <c r="AA12" s="3">
        <f t="shared" si="1"/>
        <v>0.3703211290652485</v>
      </c>
      <c r="AB12" s="4">
        <f t="shared" si="2"/>
        <v>0.41112701984045819</v>
      </c>
      <c r="AC12" s="5">
        <f t="shared" si="3"/>
        <v>0.2169155246471671</v>
      </c>
      <c r="AD12" s="6">
        <f t="shared" si="4"/>
        <v>1.6363264471262017E-3</v>
      </c>
      <c r="AE12" s="13">
        <f t="shared" si="5"/>
        <v>125</v>
      </c>
      <c r="AF12" s="3">
        <f t="shared" si="6"/>
        <v>0.45200000000000001</v>
      </c>
      <c r="AG12" s="4">
        <f t="shared" si="7"/>
        <v>0.42</v>
      </c>
      <c r="AH12" s="5">
        <f t="shared" si="8"/>
        <v>0.128</v>
      </c>
      <c r="AI12" s="7">
        <f t="shared" si="9"/>
        <v>0</v>
      </c>
    </row>
    <row r="13" spans="1:35" x14ac:dyDescent="0.25">
      <c r="A13" s="1" t="s">
        <v>50</v>
      </c>
      <c r="B13" s="2">
        <v>128.9375</v>
      </c>
      <c r="C13" s="2">
        <v>0</v>
      </c>
      <c r="D13" s="2">
        <v>28.625</v>
      </c>
      <c r="E13" s="2">
        <v>25.09375</v>
      </c>
      <c r="F13" s="2">
        <v>29.46875</v>
      </c>
      <c r="G13" s="2">
        <v>39.0625</v>
      </c>
      <c r="H13" s="2">
        <v>0.34375</v>
      </c>
      <c r="I13" s="2">
        <v>74.6875</v>
      </c>
      <c r="J13" s="2">
        <v>0</v>
      </c>
      <c r="K13" s="2">
        <v>31.25</v>
      </c>
      <c r="L13" s="2">
        <v>8.8125</v>
      </c>
      <c r="M13" s="2">
        <v>4.09375</v>
      </c>
      <c r="N13" s="2">
        <v>39.5</v>
      </c>
      <c r="O13" s="2">
        <v>0</v>
      </c>
      <c r="P13" s="2">
        <v>8</v>
      </c>
      <c r="Q13" s="2">
        <v>5</v>
      </c>
      <c r="R13" s="2">
        <v>2</v>
      </c>
      <c r="S13" s="2">
        <v>14.875</v>
      </c>
      <c r="T13" s="2">
        <v>0</v>
      </c>
      <c r="U13" s="2">
        <v>5.625</v>
      </c>
      <c r="V13" s="2">
        <v>0</v>
      </c>
      <c r="W13" s="2">
        <v>15.25</v>
      </c>
      <c r="X13" s="2">
        <v>0</v>
      </c>
      <c r="Y13" s="2">
        <v>0</v>
      </c>
      <c r="Z13" s="13">
        <f t="shared" si="0"/>
        <v>370.375</v>
      </c>
      <c r="AA13" s="3">
        <f t="shared" si="1"/>
        <v>0.43250084373945324</v>
      </c>
      <c r="AB13" s="4">
        <f t="shared" si="2"/>
        <v>0.28121835977050286</v>
      </c>
      <c r="AC13" s="5">
        <f t="shared" si="3"/>
        <v>0.19380695241309484</v>
      </c>
      <c r="AD13" s="6">
        <f t="shared" si="4"/>
        <v>9.2473844076949044E-2</v>
      </c>
      <c r="AE13" s="13">
        <f t="shared" si="5"/>
        <v>90.25</v>
      </c>
      <c r="AF13" s="3">
        <f t="shared" si="6"/>
        <v>0.60664819944598336</v>
      </c>
      <c r="AG13" s="4">
        <f t="shared" si="7"/>
        <v>0.22714681440443213</v>
      </c>
      <c r="AH13" s="5">
        <f t="shared" si="8"/>
        <v>0.11080332409972299</v>
      </c>
      <c r="AI13" s="7">
        <f t="shared" si="9"/>
        <v>5.5401662049861494E-2</v>
      </c>
    </row>
    <row r="14" spans="1:35" x14ac:dyDescent="0.25">
      <c r="A14" s="1" t="s">
        <v>51</v>
      </c>
      <c r="B14" s="2">
        <v>92.75</v>
      </c>
      <c r="C14" s="2">
        <v>17.1875</v>
      </c>
      <c r="D14" s="2">
        <v>44.9375</v>
      </c>
      <c r="E14" s="2">
        <v>11.25</v>
      </c>
      <c r="F14" s="2">
        <v>34.28125</v>
      </c>
      <c r="G14" s="2">
        <v>37.375</v>
      </c>
      <c r="H14" s="2">
        <v>6.3125</v>
      </c>
      <c r="I14" s="2">
        <v>66.75</v>
      </c>
      <c r="J14" s="2">
        <v>11.0625</v>
      </c>
      <c r="K14" s="2">
        <v>33.25</v>
      </c>
      <c r="L14" s="2">
        <v>10.25</v>
      </c>
      <c r="M14" s="2">
        <v>16.9375</v>
      </c>
      <c r="N14" s="2">
        <v>22.875</v>
      </c>
      <c r="O14" s="2">
        <v>1</v>
      </c>
      <c r="P14" s="2">
        <v>4.125</v>
      </c>
      <c r="Q14" s="2">
        <v>1.875</v>
      </c>
      <c r="R14" s="2">
        <v>3.125</v>
      </c>
      <c r="S14" s="2">
        <v>0.125</v>
      </c>
      <c r="T14" s="2">
        <v>0.75</v>
      </c>
      <c r="U14" s="2">
        <v>5.625</v>
      </c>
      <c r="V14" s="2">
        <v>0.5</v>
      </c>
      <c r="W14" s="2">
        <v>13.5</v>
      </c>
      <c r="X14" s="2">
        <v>5.875</v>
      </c>
      <c r="Y14" s="2">
        <v>0.875</v>
      </c>
      <c r="Z14" s="13">
        <f t="shared" si="0"/>
        <v>382.34375</v>
      </c>
      <c r="AA14" s="3">
        <f t="shared" si="1"/>
        <v>0.32954638332652225</v>
      </c>
      <c r="AB14" s="4">
        <f t="shared" si="2"/>
        <v>0.26424192889252146</v>
      </c>
      <c r="AC14" s="5">
        <f t="shared" si="3"/>
        <v>0.25958316305680423</v>
      </c>
      <c r="AD14" s="6">
        <f t="shared" si="4"/>
        <v>0.14662852472415203</v>
      </c>
      <c r="AE14" s="13">
        <f t="shared" si="5"/>
        <v>60.25</v>
      </c>
      <c r="AF14" s="3">
        <f t="shared" si="6"/>
        <v>0.60373443983402486</v>
      </c>
      <c r="AG14" s="4">
        <f t="shared" si="7"/>
        <v>9.5435684647302899E-2</v>
      </c>
      <c r="AH14" s="5">
        <f t="shared" si="8"/>
        <v>0.13485477178423236</v>
      </c>
      <c r="AI14" s="7">
        <f t="shared" si="9"/>
        <v>0.16597510373443983</v>
      </c>
    </row>
    <row r="15" spans="1:35" x14ac:dyDescent="0.25">
      <c r="A15" s="1" t="s">
        <v>52</v>
      </c>
      <c r="B15" s="2">
        <v>141.625</v>
      </c>
      <c r="C15" s="2">
        <v>0.375</v>
      </c>
      <c r="D15" s="2">
        <v>37</v>
      </c>
      <c r="E15" s="2">
        <v>0.375</v>
      </c>
      <c r="F15" s="2">
        <v>104.25</v>
      </c>
      <c r="G15" s="2">
        <v>24.75</v>
      </c>
      <c r="H15" s="2">
        <v>6.5</v>
      </c>
      <c r="I15" s="2">
        <v>110.59375</v>
      </c>
      <c r="J15" s="2">
        <v>0</v>
      </c>
      <c r="K15" s="2">
        <v>106.5625</v>
      </c>
      <c r="L15" s="2">
        <v>6.875</v>
      </c>
      <c r="M15" s="2">
        <v>17</v>
      </c>
      <c r="N15" s="2">
        <v>43.75</v>
      </c>
      <c r="O15" s="2">
        <v>0</v>
      </c>
      <c r="P15" s="2">
        <v>6.125</v>
      </c>
      <c r="Q15" s="2">
        <v>0</v>
      </c>
      <c r="R15" s="2">
        <v>1.125</v>
      </c>
      <c r="S15" s="2">
        <v>8</v>
      </c>
      <c r="T15" s="2">
        <v>0</v>
      </c>
      <c r="U15" s="2">
        <v>10.875</v>
      </c>
      <c r="V15" s="2">
        <v>0</v>
      </c>
      <c r="W15" s="2">
        <v>26.625</v>
      </c>
      <c r="X15" s="2">
        <v>0</v>
      </c>
      <c r="Y15" s="2">
        <v>3.625</v>
      </c>
      <c r="Z15" s="13">
        <f t="shared" si="0"/>
        <v>555.90625</v>
      </c>
      <c r="AA15" s="3">
        <f t="shared" si="1"/>
        <v>0.44645567485524762</v>
      </c>
      <c r="AB15" s="4">
        <f t="shared" si="2"/>
        <v>0.38647478779020744</v>
      </c>
      <c r="AC15" s="5">
        <f t="shared" si="3"/>
        <v>0.14166057676091967</v>
      </c>
      <c r="AD15" s="6">
        <f t="shared" si="4"/>
        <v>2.5408960593625275E-2</v>
      </c>
      <c r="AE15" s="13">
        <f t="shared" si="5"/>
        <v>100.125</v>
      </c>
      <c r="AF15" s="3">
        <f t="shared" si="6"/>
        <v>0.70287141073657933</v>
      </c>
      <c r="AG15" s="4">
        <f t="shared" si="7"/>
        <v>0.18851435705368288</v>
      </c>
      <c r="AH15" s="5">
        <f t="shared" si="8"/>
        <v>0.10861423220973783</v>
      </c>
      <c r="AI15" s="7">
        <f t="shared" si="9"/>
        <v>0</v>
      </c>
    </row>
    <row r="17" spans="26:35" x14ac:dyDescent="0.25">
      <c r="Z17" s="21" t="s">
        <v>218</v>
      </c>
      <c r="AA17" s="2">
        <f>AVERAGE(AA2:AA15)</f>
        <v>0.38802398365428925</v>
      </c>
      <c r="AB17" s="2">
        <f t="shared" ref="AB17:AD17" si="10">AVERAGE(AB2:AB15)</f>
        <v>0.31573221024551185</v>
      </c>
      <c r="AC17" s="2">
        <f t="shared" si="10"/>
        <v>0.21926075364977454</v>
      </c>
      <c r="AD17" s="2">
        <f t="shared" si="10"/>
        <v>7.6983052450424347E-2</v>
      </c>
      <c r="AE17" s="22" t="s">
        <v>218</v>
      </c>
      <c r="AF17" s="2">
        <f xml:space="preserve"> AVERAGE(AF2:AF15)</f>
        <v>0.52005317068656109</v>
      </c>
      <c r="AG17" s="2">
        <f t="shared" ref="AG17:AH17" si="11" xml:space="preserve"> AVERAGE(AG2:AG15)</f>
        <v>0.24018589883357802</v>
      </c>
      <c r="AH17" s="2">
        <f t="shared" si="11"/>
        <v>0.17891936792336768</v>
      </c>
      <c r="AI17" s="2">
        <f xml:space="preserve"> AVERAGE(AI2:AI15)</f>
        <v>6.0841562556493221E-2</v>
      </c>
    </row>
    <row r="18" spans="26:35" x14ac:dyDescent="0.25">
      <c r="Z18" s="21" t="s">
        <v>219</v>
      </c>
      <c r="AA18" s="2">
        <f>TRIMMEAN(AA2:AA15, 0.2)</f>
        <v>0.38500373109670782</v>
      </c>
      <c r="AB18" s="2">
        <f t="shared" ref="AB18:AD18" si="12">TRIMMEAN(AB2:AB15, 0.2)</f>
        <v>0.31402323776451441</v>
      </c>
      <c r="AC18" s="2">
        <f t="shared" si="12"/>
        <v>0.21535577153887434</v>
      </c>
      <c r="AD18" s="2">
        <f t="shared" si="12"/>
        <v>7.5655562529320444E-2</v>
      </c>
      <c r="AE18" s="22" t="s">
        <v>219</v>
      </c>
      <c r="AF18" s="2">
        <f>TRIMMEAN(AF2:AF15,0.2)</f>
        <v>0.52174697369686651</v>
      </c>
      <c r="AG18" s="2">
        <f t="shared" ref="AG18:AI18" si="13">TRIMMEAN(AG2:AG15,0.2)</f>
        <v>0.23868535044097614</v>
      </c>
      <c r="AH18" s="2">
        <f t="shared" si="13"/>
        <v>0.17398559219484941</v>
      </c>
      <c r="AI18" s="2">
        <f t="shared" si="13"/>
        <v>5.1057213397222696E-2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Q1" workbookViewId="0">
      <selection activeCell="AF17" sqref="AF17:AI17"/>
    </sheetView>
  </sheetViews>
  <sheetFormatPr baseColWidth="10" defaultColWidth="10.875" defaultRowHeight="15.75" x14ac:dyDescent="0.25"/>
  <cols>
    <col min="1" max="1" width="30.375" style="1" bestFit="1" customWidth="1"/>
    <col min="2" max="3" width="7.625" style="1" bestFit="1" customWidth="1"/>
    <col min="4" max="4" width="6.625" style="1" bestFit="1" customWidth="1"/>
    <col min="5" max="5" width="5.625" style="1" bestFit="1" customWidth="1"/>
    <col min="6" max="6" width="9.625" style="1" bestFit="1" customWidth="1"/>
    <col min="7" max="7" width="6.625" style="1" bestFit="1" customWidth="1"/>
    <col min="8" max="8" width="5.625" style="1" bestFit="1" customWidth="1"/>
    <col min="9" max="9" width="7.625" style="1" bestFit="1" customWidth="1"/>
    <col min="10" max="10" width="5.625" style="1" bestFit="1" customWidth="1"/>
    <col min="11" max="11" width="7.625" style="1" bestFit="1" customWidth="1"/>
    <col min="12" max="12" width="5.625" style="1" bestFit="1" customWidth="1"/>
    <col min="13" max="13" width="6.625" style="1" bestFit="1" customWidth="1"/>
    <col min="14" max="14" width="7.625" style="1" bestFit="1" customWidth="1"/>
    <col min="15" max="15" width="8.625" style="1" bestFit="1" customWidth="1"/>
    <col min="16" max="16" width="8.125" style="1" bestFit="1" customWidth="1"/>
    <col min="17" max="17" width="9.125" style="1" bestFit="1" customWidth="1"/>
    <col min="18" max="19" width="8.625" style="1" bestFit="1" customWidth="1"/>
    <col min="20" max="20" width="9.625" style="1" bestFit="1" customWidth="1"/>
    <col min="21" max="21" width="8.125" style="1" bestFit="1" customWidth="1"/>
    <col min="22" max="22" width="9.125" style="1" bestFit="1" customWidth="1"/>
    <col min="23" max="23" width="8.625" style="1" bestFit="1" customWidth="1"/>
    <col min="24" max="24" width="9.625" style="1" bestFit="1" customWidth="1"/>
    <col min="25" max="25" width="9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53</v>
      </c>
      <c r="B2" s="2">
        <v>110.9375</v>
      </c>
      <c r="C2" s="2">
        <v>1</v>
      </c>
      <c r="D2" s="2">
        <v>13.625</v>
      </c>
      <c r="E2" s="2">
        <v>6.75</v>
      </c>
      <c r="F2" s="2">
        <v>50.375</v>
      </c>
      <c r="G2" s="2">
        <v>46.5</v>
      </c>
      <c r="H2" s="2">
        <v>0.25</v>
      </c>
      <c r="I2" s="2">
        <v>85.9375</v>
      </c>
      <c r="J2" s="2">
        <v>0.5</v>
      </c>
      <c r="K2" s="2">
        <v>37.5</v>
      </c>
      <c r="L2" s="2">
        <v>18.75</v>
      </c>
      <c r="M2" s="2">
        <v>28.125</v>
      </c>
      <c r="N2" s="2">
        <v>25.625</v>
      </c>
      <c r="O2" s="2">
        <v>0.5</v>
      </c>
      <c r="P2" s="2">
        <v>0</v>
      </c>
      <c r="Q2" s="2">
        <v>3.875</v>
      </c>
      <c r="R2" s="2">
        <v>6</v>
      </c>
      <c r="S2" s="2">
        <v>7.375</v>
      </c>
      <c r="T2" s="2">
        <v>0</v>
      </c>
      <c r="U2" s="2">
        <v>10.375</v>
      </c>
      <c r="V2" s="2">
        <v>0.5</v>
      </c>
      <c r="W2" s="2">
        <v>6.5</v>
      </c>
      <c r="X2" s="2">
        <v>3.5</v>
      </c>
      <c r="Y2" s="2">
        <v>0.5</v>
      </c>
      <c r="Z2" s="13">
        <f>SUM(B2:M2)</f>
        <v>400.25</v>
      </c>
      <c r="AA2" s="3">
        <f xml:space="preserve"> (B2 + K2)/Z2</f>
        <v>0.37086196127420362</v>
      </c>
      <c r="AB2" s="4">
        <f xml:space="preserve"> (F2 + I2) / Z2</f>
        <v>0.34056839475327921</v>
      </c>
      <c r="AC2" s="5">
        <f xml:space="preserve"> (D2 + G2 + M2) / Z2</f>
        <v>0.22048719550281073</v>
      </c>
      <c r="AD2" s="6">
        <f xml:space="preserve"> (C2 + E2 + H2 + J2 + L2) / Z2</f>
        <v>6.808244846970643E-2</v>
      </c>
      <c r="AE2" s="13">
        <f xml:space="preserve"> SUM(N2:Y2)</f>
        <v>64.75</v>
      </c>
      <c r="AF2" s="3">
        <f xml:space="preserve"> (N2 + W2)/AE2</f>
        <v>0.49613899613899615</v>
      </c>
      <c r="AG2" s="4">
        <f xml:space="preserve"> (S2 + U2)/AE2</f>
        <v>0.27413127413127414</v>
      </c>
      <c r="AH2" s="5">
        <f xml:space="preserve"> (P2 + R2 + Y2) / AE2</f>
        <v>0.10038610038610038</v>
      </c>
      <c r="AI2" s="7">
        <f xml:space="preserve"> (O2 + Q2 + T2 + V2 + X2) / AE2</f>
        <v>0.12934362934362933</v>
      </c>
    </row>
    <row r="3" spans="1:35" x14ac:dyDescent="0.25">
      <c r="A3" s="1" t="s">
        <v>54</v>
      </c>
      <c r="B3" s="2">
        <v>47.8125</v>
      </c>
      <c r="C3" s="2">
        <v>26.0625</v>
      </c>
      <c r="D3" s="2">
        <v>50.5</v>
      </c>
      <c r="E3" s="2">
        <v>33.75</v>
      </c>
      <c r="F3" s="2">
        <v>59.875</v>
      </c>
      <c r="G3" s="2">
        <v>47.4375</v>
      </c>
      <c r="H3" s="2">
        <v>18.25</v>
      </c>
      <c r="I3" s="2">
        <v>34.875</v>
      </c>
      <c r="J3" s="2">
        <v>13.71875</v>
      </c>
      <c r="K3" s="2">
        <v>72.375</v>
      </c>
      <c r="L3" s="2">
        <v>54.34375</v>
      </c>
      <c r="M3" s="2">
        <v>18.25</v>
      </c>
      <c r="N3" s="2">
        <v>4.125</v>
      </c>
      <c r="O3" s="2">
        <v>3.25</v>
      </c>
      <c r="P3" s="2">
        <v>9.625</v>
      </c>
      <c r="Q3" s="2">
        <v>10</v>
      </c>
      <c r="R3" s="2">
        <v>4</v>
      </c>
      <c r="S3" s="2">
        <v>4.375</v>
      </c>
      <c r="T3" s="2">
        <v>0</v>
      </c>
      <c r="U3" s="2">
        <v>8.5</v>
      </c>
      <c r="V3" s="2">
        <v>2</v>
      </c>
      <c r="W3" s="2">
        <v>17</v>
      </c>
      <c r="X3" s="2">
        <v>12</v>
      </c>
      <c r="Y3" s="2">
        <v>0</v>
      </c>
      <c r="Z3" s="13">
        <f t="shared" ref="Z3:Z14" si="0">SUM(B3:M3)</f>
        <v>477.25</v>
      </c>
      <c r="AA3" s="3">
        <f t="shared" ref="AA3:AA14" si="1" xml:space="preserve"> (B3 + K3)/Z3</f>
        <v>0.25183342063907804</v>
      </c>
      <c r="AB3" s="4">
        <f t="shared" ref="AB3:AB14" si="2" xml:space="preserve"> (F3 + I3) / Z3</f>
        <v>0.19853326348873757</v>
      </c>
      <c r="AC3" s="5">
        <f t="shared" ref="AC3:AC14" si="3" xml:space="preserve"> (D3 + G3 + M3) / Z3</f>
        <v>0.24345206914614981</v>
      </c>
      <c r="AD3" s="6">
        <f t="shared" ref="AD3:AD14" si="4" xml:space="preserve"> (C3 + E3 + H3 + J3 + L3) / Z3</f>
        <v>0.30618124672603458</v>
      </c>
      <c r="AE3" s="13">
        <f t="shared" ref="AE3:AE14" si="5" xml:space="preserve"> SUM(N3:Y3)</f>
        <v>74.875</v>
      </c>
      <c r="AF3" s="3">
        <f t="shared" ref="AF3:AF14" si="6" xml:space="preserve"> (N3 + W3)/AE3</f>
        <v>0.28213689482470783</v>
      </c>
      <c r="AG3" s="4">
        <f t="shared" ref="AG3:AG14" si="7" xml:space="preserve"> (S3 + U3)/AE3</f>
        <v>0.17195325542570952</v>
      </c>
      <c r="AH3" s="5">
        <f t="shared" ref="AH3:AH14" si="8" xml:space="preserve"> (P3 + R3 + Y3) / AE3</f>
        <v>0.18196994991652754</v>
      </c>
      <c r="AI3" s="7">
        <f t="shared" ref="AI3:AI14" si="9" xml:space="preserve"> (O3 + Q3 + T3 + V3 + X3) / AE3</f>
        <v>0.36393989983305508</v>
      </c>
    </row>
    <row r="4" spans="1:35" x14ac:dyDescent="0.25">
      <c r="A4" s="1" t="s">
        <v>55</v>
      </c>
      <c r="B4" s="2">
        <v>172.1875</v>
      </c>
      <c r="C4" s="2">
        <v>1.25</v>
      </c>
      <c r="D4" s="2">
        <v>85.375</v>
      </c>
      <c r="E4" s="2">
        <v>6.5625</v>
      </c>
      <c r="F4" s="2">
        <v>120.625</v>
      </c>
      <c r="G4" s="2">
        <v>77.625</v>
      </c>
      <c r="H4" s="2">
        <v>1.25</v>
      </c>
      <c r="I4" s="2">
        <v>158.25</v>
      </c>
      <c r="J4" s="2">
        <v>19.75</v>
      </c>
      <c r="K4" s="2">
        <v>79.25</v>
      </c>
      <c r="L4" s="2">
        <v>1.75</v>
      </c>
      <c r="M4" s="2">
        <v>69.375</v>
      </c>
      <c r="N4" s="2">
        <v>49.5</v>
      </c>
      <c r="O4" s="2">
        <v>0</v>
      </c>
      <c r="P4" s="2">
        <v>4.125</v>
      </c>
      <c r="Q4" s="2">
        <v>0</v>
      </c>
      <c r="R4" s="2">
        <v>9.625</v>
      </c>
      <c r="S4" s="2">
        <v>14.125</v>
      </c>
      <c r="T4" s="2">
        <v>0</v>
      </c>
      <c r="U4" s="2">
        <v>35.875</v>
      </c>
      <c r="V4" s="2">
        <v>0.25</v>
      </c>
      <c r="W4" s="2">
        <v>17</v>
      </c>
      <c r="X4" s="2">
        <v>1.25</v>
      </c>
      <c r="Y4" s="2">
        <v>1.25</v>
      </c>
      <c r="Z4" s="13">
        <f t="shared" si="0"/>
        <v>793.25</v>
      </c>
      <c r="AA4" s="3">
        <f t="shared" si="1"/>
        <v>0.316971320516861</v>
      </c>
      <c r="AB4" s="4">
        <f t="shared" si="2"/>
        <v>0.35156003781909867</v>
      </c>
      <c r="AC4" s="5">
        <f t="shared" si="3"/>
        <v>0.2929404349196344</v>
      </c>
      <c r="AD4" s="6">
        <f t="shared" si="4"/>
        <v>3.8528206744405928E-2</v>
      </c>
      <c r="AE4" s="13">
        <f t="shared" si="5"/>
        <v>133</v>
      </c>
      <c r="AF4" s="3">
        <f t="shared" si="6"/>
        <v>0.5</v>
      </c>
      <c r="AG4" s="4">
        <f t="shared" si="7"/>
        <v>0.37593984962406013</v>
      </c>
      <c r="AH4" s="5">
        <f t="shared" si="8"/>
        <v>0.11278195488721804</v>
      </c>
      <c r="AI4" s="7">
        <f t="shared" si="9"/>
        <v>1.1278195488721804E-2</v>
      </c>
    </row>
    <row r="5" spans="1:35" x14ac:dyDescent="0.25">
      <c r="A5" s="1" t="s">
        <v>56</v>
      </c>
      <c r="B5" s="2">
        <v>111.875</v>
      </c>
      <c r="C5" s="2">
        <v>0</v>
      </c>
      <c r="D5" s="2">
        <v>25</v>
      </c>
      <c r="E5" s="2">
        <v>9.125</v>
      </c>
      <c r="F5" s="2">
        <v>146.875</v>
      </c>
      <c r="G5" s="2">
        <v>33.90625</v>
      </c>
      <c r="H5" s="2">
        <v>0</v>
      </c>
      <c r="I5" s="2">
        <v>69.75</v>
      </c>
      <c r="J5" s="2">
        <v>0</v>
      </c>
      <c r="K5" s="2">
        <v>52.625</v>
      </c>
      <c r="L5" s="2">
        <v>29.90625</v>
      </c>
      <c r="M5" s="2">
        <v>41.375</v>
      </c>
      <c r="N5" s="2">
        <v>0</v>
      </c>
      <c r="O5" s="2">
        <v>0</v>
      </c>
      <c r="P5" s="2">
        <v>7.375</v>
      </c>
      <c r="Q5" s="2">
        <v>6.5</v>
      </c>
      <c r="R5" s="2">
        <v>22.25</v>
      </c>
      <c r="S5" s="2">
        <v>1.25</v>
      </c>
      <c r="T5" s="2">
        <v>0</v>
      </c>
      <c r="U5" s="2">
        <v>3</v>
      </c>
      <c r="V5" s="2">
        <v>0</v>
      </c>
      <c r="W5" s="2">
        <v>15.25</v>
      </c>
      <c r="X5" s="2">
        <v>27</v>
      </c>
      <c r="Y5" s="2">
        <v>0.5</v>
      </c>
      <c r="Z5" s="13">
        <f t="shared" si="0"/>
        <v>520.4375</v>
      </c>
      <c r="AA5" s="3">
        <f t="shared" si="1"/>
        <v>0.31608022096793564</v>
      </c>
      <c r="AB5" s="4">
        <f t="shared" si="2"/>
        <v>0.41623633961810974</v>
      </c>
      <c r="AC5" s="5">
        <f t="shared" si="3"/>
        <v>0.19268644169568871</v>
      </c>
      <c r="AD5" s="6">
        <f t="shared" si="4"/>
        <v>7.4996997718265887E-2</v>
      </c>
      <c r="AE5" s="13">
        <f t="shared" si="5"/>
        <v>83.125</v>
      </c>
      <c r="AF5" s="3">
        <f t="shared" si="6"/>
        <v>0.18345864661654135</v>
      </c>
      <c r="AG5" s="4">
        <f t="shared" si="7"/>
        <v>5.1127819548872182E-2</v>
      </c>
      <c r="AH5" s="5">
        <f t="shared" si="8"/>
        <v>0.36240601503759401</v>
      </c>
      <c r="AI5" s="7">
        <f t="shared" si="9"/>
        <v>0.40300751879699248</v>
      </c>
    </row>
    <row r="6" spans="1:35" x14ac:dyDescent="0.25">
      <c r="A6" s="1" t="s">
        <v>57</v>
      </c>
      <c r="B6" s="2">
        <v>200.875</v>
      </c>
      <c r="C6" s="2">
        <v>0</v>
      </c>
      <c r="D6" s="2">
        <v>42.125</v>
      </c>
      <c r="E6" s="2">
        <v>0.5</v>
      </c>
      <c r="F6" s="2">
        <v>164.15625</v>
      </c>
      <c r="G6" s="2">
        <v>55.75</v>
      </c>
      <c r="H6" s="2">
        <v>1</v>
      </c>
      <c r="I6" s="2">
        <v>164.375</v>
      </c>
      <c r="J6" s="2">
        <v>8.25</v>
      </c>
      <c r="K6" s="2">
        <v>115.375</v>
      </c>
      <c r="L6" s="2">
        <v>7.5</v>
      </c>
      <c r="M6" s="2">
        <v>54</v>
      </c>
      <c r="N6" s="2">
        <v>41.25</v>
      </c>
      <c r="O6" s="2">
        <v>0</v>
      </c>
      <c r="P6" s="2">
        <v>0</v>
      </c>
      <c r="Q6" s="2">
        <v>0</v>
      </c>
      <c r="R6" s="2">
        <v>22</v>
      </c>
      <c r="S6" s="2">
        <v>23.875</v>
      </c>
      <c r="T6" s="2">
        <v>0</v>
      </c>
      <c r="U6" s="2">
        <v>33.75</v>
      </c>
      <c r="V6" s="2">
        <v>0</v>
      </c>
      <c r="W6" s="2">
        <v>23.375</v>
      </c>
      <c r="X6" s="2">
        <v>0.125</v>
      </c>
      <c r="Y6" s="2">
        <v>0</v>
      </c>
      <c r="Z6" s="13">
        <f t="shared" si="0"/>
        <v>813.90625</v>
      </c>
      <c r="AA6" s="3">
        <f t="shared" si="1"/>
        <v>0.3885582645421386</v>
      </c>
      <c r="AB6" s="4">
        <f t="shared" si="2"/>
        <v>0.40364753311576118</v>
      </c>
      <c r="AC6" s="5">
        <f t="shared" si="3"/>
        <v>0.18660011518525629</v>
      </c>
      <c r="AD6" s="6">
        <f t="shared" si="4"/>
        <v>2.1194087156843924E-2</v>
      </c>
      <c r="AE6" s="13">
        <f t="shared" si="5"/>
        <v>144.375</v>
      </c>
      <c r="AF6" s="3">
        <f t="shared" si="6"/>
        <v>0.44761904761904764</v>
      </c>
      <c r="AG6" s="4">
        <f t="shared" si="7"/>
        <v>0.39913419913419912</v>
      </c>
      <c r="AH6" s="5">
        <f t="shared" si="8"/>
        <v>0.15238095238095239</v>
      </c>
      <c r="AI6" s="7">
        <f t="shared" si="9"/>
        <v>8.658008658008658E-4</v>
      </c>
    </row>
    <row r="7" spans="1:35" x14ac:dyDescent="0.25">
      <c r="A7" s="1" t="s">
        <v>58</v>
      </c>
      <c r="B7" s="2">
        <v>103.75</v>
      </c>
      <c r="C7" s="2">
        <v>8.75</v>
      </c>
      <c r="D7" s="2">
        <v>72.875</v>
      </c>
      <c r="E7" s="2">
        <v>13.625</v>
      </c>
      <c r="F7" s="2">
        <v>59.75</v>
      </c>
      <c r="G7" s="2">
        <v>72.875</v>
      </c>
      <c r="H7" s="2">
        <v>7.5</v>
      </c>
      <c r="I7" s="2">
        <v>80.75</v>
      </c>
      <c r="J7" s="2">
        <v>22.625</v>
      </c>
      <c r="K7" s="2">
        <v>44</v>
      </c>
      <c r="L7" s="2">
        <v>13</v>
      </c>
      <c r="M7" s="2">
        <v>47.5</v>
      </c>
      <c r="N7" s="2">
        <v>21.375</v>
      </c>
      <c r="O7" s="2">
        <v>4</v>
      </c>
      <c r="P7" s="2">
        <v>14.5</v>
      </c>
      <c r="Q7" s="2">
        <v>6</v>
      </c>
      <c r="R7" s="2">
        <v>7</v>
      </c>
      <c r="S7" s="2">
        <v>12.375</v>
      </c>
      <c r="T7" s="2">
        <v>0</v>
      </c>
      <c r="U7" s="2">
        <v>14.25</v>
      </c>
      <c r="V7" s="2">
        <v>0</v>
      </c>
      <c r="W7" s="2">
        <v>0</v>
      </c>
      <c r="X7" s="2">
        <v>1</v>
      </c>
      <c r="Y7" s="2">
        <v>0</v>
      </c>
      <c r="Z7" s="13">
        <f t="shared" si="0"/>
        <v>547</v>
      </c>
      <c r="AA7" s="3">
        <f t="shared" si="1"/>
        <v>0.27010968921389394</v>
      </c>
      <c r="AB7" s="4">
        <f t="shared" si="2"/>
        <v>0.25685557586837293</v>
      </c>
      <c r="AC7" s="5">
        <f t="shared" si="3"/>
        <v>0.35329067641681899</v>
      </c>
      <c r="AD7" s="6">
        <f t="shared" si="4"/>
        <v>0.11974405850091407</v>
      </c>
      <c r="AE7" s="13">
        <f t="shared" si="5"/>
        <v>80.5</v>
      </c>
      <c r="AF7" s="3">
        <f t="shared" si="6"/>
        <v>0.26552795031055898</v>
      </c>
      <c r="AG7" s="4">
        <f t="shared" si="7"/>
        <v>0.33074534161490682</v>
      </c>
      <c r="AH7" s="5">
        <f t="shared" si="8"/>
        <v>0.26708074534161491</v>
      </c>
      <c r="AI7" s="7">
        <f t="shared" si="9"/>
        <v>0.13664596273291926</v>
      </c>
    </row>
    <row r="8" spans="1:35" x14ac:dyDescent="0.25">
      <c r="A8" s="1" t="s">
        <v>59</v>
      </c>
      <c r="B8" s="2">
        <v>85.5625</v>
      </c>
      <c r="C8" s="2">
        <v>0.5</v>
      </c>
      <c r="D8" s="2">
        <v>67</v>
      </c>
      <c r="E8" s="2">
        <v>22.5</v>
      </c>
      <c r="F8" s="2">
        <v>47.125</v>
      </c>
      <c r="G8" s="2">
        <v>23.5625</v>
      </c>
      <c r="H8" s="2">
        <v>2</v>
      </c>
      <c r="I8" s="2">
        <v>113.0625</v>
      </c>
      <c r="J8" s="2">
        <v>10.5</v>
      </c>
      <c r="K8" s="2">
        <v>39.9375</v>
      </c>
      <c r="L8" s="2">
        <v>21.375</v>
      </c>
      <c r="M8" s="2">
        <v>24.5</v>
      </c>
      <c r="N8" s="2">
        <v>29.0625</v>
      </c>
      <c r="O8" s="2">
        <v>0</v>
      </c>
      <c r="P8" s="2">
        <v>9.3125</v>
      </c>
      <c r="Q8" s="2">
        <v>1.5</v>
      </c>
      <c r="R8" s="2">
        <v>4.25</v>
      </c>
      <c r="S8" s="2">
        <v>3.5</v>
      </c>
      <c r="T8" s="2">
        <v>0</v>
      </c>
      <c r="U8" s="2">
        <v>13.25</v>
      </c>
      <c r="V8" s="2">
        <v>7.5</v>
      </c>
      <c r="W8" s="2">
        <v>6.25</v>
      </c>
      <c r="X8" s="2">
        <v>6.375</v>
      </c>
      <c r="Y8" s="2">
        <v>1.5</v>
      </c>
      <c r="Z8" s="13">
        <f t="shared" si="0"/>
        <v>457.625</v>
      </c>
      <c r="AA8" s="3">
        <f t="shared" si="1"/>
        <v>0.27424201037967766</v>
      </c>
      <c r="AB8" s="4">
        <f t="shared" si="2"/>
        <v>0.35004097241190929</v>
      </c>
      <c r="AC8" s="5">
        <f t="shared" si="3"/>
        <v>0.25143403441682599</v>
      </c>
      <c r="AD8" s="6">
        <f t="shared" si="4"/>
        <v>0.124282982791587</v>
      </c>
      <c r="AE8" s="13">
        <f t="shared" si="5"/>
        <v>82.5</v>
      </c>
      <c r="AF8" s="3">
        <f t="shared" si="6"/>
        <v>0.42803030303030304</v>
      </c>
      <c r="AG8" s="4">
        <f t="shared" si="7"/>
        <v>0.20303030303030303</v>
      </c>
      <c r="AH8" s="5">
        <f t="shared" si="8"/>
        <v>0.18257575757575759</v>
      </c>
      <c r="AI8" s="7">
        <f t="shared" si="9"/>
        <v>0.18636363636363637</v>
      </c>
    </row>
    <row r="9" spans="1:35" x14ac:dyDescent="0.25">
      <c r="A9" s="1" t="s">
        <v>60</v>
      </c>
      <c r="B9" s="2">
        <v>68.625</v>
      </c>
      <c r="C9" s="2">
        <v>0.125</v>
      </c>
      <c r="D9" s="2">
        <v>21.25</v>
      </c>
      <c r="E9" s="2">
        <v>3.25</v>
      </c>
      <c r="F9" s="2">
        <v>36.375</v>
      </c>
      <c r="G9" s="2">
        <v>25.75</v>
      </c>
      <c r="H9" s="2">
        <v>5.125</v>
      </c>
      <c r="I9" s="2">
        <v>40.875</v>
      </c>
      <c r="J9" s="2">
        <v>0.375</v>
      </c>
      <c r="K9" s="2">
        <v>27.375</v>
      </c>
      <c r="L9" s="2">
        <v>0.5</v>
      </c>
      <c r="M9" s="2">
        <v>14.375</v>
      </c>
      <c r="N9" s="2">
        <v>14.5</v>
      </c>
      <c r="O9" s="2">
        <v>0</v>
      </c>
      <c r="P9" s="2">
        <v>8.875</v>
      </c>
      <c r="Q9" s="2">
        <v>0.625</v>
      </c>
      <c r="R9" s="2">
        <v>2</v>
      </c>
      <c r="S9" s="2">
        <v>4</v>
      </c>
      <c r="T9" s="2">
        <v>0</v>
      </c>
      <c r="U9" s="2">
        <v>7.625</v>
      </c>
      <c r="V9" s="2">
        <v>0</v>
      </c>
      <c r="W9" s="2">
        <v>1</v>
      </c>
      <c r="X9" s="2">
        <v>0</v>
      </c>
      <c r="Y9" s="2">
        <v>0</v>
      </c>
      <c r="Z9" s="13">
        <f t="shared" si="0"/>
        <v>244</v>
      </c>
      <c r="AA9" s="3">
        <f t="shared" si="1"/>
        <v>0.39344262295081966</v>
      </c>
      <c r="AB9" s="4">
        <f t="shared" si="2"/>
        <v>0.31659836065573771</v>
      </c>
      <c r="AC9" s="5">
        <f t="shared" si="3"/>
        <v>0.25153688524590162</v>
      </c>
      <c r="AD9" s="6">
        <f t="shared" si="4"/>
        <v>3.8422131147540985E-2</v>
      </c>
      <c r="AE9" s="13">
        <f t="shared" si="5"/>
        <v>38.625</v>
      </c>
      <c r="AF9" s="3">
        <f t="shared" si="6"/>
        <v>0.40129449838187703</v>
      </c>
      <c r="AG9" s="4">
        <f t="shared" si="7"/>
        <v>0.30097087378640774</v>
      </c>
      <c r="AH9" s="5">
        <f t="shared" si="8"/>
        <v>0.28155339805825241</v>
      </c>
      <c r="AI9" s="7">
        <f t="shared" si="9"/>
        <v>1.6181229773462782E-2</v>
      </c>
    </row>
    <row r="10" spans="1:35" x14ac:dyDescent="0.25">
      <c r="A10" s="1" t="s">
        <v>61</v>
      </c>
      <c r="B10" s="2">
        <v>42.125</v>
      </c>
      <c r="C10" s="2">
        <v>0</v>
      </c>
      <c r="D10" s="2">
        <v>33.5</v>
      </c>
      <c r="E10" s="2">
        <v>1.3125</v>
      </c>
      <c r="F10" s="2">
        <v>49.25</v>
      </c>
      <c r="G10" s="2">
        <v>18.1875</v>
      </c>
      <c r="H10" s="2">
        <v>0</v>
      </c>
      <c r="I10" s="2">
        <v>25.25</v>
      </c>
      <c r="J10" s="2">
        <v>4.375</v>
      </c>
      <c r="K10" s="2">
        <v>46.5</v>
      </c>
      <c r="L10" s="2">
        <v>0</v>
      </c>
      <c r="M10" s="2">
        <v>18.625</v>
      </c>
      <c r="N10" s="2">
        <v>3.6875</v>
      </c>
      <c r="O10" s="2">
        <v>0</v>
      </c>
      <c r="P10" s="2">
        <v>5.4375</v>
      </c>
      <c r="Q10" s="2">
        <v>0.8125</v>
      </c>
      <c r="R10" s="2">
        <v>2.125</v>
      </c>
      <c r="S10" s="2">
        <v>1.5</v>
      </c>
      <c r="T10" s="2">
        <v>0</v>
      </c>
      <c r="U10" s="2">
        <v>2</v>
      </c>
      <c r="V10" s="2">
        <v>0</v>
      </c>
      <c r="W10" s="2">
        <v>18.4375</v>
      </c>
      <c r="X10" s="2">
        <v>0</v>
      </c>
      <c r="Y10" s="2">
        <v>7</v>
      </c>
      <c r="Z10" s="13">
        <f t="shared" si="0"/>
        <v>239.125</v>
      </c>
      <c r="AA10" s="3">
        <f t="shared" si="1"/>
        <v>0.37062205959226346</v>
      </c>
      <c r="AB10" s="4">
        <f t="shared" si="2"/>
        <v>0.31155253528489285</v>
      </c>
      <c r="AC10" s="5">
        <f t="shared" si="3"/>
        <v>0.29404077365394671</v>
      </c>
      <c r="AD10" s="6">
        <f t="shared" si="4"/>
        <v>2.3784631468897019E-2</v>
      </c>
      <c r="AE10" s="13">
        <f t="shared" si="5"/>
        <v>41</v>
      </c>
      <c r="AF10" s="3">
        <f t="shared" si="6"/>
        <v>0.53963414634146345</v>
      </c>
      <c r="AG10" s="4">
        <f t="shared" si="7"/>
        <v>8.5365853658536592E-2</v>
      </c>
      <c r="AH10" s="5">
        <f t="shared" si="8"/>
        <v>0.35518292682926828</v>
      </c>
      <c r="AI10" s="7">
        <f t="shared" si="9"/>
        <v>1.9817073170731708E-2</v>
      </c>
    </row>
    <row r="11" spans="1:35" x14ac:dyDescent="0.25">
      <c r="A11" s="1" t="s">
        <v>62</v>
      </c>
      <c r="B11" s="2">
        <v>81.75</v>
      </c>
      <c r="C11" s="2">
        <v>0</v>
      </c>
      <c r="D11" s="2">
        <v>72.375</v>
      </c>
      <c r="E11" s="2">
        <v>8.75</v>
      </c>
      <c r="F11" s="2">
        <v>47.25</v>
      </c>
      <c r="G11" s="2">
        <v>36.25</v>
      </c>
      <c r="H11" s="2">
        <v>1.75</v>
      </c>
      <c r="I11" s="2">
        <v>106.625</v>
      </c>
      <c r="J11" s="2">
        <v>4.625</v>
      </c>
      <c r="K11" s="2">
        <v>71.75</v>
      </c>
      <c r="L11" s="2">
        <v>1.375</v>
      </c>
      <c r="M11" s="2">
        <v>25.875</v>
      </c>
      <c r="N11" s="2">
        <v>25.25</v>
      </c>
      <c r="O11" s="2">
        <v>0</v>
      </c>
      <c r="P11" s="2">
        <v>15.375</v>
      </c>
      <c r="Q11" s="2">
        <v>0</v>
      </c>
      <c r="R11" s="2">
        <v>7.75</v>
      </c>
      <c r="S11" s="2">
        <v>4.25</v>
      </c>
      <c r="T11" s="2">
        <v>0</v>
      </c>
      <c r="U11" s="2">
        <v>18.375</v>
      </c>
      <c r="V11" s="2">
        <v>0</v>
      </c>
      <c r="W11" s="2">
        <v>12.125</v>
      </c>
      <c r="X11" s="2">
        <v>0</v>
      </c>
      <c r="Y11" s="2">
        <v>0</v>
      </c>
      <c r="Z11" s="13">
        <f t="shared" si="0"/>
        <v>458.375</v>
      </c>
      <c r="AA11" s="3">
        <f t="shared" si="1"/>
        <v>0.33487864739569129</v>
      </c>
      <c r="AB11" s="4">
        <f t="shared" si="2"/>
        <v>0.33569675484046907</v>
      </c>
      <c r="AC11" s="5">
        <f t="shared" si="3"/>
        <v>0.29342787019361877</v>
      </c>
      <c r="AD11" s="6">
        <f t="shared" si="4"/>
        <v>3.5996727570220891E-2</v>
      </c>
      <c r="AE11" s="13">
        <f t="shared" si="5"/>
        <v>83.125</v>
      </c>
      <c r="AF11" s="3">
        <f t="shared" si="6"/>
        <v>0.44962406015037593</v>
      </c>
      <c r="AG11" s="4">
        <f t="shared" si="7"/>
        <v>0.27218045112781952</v>
      </c>
      <c r="AH11" s="5">
        <f t="shared" si="8"/>
        <v>0.2781954887218045</v>
      </c>
      <c r="AI11" s="7">
        <f t="shared" si="9"/>
        <v>0</v>
      </c>
    </row>
    <row r="12" spans="1:35" x14ac:dyDescent="0.25">
      <c r="A12" s="1" t="s">
        <v>63</v>
      </c>
      <c r="B12" s="2">
        <v>42.125</v>
      </c>
      <c r="C12" s="2">
        <v>9.375</v>
      </c>
      <c r="D12" s="2">
        <v>23</v>
      </c>
      <c r="E12" s="2">
        <v>7</v>
      </c>
      <c r="F12" s="2">
        <v>76.5</v>
      </c>
      <c r="G12" s="2">
        <v>13.875</v>
      </c>
      <c r="H12" s="2">
        <v>11.875</v>
      </c>
      <c r="I12" s="2">
        <v>13.5</v>
      </c>
      <c r="J12" s="2">
        <v>3.625</v>
      </c>
      <c r="K12" s="2">
        <v>95.375</v>
      </c>
      <c r="L12" s="2">
        <v>12.25</v>
      </c>
      <c r="M12" s="2">
        <v>19.375</v>
      </c>
      <c r="N12" s="2">
        <v>2.625</v>
      </c>
      <c r="O12" s="2">
        <v>0</v>
      </c>
      <c r="P12" s="2">
        <v>12.5</v>
      </c>
      <c r="Q12" s="2">
        <v>0</v>
      </c>
      <c r="R12" s="2">
        <v>4.125</v>
      </c>
      <c r="S12" s="2">
        <v>2.25</v>
      </c>
      <c r="T12" s="2">
        <v>0</v>
      </c>
      <c r="U12" s="2">
        <v>3.375</v>
      </c>
      <c r="V12" s="2">
        <v>0</v>
      </c>
      <c r="W12" s="2">
        <v>35.125</v>
      </c>
      <c r="X12" s="2">
        <v>1</v>
      </c>
      <c r="Y12" s="2">
        <v>5.375</v>
      </c>
      <c r="Z12" s="13">
        <f t="shared" si="0"/>
        <v>327.875</v>
      </c>
      <c r="AA12" s="3">
        <f t="shared" si="1"/>
        <v>0.41936713686618377</v>
      </c>
      <c r="AB12" s="4">
        <f t="shared" si="2"/>
        <v>0.27449485322150208</v>
      </c>
      <c r="AC12" s="5">
        <f t="shared" si="3"/>
        <v>0.17155928326343881</v>
      </c>
      <c r="AD12" s="6">
        <f t="shared" si="4"/>
        <v>0.13457872664887532</v>
      </c>
      <c r="AE12" s="13">
        <f t="shared" si="5"/>
        <v>66.375</v>
      </c>
      <c r="AF12" s="3">
        <f t="shared" si="6"/>
        <v>0.56873822975517896</v>
      </c>
      <c r="AG12" s="4">
        <f t="shared" si="7"/>
        <v>8.4745762711864403E-2</v>
      </c>
      <c r="AH12" s="5">
        <f t="shared" si="8"/>
        <v>0.33145009416195859</v>
      </c>
      <c r="AI12" s="7">
        <f t="shared" si="9"/>
        <v>1.5065913370998116E-2</v>
      </c>
    </row>
    <row r="13" spans="1:35" x14ac:dyDescent="0.25">
      <c r="A13" s="1" t="s">
        <v>64</v>
      </c>
      <c r="B13" s="2">
        <v>83.25</v>
      </c>
      <c r="C13" s="2">
        <v>1.125</v>
      </c>
      <c r="D13" s="2">
        <v>7.125</v>
      </c>
      <c r="E13" s="2">
        <v>44.75</v>
      </c>
      <c r="F13" s="2">
        <v>13.75</v>
      </c>
      <c r="G13" s="2">
        <v>31.8125</v>
      </c>
      <c r="H13" s="2">
        <v>3.625</v>
      </c>
      <c r="I13" s="2">
        <v>47.5625</v>
      </c>
      <c r="J13" s="2">
        <v>29.25</v>
      </c>
      <c r="K13" s="2">
        <v>1.625</v>
      </c>
      <c r="L13" s="2">
        <v>54.75</v>
      </c>
      <c r="M13" s="2">
        <v>0</v>
      </c>
      <c r="N13" s="2">
        <v>31.375</v>
      </c>
      <c r="O13" s="2">
        <v>1.125</v>
      </c>
      <c r="P13" s="2">
        <v>1.375</v>
      </c>
      <c r="Q13" s="2">
        <v>11.5625</v>
      </c>
      <c r="R13" s="2">
        <v>0</v>
      </c>
      <c r="S13" s="2">
        <v>5.4375</v>
      </c>
      <c r="T13" s="2">
        <v>1.125</v>
      </c>
      <c r="U13" s="2">
        <v>2.125</v>
      </c>
      <c r="V13" s="2">
        <v>5.875</v>
      </c>
      <c r="W13" s="2">
        <v>0</v>
      </c>
      <c r="X13" s="2">
        <v>13.75</v>
      </c>
      <c r="Y13" s="2">
        <v>0</v>
      </c>
      <c r="Z13" s="13">
        <f t="shared" si="0"/>
        <v>318.625</v>
      </c>
      <c r="AA13" s="3">
        <f t="shared" si="1"/>
        <v>0.26637897214593959</v>
      </c>
      <c r="AB13" s="4">
        <f t="shared" si="2"/>
        <v>0.19242840329540997</v>
      </c>
      <c r="AC13" s="5">
        <f t="shared" si="3"/>
        <v>0.12220478619066301</v>
      </c>
      <c r="AD13" s="6">
        <f t="shared" si="4"/>
        <v>0.41898783836798742</v>
      </c>
      <c r="AE13" s="13">
        <f t="shared" si="5"/>
        <v>73.75</v>
      </c>
      <c r="AF13" s="3">
        <f t="shared" si="6"/>
        <v>0.42542372881355933</v>
      </c>
      <c r="AG13" s="4">
        <f t="shared" si="7"/>
        <v>0.10254237288135593</v>
      </c>
      <c r="AH13" s="5">
        <f t="shared" si="8"/>
        <v>1.864406779661017E-2</v>
      </c>
      <c r="AI13" s="7">
        <f t="shared" si="9"/>
        <v>0.45338983050847459</v>
      </c>
    </row>
    <row r="14" spans="1:35" x14ac:dyDescent="0.25">
      <c r="A14" s="1" t="s">
        <v>65</v>
      </c>
      <c r="B14" s="2">
        <v>78.875</v>
      </c>
      <c r="C14" s="2">
        <v>0</v>
      </c>
      <c r="D14" s="2">
        <v>12</v>
      </c>
      <c r="E14" s="2">
        <v>12.6875</v>
      </c>
      <c r="F14" s="2">
        <v>46.125</v>
      </c>
      <c r="G14" s="2">
        <v>32.875</v>
      </c>
      <c r="H14" s="2">
        <v>0.875</v>
      </c>
      <c r="I14" s="2">
        <v>39.8125</v>
      </c>
      <c r="J14" s="2">
        <v>4.375</v>
      </c>
      <c r="K14" s="2">
        <v>25.375</v>
      </c>
      <c r="L14" s="2">
        <v>26.8125</v>
      </c>
      <c r="M14" s="2">
        <v>13.125</v>
      </c>
      <c r="N14" s="2">
        <v>12</v>
      </c>
      <c r="O14" s="2">
        <v>0</v>
      </c>
      <c r="P14" s="2">
        <v>1.625</v>
      </c>
      <c r="Q14" s="2">
        <v>5.625</v>
      </c>
      <c r="R14" s="2">
        <v>4.875</v>
      </c>
      <c r="S14" s="2">
        <v>4.125</v>
      </c>
      <c r="T14" s="2">
        <v>0</v>
      </c>
      <c r="U14" s="2">
        <v>8.5</v>
      </c>
      <c r="V14" s="2">
        <v>2</v>
      </c>
      <c r="W14" s="2">
        <v>3.125</v>
      </c>
      <c r="X14" s="2">
        <v>0.875</v>
      </c>
      <c r="Y14" s="2">
        <v>0.75</v>
      </c>
      <c r="Z14" s="13">
        <f t="shared" si="0"/>
        <v>292.9375</v>
      </c>
      <c r="AA14" s="3">
        <f t="shared" si="1"/>
        <v>0.35587796031576702</v>
      </c>
      <c r="AB14" s="4">
        <f t="shared" si="2"/>
        <v>0.29336462556005977</v>
      </c>
      <c r="AC14" s="5">
        <f t="shared" si="3"/>
        <v>0.19799445274162578</v>
      </c>
      <c r="AD14" s="6">
        <f t="shared" si="4"/>
        <v>0.15276296138254747</v>
      </c>
      <c r="AE14" s="13">
        <f t="shared" si="5"/>
        <v>43.5</v>
      </c>
      <c r="AF14" s="3">
        <f t="shared" si="6"/>
        <v>0.34770114942528735</v>
      </c>
      <c r="AG14" s="4">
        <f t="shared" si="7"/>
        <v>0.29022988505747127</v>
      </c>
      <c r="AH14" s="5">
        <f t="shared" si="8"/>
        <v>0.16666666666666666</v>
      </c>
      <c r="AI14" s="7">
        <f t="shared" si="9"/>
        <v>0.19540229885057472</v>
      </c>
    </row>
    <row r="16" spans="1:35" x14ac:dyDescent="0.25">
      <c r="Z16" s="21" t="s">
        <v>218</v>
      </c>
      <c r="AA16" s="2">
        <f>AVERAGE(AA1:AA14)</f>
        <v>0.33301725283080413</v>
      </c>
      <c r="AB16" s="2">
        <f t="shared" ref="AB16:AD16" si="10">AVERAGE(AB1:AB14)</f>
        <v>0.31089058845641077</v>
      </c>
      <c r="AC16" s="2">
        <f t="shared" si="10"/>
        <v>0.23628115527479845</v>
      </c>
      <c r="AD16" s="2">
        <f t="shared" si="10"/>
        <v>0.11981100343798669</v>
      </c>
      <c r="AE16" s="22" t="s">
        <v>218</v>
      </c>
      <c r="AF16" s="2">
        <f xml:space="preserve"> AVERAGE(AF1:AF14)</f>
        <v>0.41040981933906895</v>
      </c>
      <c r="AG16" s="2">
        <f t="shared" ref="AG16:AI16" si="11" xml:space="preserve"> AVERAGE(AG1:AG14)</f>
        <v>0.22631517244098312</v>
      </c>
      <c r="AH16" s="2">
        <f t="shared" si="11"/>
        <v>0.21471339367387116</v>
      </c>
      <c r="AI16" s="2">
        <f t="shared" si="11"/>
        <v>0.14856161454607669</v>
      </c>
    </row>
    <row r="17" spans="26:35" x14ac:dyDescent="0.25">
      <c r="Z17" s="21" t="s">
        <v>219</v>
      </c>
      <c r="AA17" s="2">
        <f>TRIMMEAN(AA1:AA14, 0.2)</f>
        <v>0.33254761175410835</v>
      </c>
      <c r="AB17" s="2">
        <f t="shared" ref="AB17:AD17" si="12">TRIMMEAN(AB1:AB14, 0.2)</f>
        <v>0.31208299154725644</v>
      </c>
      <c r="AC17" s="2">
        <f t="shared" si="12"/>
        <v>0.23601450508771799</v>
      </c>
      <c r="AD17" s="2">
        <f t="shared" si="12"/>
        <v>0.10157828356081779</v>
      </c>
      <c r="AE17" s="22" t="s">
        <v>219</v>
      </c>
      <c r="AF17" s="2">
        <f>TRIMMEAN(AF1:AF14,0.2)</f>
        <v>0.41664825227601604</v>
      </c>
      <c r="AG17" s="2">
        <f t="shared" ref="AG17:AI17" si="13">TRIMMEAN(AG1:AG14,0.2)</f>
        <v>0.22653047482270081</v>
      </c>
      <c r="AH17" s="2">
        <f t="shared" si="13"/>
        <v>0.21911127590237467</v>
      </c>
      <c r="AI17" s="2">
        <f t="shared" si="13"/>
        <v>0.13435555987186565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R1" workbookViewId="0">
      <selection activeCell="AF18" sqref="AF18:AI18"/>
    </sheetView>
  </sheetViews>
  <sheetFormatPr baseColWidth="10" defaultColWidth="10.875" defaultRowHeight="15.75" x14ac:dyDescent="0.25"/>
  <cols>
    <col min="1" max="1" width="30.375" style="1" bestFit="1" customWidth="1"/>
    <col min="2" max="2" width="7.875" style="1" bestFit="1" customWidth="1"/>
    <col min="3" max="3" width="5.625" style="1" bestFit="1" customWidth="1"/>
    <col min="4" max="4" width="7.875" style="1" bestFit="1" customWidth="1"/>
    <col min="5" max="5" width="6.875" style="1" bestFit="1" customWidth="1"/>
    <col min="6" max="6" width="6.625" style="1" bestFit="1" customWidth="1"/>
    <col min="7" max="7" width="6.875" style="1" bestFit="1" customWidth="1"/>
    <col min="8" max="8" width="5.625" style="1" bestFit="1" customWidth="1"/>
    <col min="9" max="9" width="7.875" style="1" bestFit="1" customWidth="1"/>
    <col min="10" max="10" width="6.875" style="1" bestFit="1" customWidth="1"/>
    <col min="11" max="11" width="7.875" style="1" bestFit="1" customWidth="1"/>
    <col min="12" max="12" width="5.875" style="1" bestFit="1" customWidth="1"/>
    <col min="13" max="13" width="6.875" style="1" bestFit="1" customWidth="1"/>
    <col min="14" max="14" width="7.875" style="1" bestFit="1" customWidth="1"/>
    <col min="15" max="15" width="8.875" style="1" bestFit="1" customWidth="1"/>
    <col min="16" max="16" width="8.375" style="1" bestFit="1" customWidth="1"/>
    <col min="17" max="17" width="9.375" style="1" bestFit="1" customWidth="1"/>
    <col min="18" max="19" width="8.875" style="1" bestFit="1" customWidth="1"/>
    <col min="20" max="20" width="9.875" style="1" bestFit="1" customWidth="1"/>
    <col min="21" max="21" width="8.375" style="1" bestFit="1" customWidth="1"/>
    <col min="22" max="22" width="9.375" style="1" bestFit="1" customWidth="1"/>
    <col min="23" max="23" width="8.875" style="1" bestFit="1" customWidth="1"/>
    <col min="24" max="24" width="9.875" style="1" bestFit="1" customWidth="1"/>
    <col min="25" max="25" width="9.125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66</v>
      </c>
      <c r="B2" s="2">
        <v>141.5625</v>
      </c>
      <c r="C2" s="2">
        <v>0</v>
      </c>
      <c r="D2" s="2">
        <v>54.5</v>
      </c>
      <c r="E2" s="2">
        <v>2.3125</v>
      </c>
      <c r="F2" s="2">
        <v>53.3125</v>
      </c>
      <c r="G2" s="2">
        <v>62.1875</v>
      </c>
      <c r="H2" s="2">
        <v>4.25</v>
      </c>
      <c r="I2" s="2">
        <v>190</v>
      </c>
      <c r="J2" s="2">
        <v>0</v>
      </c>
      <c r="K2" s="2">
        <v>45.5625</v>
      </c>
      <c r="L2" s="2">
        <v>5.625</v>
      </c>
      <c r="M2" s="2">
        <v>24.875</v>
      </c>
      <c r="N2" s="2">
        <v>35.3125</v>
      </c>
      <c r="O2" s="2">
        <v>0</v>
      </c>
      <c r="P2" s="2">
        <v>3.375</v>
      </c>
      <c r="Q2" s="2">
        <v>0.25</v>
      </c>
      <c r="R2" s="2">
        <v>0.125</v>
      </c>
      <c r="S2" s="2">
        <v>21.0625</v>
      </c>
      <c r="T2" s="2">
        <v>0</v>
      </c>
      <c r="U2" s="2">
        <v>21.5625</v>
      </c>
      <c r="V2" s="2">
        <v>0</v>
      </c>
      <c r="W2" s="2">
        <v>3</v>
      </c>
      <c r="X2" s="2">
        <v>0</v>
      </c>
      <c r="Y2" s="2">
        <v>0.25</v>
      </c>
      <c r="Z2" s="13">
        <f>SUM(B2:M2)</f>
        <v>584.1875</v>
      </c>
      <c r="AA2" s="3">
        <f xml:space="preserve"> (B2 + K2)/Z2</f>
        <v>0.32031667914838985</v>
      </c>
      <c r="AB2" s="4">
        <f xml:space="preserve"> (F2 + I2) / Z2</f>
        <v>0.41649727185193108</v>
      </c>
      <c r="AC2" s="5">
        <f xml:space="preserve"> (D2 + G2 + M2) / Z2</f>
        <v>0.24232374023750936</v>
      </c>
      <c r="AD2" s="6">
        <f xml:space="preserve"> (C2 + E2 + H2 + J2 + L2) / Z2</f>
        <v>2.0862308762169681E-2</v>
      </c>
      <c r="AE2" s="13">
        <f xml:space="preserve"> SUM(N2:Y2)</f>
        <v>84.9375</v>
      </c>
      <c r="AF2" s="3">
        <f xml:space="preserve"> (N2 + W2)/AE2</f>
        <v>0.45106696100073584</v>
      </c>
      <c r="AG2" s="4">
        <f xml:space="preserve"> (S2 + U2)/AE2</f>
        <v>0.50183958793230321</v>
      </c>
      <c r="AH2" s="5">
        <f xml:space="preserve"> (P2 + R2 + Y2) / AE2</f>
        <v>4.4150110375275942E-2</v>
      </c>
      <c r="AI2" s="7">
        <f xml:space="preserve"> (O2 + Q2 + T2 + V2 + X2) / AE2</f>
        <v>2.9433406916850625E-3</v>
      </c>
    </row>
    <row r="3" spans="1:35" x14ac:dyDescent="0.25">
      <c r="A3" s="1" t="s">
        <v>67</v>
      </c>
      <c r="B3" s="2">
        <v>99.1875</v>
      </c>
      <c r="C3" s="2">
        <v>0</v>
      </c>
      <c r="D3" s="2">
        <v>93.5625</v>
      </c>
      <c r="E3" s="2">
        <v>0</v>
      </c>
      <c r="F3" s="2">
        <v>58.625</v>
      </c>
      <c r="G3" s="2">
        <v>53.25</v>
      </c>
      <c r="H3" s="2">
        <v>20</v>
      </c>
      <c r="I3" s="2">
        <v>59.1875</v>
      </c>
      <c r="J3" s="2">
        <v>0</v>
      </c>
      <c r="K3" s="2">
        <v>106.9375</v>
      </c>
      <c r="L3" s="2">
        <v>1</v>
      </c>
      <c r="M3" s="2">
        <v>5.625</v>
      </c>
      <c r="N3" s="2">
        <v>30.5625</v>
      </c>
      <c r="O3" s="2">
        <v>0</v>
      </c>
      <c r="P3" s="2">
        <v>32.0625</v>
      </c>
      <c r="Q3" s="2">
        <v>0</v>
      </c>
      <c r="R3" s="2">
        <v>1.625</v>
      </c>
      <c r="S3" s="2">
        <v>14.875</v>
      </c>
      <c r="T3" s="2">
        <v>0</v>
      </c>
      <c r="U3" s="2">
        <v>7.5</v>
      </c>
      <c r="V3" s="2">
        <v>0</v>
      </c>
      <c r="W3" s="2">
        <v>12.25</v>
      </c>
      <c r="X3" s="2">
        <v>1</v>
      </c>
      <c r="Y3" s="2">
        <v>0.375</v>
      </c>
      <c r="Z3" s="13">
        <f t="shared" ref="Z3:Z15" si="0">SUM(B3:M3)</f>
        <v>497.375</v>
      </c>
      <c r="AA3" s="3">
        <f t="shared" ref="AA3:AA15" si="1" xml:space="preserve"> (B3 + K3)/Z3</f>
        <v>0.41442573510932396</v>
      </c>
      <c r="AB3" s="4">
        <f t="shared" ref="AB3:AB15" si="2" xml:space="preserve"> (F3 + I3) / Z3</f>
        <v>0.23686855993968334</v>
      </c>
      <c r="AC3" s="5">
        <f t="shared" ref="AC3:AC15" si="3" xml:space="preserve"> (D3 + G3 + M3) / Z3</f>
        <v>0.30648404121638601</v>
      </c>
      <c r="AD3" s="6">
        <f t="shared" ref="AD3:AD15" si="4" xml:space="preserve"> (C3 + E3 + H3 + J3 + L3) / Z3</f>
        <v>4.2221663734606688E-2</v>
      </c>
      <c r="AE3" s="13">
        <f t="shared" ref="AE3:AE15" si="5" xml:space="preserve"> SUM(N3:Y3)</f>
        <v>100.25</v>
      </c>
      <c r="AF3" s="3">
        <f t="shared" ref="AF3:AF15" si="6" xml:space="preserve"> (N3 + W3)/AE3</f>
        <v>0.42705735660847882</v>
      </c>
      <c r="AG3" s="4">
        <f t="shared" ref="AG3:AG15" si="7" xml:space="preserve"> (S3 + U3)/AE3</f>
        <v>0.22319201995012469</v>
      </c>
      <c r="AH3" s="5">
        <f t="shared" ref="AH3:AH15" si="8" xml:space="preserve"> (P3 + R3 + Y3) / AE3</f>
        <v>0.33977556109725687</v>
      </c>
      <c r="AI3" s="7">
        <f t="shared" ref="AI3:AI15" si="9" xml:space="preserve"> (O3 + Q3 + T3 + V3 + X3) / AE3</f>
        <v>9.9750623441396506E-3</v>
      </c>
    </row>
    <row r="4" spans="1:35" x14ac:dyDescent="0.25">
      <c r="A4" s="1" t="s">
        <v>68</v>
      </c>
      <c r="B4" s="2">
        <v>100.5</v>
      </c>
      <c r="C4" s="2">
        <v>0</v>
      </c>
      <c r="D4" s="2">
        <v>59.625</v>
      </c>
      <c r="E4" s="2">
        <v>0</v>
      </c>
      <c r="F4" s="2">
        <v>36.125</v>
      </c>
      <c r="G4" s="2">
        <v>46.25</v>
      </c>
      <c r="H4" s="2">
        <v>3.25</v>
      </c>
      <c r="I4" s="2">
        <v>86.5</v>
      </c>
      <c r="J4" s="2">
        <v>0</v>
      </c>
      <c r="K4" s="2">
        <v>12.625</v>
      </c>
      <c r="L4" s="2">
        <v>59.25</v>
      </c>
      <c r="M4" s="2">
        <v>8.625</v>
      </c>
      <c r="N4" s="2">
        <v>30.75</v>
      </c>
      <c r="O4" s="2">
        <v>0</v>
      </c>
      <c r="P4" s="2">
        <v>3</v>
      </c>
      <c r="Q4" s="2">
        <v>0</v>
      </c>
      <c r="R4" s="2">
        <v>4.75</v>
      </c>
      <c r="S4" s="2">
        <v>8</v>
      </c>
      <c r="T4" s="2">
        <v>0</v>
      </c>
      <c r="U4" s="2">
        <v>12.125</v>
      </c>
      <c r="V4" s="2">
        <v>0</v>
      </c>
      <c r="W4" s="2">
        <v>1</v>
      </c>
      <c r="X4" s="2">
        <v>20</v>
      </c>
      <c r="Y4" s="2">
        <v>0</v>
      </c>
      <c r="Z4" s="13">
        <f t="shared" si="0"/>
        <v>412.75</v>
      </c>
      <c r="AA4" s="3">
        <f t="shared" si="1"/>
        <v>0.27407631738340399</v>
      </c>
      <c r="AB4" s="4">
        <f t="shared" si="2"/>
        <v>0.29709267110841914</v>
      </c>
      <c r="AC4" s="5">
        <f t="shared" si="3"/>
        <v>0.27740763173834038</v>
      </c>
      <c r="AD4" s="6">
        <f t="shared" si="4"/>
        <v>0.15142337976983647</v>
      </c>
      <c r="AE4" s="13">
        <f t="shared" si="5"/>
        <v>79.625</v>
      </c>
      <c r="AF4" s="3">
        <f t="shared" si="6"/>
        <v>0.39874411302982732</v>
      </c>
      <c r="AG4" s="4">
        <f t="shared" si="7"/>
        <v>0.25274725274725274</v>
      </c>
      <c r="AH4" s="5">
        <f t="shared" si="8"/>
        <v>9.7331240188383045E-2</v>
      </c>
      <c r="AI4" s="7">
        <f t="shared" si="9"/>
        <v>0.25117739403453687</v>
      </c>
    </row>
    <row r="5" spans="1:35" x14ac:dyDescent="0.25">
      <c r="A5" s="1" t="s">
        <v>69</v>
      </c>
      <c r="B5" s="2">
        <v>258</v>
      </c>
      <c r="C5" s="2">
        <v>0</v>
      </c>
      <c r="D5" s="2">
        <v>17.5</v>
      </c>
      <c r="E5" s="2">
        <v>17.875</v>
      </c>
      <c r="F5" s="2">
        <v>75.75</v>
      </c>
      <c r="G5" s="2">
        <v>74.125</v>
      </c>
      <c r="H5" s="2">
        <v>3.375</v>
      </c>
      <c r="I5" s="2">
        <v>169.375</v>
      </c>
      <c r="J5" s="2">
        <v>0.125</v>
      </c>
      <c r="K5" s="2">
        <v>40.625</v>
      </c>
      <c r="L5" s="2">
        <v>22</v>
      </c>
      <c r="M5" s="2">
        <v>12.25</v>
      </c>
      <c r="N5" s="2">
        <v>64.75</v>
      </c>
      <c r="O5" s="2">
        <v>0</v>
      </c>
      <c r="P5" s="2">
        <v>0.25</v>
      </c>
      <c r="Q5" s="2">
        <v>5</v>
      </c>
      <c r="R5" s="2">
        <v>1.75</v>
      </c>
      <c r="S5" s="2">
        <v>24.125</v>
      </c>
      <c r="T5" s="2">
        <v>0.5</v>
      </c>
      <c r="U5" s="2">
        <v>12.25</v>
      </c>
      <c r="V5" s="2">
        <v>0</v>
      </c>
      <c r="W5" s="2">
        <v>4.875</v>
      </c>
      <c r="X5" s="2">
        <v>0</v>
      </c>
      <c r="Y5" s="2">
        <v>0.75</v>
      </c>
      <c r="Z5" s="13">
        <f t="shared" si="0"/>
        <v>691</v>
      </c>
      <c r="AA5" s="3">
        <f t="shared" si="1"/>
        <v>0.43216353111432704</v>
      </c>
      <c r="AB5" s="4">
        <f t="shared" si="2"/>
        <v>0.35473950795947901</v>
      </c>
      <c r="AC5" s="5">
        <f t="shared" si="3"/>
        <v>0.15032561505065123</v>
      </c>
      <c r="AD5" s="6">
        <f t="shared" si="4"/>
        <v>6.2771345875542686E-2</v>
      </c>
      <c r="AE5" s="13">
        <f t="shared" si="5"/>
        <v>114.25</v>
      </c>
      <c r="AF5" s="3">
        <f t="shared" si="6"/>
        <v>0.60940919037199126</v>
      </c>
      <c r="AG5" s="4">
        <f t="shared" si="7"/>
        <v>0.31838074398249455</v>
      </c>
      <c r="AH5" s="5">
        <f t="shared" si="8"/>
        <v>2.4070021881838075E-2</v>
      </c>
      <c r="AI5" s="7">
        <f t="shared" si="9"/>
        <v>4.8140043763676151E-2</v>
      </c>
    </row>
    <row r="6" spans="1:35" x14ac:dyDescent="0.25">
      <c r="A6" s="1" t="s">
        <v>70</v>
      </c>
      <c r="B6" s="2">
        <v>243.625</v>
      </c>
      <c r="C6" s="2">
        <v>0</v>
      </c>
      <c r="D6" s="2">
        <v>18.25</v>
      </c>
      <c r="E6" s="2">
        <v>27.875</v>
      </c>
      <c r="F6" s="2">
        <v>67.375</v>
      </c>
      <c r="G6" s="2">
        <v>34.65625</v>
      </c>
      <c r="H6" s="2">
        <v>1.625</v>
      </c>
      <c r="I6" s="2">
        <v>146.125</v>
      </c>
      <c r="J6" s="2">
        <v>40.125</v>
      </c>
      <c r="K6" s="2">
        <v>18.875</v>
      </c>
      <c r="L6" s="2">
        <v>2</v>
      </c>
      <c r="M6" s="2">
        <v>11.125</v>
      </c>
      <c r="N6" s="2">
        <v>62</v>
      </c>
      <c r="O6" s="2">
        <v>0</v>
      </c>
      <c r="P6" s="2">
        <v>0</v>
      </c>
      <c r="Q6" s="2">
        <v>0</v>
      </c>
      <c r="R6" s="2">
        <v>0.375</v>
      </c>
      <c r="S6" s="2">
        <v>8</v>
      </c>
      <c r="T6" s="2">
        <v>0.25</v>
      </c>
      <c r="U6" s="2">
        <v>9.75</v>
      </c>
      <c r="V6" s="2">
        <v>17.375</v>
      </c>
      <c r="W6" s="2">
        <v>0.125</v>
      </c>
      <c r="X6" s="2">
        <v>0</v>
      </c>
      <c r="Y6" s="2">
        <v>0</v>
      </c>
      <c r="Z6" s="13">
        <f t="shared" si="0"/>
        <v>611.65625</v>
      </c>
      <c r="AA6" s="3">
        <f t="shared" si="1"/>
        <v>0.42916262197925714</v>
      </c>
      <c r="AB6" s="4">
        <f t="shared" si="2"/>
        <v>0.34905226587646249</v>
      </c>
      <c r="AC6" s="5">
        <f t="shared" si="3"/>
        <v>0.10468502528994023</v>
      </c>
      <c r="AD6" s="6">
        <f t="shared" si="4"/>
        <v>0.11710008685434016</v>
      </c>
      <c r="AE6" s="13">
        <f t="shared" si="5"/>
        <v>97.875</v>
      </c>
      <c r="AF6" s="3">
        <f t="shared" si="6"/>
        <v>0.63473818646232438</v>
      </c>
      <c r="AG6" s="4">
        <f t="shared" si="7"/>
        <v>0.18135376756066413</v>
      </c>
      <c r="AH6" s="5">
        <f t="shared" si="8"/>
        <v>3.8314176245210726E-3</v>
      </c>
      <c r="AI6" s="7">
        <f t="shared" si="9"/>
        <v>0.18007662835249041</v>
      </c>
    </row>
    <row r="7" spans="1:35" x14ac:dyDescent="0.25">
      <c r="A7" s="1" t="s">
        <v>71</v>
      </c>
      <c r="B7" s="2">
        <v>219.75</v>
      </c>
      <c r="C7" s="2">
        <v>0</v>
      </c>
      <c r="D7" s="2">
        <v>63.625</v>
      </c>
      <c r="E7" s="2">
        <v>0.5</v>
      </c>
      <c r="F7" s="2">
        <v>147.5</v>
      </c>
      <c r="G7" s="2">
        <v>29.125</v>
      </c>
      <c r="H7" s="2">
        <v>2.5</v>
      </c>
      <c r="I7" s="2">
        <v>130.125</v>
      </c>
      <c r="J7" s="2">
        <v>3.75</v>
      </c>
      <c r="K7" s="2">
        <v>46</v>
      </c>
      <c r="L7" s="2">
        <v>7.25</v>
      </c>
      <c r="M7" s="2">
        <v>27.125</v>
      </c>
      <c r="N7" s="2">
        <v>74.625</v>
      </c>
      <c r="O7" s="2">
        <v>0</v>
      </c>
      <c r="P7" s="2">
        <v>11.875</v>
      </c>
      <c r="Q7" s="2">
        <v>0.5</v>
      </c>
      <c r="R7" s="2">
        <v>12.75</v>
      </c>
      <c r="S7" s="2">
        <v>6.125</v>
      </c>
      <c r="T7" s="2">
        <v>0</v>
      </c>
      <c r="U7" s="2">
        <v>16.875</v>
      </c>
      <c r="V7" s="2">
        <v>0</v>
      </c>
      <c r="W7" s="2">
        <v>9.75</v>
      </c>
      <c r="X7" s="2">
        <v>4</v>
      </c>
      <c r="Y7" s="2">
        <v>1</v>
      </c>
      <c r="Z7" s="13">
        <f t="shared" si="0"/>
        <v>677.25</v>
      </c>
      <c r="AA7" s="3">
        <f t="shared" si="1"/>
        <v>0.39239571797711331</v>
      </c>
      <c r="AB7" s="4">
        <f t="shared" si="2"/>
        <v>0.40992986341823551</v>
      </c>
      <c r="AC7" s="5">
        <f t="shared" si="3"/>
        <v>0.17700258397932817</v>
      </c>
      <c r="AD7" s="6">
        <f t="shared" si="4"/>
        <v>2.0671834625322998E-2</v>
      </c>
      <c r="AE7" s="13">
        <f t="shared" si="5"/>
        <v>137.5</v>
      </c>
      <c r="AF7" s="3">
        <f t="shared" si="6"/>
        <v>0.61363636363636365</v>
      </c>
      <c r="AG7" s="4">
        <f t="shared" si="7"/>
        <v>0.16727272727272727</v>
      </c>
      <c r="AH7" s="5">
        <f t="shared" si="8"/>
        <v>0.18636363636363637</v>
      </c>
      <c r="AI7" s="7">
        <f t="shared" si="9"/>
        <v>3.272727272727273E-2</v>
      </c>
    </row>
    <row r="8" spans="1:35" x14ac:dyDescent="0.25">
      <c r="A8" s="1" t="s">
        <v>72</v>
      </c>
      <c r="B8" s="2">
        <v>65.875</v>
      </c>
      <c r="C8" s="2">
        <v>0</v>
      </c>
      <c r="D8" s="2">
        <v>51.5</v>
      </c>
      <c r="E8" s="2">
        <v>1.625</v>
      </c>
      <c r="F8" s="2">
        <v>32.75</v>
      </c>
      <c r="G8" s="2">
        <v>37.125</v>
      </c>
      <c r="H8" s="2">
        <v>2</v>
      </c>
      <c r="I8" s="2">
        <v>44.25</v>
      </c>
      <c r="J8" s="2">
        <v>10</v>
      </c>
      <c r="K8" s="2">
        <v>25.25</v>
      </c>
      <c r="L8" s="2">
        <v>7.875</v>
      </c>
      <c r="M8" s="2">
        <v>11.5</v>
      </c>
      <c r="N8" s="2">
        <v>16.25</v>
      </c>
      <c r="O8" s="2">
        <v>0</v>
      </c>
      <c r="P8" s="2">
        <v>12.5</v>
      </c>
      <c r="Q8" s="2">
        <v>0</v>
      </c>
      <c r="R8" s="2">
        <v>6.375</v>
      </c>
      <c r="S8" s="2">
        <v>5.375</v>
      </c>
      <c r="T8" s="2">
        <v>0</v>
      </c>
      <c r="U8" s="2">
        <v>5</v>
      </c>
      <c r="V8" s="2">
        <v>9.5</v>
      </c>
      <c r="W8" s="2">
        <v>1.375</v>
      </c>
      <c r="X8" s="2">
        <v>6.5</v>
      </c>
      <c r="Y8" s="2">
        <v>0.875</v>
      </c>
      <c r="Z8" s="13">
        <f t="shared" si="0"/>
        <v>289.75</v>
      </c>
      <c r="AA8" s="3">
        <f t="shared" si="1"/>
        <v>0.31449525452976707</v>
      </c>
      <c r="AB8" s="4">
        <f t="shared" si="2"/>
        <v>0.26574633304572909</v>
      </c>
      <c r="AC8" s="5">
        <f t="shared" si="3"/>
        <v>0.34555651423641071</v>
      </c>
      <c r="AD8" s="6">
        <f t="shared" si="4"/>
        <v>7.4201898188093182E-2</v>
      </c>
      <c r="AE8" s="13">
        <f t="shared" si="5"/>
        <v>63.75</v>
      </c>
      <c r="AF8" s="3">
        <f t="shared" si="6"/>
        <v>0.27647058823529413</v>
      </c>
      <c r="AG8" s="4">
        <f t="shared" si="7"/>
        <v>0.16274509803921569</v>
      </c>
      <c r="AH8" s="5">
        <f t="shared" si="8"/>
        <v>0.30980392156862746</v>
      </c>
      <c r="AI8" s="7">
        <f t="shared" si="9"/>
        <v>0.25098039215686274</v>
      </c>
    </row>
    <row r="9" spans="1:35" x14ac:dyDescent="0.25">
      <c r="A9" s="1" t="s">
        <v>73</v>
      </c>
      <c r="B9" s="2">
        <v>164.125</v>
      </c>
      <c r="C9" s="2">
        <v>0.5</v>
      </c>
      <c r="D9" s="2">
        <v>109.875</v>
      </c>
      <c r="E9" s="2">
        <v>1.25</v>
      </c>
      <c r="F9" s="2">
        <v>99.25</v>
      </c>
      <c r="G9" s="2">
        <v>58.125</v>
      </c>
      <c r="H9" s="2">
        <v>2</v>
      </c>
      <c r="I9" s="2">
        <v>143</v>
      </c>
      <c r="J9" s="2">
        <v>0</v>
      </c>
      <c r="K9" s="2">
        <v>75.375</v>
      </c>
      <c r="L9" s="2">
        <v>35</v>
      </c>
      <c r="M9" s="2">
        <v>39.375</v>
      </c>
      <c r="N9" s="2">
        <v>37.875</v>
      </c>
      <c r="O9" s="2">
        <v>0</v>
      </c>
      <c r="P9" s="2">
        <v>21.25</v>
      </c>
      <c r="Q9" s="2">
        <v>0</v>
      </c>
      <c r="R9" s="2">
        <v>5</v>
      </c>
      <c r="S9" s="2">
        <v>4.25</v>
      </c>
      <c r="T9" s="2">
        <v>0</v>
      </c>
      <c r="U9" s="2">
        <v>37</v>
      </c>
      <c r="V9" s="2">
        <v>0</v>
      </c>
      <c r="W9" s="2">
        <v>13.375</v>
      </c>
      <c r="X9" s="2">
        <v>16.25</v>
      </c>
      <c r="Y9" s="2">
        <v>1.5</v>
      </c>
      <c r="Z9" s="13">
        <f t="shared" si="0"/>
        <v>727.875</v>
      </c>
      <c r="AA9" s="3">
        <f t="shared" si="1"/>
        <v>0.32904001373862268</v>
      </c>
      <c r="AB9" s="4">
        <f t="shared" si="2"/>
        <v>0.33281813498196805</v>
      </c>
      <c r="AC9" s="5">
        <f t="shared" si="3"/>
        <v>0.28490468830499743</v>
      </c>
      <c r="AD9" s="6">
        <f t="shared" si="4"/>
        <v>5.3237162974411813E-2</v>
      </c>
      <c r="AE9" s="13">
        <f t="shared" si="5"/>
        <v>136.5</v>
      </c>
      <c r="AF9" s="3">
        <f t="shared" si="6"/>
        <v>0.37545787545787546</v>
      </c>
      <c r="AG9" s="4">
        <f t="shared" si="7"/>
        <v>0.30219780219780218</v>
      </c>
      <c r="AH9" s="5">
        <f t="shared" si="8"/>
        <v>0.2032967032967033</v>
      </c>
      <c r="AI9" s="7">
        <f t="shared" si="9"/>
        <v>0.11904761904761904</v>
      </c>
    </row>
    <row r="10" spans="1:35" x14ac:dyDescent="0.25">
      <c r="A10" s="1" t="s">
        <v>74</v>
      </c>
      <c r="B10" s="2">
        <v>190.5625</v>
      </c>
      <c r="C10" s="2">
        <v>2.25</v>
      </c>
      <c r="D10" s="2">
        <v>48.875</v>
      </c>
      <c r="E10" s="2">
        <v>22.125</v>
      </c>
      <c r="F10" s="2">
        <v>93</v>
      </c>
      <c r="G10" s="2">
        <v>80.125</v>
      </c>
      <c r="H10" s="2">
        <v>5.5</v>
      </c>
      <c r="I10" s="2">
        <v>143.375</v>
      </c>
      <c r="J10" s="2">
        <v>0</v>
      </c>
      <c r="K10" s="2">
        <v>70.25</v>
      </c>
      <c r="L10" s="2">
        <v>27.125</v>
      </c>
      <c r="M10" s="2">
        <v>24.0625</v>
      </c>
      <c r="N10" s="2">
        <v>93.5</v>
      </c>
      <c r="O10" s="2">
        <v>0</v>
      </c>
      <c r="P10" s="2">
        <v>22.5</v>
      </c>
      <c r="Q10" s="2">
        <v>6.625</v>
      </c>
      <c r="R10" s="2">
        <v>9.75</v>
      </c>
      <c r="S10" s="2">
        <v>33.75</v>
      </c>
      <c r="T10" s="2">
        <v>0</v>
      </c>
      <c r="U10" s="2">
        <v>28.125</v>
      </c>
      <c r="V10" s="2">
        <v>0</v>
      </c>
      <c r="W10" s="2">
        <v>23.5</v>
      </c>
      <c r="X10" s="2">
        <v>2.25</v>
      </c>
      <c r="Y10" s="2">
        <v>1.125</v>
      </c>
      <c r="Z10" s="13">
        <f t="shared" si="0"/>
        <v>707.25</v>
      </c>
      <c r="AA10" s="3">
        <f t="shared" si="1"/>
        <v>0.36876988335100741</v>
      </c>
      <c r="AB10" s="4">
        <f t="shared" si="2"/>
        <v>0.33421703782255213</v>
      </c>
      <c r="AC10" s="5">
        <f t="shared" si="3"/>
        <v>0.21641922940968539</v>
      </c>
      <c r="AD10" s="6">
        <f t="shared" si="4"/>
        <v>8.0593849416755042E-2</v>
      </c>
      <c r="AE10" s="13">
        <f t="shared" si="5"/>
        <v>221.125</v>
      </c>
      <c r="AF10" s="3">
        <f t="shared" si="6"/>
        <v>0.52911249293386098</v>
      </c>
      <c r="AG10" s="4">
        <f t="shared" si="7"/>
        <v>0.27981910684002259</v>
      </c>
      <c r="AH10" s="5">
        <f t="shared" si="8"/>
        <v>0.15093273035613342</v>
      </c>
      <c r="AI10" s="7">
        <f t="shared" si="9"/>
        <v>4.0135669869983043E-2</v>
      </c>
    </row>
    <row r="11" spans="1:35" x14ac:dyDescent="0.25">
      <c r="A11" s="1" t="s">
        <v>75</v>
      </c>
      <c r="B11" s="2">
        <v>298.875</v>
      </c>
      <c r="C11" s="2">
        <v>12</v>
      </c>
      <c r="D11" s="2">
        <v>41.625</v>
      </c>
      <c r="E11" s="2">
        <v>1.25</v>
      </c>
      <c r="F11" s="2">
        <v>116.25</v>
      </c>
      <c r="G11" s="2">
        <v>96.5</v>
      </c>
      <c r="H11" s="2">
        <v>10.25</v>
      </c>
      <c r="I11" s="2">
        <v>203.875</v>
      </c>
      <c r="J11" s="2">
        <v>0.375</v>
      </c>
      <c r="K11" s="2">
        <v>111.875</v>
      </c>
      <c r="L11" s="2">
        <v>3.75</v>
      </c>
      <c r="M11" s="2">
        <v>4.375</v>
      </c>
      <c r="N11" s="2">
        <v>81.5</v>
      </c>
      <c r="O11" s="2">
        <v>0</v>
      </c>
      <c r="P11" s="2">
        <v>4.75</v>
      </c>
      <c r="Q11" s="2">
        <v>1.25</v>
      </c>
      <c r="R11" s="2">
        <v>25.875</v>
      </c>
      <c r="S11" s="2">
        <v>34.25</v>
      </c>
      <c r="T11" s="2">
        <v>9</v>
      </c>
      <c r="U11" s="2">
        <v>29.5</v>
      </c>
      <c r="V11" s="2">
        <v>0</v>
      </c>
      <c r="W11" s="2">
        <v>17</v>
      </c>
      <c r="X11" s="2">
        <v>3.75</v>
      </c>
      <c r="Y11" s="2">
        <v>1.5</v>
      </c>
      <c r="Z11" s="13">
        <f t="shared" si="0"/>
        <v>901</v>
      </c>
      <c r="AA11" s="3">
        <f t="shared" si="1"/>
        <v>0.45588235294117646</v>
      </c>
      <c r="AB11" s="4">
        <f t="shared" si="2"/>
        <v>0.35529966703662597</v>
      </c>
      <c r="AC11" s="5">
        <f t="shared" si="3"/>
        <v>0.15815760266370699</v>
      </c>
      <c r="AD11" s="6">
        <f t="shared" si="4"/>
        <v>3.0660377358490566E-2</v>
      </c>
      <c r="AE11" s="13">
        <f t="shared" si="5"/>
        <v>208.375</v>
      </c>
      <c r="AF11" s="3">
        <f t="shared" si="6"/>
        <v>0.47270545890821836</v>
      </c>
      <c r="AG11" s="4">
        <f t="shared" si="7"/>
        <v>0.30593881223755248</v>
      </c>
      <c r="AH11" s="5">
        <f t="shared" si="8"/>
        <v>0.15416916616676665</v>
      </c>
      <c r="AI11" s="7">
        <f t="shared" si="9"/>
        <v>6.7186562687462509E-2</v>
      </c>
    </row>
    <row r="12" spans="1:35" x14ac:dyDescent="0.25">
      <c r="A12" s="1" t="s">
        <v>76</v>
      </c>
      <c r="B12" s="2">
        <v>104.875</v>
      </c>
      <c r="C12" s="2">
        <v>4.875</v>
      </c>
      <c r="D12" s="2">
        <v>44.75</v>
      </c>
      <c r="E12" s="2">
        <v>0</v>
      </c>
      <c r="F12" s="2">
        <v>131.625</v>
      </c>
      <c r="G12" s="2">
        <v>50.875</v>
      </c>
      <c r="H12" s="2">
        <v>0.25</v>
      </c>
      <c r="I12" s="2">
        <v>105.75</v>
      </c>
      <c r="J12" s="2">
        <v>3.75</v>
      </c>
      <c r="K12" s="2">
        <v>63.5</v>
      </c>
      <c r="L12" s="2">
        <v>0</v>
      </c>
      <c r="M12" s="2">
        <v>36.125</v>
      </c>
      <c r="N12" s="2">
        <v>24</v>
      </c>
      <c r="O12" s="2">
        <v>0</v>
      </c>
      <c r="P12" s="2">
        <v>5</v>
      </c>
      <c r="Q12" s="2">
        <v>0</v>
      </c>
      <c r="R12" s="2">
        <v>9</v>
      </c>
      <c r="S12" s="2">
        <v>12</v>
      </c>
      <c r="T12" s="2">
        <v>0</v>
      </c>
      <c r="U12" s="2">
        <v>9</v>
      </c>
      <c r="V12" s="2">
        <v>0</v>
      </c>
      <c r="W12" s="2">
        <v>10</v>
      </c>
      <c r="X12" s="2">
        <v>0</v>
      </c>
      <c r="Y12" s="2">
        <v>0</v>
      </c>
      <c r="Z12" s="13">
        <f t="shared" si="0"/>
        <v>546.375</v>
      </c>
      <c r="AA12" s="3">
        <f t="shared" si="1"/>
        <v>0.30816746739876461</v>
      </c>
      <c r="AB12" s="4">
        <f t="shared" si="2"/>
        <v>0.43445435827041867</v>
      </c>
      <c r="AC12" s="5">
        <f t="shared" si="3"/>
        <v>0.24113475177304963</v>
      </c>
      <c r="AD12" s="6">
        <f t="shared" si="4"/>
        <v>1.62434225577671E-2</v>
      </c>
      <c r="AE12" s="13">
        <f t="shared" si="5"/>
        <v>69</v>
      </c>
      <c r="AF12" s="3">
        <f t="shared" si="6"/>
        <v>0.49275362318840582</v>
      </c>
      <c r="AG12" s="4">
        <f t="shared" si="7"/>
        <v>0.30434782608695654</v>
      </c>
      <c r="AH12" s="5">
        <f t="shared" si="8"/>
        <v>0.20289855072463769</v>
      </c>
      <c r="AI12" s="7">
        <f t="shared" si="9"/>
        <v>0</v>
      </c>
    </row>
    <row r="13" spans="1:35" x14ac:dyDescent="0.25">
      <c r="A13" s="1" t="s">
        <v>77</v>
      </c>
      <c r="B13" s="2">
        <v>76.5</v>
      </c>
      <c r="C13" s="2">
        <v>0</v>
      </c>
      <c r="D13" s="2">
        <v>42.125</v>
      </c>
      <c r="E13" s="2">
        <v>0.125</v>
      </c>
      <c r="F13" s="2">
        <v>32.875</v>
      </c>
      <c r="G13" s="2">
        <v>46.375</v>
      </c>
      <c r="H13" s="2">
        <v>0</v>
      </c>
      <c r="I13" s="2">
        <v>150.125</v>
      </c>
      <c r="J13" s="2">
        <v>0.125</v>
      </c>
      <c r="K13" s="2">
        <v>36.125</v>
      </c>
      <c r="L13" s="2">
        <v>13</v>
      </c>
      <c r="M13" s="2">
        <v>22.75</v>
      </c>
      <c r="N13" s="2">
        <v>31.5</v>
      </c>
      <c r="O13" s="2">
        <v>0</v>
      </c>
      <c r="P13" s="2">
        <v>3.75</v>
      </c>
      <c r="Q13" s="2">
        <v>0</v>
      </c>
      <c r="R13" s="2">
        <v>5</v>
      </c>
      <c r="S13" s="2">
        <v>10</v>
      </c>
      <c r="T13" s="2">
        <v>0</v>
      </c>
      <c r="U13" s="2">
        <v>30.75</v>
      </c>
      <c r="V13" s="2">
        <v>0</v>
      </c>
      <c r="W13" s="2">
        <v>8.75</v>
      </c>
      <c r="X13" s="2">
        <v>0</v>
      </c>
      <c r="Y13" s="2">
        <v>0</v>
      </c>
      <c r="Z13" s="13">
        <f t="shared" si="0"/>
        <v>420.125</v>
      </c>
      <c r="AA13" s="3">
        <f t="shared" si="1"/>
        <v>0.26807497768521271</v>
      </c>
      <c r="AB13" s="4">
        <f t="shared" si="2"/>
        <v>0.43558464742636122</v>
      </c>
      <c r="AC13" s="5">
        <f t="shared" si="3"/>
        <v>0.26480214221957749</v>
      </c>
      <c r="AD13" s="6">
        <f t="shared" si="4"/>
        <v>3.1538232668848559E-2</v>
      </c>
      <c r="AE13" s="13">
        <f t="shared" si="5"/>
        <v>89.75</v>
      </c>
      <c r="AF13" s="3">
        <f t="shared" si="6"/>
        <v>0.44846796657381616</v>
      </c>
      <c r="AG13" s="4">
        <f t="shared" si="7"/>
        <v>0.45403899721448465</v>
      </c>
      <c r="AH13" s="5">
        <f t="shared" si="8"/>
        <v>9.7493036211699163E-2</v>
      </c>
      <c r="AI13" s="7">
        <f t="shared" si="9"/>
        <v>0</v>
      </c>
    </row>
    <row r="14" spans="1:35" x14ac:dyDescent="0.25">
      <c r="A14" s="1" t="s">
        <v>78</v>
      </c>
      <c r="B14" s="2">
        <v>128</v>
      </c>
      <c r="C14" s="2">
        <v>0</v>
      </c>
      <c r="D14" s="2">
        <v>44.8125</v>
      </c>
      <c r="E14" s="2">
        <v>2.625</v>
      </c>
      <c r="F14" s="2">
        <v>51.6875</v>
      </c>
      <c r="G14" s="2">
        <v>131.25</v>
      </c>
      <c r="H14" s="2">
        <v>5.75</v>
      </c>
      <c r="I14" s="2">
        <v>77.25</v>
      </c>
      <c r="J14" s="2">
        <v>0</v>
      </c>
      <c r="K14" s="2">
        <v>100.25</v>
      </c>
      <c r="L14" s="2">
        <v>0</v>
      </c>
      <c r="M14" s="2">
        <v>9.25</v>
      </c>
      <c r="N14" s="2">
        <v>19.25</v>
      </c>
      <c r="O14" s="2">
        <v>0</v>
      </c>
      <c r="P14" s="2">
        <v>5.5</v>
      </c>
      <c r="Q14" s="2">
        <v>0</v>
      </c>
      <c r="R14" s="2">
        <v>2.625</v>
      </c>
      <c r="S14" s="2">
        <v>40.625</v>
      </c>
      <c r="T14" s="2">
        <v>0</v>
      </c>
      <c r="U14" s="2">
        <v>8</v>
      </c>
      <c r="V14" s="2">
        <v>0</v>
      </c>
      <c r="W14" s="2">
        <v>11.125</v>
      </c>
      <c r="X14" s="2">
        <v>0</v>
      </c>
      <c r="Y14" s="2">
        <v>0.5</v>
      </c>
      <c r="Z14" s="13">
        <f t="shared" si="0"/>
        <v>550.875</v>
      </c>
      <c r="AA14" s="3">
        <f t="shared" si="1"/>
        <v>0.41434082142046746</v>
      </c>
      <c r="AB14" s="4">
        <f t="shared" si="2"/>
        <v>0.23405945087361016</v>
      </c>
      <c r="AC14" s="5">
        <f t="shared" si="3"/>
        <v>0.33639664170637623</v>
      </c>
      <c r="AD14" s="6">
        <f t="shared" si="4"/>
        <v>1.5203085999546177E-2</v>
      </c>
      <c r="AE14" s="13">
        <f t="shared" si="5"/>
        <v>87.625</v>
      </c>
      <c r="AF14" s="3">
        <f t="shared" si="6"/>
        <v>0.34664764621968619</v>
      </c>
      <c r="AG14" s="4">
        <f t="shared" si="7"/>
        <v>0.55492154065620547</v>
      </c>
      <c r="AH14" s="5">
        <f t="shared" si="8"/>
        <v>9.843081312410841E-2</v>
      </c>
      <c r="AI14" s="7">
        <f t="shared" si="9"/>
        <v>0</v>
      </c>
    </row>
    <row r="15" spans="1:35" x14ac:dyDescent="0.25">
      <c r="A15" s="1" t="s">
        <v>79</v>
      </c>
      <c r="B15" s="2">
        <v>51.25</v>
      </c>
      <c r="C15" s="2">
        <v>0</v>
      </c>
      <c r="D15" s="2">
        <v>6.875</v>
      </c>
      <c r="E15" s="2">
        <v>0</v>
      </c>
      <c r="F15" s="2">
        <v>21.25</v>
      </c>
      <c r="G15" s="2">
        <v>15.875</v>
      </c>
      <c r="H15" s="2">
        <v>0</v>
      </c>
      <c r="I15" s="2">
        <v>46.875</v>
      </c>
      <c r="J15" s="2">
        <v>0</v>
      </c>
      <c r="K15" s="2">
        <v>6.5</v>
      </c>
      <c r="L15" s="2">
        <v>0</v>
      </c>
      <c r="M15" s="2">
        <v>6.5</v>
      </c>
      <c r="N15" s="2">
        <v>22.125</v>
      </c>
      <c r="O15" s="2">
        <v>0</v>
      </c>
      <c r="P15" s="2">
        <v>1</v>
      </c>
      <c r="Q15" s="2">
        <v>0</v>
      </c>
      <c r="R15" s="2">
        <v>2.125</v>
      </c>
      <c r="S15" s="2">
        <v>4.125</v>
      </c>
      <c r="T15" s="2">
        <v>0</v>
      </c>
      <c r="U15" s="2">
        <v>5.875</v>
      </c>
      <c r="V15" s="2">
        <v>0</v>
      </c>
      <c r="W15" s="2">
        <v>1.625</v>
      </c>
      <c r="X15" s="2">
        <v>0</v>
      </c>
      <c r="Y15" s="2">
        <v>3</v>
      </c>
      <c r="Z15" s="13">
        <f t="shared" si="0"/>
        <v>155.125</v>
      </c>
      <c r="AA15" s="3">
        <f t="shared" si="1"/>
        <v>0.37228041901692183</v>
      </c>
      <c r="AB15" s="4">
        <f t="shared" si="2"/>
        <v>0.43916196615632552</v>
      </c>
      <c r="AC15" s="5">
        <f t="shared" si="3"/>
        <v>0.18855761482675262</v>
      </c>
      <c r="AD15" s="6">
        <f t="shared" si="4"/>
        <v>0</v>
      </c>
      <c r="AE15" s="13">
        <f t="shared" si="5"/>
        <v>39.875</v>
      </c>
      <c r="AF15" s="3">
        <f t="shared" si="6"/>
        <v>0.59561128526645768</v>
      </c>
      <c r="AG15" s="4">
        <f t="shared" si="7"/>
        <v>0.2507836990595611</v>
      </c>
      <c r="AH15" s="5">
        <f t="shared" si="8"/>
        <v>0.15360501567398119</v>
      </c>
      <c r="AI15" s="7">
        <f t="shared" si="9"/>
        <v>0</v>
      </c>
    </row>
    <row r="17" spans="26:35" x14ac:dyDescent="0.25">
      <c r="Z17" s="21" t="s">
        <v>218</v>
      </c>
      <c r="AA17" s="2">
        <f>AVERAGE(AA2:AA15)</f>
        <v>0.363827985199554</v>
      </c>
      <c r="AB17" s="2">
        <f t="shared" ref="AB17:AD17" si="10">AVERAGE(AB2:AB15)</f>
        <v>0.34968012398341436</v>
      </c>
      <c r="AC17" s="2">
        <f t="shared" si="10"/>
        <v>0.23529698733233656</v>
      </c>
      <c r="AD17" s="2">
        <f t="shared" si="10"/>
        <v>5.119490348469509E-2</v>
      </c>
      <c r="AE17" s="22" t="s">
        <v>218</v>
      </c>
      <c r="AF17" s="2">
        <f xml:space="preserve"> AVERAGE(AF2:AF15)</f>
        <v>0.47656279342095259</v>
      </c>
      <c r="AG17" s="2">
        <f t="shared" ref="AG17:AI17" si="11" xml:space="preserve"> AVERAGE(AG2:AG15)</f>
        <v>0.30425564155552615</v>
      </c>
      <c r="AH17" s="2">
        <f t="shared" si="11"/>
        <v>0.14758228033239776</v>
      </c>
      <c r="AI17" s="2">
        <f t="shared" si="11"/>
        <v>7.1599284691123449E-2</v>
      </c>
    </row>
    <row r="18" spans="26:35" x14ac:dyDescent="0.25">
      <c r="Z18" s="21" t="s">
        <v>219</v>
      </c>
      <c r="AA18" s="2">
        <f>TRIMMEAN(AA2:AA15, 0.2)</f>
        <v>0.36413620518061385</v>
      </c>
      <c r="AB18" s="2">
        <f t="shared" ref="AB18:AD18" si="12">TRIMMEAN(AB2:AB15, 0.2)</f>
        <v>0.35185835989482217</v>
      </c>
      <c r="AC18" s="2">
        <f t="shared" si="12"/>
        <v>0.2369930235938634</v>
      </c>
      <c r="AD18" s="2">
        <f t="shared" si="12"/>
        <v>4.7108772417991239E-2</v>
      </c>
      <c r="AE18" s="22" t="s">
        <v>219</v>
      </c>
      <c r="AF18" s="2">
        <f>TRIMMEAN(AF2:AF15,0.2)</f>
        <v>0.48005586109964321</v>
      </c>
      <c r="AG18" s="2">
        <f t="shared" ref="AG18:AI18" si="13">TRIMMEAN(AG2:AG15,0.2)</f>
        <v>0.29515936192349551</v>
      </c>
      <c r="AH18" s="2">
        <f t="shared" si="13"/>
        <v>0.14354541216098257</v>
      </c>
      <c r="AI18" s="2">
        <f t="shared" si="13"/>
        <v>6.2601049303432618E-2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O1" workbookViewId="0">
      <selection activeCell="AF18" sqref="AF18:AI18"/>
    </sheetView>
  </sheetViews>
  <sheetFormatPr baseColWidth="10" defaultColWidth="10.875" defaultRowHeight="15.75" x14ac:dyDescent="0.25"/>
  <cols>
    <col min="1" max="1" width="31.375" style="1" bestFit="1" customWidth="1"/>
    <col min="2" max="2" width="7.875" style="1" bestFit="1" customWidth="1"/>
    <col min="3" max="3" width="5.625" style="1" bestFit="1" customWidth="1"/>
    <col min="4" max="4" width="8.875" style="1" bestFit="1" customWidth="1"/>
    <col min="5" max="5" width="6.875" style="1" bestFit="1" customWidth="1"/>
    <col min="6" max="7" width="7.875" style="1" bestFit="1" customWidth="1"/>
    <col min="8" max="8" width="5.875" style="1" bestFit="1" customWidth="1"/>
    <col min="9" max="9" width="7.875" style="1" bestFit="1" customWidth="1"/>
    <col min="10" max="10" width="5.625" style="1" bestFit="1" customWidth="1"/>
    <col min="11" max="11" width="7.875" style="1" bestFit="1" customWidth="1"/>
    <col min="12" max="12" width="5.875" style="1" bestFit="1" customWidth="1"/>
    <col min="13" max="13" width="5.625" style="1" bestFit="1" customWidth="1"/>
    <col min="14" max="14" width="7.875" style="1" bestFit="1" customWidth="1"/>
    <col min="15" max="15" width="8.875" style="1" bestFit="1" customWidth="1"/>
    <col min="16" max="16" width="8.375" style="1" bestFit="1" customWidth="1"/>
    <col min="17" max="17" width="9.375" style="1" bestFit="1" customWidth="1"/>
    <col min="18" max="19" width="8.875" style="1" bestFit="1" customWidth="1"/>
    <col min="20" max="20" width="9.875" style="1" bestFit="1" customWidth="1"/>
    <col min="21" max="21" width="8.375" style="1" bestFit="1" customWidth="1"/>
    <col min="22" max="22" width="9.375" style="1" bestFit="1" customWidth="1"/>
    <col min="23" max="23" width="8.875" style="1" bestFit="1" customWidth="1"/>
    <col min="24" max="24" width="9.875" style="1" bestFit="1" customWidth="1"/>
    <col min="25" max="25" width="9.125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80</v>
      </c>
      <c r="B2" s="2">
        <v>103.75</v>
      </c>
      <c r="C2" s="2">
        <v>0</v>
      </c>
      <c r="D2" s="2">
        <v>37.40625</v>
      </c>
      <c r="E2" s="2">
        <v>0.5</v>
      </c>
      <c r="F2" s="2">
        <v>52.375</v>
      </c>
      <c r="G2" s="2">
        <v>32.375</v>
      </c>
      <c r="H2" s="2">
        <v>3.125</v>
      </c>
      <c r="I2" s="2">
        <v>86.1875</v>
      </c>
      <c r="J2" s="2">
        <v>0</v>
      </c>
      <c r="K2" s="2">
        <v>21.90625</v>
      </c>
      <c r="L2" s="2">
        <v>0</v>
      </c>
      <c r="M2" s="2">
        <v>26.875</v>
      </c>
      <c r="N2" s="2">
        <v>24.125</v>
      </c>
      <c r="O2" s="2">
        <v>0</v>
      </c>
      <c r="P2" s="2">
        <v>2.875</v>
      </c>
      <c r="Q2" s="2">
        <v>0</v>
      </c>
      <c r="R2" s="2">
        <v>2.625</v>
      </c>
      <c r="S2" s="2">
        <v>4.125</v>
      </c>
      <c r="T2" s="2">
        <v>0.875</v>
      </c>
      <c r="U2" s="2">
        <v>25.375</v>
      </c>
      <c r="V2" s="2">
        <v>0</v>
      </c>
      <c r="W2" s="2">
        <v>1.875</v>
      </c>
      <c r="X2" s="2">
        <v>0</v>
      </c>
      <c r="Y2" s="2">
        <v>0</v>
      </c>
      <c r="Z2" s="13">
        <f>SUM(B2:M2)</f>
        <v>364.5</v>
      </c>
      <c r="AA2" s="3">
        <f xml:space="preserve"> (B2 + K2)/Z2</f>
        <v>0.34473593964334703</v>
      </c>
      <c r="AB2" s="4">
        <f xml:space="preserve"> (F2 + I2) / Z2</f>
        <v>0.3801440329218107</v>
      </c>
      <c r="AC2" s="5">
        <f xml:space="preserve"> (D2 + G2 + M2) / Z2</f>
        <v>0.26517489711934156</v>
      </c>
      <c r="AD2" s="6">
        <f xml:space="preserve"> (C2 + E2 + H2 + J2 + L2) / Z2</f>
        <v>9.9451303155006863E-3</v>
      </c>
      <c r="AE2" s="13">
        <f xml:space="preserve"> SUM(N2:Y2)</f>
        <v>61.875</v>
      </c>
      <c r="AF2" s="3">
        <f xml:space="preserve"> (N2 + W2)/AE2</f>
        <v>0.42020202020202019</v>
      </c>
      <c r="AG2" s="4">
        <f xml:space="preserve"> (S2 + U2)/AE2</f>
        <v>0.47676767676767678</v>
      </c>
      <c r="AH2" s="5">
        <f xml:space="preserve"> (P2 + R2 + Y2) / AE2</f>
        <v>8.8888888888888892E-2</v>
      </c>
      <c r="AI2" s="7">
        <f xml:space="preserve"> (O2 + Q2 + T2 + V2 + X2) / AE2</f>
        <v>1.4141414141414142E-2</v>
      </c>
    </row>
    <row r="3" spans="1:35" x14ac:dyDescent="0.25">
      <c r="A3" s="1" t="s">
        <v>81</v>
      </c>
      <c r="B3" s="2">
        <v>144.375</v>
      </c>
      <c r="C3" s="2">
        <v>0</v>
      </c>
      <c r="D3" s="2">
        <v>45.75</v>
      </c>
      <c r="E3" s="2">
        <v>64.875</v>
      </c>
      <c r="F3" s="2">
        <v>35</v>
      </c>
      <c r="G3" s="2">
        <v>72.75</v>
      </c>
      <c r="H3" s="2">
        <v>1</v>
      </c>
      <c r="I3" s="2">
        <v>107.875</v>
      </c>
      <c r="J3" s="2">
        <v>3.25</v>
      </c>
      <c r="K3" s="2">
        <v>33.25</v>
      </c>
      <c r="L3" s="2">
        <v>64.75</v>
      </c>
      <c r="M3" s="2">
        <v>7.5</v>
      </c>
      <c r="N3" s="2">
        <v>34.5</v>
      </c>
      <c r="O3" s="2">
        <v>0</v>
      </c>
      <c r="P3" s="2">
        <v>1.75</v>
      </c>
      <c r="Q3" s="2">
        <v>11.5</v>
      </c>
      <c r="R3" s="2">
        <v>0</v>
      </c>
      <c r="S3" s="2">
        <v>27.75</v>
      </c>
      <c r="T3" s="2">
        <v>0</v>
      </c>
      <c r="U3" s="2">
        <v>10.875</v>
      </c>
      <c r="V3" s="2">
        <v>0.25</v>
      </c>
      <c r="W3" s="2">
        <v>3.75</v>
      </c>
      <c r="X3" s="2">
        <v>13.75</v>
      </c>
      <c r="Y3" s="2">
        <v>0.75</v>
      </c>
      <c r="Z3" s="13">
        <f t="shared" ref="Z3:Z15" si="0">SUM(B3:M3)</f>
        <v>580.375</v>
      </c>
      <c r="AA3" s="3">
        <f t="shared" ref="AA3:AA15" si="1" xml:space="preserve"> (B3 + K3)/Z3</f>
        <v>0.30605212147318545</v>
      </c>
      <c r="AB3" s="4">
        <f t="shared" ref="AB3:AB15" si="2" xml:space="preserve"> (F3 + I3) / Z3</f>
        <v>0.24617704070643981</v>
      </c>
      <c r="AC3" s="5">
        <f t="shared" ref="AC3:AC15" si="3" xml:space="preserve"> (D3 + G3 + M3) / Z3</f>
        <v>0.21710101227654532</v>
      </c>
      <c r="AD3" s="6">
        <f t="shared" ref="AD3:AD15" si="4" xml:space="preserve"> (C3 + E3 + H3 + J3 + L3) / Z3</f>
        <v>0.23066982554382942</v>
      </c>
      <c r="AE3" s="13">
        <f t="shared" ref="AE3:AE15" si="5" xml:space="preserve"> SUM(N3:Y3)</f>
        <v>104.875</v>
      </c>
      <c r="AF3" s="3">
        <f t="shared" ref="AF3:AF15" si="6" xml:space="preserve"> (N3 + W3)/AE3</f>
        <v>0.36471990464839094</v>
      </c>
      <c r="AG3" s="4">
        <f t="shared" ref="AG3:AG15" si="7" xml:space="preserve"> (S3 + U3)/AE3</f>
        <v>0.36829558998808104</v>
      </c>
      <c r="AH3" s="5">
        <f t="shared" ref="AH3:AH15" si="8" xml:space="preserve"> (P3 + R3 + Y3) / AE3</f>
        <v>2.3837902264600714E-2</v>
      </c>
      <c r="AI3" s="7">
        <f t="shared" ref="AI3:AI15" si="9" xml:space="preserve"> (O3 + Q3 + T3 + V3 + X3) / AE3</f>
        <v>0.2431466030989273</v>
      </c>
    </row>
    <row r="4" spans="1:35" x14ac:dyDescent="0.25">
      <c r="A4" s="1" t="s">
        <v>82</v>
      </c>
      <c r="B4" s="2">
        <v>142.9375</v>
      </c>
      <c r="C4" s="2">
        <v>0</v>
      </c>
      <c r="D4" s="2">
        <v>54.8125</v>
      </c>
      <c r="E4" s="2">
        <v>14.4375</v>
      </c>
      <c r="F4" s="2">
        <v>59.5</v>
      </c>
      <c r="G4" s="2">
        <v>46.0625</v>
      </c>
      <c r="H4" s="2">
        <v>0.75</v>
      </c>
      <c r="I4" s="2">
        <v>109.875</v>
      </c>
      <c r="J4" s="2">
        <v>5.0625</v>
      </c>
      <c r="K4" s="2">
        <v>39</v>
      </c>
      <c r="L4" s="2">
        <v>6.3125</v>
      </c>
      <c r="M4" s="2">
        <v>13</v>
      </c>
      <c r="N4" s="2">
        <v>42</v>
      </c>
      <c r="O4" s="2">
        <v>0</v>
      </c>
      <c r="P4" s="2">
        <v>0</v>
      </c>
      <c r="Q4" s="2">
        <v>0</v>
      </c>
      <c r="R4" s="2">
        <v>0</v>
      </c>
      <c r="S4" s="2">
        <v>18</v>
      </c>
      <c r="T4" s="2">
        <v>0</v>
      </c>
      <c r="U4" s="2">
        <v>17.5</v>
      </c>
      <c r="V4" s="2">
        <v>0</v>
      </c>
      <c r="W4" s="2">
        <v>3</v>
      </c>
      <c r="X4" s="2">
        <v>0</v>
      </c>
      <c r="Y4" s="2">
        <v>0</v>
      </c>
      <c r="Z4" s="13">
        <f t="shared" si="0"/>
        <v>491.75</v>
      </c>
      <c r="AA4" s="3">
        <f t="shared" si="1"/>
        <v>0.36997966446365022</v>
      </c>
      <c r="AB4" s="4">
        <f t="shared" si="2"/>
        <v>0.34443314692425014</v>
      </c>
      <c r="AC4" s="5">
        <f t="shared" si="3"/>
        <v>0.23157092018301983</v>
      </c>
      <c r="AD4" s="6">
        <f t="shared" si="4"/>
        <v>5.401626842907982E-2</v>
      </c>
      <c r="AE4" s="13">
        <f t="shared" si="5"/>
        <v>80.5</v>
      </c>
      <c r="AF4" s="3">
        <f t="shared" si="6"/>
        <v>0.55900621118012417</v>
      </c>
      <c r="AG4" s="4">
        <f t="shared" si="7"/>
        <v>0.44099378881987578</v>
      </c>
      <c r="AH4" s="5">
        <f t="shared" si="8"/>
        <v>0</v>
      </c>
      <c r="AI4" s="7">
        <f t="shared" si="9"/>
        <v>0</v>
      </c>
    </row>
    <row r="5" spans="1:35" x14ac:dyDescent="0.25">
      <c r="A5" s="1" t="s">
        <v>83</v>
      </c>
      <c r="B5" s="2">
        <v>98.25</v>
      </c>
      <c r="C5" s="2">
        <v>0</v>
      </c>
      <c r="D5" s="2">
        <v>86</v>
      </c>
      <c r="E5" s="2">
        <v>2.25</v>
      </c>
      <c r="F5" s="2">
        <v>99.25</v>
      </c>
      <c r="G5" s="2">
        <v>61.875</v>
      </c>
      <c r="H5" s="2">
        <v>0.375</v>
      </c>
      <c r="I5" s="2">
        <v>123.28125</v>
      </c>
      <c r="J5" s="2">
        <v>0.375</v>
      </c>
      <c r="K5" s="2">
        <v>74</v>
      </c>
      <c r="L5" s="2">
        <v>62.625</v>
      </c>
      <c r="M5" s="2">
        <v>40</v>
      </c>
      <c r="N5" s="2">
        <v>23.875</v>
      </c>
      <c r="O5" s="2">
        <v>0</v>
      </c>
      <c r="P5" s="2">
        <v>12</v>
      </c>
      <c r="Q5" s="2">
        <v>0</v>
      </c>
      <c r="R5" s="2">
        <v>10.375</v>
      </c>
      <c r="S5" s="2">
        <v>3.5</v>
      </c>
      <c r="T5" s="2">
        <v>0</v>
      </c>
      <c r="U5" s="2">
        <v>17.5</v>
      </c>
      <c r="V5" s="2">
        <v>0</v>
      </c>
      <c r="W5" s="2">
        <v>14.25</v>
      </c>
      <c r="X5" s="2">
        <v>16.25</v>
      </c>
      <c r="Y5" s="2">
        <v>1.75</v>
      </c>
      <c r="Z5" s="13">
        <f t="shared" si="0"/>
        <v>648.28125</v>
      </c>
      <c r="AA5" s="3">
        <f t="shared" si="1"/>
        <v>0.26570257893468308</v>
      </c>
      <c r="AB5" s="4">
        <f t="shared" si="2"/>
        <v>0.34326343697276451</v>
      </c>
      <c r="AC5" s="5">
        <f t="shared" si="3"/>
        <v>0.28980477223427331</v>
      </c>
      <c r="AD5" s="6">
        <f t="shared" si="4"/>
        <v>0.1012292118582791</v>
      </c>
      <c r="AE5" s="13">
        <f t="shared" si="5"/>
        <v>99.5</v>
      </c>
      <c r="AF5" s="3">
        <f t="shared" si="6"/>
        <v>0.38316582914572866</v>
      </c>
      <c r="AG5" s="4">
        <f t="shared" si="7"/>
        <v>0.21105527638190955</v>
      </c>
      <c r="AH5" s="5">
        <f t="shared" si="8"/>
        <v>0.24246231155778894</v>
      </c>
      <c r="AI5" s="7">
        <f t="shared" si="9"/>
        <v>0.16331658291457288</v>
      </c>
    </row>
    <row r="6" spans="1:35" x14ac:dyDescent="0.25">
      <c r="A6" s="1" t="s">
        <v>84</v>
      </c>
      <c r="B6" s="2">
        <v>89.375</v>
      </c>
      <c r="C6" s="2">
        <v>0</v>
      </c>
      <c r="D6" s="2">
        <v>32.375</v>
      </c>
      <c r="E6" s="2">
        <v>0.125</v>
      </c>
      <c r="F6" s="2">
        <v>47.25</v>
      </c>
      <c r="G6" s="2">
        <v>26.40625</v>
      </c>
      <c r="H6" s="2">
        <v>2.25</v>
      </c>
      <c r="I6" s="2">
        <v>88.375</v>
      </c>
      <c r="J6" s="2">
        <v>0</v>
      </c>
      <c r="K6" s="2">
        <v>43.25</v>
      </c>
      <c r="L6" s="2">
        <v>1.5</v>
      </c>
      <c r="M6" s="2">
        <v>15.5</v>
      </c>
      <c r="N6" s="2">
        <v>24.625</v>
      </c>
      <c r="O6" s="2">
        <v>0</v>
      </c>
      <c r="P6" s="2">
        <v>3.375</v>
      </c>
      <c r="Q6" s="2">
        <v>0</v>
      </c>
      <c r="R6" s="2">
        <v>1.75</v>
      </c>
      <c r="S6" s="2">
        <v>11.625</v>
      </c>
      <c r="T6" s="2">
        <v>0</v>
      </c>
      <c r="U6" s="2">
        <v>10.25</v>
      </c>
      <c r="V6" s="2">
        <v>0</v>
      </c>
      <c r="W6" s="2">
        <v>14</v>
      </c>
      <c r="X6" s="2">
        <v>0</v>
      </c>
      <c r="Y6" s="2">
        <v>1</v>
      </c>
      <c r="Z6" s="13">
        <f t="shared" si="0"/>
        <v>346.40625</v>
      </c>
      <c r="AA6" s="3">
        <f t="shared" si="1"/>
        <v>0.38285972034280558</v>
      </c>
      <c r="AB6" s="4">
        <f t="shared" si="2"/>
        <v>0.39152007216959855</v>
      </c>
      <c r="AC6" s="5">
        <f t="shared" si="3"/>
        <v>0.21443391971132161</v>
      </c>
      <c r="AD6" s="6">
        <f t="shared" si="4"/>
        <v>1.1186287776274244E-2</v>
      </c>
      <c r="AE6" s="13">
        <f t="shared" si="5"/>
        <v>66.625</v>
      </c>
      <c r="AF6" s="3">
        <f t="shared" si="6"/>
        <v>0.57973733583489684</v>
      </c>
      <c r="AG6" s="4">
        <f t="shared" si="7"/>
        <v>0.32833020637898686</v>
      </c>
      <c r="AH6" s="5">
        <f t="shared" si="8"/>
        <v>9.193245778611632E-2</v>
      </c>
      <c r="AI6" s="7">
        <f t="shared" si="9"/>
        <v>0</v>
      </c>
    </row>
    <row r="7" spans="1:35" x14ac:dyDescent="0.25">
      <c r="A7" s="1" t="s">
        <v>85</v>
      </c>
      <c r="B7" s="2">
        <v>81.1875</v>
      </c>
      <c r="C7" s="2">
        <v>0</v>
      </c>
      <c r="D7" s="2">
        <v>49.9375</v>
      </c>
      <c r="E7" s="2">
        <v>3.625</v>
      </c>
      <c r="F7" s="2">
        <v>88.75</v>
      </c>
      <c r="G7" s="2">
        <v>33.5</v>
      </c>
      <c r="H7" s="2">
        <v>12</v>
      </c>
      <c r="I7" s="2">
        <v>104</v>
      </c>
      <c r="J7" s="2">
        <v>0</v>
      </c>
      <c r="K7" s="2">
        <v>47.4375</v>
      </c>
      <c r="L7" s="2">
        <v>12</v>
      </c>
      <c r="M7" s="2">
        <v>62.5625</v>
      </c>
      <c r="N7" s="2">
        <v>23.875</v>
      </c>
      <c r="O7" s="2">
        <v>0</v>
      </c>
      <c r="P7" s="2">
        <v>13.5</v>
      </c>
      <c r="Q7" s="2">
        <v>0</v>
      </c>
      <c r="R7" s="2">
        <v>7.5</v>
      </c>
      <c r="S7" s="2">
        <v>8</v>
      </c>
      <c r="T7" s="2">
        <v>0</v>
      </c>
      <c r="U7" s="2">
        <v>21.375</v>
      </c>
      <c r="V7" s="2">
        <v>0</v>
      </c>
      <c r="W7" s="2">
        <v>12.5</v>
      </c>
      <c r="X7" s="2">
        <v>0</v>
      </c>
      <c r="Y7" s="2">
        <v>1</v>
      </c>
      <c r="Z7" s="13">
        <f t="shared" si="0"/>
        <v>495</v>
      </c>
      <c r="AA7" s="3">
        <f t="shared" si="1"/>
        <v>0.25984848484848483</v>
      </c>
      <c r="AB7" s="4">
        <f t="shared" si="2"/>
        <v>0.3893939393939394</v>
      </c>
      <c r="AC7" s="5">
        <f t="shared" si="3"/>
        <v>0.29494949494949496</v>
      </c>
      <c r="AD7" s="6">
        <f t="shared" si="4"/>
        <v>5.5808080808080807E-2</v>
      </c>
      <c r="AE7" s="13">
        <f t="shared" si="5"/>
        <v>87.75</v>
      </c>
      <c r="AF7" s="3">
        <f t="shared" si="6"/>
        <v>0.41452991452991456</v>
      </c>
      <c r="AG7" s="4">
        <f t="shared" si="7"/>
        <v>0.33475783475783477</v>
      </c>
      <c r="AH7" s="5">
        <f t="shared" si="8"/>
        <v>0.25071225071225073</v>
      </c>
      <c r="AI7" s="7">
        <f t="shared" si="9"/>
        <v>0</v>
      </c>
    </row>
    <row r="8" spans="1:35" x14ac:dyDescent="0.25">
      <c r="A8" s="1" t="s">
        <v>86</v>
      </c>
      <c r="B8" s="2">
        <v>113.375</v>
      </c>
      <c r="C8" s="2">
        <v>0</v>
      </c>
      <c r="D8" s="2">
        <v>25.375</v>
      </c>
      <c r="E8" s="2">
        <v>0.375</v>
      </c>
      <c r="F8" s="2">
        <v>48.3125</v>
      </c>
      <c r="G8" s="2">
        <v>47</v>
      </c>
      <c r="H8" s="2">
        <v>0</v>
      </c>
      <c r="I8" s="2">
        <v>78.5</v>
      </c>
      <c r="J8" s="2">
        <v>0</v>
      </c>
      <c r="K8" s="2">
        <v>44.25</v>
      </c>
      <c r="L8" s="2">
        <v>0.75</v>
      </c>
      <c r="M8" s="2">
        <v>14</v>
      </c>
      <c r="N8" s="2">
        <v>23.375</v>
      </c>
      <c r="O8" s="2">
        <v>0</v>
      </c>
      <c r="P8" s="2">
        <v>0</v>
      </c>
      <c r="Q8" s="2">
        <v>0</v>
      </c>
      <c r="R8" s="2">
        <v>0</v>
      </c>
      <c r="S8" s="2">
        <v>15.25</v>
      </c>
      <c r="T8" s="2">
        <v>0</v>
      </c>
      <c r="U8" s="2">
        <v>9.75</v>
      </c>
      <c r="V8" s="2">
        <v>0</v>
      </c>
      <c r="W8" s="2">
        <v>13.75</v>
      </c>
      <c r="X8" s="2">
        <v>0.125</v>
      </c>
      <c r="Y8" s="2">
        <v>0.125</v>
      </c>
      <c r="Z8" s="13">
        <f t="shared" si="0"/>
        <v>371.9375</v>
      </c>
      <c r="AA8" s="3">
        <f t="shared" si="1"/>
        <v>0.42379432028230551</v>
      </c>
      <c r="AB8" s="4">
        <f t="shared" si="2"/>
        <v>0.34095110065535206</v>
      </c>
      <c r="AC8" s="5">
        <f t="shared" si="3"/>
        <v>0.23222987733154091</v>
      </c>
      <c r="AD8" s="6">
        <f t="shared" si="4"/>
        <v>3.0247017308015459E-3</v>
      </c>
      <c r="AE8" s="13">
        <f t="shared" si="5"/>
        <v>62.375</v>
      </c>
      <c r="AF8" s="3">
        <f t="shared" si="6"/>
        <v>0.59519038076152309</v>
      </c>
      <c r="AG8" s="4">
        <f t="shared" si="7"/>
        <v>0.40080160320641284</v>
      </c>
      <c r="AH8" s="5">
        <f t="shared" si="8"/>
        <v>2.004008016032064E-3</v>
      </c>
      <c r="AI8" s="7">
        <f t="shared" si="9"/>
        <v>2.004008016032064E-3</v>
      </c>
    </row>
    <row r="9" spans="1:35" x14ac:dyDescent="0.25">
      <c r="A9" s="1" t="s">
        <v>87</v>
      </c>
      <c r="B9" s="2">
        <v>109.9375</v>
      </c>
      <c r="C9" s="2">
        <v>0</v>
      </c>
      <c r="D9" s="2">
        <v>8.75</v>
      </c>
      <c r="E9" s="2">
        <v>0</v>
      </c>
      <c r="F9" s="2">
        <v>28.4375</v>
      </c>
      <c r="G9" s="2">
        <v>26.5</v>
      </c>
      <c r="H9" s="2">
        <v>0</v>
      </c>
      <c r="I9" s="2">
        <v>72.875</v>
      </c>
      <c r="J9" s="2">
        <v>0</v>
      </c>
      <c r="K9" s="2">
        <v>17.625</v>
      </c>
      <c r="L9" s="2">
        <v>5.375</v>
      </c>
      <c r="M9" s="2">
        <v>2</v>
      </c>
      <c r="N9" s="2">
        <v>27</v>
      </c>
      <c r="O9" s="2">
        <v>0</v>
      </c>
      <c r="P9" s="2">
        <v>1.5</v>
      </c>
      <c r="Q9" s="2">
        <v>0</v>
      </c>
      <c r="R9" s="2">
        <v>1</v>
      </c>
      <c r="S9" s="2">
        <v>12.5</v>
      </c>
      <c r="T9" s="2">
        <v>0</v>
      </c>
      <c r="U9" s="2">
        <v>7.375</v>
      </c>
      <c r="V9" s="2">
        <v>0</v>
      </c>
      <c r="W9" s="2">
        <v>0.5</v>
      </c>
      <c r="X9" s="2">
        <v>0</v>
      </c>
      <c r="Y9" s="2">
        <v>0</v>
      </c>
      <c r="Z9" s="13">
        <f t="shared" si="0"/>
        <v>271.5</v>
      </c>
      <c r="AA9" s="3">
        <f t="shared" si="1"/>
        <v>0.46984346224677714</v>
      </c>
      <c r="AB9" s="4">
        <f t="shared" si="2"/>
        <v>0.37315837937384899</v>
      </c>
      <c r="AC9" s="5">
        <f t="shared" si="3"/>
        <v>0.13720073664825047</v>
      </c>
      <c r="AD9" s="6">
        <f t="shared" si="4"/>
        <v>1.979742173112339E-2</v>
      </c>
      <c r="AE9" s="13">
        <f t="shared" si="5"/>
        <v>49.875</v>
      </c>
      <c r="AF9" s="3">
        <f t="shared" si="6"/>
        <v>0.55137844611528819</v>
      </c>
      <c r="AG9" s="4">
        <f t="shared" si="7"/>
        <v>0.39849624060150374</v>
      </c>
      <c r="AH9" s="5">
        <f t="shared" si="8"/>
        <v>5.0125313283208017E-2</v>
      </c>
      <c r="AI9" s="7">
        <f t="shared" si="9"/>
        <v>0</v>
      </c>
    </row>
    <row r="10" spans="1:35" x14ac:dyDescent="0.25">
      <c r="A10" s="1" t="s">
        <v>88</v>
      </c>
      <c r="B10" s="2">
        <v>136.25</v>
      </c>
      <c r="C10" s="2">
        <v>1.25</v>
      </c>
      <c r="D10" s="2">
        <v>72.5</v>
      </c>
      <c r="E10" s="2">
        <v>25.25</v>
      </c>
      <c r="F10" s="2">
        <v>58.375</v>
      </c>
      <c r="G10" s="2">
        <v>132.125</v>
      </c>
      <c r="H10" s="2">
        <v>2.25</v>
      </c>
      <c r="I10" s="2">
        <v>83.875</v>
      </c>
      <c r="J10" s="2">
        <v>30</v>
      </c>
      <c r="K10" s="2">
        <v>84.5</v>
      </c>
      <c r="L10" s="2">
        <v>31.84375</v>
      </c>
      <c r="M10" s="2">
        <v>29.25</v>
      </c>
      <c r="N10" s="2">
        <v>24.625</v>
      </c>
      <c r="O10" s="2">
        <v>0</v>
      </c>
      <c r="P10" s="2">
        <v>13.625</v>
      </c>
      <c r="Q10" s="2">
        <v>6.25</v>
      </c>
      <c r="R10" s="2">
        <v>2.375</v>
      </c>
      <c r="S10" s="2">
        <v>29.625</v>
      </c>
      <c r="T10" s="2">
        <v>0</v>
      </c>
      <c r="U10" s="2">
        <v>22.5</v>
      </c>
      <c r="V10" s="2">
        <v>18.375</v>
      </c>
      <c r="W10" s="2">
        <v>23.5</v>
      </c>
      <c r="X10" s="2">
        <v>10.625</v>
      </c>
      <c r="Y10" s="2">
        <v>5.25</v>
      </c>
      <c r="Z10" s="13">
        <f t="shared" si="0"/>
        <v>687.46875</v>
      </c>
      <c r="AA10" s="3">
        <f t="shared" si="1"/>
        <v>0.32110550479567251</v>
      </c>
      <c r="AB10" s="4">
        <f t="shared" si="2"/>
        <v>0.20691849629528614</v>
      </c>
      <c r="AC10" s="5">
        <f t="shared" si="3"/>
        <v>0.34019728169462249</v>
      </c>
      <c r="AD10" s="6">
        <f t="shared" si="4"/>
        <v>0.13177871721441883</v>
      </c>
      <c r="AE10" s="13">
        <f t="shared" si="5"/>
        <v>156.75</v>
      </c>
      <c r="AF10" s="3">
        <f t="shared" si="6"/>
        <v>0.30701754385964913</v>
      </c>
      <c r="AG10" s="4">
        <f t="shared" si="7"/>
        <v>0.33253588516746413</v>
      </c>
      <c r="AH10" s="5">
        <f t="shared" si="8"/>
        <v>0.13556618819776714</v>
      </c>
      <c r="AI10" s="7">
        <f t="shared" si="9"/>
        <v>0.22488038277511962</v>
      </c>
    </row>
    <row r="11" spans="1:35" x14ac:dyDescent="0.25">
      <c r="A11" s="1" t="s">
        <v>89</v>
      </c>
      <c r="B11" s="2">
        <v>69.34375</v>
      </c>
      <c r="C11" s="2">
        <v>0</v>
      </c>
      <c r="D11" s="2">
        <v>22.375</v>
      </c>
      <c r="E11" s="2">
        <v>8.125</v>
      </c>
      <c r="F11" s="2">
        <v>19.5625</v>
      </c>
      <c r="G11" s="2">
        <v>27</v>
      </c>
      <c r="H11" s="2">
        <v>0</v>
      </c>
      <c r="I11" s="2">
        <v>48.9375</v>
      </c>
      <c r="J11" s="2">
        <v>0.125</v>
      </c>
      <c r="K11" s="2">
        <v>27.0625</v>
      </c>
      <c r="L11" s="2">
        <v>3.25</v>
      </c>
      <c r="M11" s="2">
        <v>5</v>
      </c>
      <c r="N11" s="2">
        <v>11.625</v>
      </c>
      <c r="O11" s="2">
        <v>0</v>
      </c>
      <c r="P11" s="2">
        <v>3.25</v>
      </c>
      <c r="Q11" s="2">
        <v>1</v>
      </c>
      <c r="R11" s="2">
        <v>0</v>
      </c>
      <c r="S11" s="2">
        <v>12.5</v>
      </c>
      <c r="T11" s="2">
        <v>0</v>
      </c>
      <c r="U11" s="2">
        <v>7.375</v>
      </c>
      <c r="V11" s="2">
        <v>0</v>
      </c>
      <c r="W11" s="2">
        <v>3.125</v>
      </c>
      <c r="X11" s="2">
        <v>1.625</v>
      </c>
      <c r="Y11" s="2">
        <v>0</v>
      </c>
      <c r="Z11" s="13">
        <f t="shared" si="0"/>
        <v>230.78125</v>
      </c>
      <c r="AA11" s="3">
        <f t="shared" si="1"/>
        <v>0.41773865944482058</v>
      </c>
      <c r="AB11" s="4">
        <f t="shared" si="2"/>
        <v>0.29681787406905891</v>
      </c>
      <c r="AC11" s="5">
        <f t="shared" si="3"/>
        <v>0.23561272850372375</v>
      </c>
      <c r="AD11" s="6">
        <f t="shared" si="4"/>
        <v>4.9830737982396747E-2</v>
      </c>
      <c r="AE11" s="13">
        <f t="shared" si="5"/>
        <v>40.5</v>
      </c>
      <c r="AF11" s="3">
        <f t="shared" si="6"/>
        <v>0.36419753086419754</v>
      </c>
      <c r="AG11" s="4">
        <f t="shared" si="7"/>
        <v>0.49074074074074076</v>
      </c>
      <c r="AH11" s="5">
        <f t="shared" si="8"/>
        <v>8.0246913580246909E-2</v>
      </c>
      <c r="AI11" s="7">
        <f t="shared" si="9"/>
        <v>6.4814814814814811E-2</v>
      </c>
    </row>
    <row r="12" spans="1:35" x14ac:dyDescent="0.25">
      <c r="A12" s="1" t="s">
        <v>90</v>
      </c>
      <c r="B12" s="2">
        <v>56.125</v>
      </c>
      <c r="C12" s="2">
        <v>0</v>
      </c>
      <c r="D12" s="2">
        <v>42.75</v>
      </c>
      <c r="E12" s="2">
        <v>7.625</v>
      </c>
      <c r="F12" s="2">
        <v>11.625</v>
      </c>
      <c r="G12" s="2">
        <v>21.625</v>
      </c>
      <c r="H12" s="2">
        <v>3.25</v>
      </c>
      <c r="I12" s="2">
        <v>32.75</v>
      </c>
      <c r="J12" s="2">
        <v>0.25</v>
      </c>
      <c r="K12" s="2">
        <v>27.5</v>
      </c>
      <c r="L12" s="2">
        <v>30.5</v>
      </c>
      <c r="M12" s="2">
        <v>11.625</v>
      </c>
      <c r="N12" s="2">
        <v>15.5</v>
      </c>
      <c r="O12" s="2">
        <v>0</v>
      </c>
      <c r="P12" s="2">
        <v>2.5</v>
      </c>
      <c r="Q12" s="2">
        <v>0</v>
      </c>
      <c r="R12" s="2">
        <v>3</v>
      </c>
      <c r="S12" s="2">
        <v>3.25</v>
      </c>
      <c r="T12" s="2">
        <v>0.375</v>
      </c>
      <c r="U12" s="2">
        <v>1</v>
      </c>
      <c r="V12" s="2">
        <v>0</v>
      </c>
      <c r="W12" s="2">
        <v>5.5</v>
      </c>
      <c r="X12" s="2">
        <v>3.25</v>
      </c>
      <c r="Y12" s="2">
        <v>6.125</v>
      </c>
      <c r="Z12" s="13">
        <f t="shared" si="0"/>
        <v>245.625</v>
      </c>
      <c r="AA12" s="3">
        <f t="shared" si="1"/>
        <v>0.34045801526717556</v>
      </c>
      <c r="AB12" s="4">
        <f t="shared" si="2"/>
        <v>0.1806615776081425</v>
      </c>
      <c r="AC12" s="5">
        <f t="shared" si="3"/>
        <v>0.30941475826972009</v>
      </c>
      <c r="AD12" s="6">
        <f t="shared" si="4"/>
        <v>0.16946564885496182</v>
      </c>
      <c r="AE12" s="13">
        <f t="shared" si="5"/>
        <v>40.5</v>
      </c>
      <c r="AF12" s="3">
        <f t="shared" si="6"/>
        <v>0.51851851851851849</v>
      </c>
      <c r="AG12" s="4">
        <f t="shared" si="7"/>
        <v>0.10493827160493827</v>
      </c>
      <c r="AH12" s="5">
        <f t="shared" si="8"/>
        <v>0.28703703703703703</v>
      </c>
      <c r="AI12" s="7">
        <f t="shared" si="9"/>
        <v>8.9506172839506168E-2</v>
      </c>
    </row>
    <row r="13" spans="1:35" x14ac:dyDescent="0.25">
      <c r="A13" s="1" t="s">
        <v>91</v>
      </c>
      <c r="B13" s="2">
        <v>155.375</v>
      </c>
      <c r="C13" s="2">
        <v>0.375</v>
      </c>
      <c r="D13" s="2">
        <v>135.1875</v>
      </c>
      <c r="E13" s="2">
        <v>7.0625</v>
      </c>
      <c r="F13" s="2">
        <v>127.375</v>
      </c>
      <c r="G13" s="2">
        <v>113.875</v>
      </c>
      <c r="H13" s="2">
        <v>20.75</v>
      </c>
      <c r="I13" s="2">
        <v>155.375</v>
      </c>
      <c r="J13" s="2">
        <v>0.25</v>
      </c>
      <c r="K13" s="2">
        <v>118.875</v>
      </c>
      <c r="L13" s="2">
        <v>17.125</v>
      </c>
      <c r="M13" s="2">
        <v>71</v>
      </c>
      <c r="N13" s="2">
        <v>47.75</v>
      </c>
      <c r="O13" s="2">
        <v>0.375</v>
      </c>
      <c r="P13" s="2">
        <v>44.625</v>
      </c>
      <c r="Q13" s="2">
        <v>1.875</v>
      </c>
      <c r="R13" s="2">
        <v>27.125</v>
      </c>
      <c r="S13" s="2">
        <v>30</v>
      </c>
      <c r="T13" s="2">
        <v>0</v>
      </c>
      <c r="U13" s="2">
        <v>50.75</v>
      </c>
      <c r="V13" s="2">
        <v>0.25</v>
      </c>
      <c r="W13" s="2">
        <v>7.625</v>
      </c>
      <c r="X13" s="2">
        <v>0.5</v>
      </c>
      <c r="Y13" s="2">
        <v>1.375</v>
      </c>
      <c r="Z13" s="13">
        <f t="shared" si="0"/>
        <v>922.625</v>
      </c>
      <c r="AA13" s="3">
        <f t="shared" si="1"/>
        <v>0.297249695163257</v>
      </c>
      <c r="AB13" s="4">
        <f t="shared" si="2"/>
        <v>0.30646253895136161</v>
      </c>
      <c r="AC13" s="5">
        <f t="shared" si="3"/>
        <v>0.3469042135212031</v>
      </c>
      <c r="AD13" s="6">
        <f t="shared" si="4"/>
        <v>4.9383552364178296E-2</v>
      </c>
      <c r="AE13" s="13">
        <f t="shared" si="5"/>
        <v>212.25</v>
      </c>
      <c r="AF13" s="3">
        <f t="shared" si="6"/>
        <v>0.26089517078916374</v>
      </c>
      <c r="AG13" s="4">
        <f t="shared" si="7"/>
        <v>0.38044758539458184</v>
      </c>
      <c r="AH13" s="5">
        <f t="shared" si="8"/>
        <v>0.34452296819787986</v>
      </c>
      <c r="AI13" s="7">
        <f t="shared" si="9"/>
        <v>1.4134275618374558E-2</v>
      </c>
    </row>
    <row r="14" spans="1:35" x14ac:dyDescent="0.25">
      <c r="A14" s="1" t="s">
        <v>92</v>
      </c>
      <c r="B14" s="2">
        <v>113.75</v>
      </c>
      <c r="C14" s="2">
        <v>14</v>
      </c>
      <c r="D14" s="2">
        <v>107.875</v>
      </c>
      <c r="E14" s="2">
        <v>63.625</v>
      </c>
      <c r="F14" s="2">
        <v>89.5</v>
      </c>
      <c r="G14" s="2">
        <v>53.125</v>
      </c>
      <c r="H14" s="2">
        <v>0</v>
      </c>
      <c r="I14" s="2">
        <v>146.25</v>
      </c>
      <c r="J14" s="2">
        <v>27.625</v>
      </c>
      <c r="K14" s="2">
        <v>81</v>
      </c>
      <c r="L14" s="2">
        <v>45.5</v>
      </c>
      <c r="M14" s="2">
        <v>51.625</v>
      </c>
      <c r="N14" s="2">
        <v>21.5</v>
      </c>
      <c r="O14" s="2">
        <v>4</v>
      </c>
      <c r="P14" s="2">
        <v>21.5</v>
      </c>
      <c r="Q14" s="2">
        <v>11.75</v>
      </c>
      <c r="R14" s="2">
        <v>10</v>
      </c>
      <c r="S14" s="2">
        <v>1</v>
      </c>
      <c r="T14" s="2">
        <v>0</v>
      </c>
      <c r="U14" s="2">
        <v>18.5</v>
      </c>
      <c r="V14" s="2">
        <v>8.25</v>
      </c>
      <c r="W14" s="2">
        <v>8.5</v>
      </c>
      <c r="X14" s="2">
        <v>5</v>
      </c>
      <c r="Y14" s="2">
        <v>0</v>
      </c>
      <c r="Z14" s="13">
        <f t="shared" si="0"/>
        <v>793.875</v>
      </c>
      <c r="AA14" s="3">
        <f t="shared" si="1"/>
        <v>0.24531569831522596</v>
      </c>
      <c r="AB14" s="4">
        <f t="shared" si="2"/>
        <v>0.29696110848685248</v>
      </c>
      <c r="AC14" s="5">
        <f t="shared" si="3"/>
        <v>0.26783183750590456</v>
      </c>
      <c r="AD14" s="6">
        <f t="shared" si="4"/>
        <v>0.18989135569201701</v>
      </c>
      <c r="AE14" s="13">
        <f t="shared" si="5"/>
        <v>110</v>
      </c>
      <c r="AF14" s="3">
        <f t="shared" si="6"/>
        <v>0.27272727272727271</v>
      </c>
      <c r="AG14" s="4">
        <f t="shared" si="7"/>
        <v>0.17727272727272728</v>
      </c>
      <c r="AH14" s="5">
        <f t="shared" si="8"/>
        <v>0.28636363636363638</v>
      </c>
      <c r="AI14" s="7">
        <f t="shared" si="9"/>
        <v>0.26363636363636361</v>
      </c>
    </row>
    <row r="15" spans="1:35" x14ac:dyDescent="0.25">
      <c r="A15" s="1" t="s">
        <v>93</v>
      </c>
      <c r="B15" s="2">
        <v>95.125</v>
      </c>
      <c r="C15" s="2">
        <v>0</v>
      </c>
      <c r="D15" s="2">
        <v>37.53125</v>
      </c>
      <c r="E15" s="2">
        <v>0.125</v>
      </c>
      <c r="F15" s="2">
        <v>14.875</v>
      </c>
      <c r="G15" s="2">
        <v>41.625</v>
      </c>
      <c r="H15" s="2">
        <v>0</v>
      </c>
      <c r="I15" s="2">
        <v>71.0625</v>
      </c>
      <c r="J15" s="2">
        <v>0</v>
      </c>
      <c r="K15" s="2">
        <v>20.6875</v>
      </c>
      <c r="L15" s="2">
        <v>7.5</v>
      </c>
      <c r="M15" s="2">
        <v>12</v>
      </c>
      <c r="N15" s="2">
        <v>19.3125</v>
      </c>
      <c r="O15" s="2">
        <v>0</v>
      </c>
      <c r="P15" s="2">
        <v>0</v>
      </c>
      <c r="Q15" s="2">
        <v>0</v>
      </c>
      <c r="R15" s="2">
        <v>0.75</v>
      </c>
      <c r="S15" s="2">
        <v>14.25</v>
      </c>
      <c r="T15" s="2">
        <v>0</v>
      </c>
      <c r="U15" s="2">
        <v>12.875</v>
      </c>
      <c r="V15" s="2">
        <v>0</v>
      </c>
      <c r="W15" s="2">
        <v>0.1875</v>
      </c>
      <c r="X15" s="2">
        <v>7.5</v>
      </c>
      <c r="Y15" s="2">
        <v>0</v>
      </c>
      <c r="Z15" s="13">
        <f t="shared" si="0"/>
        <v>300.53125</v>
      </c>
      <c r="AA15" s="3">
        <f t="shared" si="1"/>
        <v>0.38535925964437973</v>
      </c>
      <c r="AB15" s="4">
        <f t="shared" si="2"/>
        <v>0.28595196007070811</v>
      </c>
      <c r="AC15" s="5">
        <f t="shared" si="3"/>
        <v>0.3033170427368202</v>
      </c>
      <c r="AD15" s="6">
        <f t="shared" si="4"/>
        <v>2.5371737548091921E-2</v>
      </c>
      <c r="AE15" s="13">
        <f t="shared" si="5"/>
        <v>54.875</v>
      </c>
      <c r="AF15" s="3">
        <f t="shared" si="6"/>
        <v>0.3553530751708428</v>
      </c>
      <c r="AG15" s="4">
        <f t="shared" si="7"/>
        <v>0.49430523917995445</v>
      </c>
      <c r="AH15" s="5">
        <f t="shared" si="8"/>
        <v>1.366742596810934E-2</v>
      </c>
      <c r="AI15" s="7">
        <f t="shared" si="9"/>
        <v>0.1366742596810934</v>
      </c>
    </row>
    <row r="17" spans="26:35" x14ac:dyDescent="0.25">
      <c r="Z17" s="21" t="s">
        <v>218</v>
      </c>
      <c r="AA17" s="2">
        <f>AVERAGE(AA2:AA15)</f>
        <v>0.345003080347555</v>
      </c>
      <c r="AB17" s="2">
        <f t="shared" ref="AB17:AD17" si="10">AVERAGE(AB2:AB15)</f>
        <v>0.31305819318567235</v>
      </c>
      <c r="AC17" s="2">
        <f t="shared" si="10"/>
        <v>0.26326739233469876</v>
      </c>
      <c r="AD17" s="2">
        <f t="shared" si="10"/>
        <v>7.8671334132073834E-2</v>
      </c>
      <c r="AE17" s="22" t="s">
        <v>218</v>
      </c>
      <c r="AF17" s="2">
        <f xml:space="preserve"> AVERAGE(AF2:AF15)</f>
        <v>0.42475993959625219</v>
      </c>
      <c r="AG17" s="2">
        <f t="shared" ref="AG17:AI17" si="11" xml:space="preserve"> AVERAGE(AG2:AG15)</f>
        <v>0.35283847616162062</v>
      </c>
      <c r="AH17" s="2">
        <f t="shared" si="11"/>
        <v>0.13552623584668302</v>
      </c>
      <c r="AI17" s="2">
        <f t="shared" si="11"/>
        <v>8.6875348395444182E-2</v>
      </c>
    </row>
    <row r="18" spans="26:35" x14ac:dyDescent="0.25">
      <c r="Z18" s="21" t="s">
        <v>219</v>
      </c>
      <c r="AA18" s="2">
        <f>TRIMMEAN(AA2:AA15, 0.2)</f>
        <v>0.34290699702531396</v>
      </c>
      <c r="AB18" s="2">
        <f t="shared" ref="AB18:AD18" si="12">TRIMMEAN(AB2:AB15, 0.2)</f>
        <v>0.31755275456847271</v>
      </c>
      <c r="AC18" s="2">
        <f t="shared" si="12"/>
        <v>0.26680321187636075</v>
      </c>
      <c r="AD18" s="2">
        <f t="shared" si="12"/>
        <v>7.2308679214533558E-2</v>
      </c>
      <c r="AE18" s="22" t="s">
        <v>219</v>
      </c>
      <c r="AF18" s="2">
        <f>TRIMMEAN(AF2:AF15,0.2)</f>
        <v>0.42421280023307029</v>
      </c>
      <c r="AG18" s="2">
        <f t="shared" ref="AG18:AI18" si="13">TRIMMEAN(AG2:AG15,0.2)</f>
        <v>0.36170792962314963</v>
      </c>
      <c r="AH18" s="2">
        <f t="shared" si="13"/>
        <v>0.12940369447130687</v>
      </c>
      <c r="AI18" s="2">
        <f t="shared" si="13"/>
        <v>7.9384876158321224E-2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S1" workbookViewId="0">
      <selection activeCell="AF18" sqref="AF18:AI18"/>
    </sheetView>
  </sheetViews>
  <sheetFormatPr baseColWidth="10" defaultColWidth="10.875" defaultRowHeight="15.75" x14ac:dyDescent="0.25"/>
  <cols>
    <col min="1" max="1" width="32.625" style="1" bestFit="1" customWidth="1"/>
    <col min="2" max="3" width="7.875" style="1" bestFit="1" customWidth="1"/>
    <col min="4" max="4" width="5.625" style="1" bestFit="1" customWidth="1"/>
    <col min="5" max="5" width="7.875" style="1" bestFit="1" customWidth="1"/>
    <col min="6" max="6" width="6.875" style="1" bestFit="1" customWidth="1"/>
    <col min="7" max="7" width="5.625" style="1" bestFit="1" customWidth="1"/>
    <col min="8" max="8" width="6.875" style="1" bestFit="1" customWidth="1"/>
    <col min="9" max="9" width="6.625" style="1" bestFit="1" customWidth="1"/>
    <col min="10" max="10" width="5.625" style="1" bestFit="1" customWidth="1"/>
    <col min="11" max="11" width="7.875" style="1" bestFit="1" customWidth="1"/>
    <col min="12" max="12" width="5.625" style="1" bestFit="1" customWidth="1"/>
    <col min="13" max="13" width="5.875" style="1" bestFit="1" customWidth="1"/>
    <col min="14" max="14" width="7.875" style="1" bestFit="1" customWidth="1"/>
    <col min="15" max="15" width="8.875" style="1" bestFit="1" customWidth="1"/>
    <col min="16" max="16" width="8.375" style="1" bestFit="1" customWidth="1"/>
    <col min="17" max="17" width="9.375" style="1" bestFit="1" customWidth="1"/>
    <col min="18" max="19" width="8.875" style="1" bestFit="1" customWidth="1"/>
    <col min="20" max="20" width="9.875" style="1" bestFit="1" customWidth="1"/>
    <col min="21" max="21" width="8.375" style="1" bestFit="1" customWidth="1"/>
    <col min="22" max="22" width="9.375" style="1" bestFit="1" customWidth="1"/>
    <col min="23" max="23" width="8.875" style="1" bestFit="1" customWidth="1"/>
    <col min="24" max="24" width="9.875" style="1" bestFit="1" customWidth="1"/>
    <col min="25" max="25" width="9.125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94</v>
      </c>
      <c r="B2" s="2">
        <v>43.0625</v>
      </c>
      <c r="C2" s="2">
        <v>6.25E-2</v>
      </c>
      <c r="D2" s="2">
        <v>13</v>
      </c>
      <c r="E2" s="2">
        <v>6.25</v>
      </c>
      <c r="F2" s="2">
        <v>18.5</v>
      </c>
      <c r="G2" s="2">
        <v>39.90625</v>
      </c>
      <c r="H2" s="2">
        <v>0.5</v>
      </c>
      <c r="I2" s="2">
        <v>31.5625</v>
      </c>
      <c r="J2" s="2">
        <v>0.25</v>
      </c>
      <c r="K2" s="2">
        <v>33.5</v>
      </c>
      <c r="L2" s="2">
        <v>16.125</v>
      </c>
      <c r="M2" s="2">
        <v>7.25</v>
      </c>
      <c r="N2" s="2">
        <v>9.5</v>
      </c>
      <c r="O2" s="2">
        <v>0</v>
      </c>
      <c r="P2" s="2">
        <v>0.5</v>
      </c>
      <c r="Q2" s="2">
        <v>1.5</v>
      </c>
      <c r="R2" s="2">
        <v>0.625</v>
      </c>
      <c r="S2" s="2">
        <v>5.375</v>
      </c>
      <c r="T2" s="2">
        <v>0</v>
      </c>
      <c r="U2" s="2">
        <v>1.25</v>
      </c>
      <c r="V2" s="2">
        <v>0</v>
      </c>
      <c r="W2" s="2">
        <v>10.5</v>
      </c>
      <c r="X2" s="2">
        <v>8.625</v>
      </c>
      <c r="Y2" s="2">
        <v>2.5</v>
      </c>
      <c r="Z2" s="13">
        <f>SUM(B2:M2)</f>
        <v>209.96875</v>
      </c>
      <c r="AA2" s="3">
        <f xml:space="preserve"> (B2 + K2)/Z2</f>
        <v>0.36463759488019049</v>
      </c>
      <c r="AB2" s="4">
        <f xml:space="preserve"> (F2 + I2) / Z2</f>
        <v>0.23842833755023068</v>
      </c>
      <c r="AC2" s="5">
        <f xml:space="preserve"> (D2 + G2 + M2) / Z2</f>
        <v>0.28650096740586395</v>
      </c>
      <c r="AD2" s="6">
        <f xml:space="preserve"> (C2 + E2 + H2 + J2 + L2) / Z2</f>
        <v>0.11043310016371484</v>
      </c>
      <c r="AE2" s="13">
        <f xml:space="preserve"> SUM(N2:Y2)</f>
        <v>40.375</v>
      </c>
      <c r="AF2" s="3">
        <f xml:space="preserve"> (N2 + W2)/AE2</f>
        <v>0.49535603715170279</v>
      </c>
      <c r="AG2" s="4">
        <f xml:space="preserve"> (S2 + U2)/AE2</f>
        <v>0.16408668730650156</v>
      </c>
      <c r="AH2" s="5">
        <f xml:space="preserve"> (P2 + R2 + Y2) / AE2</f>
        <v>8.9783281733746126E-2</v>
      </c>
      <c r="AI2" s="7">
        <f xml:space="preserve"> (O2 + Q2 + T2 + V2 + X2) / AE2</f>
        <v>0.25077399380804954</v>
      </c>
    </row>
    <row r="3" spans="1:35" x14ac:dyDescent="0.25">
      <c r="A3" s="1" t="s">
        <v>95</v>
      </c>
      <c r="B3" s="2">
        <v>76.25</v>
      </c>
      <c r="C3" s="2">
        <v>0.5</v>
      </c>
      <c r="D3" s="2">
        <v>56.75</v>
      </c>
      <c r="E3" s="2">
        <v>0</v>
      </c>
      <c r="F3" s="2">
        <v>128.75</v>
      </c>
      <c r="G3" s="2">
        <v>34.25</v>
      </c>
      <c r="H3" s="2">
        <v>0</v>
      </c>
      <c r="I3" s="2">
        <v>39.75</v>
      </c>
      <c r="J3" s="2">
        <v>16</v>
      </c>
      <c r="K3" s="2">
        <v>93.5</v>
      </c>
      <c r="L3" s="2">
        <v>0</v>
      </c>
      <c r="M3" s="2">
        <v>42.75</v>
      </c>
      <c r="N3" s="2">
        <v>0</v>
      </c>
      <c r="O3" s="2">
        <v>0</v>
      </c>
      <c r="P3" s="2">
        <v>15.5</v>
      </c>
      <c r="Q3" s="2">
        <v>0</v>
      </c>
      <c r="R3" s="2">
        <v>33</v>
      </c>
      <c r="S3" s="2">
        <v>0</v>
      </c>
      <c r="T3" s="2">
        <v>0</v>
      </c>
      <c r="U3" s="2">
        <v>10</v>
      </c>
      <c r="V3" s="2">
        <v>0</v>
      </c>
      <c r="W3" s="2">
        <v>24.25</v>
      </c>
      <c r="X3" s="2">
        <v>0</v>
      </c>
      <c r="Y3" s="2">
        <v>0</v>
      </c>
      <c r="Z3" s="13">
        <f t="shared" ref="Z3:Z15" si="0">SUM(B3:M3)</f>
        <v>488.5</v>
      </c>
      <c r="AA3" s="3">
        <f t="shared" ref="AA3:AA15" si="1" xml:space="preserve"> (B3 + K3)/Z3</f>
        <v>0.3474923234390993</v>
      </c>
      <c r="AB3" s="4">
        <f t="shared" ref="AB3:AB15" si="2" xml:space="preserve"> (F3 + I3) / Z3</f>
        <v>0.34493346980552714</v>
      </c>
      <c r="AC3" s="5">
        <f t="shared" ref="AC3:AC15" si="3" xml:space="preserve"> (D3 + G3 + M3) / Z3</f>
        <v>0.27379733879222107</v>
      </c>
      <c r="AD3" s="6">
        <f t="shared" ref="AD3:AD15" si="4" xml:space="preserve"> (C3 + E3 + H3 + J3 + L3) / Z3</f>
        <v>3.3776867963152504E-2</v>
      </c>
      <c r="AE3" s="13">
        <f t="shared" ref="AE3:AE15" si="5" xml:space="preserve"> SUM(N3:Y3)</f>
        <v>82.75</v>
      </c>
      <c r="AF3" s="3">
        <f t="shared" ref="AF3:AF15" si="6" xml:space="preserve"> (N3 + W3)/AE3</f>
        <v>0.29305135951661632</v>
      </c>
      <c r="AG3" s="4">
        <f t="shared" ref="AG3:AG15" si="7" xml:space="preserve"> (S3 + U3)/AE3</f>
        <v>0.12084592145015106</v>
      </c>
      <c r="AH3" s="5">
        <f t="shared" ref="AH3:AH15" si="8" xml:space="preserve"> (P3 + R3 + Y3) / AE3</f>
        <v>0.58610271903323263</v>
      </c>
      <c r="AI3" s="7">
        <f t="shared" ref="AI3:AI15" si="9" xml:space="preserve"> (O3 + Q3 + T3 + V3 + X3) / AE3</f>
        <v>0</v>
      </c>
    </row>
    <row r="4" spans="1:35" x14ac:dyDescent="0.25">
      <c r="A4" s="1" t="s">
        <v>96</v>
      </c>
      <c r="B4" s="2">
        <v>109.4375</v>
      </c>
      <c r="C4" s="2">
        <v>7.25</v>
      </c>
      <c r="D4" s="2">
        <v>62.5</v>
      </c>
      <c r="E4" s="2">
        <v>0.125</v>
      </c>
      <c r="F4" s="2">
        <v>63.625</v>
      </c>
      <c r="G4" s="2">
        <v>36.875</v>
      </c>
      <c r="H4" s="2">
        <v>0</v>
      </c>
      <c r="I4" s="2">
        <v>96.5</v>
      </c>
      <c r="J4" s="2">
        <v>0</v>
      </c>
      <c r="K4" s="2">
        <v>22.25</v>
      </c>
      <c r="L4" s="2">
        <v>40.75</v>
      </c>
      <c r="M4" s="2">
        <v>5.25</v>
      </c>
      <c r="N4" s="2">
        <v>34.9375</v>
      </c>
      <c r="O4" s="2">
        <v>0</v>
      </c>
      <c r="P4" s="2">
        <v>11</v>
      </c>
      <c r="Q4" s="2">
        <v>0</v>
      </c>
      <c r="R4" s="2">
        <v>6.25</v>
      </c>
      <c r="S4" s="2">
        <v>1</v>
      </c>
      <c r="T4" s="2">
        <v>0</v>
      </c>
      <c r="U4" s="2">
        <v>5.75</v>
      </c>
      <c r="V4" s="2">
        <v>0</v>
      </c>
      <c r="W4" s="2">
        <v>6</v>
      </c>
      <c r="X4" s="2">
        <v>11.625</v>
      </c>
      <c r="Y4" s="2">
        <v>0.25</v>
      </c>
      <c r="Z4" s="13">
        <f t="shared" si="0"/>
        <v>444.5625</v>
      </c>
      <c r="AA4" s="3">
        <f t="shared" si="1"/>
        <v>0.29621819204273864</v>
      </c>
      <c r="AB4" s="4">
        <f t="shared" si="2"/>
        <v>0.36018557570645299</v>
      </c>
      <c r="AC4" s="5">
        <f t="shared" si="3"/>
        <v>0.23534373681990722</v>
      </c>
      <c r="AD4" s="6">
        <f t="shared" si="4"/>
        <v>0.10825249543090117</v>
      </c>
      <c r="AE4" s="13">
        <f t="shared" si="5"/>
        <v>76.8125</v>
      </c>
      <c r="AF4" s="3">
        <f t="shared" si="6"/>
        <v>0.53295362082994302</v>
      </c>
      <c r="AG4" s="4">
        <f t="shared" si="7"/>
        <v>8.7876322213181451E-2</v>
      </c>
      <c r="AH4" s="5">
        <f t="shared" si="8"/>
        <v>0.22782750203417412</v>
      </c>
      <c r="AI4" s="7">
        <f t="shared" si="9"/>
        <v>0.15134255492270138</v>
      </c>
    </row>
    <row r="5" spans="1:35" x14ac:dyDescent="0.25">
      <c r="A5" s="1" t="s">
        <v>97</v>
      </c>
      <c r="B5" s="2">
        <v>211.625</v>
      </c>
      <c r="C5" s="2">
        <v>0</v>
      </c>
      <c r="D5" s="2">
        <v>62.625</v>
      </c>
      <c r="E5" s="2">
        <v>3.4375</v>
      </c>
      <c r="F5" s="2">
        <v>75.625</v>
      </c>
      <c r="G5" s="2">
        <v>70</v>
      </c>
      <c r="H5" s="2">
        <v>0</v>
      </c>
      <c r="I5" s="2">
        <v>165</v>
      </c>
      <c r="J5" s="2">
        <v>0</v>
      </c>
      <c r="K5" s="2">
        <v>104.375</v>
      </c>
      <c r="L5" s="2">
        <v>1.1875</v>
      </c>
      <c r="M5" s="2">
        <v>18.625</v>
      </c>
      <c r="N5" s="2">
        <v>42.875</v>
      </c>
      <c r="O5" s="2">
        <v>0</v>
      </c>
      <c r="P5" s="2">
        <v>14.5</v>
      </c>
      <c r="Q5" s="2">
        <v>0</v>
      </c>
      <c r="R5" s="2">
        <v>2.5</v>
      </c>
      <c r="S5" s="2">
        <v>29.75</v>
      </c>
      <c r="T5" s="2">
        <v>0</v>
      </c>
      <c r="U5" s="2">
        <v>14.5</v>
      </c>
      <c r="V5" s="2">
        <v>0</v>
      </c>
      <c r="W5" s="2">
        <v>13.875</v>
      </c>
      <c r="X5" s="2">
        <v>0</v>
      </c>
      <c r="Y5" s="2">
        <v>3.125</v>
      </c>
      <c r="Z5" s="13">
        <f t="shared" si="0"/>
        <v>712.5</v>
      </c>
      <c r="AA5" s="3">
        <f t="shared" si="1"/>
        <v>0.44350877192982457</v>
      </c>
      <c r="AB5" s="4">
        <f t="shared" si="2"/>
        <v>0.33771929824561403</v>
      </c>
      <c r="AC5" s="5">
        <f t="shared" si="3"/>
        <v>0.21228070175438596</v>
      </c>
      <c r="AD5" s="6">
        <f t="shared" si="4"/>
        <v>6.4912280701754383E-3</v>
      </c>
      <c r="AE5" s="13">
        <f t="shared" si="5"/>
        <v>121.125</v>
      </c>
      <c r="AF5" s="3">
        <f t="shared" si="6"/>
        <v>0.46852425180598556</v>
      </c>
      <c r="AG5" s="4">
        <f t="shared" si="7"/>
        <v>0.3653250773993808</v>
      </c>
      <c r="AH5" s="5">
        <f t="shared" si="8"/>
        <v>0.16615067079463364</v>
      </c>
      <c r="AI5" s="7">
        <f t="shared" si="9"/>
        <v>0</v>
      </c>
    </row>
    <row r="6" spans="1:35" x14ac:dyDescent="0.25">
      <c r="A6" s="1" t="s">
        <v>98</v>
      </c>
      <c r="B6" s="2">
        <v>108.6875</v>
      </c>
      <c r="C6" s="2">
        <v>0</v>
      </c>
      <c r="D6" s="2">
        <v>33.5625</v>
      </c>
      <c r="E6" s="2">
        <v>0</v>
      </c>
      <c r="F6" s="2">
        <v>77.3125</v>
      </c>
      <c r="G6" s="2">
        <v>57.4375</v>
      </c>
      <c r="H6" s="2">
        <v>0</v>
      </c>
      <c r="I6" s="2">
        <v>77.1875</v>
      </c>
      <c r="J6" s="2">
        <v>4.125</v>
      </c>
      <c r="K6" s="2">
        <v>77.1875</v>
      </c>
      <c r="L6" s="2">
        <v>17.875</v>
      </c>
      <c r="M6" s="2">
        <v>15</v>
      </c>
      <c r="N6" s="2">
        <v>21.75</v>
      </c>
      <c r="O6" s="2">
        <v>0</v>
      </c>
      <c r="P6" s="2">
        <v>4.125</v>
      </c>
      <c r="Q6" s="2">
        <v>0</v>
      </c>
      <c r="R6" s="2">
        <v>0</v>
      </c>
      <c r="S6" s="2">
        <v>14.375</v>
      </c>
      <c r="T6" s="2">
        <v>0</v>
      </c>
      <c r="U6" s="2">
        <v>6.5</v>
      </c>
      <c r="V6" s="2">
        <v>0</v>
      </c>
      <c r="W6" s="2">
        <v>17.25</v>
      </c>
      <c r="X6" s="2">
        <v>4</v>
      </c>
      <c r="Y6" s="2">
        <v>0</v>
      </c>
      <c r="Z6" s="13">
        <f t="shared" si="0"/>
        <v>468.375</v>
      </c>
      <c r="AA6" s="3">
        <f t="shared" si="1"/>
        <v>0.39685081398452093</v>
      </c>
      <c r="AB6" s="4">
        <f t="shared" si="2"/>
        <v>0.32986389111289033</v>
      </c>
      <c r="AC6" s="5">
        <f t="shared" si="3"/>
        <v>0.22631438484120631</v>
      </c>
      <c r="AD6" s="6">
        <f t="shared" si="4"/>
        <v>4.6970910061382438E-2</v>
      </c>
      <c r="AE6" s="13">
        <f t="shared" si="5"/>
        <v>68</v>
      </c>
      <c r="AF6" s="3">
        <f t="shared" si="6"/>
        <v>0.57352941176470584</v>
      </c>
      <c r="AG6" s="4">
        <f t="shared" si="7"/>
        <v>0.30698529411764708</v>
      </c>
      <c r="AH6" s="5">
        <f t="shared" si="8"/>
        <v>6.0661764705882353E-2</v>
      </c>
      <c r="AI6" s="7">
        <f t="shared" si="9"/>
        <v>5.8823529411764705E-2</v>
      </c>
    </row>
    <row r="7" spans="1:35" x14ac:dyDescent="0.25">
      <c r="A7" s="1" t="s">
        <v>99</v>
      </c>
      <c r="B7" s="2">
        <v>81.71875</v>
      </c>
      <c r="C7" s="2">
        <v>9.90625</v>
      </c>
      <c r="D7" s="2">
        <v>96</v>
      </c>
      <c r="E7" s="2">
        <v>45.5625</v>
      </c>
      <c r="F7" s="2">
        <v>17.4375</v>
      </c>
      <c r="G7" s="2">
        <v>25.5</v>
      </c>
      <c r="H7" s="2">
        <v>20.53125</v>
      </c>
      <c r="I7" s="2">
        <v>105.25</v>
      </c>
      <c r="J7" s="2">
        <v>10.1875</v>
      </c>
      <c r="K7" s="2">
        <v>51.3125</v>
      </c>
      <c r="L7" s="2">
        <v>63.5</v>
      </c>
      <c r="M7" s="2">
        <v>23.625</v>
      </c>
      <c r="N7" s="2">
        <v>11.625</v>
      </c>
      <c r="O7" s="2">
        <v>0</v>
      </c>
      <c r="P7" s="2">
        <v>27.5</v>
      </c>
      <c r="Q7" s="2">
        <v>12.5</v>
      </c>
      <c r="R7" s="2">
        <v>0</v>
      </c>
      <c r="S7" s="2">
        <v>1</v>
      </c>
      <c r="T7" s="2">
        <v>0</v>
      </c>
      <c r="U7" s="2">
        <v>31.625</v>
      </c>
      <c r="V7" s="2">
        <v>3.625</v>
      </c>
      <c r="W7" s="2">
        <v>12.375</v>
      </c>
      <c r="X7" s="2">
        <v>12.25</v>
      </c>
      <c r="Y7" s="2">
        <v>2.625</v>
      </c>
      <c r="Z7" s="13">
        <f t="shared" si="0"/>
        <v>550.53125</v>
      </c>
      <c r="AA7" s="3">
        <f t="shared" si="1"/>
        <v>0.24164159618550263</v>
      </c>
      <c r="AB7" s="4">
        <f t="shared" si="2"/>
        <v>0.22285292615087698</v>
      </c>
      <c r="AC7" s="5">
        <f t="shared" si="3"/>
        <v>0.26360901402054832</v>
      </c>
      <c r="AD7" s="6">
        <f t="shared" si="4"/>
        <v>0.27189646364307202</v>
      </c>
      <c r="AE7" s="13">
        <f t="shared" si="5"/>
        <v>115.125</v>
      </c>
      <c r="AF7" s="3">
        <f t="shared" si="6"/>
        <v>0.20846905537459284</v>
      </c>
      <c r="AG7" s="4">
        <f t="shared" si="7"/>
        <v>0.28338762214983715</v>
      </c>
      <c r="AH7" s="5">
        <f t="shared" si="8"/>
        <v>0.26167209554831705</v>
      </c>
      <c r="AI7" s="7">
        <f t="shared" si="9"/>
        <v>0.24647122692725298</v>
      </c>
    </row>
    <row r="8" spans="1:35" x14ac:dyDescent="0.25">
      <c r="A8" s="1" t="s">
        <v>100</v>
      </c>
      <c r="B8" s="2">
        <v>56.25</v>
      </c>
      <c r="C8" s="2">
        <v>1.6875</v>
      </c>
      <c r="D8" s="2">
        <v>46.3125</v>
      </c>
      <c r="E8" s="2">
        <v>6</v>
      </c>
      <c r="F8" s="2">
        <v>22.9375</v>
      </c>
      <c r="G8" s="2">
        <v>24.625</v>
      </c>
      <c r="H8" s="2">
        <v>7.25</v>
      </c>
      <c r="I8" s="2">
        <v>47.125</v>
      </c>
      <c r="J8" s="2">
        <v>0.25</v>
      </c>
      <c r="K8" s="2">
        <v>48.3125</v>
      </c>
      <c r="L8" s="2">
        <v>1.25</v>
      </c>
      <c r="M8" s="2">
        <v>6.28125</v>
      </c>
      <c r="N8" s="2">
        <v>27.6875</v>
      </c>
      <c r="O8" s="2">
        <v>0</v>
      </c>
      <c r="P8" s="2">
        <v>8</v>
      </c>
      <c r="Q8" s="2">
        <v>0</v>
      </c>
      <c r="R8" s="2">
        <v>2.25</v>
      </c>
      <c r="S8" s="2">
        <v>11.125</v>
      </c>
      <c r="T8" s="2">
        <v>0</v>
      </c>
      <c r="U8" s="2">
        <v>5.375</v>
      </c>
      <c r="V8" s="2">
        <v>0</v>
      </c>
      <c r="W8" s="2">
        <v>1</v>
      </c>
      <c r="X8" s="2">
        <v>0</v>
      </c>
      <c r="Y8" s="2">
        <v>0</v>
      </c>
      <c r="Z8" s="13">
        <f t="shared" si="0"/>
        <v>268.28125</v>
      </c>
      <c r="AA8" s="3">
        <f t="shared" si="1"/>
        <v>0.3897495631916133</v>
      </c>
      <c r="AB8" s="4">
        <f t="shared" si="2"/>
        <v>0.26115317414094352</v>
      </c>
      <c r="AC8" s="5">
        <f t="shared" si="3"/>
        <v>0.28782760629004078</v>
      </c>
      <c r="AD8" s="6">
        <f t="shared" si="4"/>
        <v>6.1269656377402448E-2</v>
      </c>
      <c r="AE8" s="13">
        <f t="shared" si="5"/>
        <v>55.4375</v>
      </c>
      <c r="AF8" s="3">
        <f t="shared" si="6"/>
        <v>0.51747463359639234</v>
      </c>
      <c r="AG8" s="4">
        <f t="shared" si="7"/>
        <v>0.29763246899661783</v>
      </c>
      <c r="AH8" s="5">
        <f t="shared" si="8"/>
        <v>0.18489289740698986</v>
      </c>
      <c r="AI8" s="7">
        <f t="shared" si="9"/>
        <v>0</v>
      </c>
    </row>
    <row r="9" spans="1:35" x14ac:dyDescent="0.25">
      <c r="A9" s="1" t="s">
        <v>101</v>
      </c>
      <c r="B9" s="2">
        <v>63.25</v>
      </c>
      <c r="C9" s="2">
        <v>0</v>
      </c>
      <c r="D9" s="2">
        <v>41.625</v>
      </c>
      <c r="E9" s="2">
        <v>0</v>
      </c>
      <c r="F9" s="2">
        <v>61.125</v>
      </c>
      <c r="G9" s="2">
        <v>64</v>
      </c>
      <c r="H9" s="2">
        <v>0.9375</v>
      </c>
      <c r="I9" s="2">
        <v>50.6875</v>
      </c>
      <c r="J9" s="2">
        <v>8.375</v>
      </c>
      <c r="K9" s="2">
        <v>24.75</v>
      </c>
      <c r="L9" s="2">
        <v>0</v>
      </c>
      <c r="M9" s="2">
        <v>18</v>
      </c>
      <c r="N9" s="2">
        <v>21.25</v>
      </c>
      <c r="O9" s="2">
        <v>0</v>
      </c>
      <c r="P9" s="2">
        <v>9.625</v>
      </c>
      <c r="Q9" s="2">
        <v>0</v>
      </c>
      <c r="R9" s="2">
        <v>8</v>
      </c>
      <c r="S9" s="2">
        <v>17.25</v>
      </c>
      <c r="T9" s="2">
        <v>0</v>
      </c>
      <c r="U9" s="2">
        <v>3.125</v>
      </c>
      <c r="V9" s="2">
        <v>0</v>
      </c>
      <c r="W9" s="2">
        <v>2.25</v>
      </c>
      <c r="X9" s="2">
        <v>0</v>
      </c>
      <c r="Y9" s="2">
        <v>6.375</v>
      </c>
      <c r="Z9" s="13">
        <f t="shared" si="0"/>
        <v>332.75</v>
      </c>
      <c r="AA9" s="3">
        <f t="shared" si="1"/>
        <v>0.26446280991735538</v>
      </c>
      <c r="AB9" s="4">
        <f t="shared" si="2"/>
        <v>0.33602554470323065</v>
      </c>
      <c r="AC9" s="5">
        <f t="shared" si="3"/>
        <v>0.37152516904583022</v>
      </c>
      <c r="AD9" s="6">
        <f t="shared" si="4"/>
        <v>2.7986476333583771E-2</v>
      </c>
      <c r="AE9" s="13">
        <f t="shared" si="5"/>
        <v>67.875</v>
      </c>
      <c r="AF9" s="3">
        <f t="shared" si="6"/>
        <v>0.34622467771639043</v>
      </c>
      <c r="AG9" s="4">
        <f t="shared" si="7"/>
        <v>0.30018416206261511</v>
      </c>
      <c r="AH9" s="5">
        <f t="shared" si="8"/>
        <v>0.35359116022099446</v>
      </c>
      <c r="AI9" s="7">
        <f t="shared" si="9"/>
        <v>0</v>
      </c>
    </row>
    <row r="10" spans="1:35" x14ac:dyDescent="0.25">
      <c r="A10" s="1" t="s">
        <v>102</v>
      </c>
      <c r="B10" s="2">
        <v>118.625</v>
      </c>
      <c r="C10" s="2">
        <v>0</v>
      </c>
      <c r="D10" s="2">
        <v>24</v>
      </c>
      <c r="E10" s="2">
        <v>3.125</v>
      </c>
      <c r="F10" s="2">
        <v>116.8125</v>
      </c>
      <c r="G10" s="2">
        <v>15.4375</v>
      </c>
      <c r="H10" s="2">
        <v>8.5</v>
      </c>
      <c r="I10" s="2">
        <v>82.9375</v>
      </c>
      <c r="J10" s="2">
        <v>1.03125</v>
      </c>
      <c r="K10" s="2">
        <v>72.25</v>
      </c>
      <c r="L10" s="2">
        <v>6.21875</v>
      </c>
      <c r="M10" s="2">
        <v>6.4375</v>
      </c>
      <c r="N10" s="2">
        <v>39</v>
      </c>
      <c r="O10" s="2">
        <v>0</v>
      </c>
      <c r="P10" s="2">
        <v>4.75</v>
      </c>
      <c r="Q10" s="2">
        <v>0.125</v>
      </c>
      <c r="R10" s="2">
        <v>1.5</v>
      </c>
      <c r="S10" s="2">
        <v>4.125</v>
      </c>
      <c r="T10" s="2">
        <v>1</v>
      </c>
      <c r="U10" s="2">
        <v>1.75</v>
      </c>
      <c r="V10" s="2">
        <v>0</v>
      </c>
      <c r="W10" s="2">
        <v>22.25</v>
      </c>
      <c r="X10" s="2">
        <v>2.25</v>
      </c>
      <c r="Y10" s="2">
        <v>0.25</v>
      </c>
      <c r="Z10" s="13">
        <f t="shared" si="0"/>
        <v>455.375</v>
      </c>
      <c r="AA10" s="3">
        <f t="shared" si="1"/>
        <v>0.41916003293988469</v>
      </c>
      <c r="AB10" s="4">
        <f t="shared" si="2"/>
        <v>0.43864946472687344</v>
      </c>
      <c r="AC10" s="5">
        <f t="shared" si="3"/>
        <v>0.10074114740598408</v>
      </c>
      <c r="AD10" s="6">
        <f t="shared" si="4"/>
        <v>4.1449354927257757E-2</v>
      </c>
      <c r="AE10" s="13">
        <f t="shared" si="5"/>
        <v>77</v>
      </c>
      <c r="AF10" s="3">
        <f t="shared" si="6"/>
        <v>0.79545454545454541</v>
      </c>
      <c r="AG10" s="4">
        <f t="shared" si="7"/>
        <v>7.6298701298701296E-2</v>
      </c>
      <c r="AH10" s="5">
        <f t="shared" si="8"/>
        <v>8.4415584415584416E-2</v>
      </c>
      <c r="AI10" s="7">
        <f t="shared" si="9"/>
        <v>4.3831168831168832E-2</v>
      </c>
    </row>
    <row r="11" spans="1:35" x14ac:dyDescent="0.25">
      <c r="A11" s="1" t="s">
        <v>103</v>
      </c>
      <c r="B11" s="2">
        <v>55.0625</v>
      </c>
      <c r="C11" s="2">
        <v>3.5</v>
      </c>
      <c r="D11" s="2">
        <v>33.84375</v>
      </c>
      <c r="E11" s="2">
        <v>0</v>
      </c>
      <c r="F11" s="2">
        <v>61.5625</v>
      </c>
      <c r="G11" s="2">
        <v>0</v>
      </c>
      <c r="H11" s="2">
        <v>6.25</v>
      </c>
      <c r="I11" s="2">
        <v>28.5625</v>
      </c>
      <c r="J11" s="2">
        <v>4.125</v>
      </c>
      <c r="K11" s="2">
        <v>57.0625</v>
      </c>
      <c r="L11" s="2">
        <v>0</v>
      </c>
      <c r="M11" s="2">
        <v>16.5</v>
      </c>
      <c r="N11" s="2">
        <v>9.5</v>
      </c>
      <c r="O11" s="2">
        <v>0</v>
      </c>
      <c r="P11" s="2">
        <v>7</v>
      </c>
      <c r="Q11" s="2">
        <v>0</v>
      </c>
      <c r="R11" s="2">
        <v>1.125</v>
      </c>
      <c r="S11" s="2">
        <v>0</v>
      </c>
      <c r="T11" s="2">
        <v>2.5</v>
      </c>
      <c r="U11" s="2">
        <v>4.125</v>
      </c>
      <c r="V11" s="2">
        <v>0</v>
      </c>
      <c r="W11" s="2">
        <v>16.9375</v>
      </c>
      <c r="X11" s="2">
        <v>0</v>
      </c>
      <c r="Y11" s="2">
        <v>0</v>
      </c>
      <c r="Z11" s="13">
        <f t="shared" si="0"/>
        <v>266.46875</v>
      </c>
      <c r="AA11" s="3">
        <f t="shared" si="1"/>
        <v>0.42078104843438491</v>
      </c>
      <c r="AB11" s="4">
        <f t="shared" si="2"/>
        <v>0.33821977248739299</v>
      </c>
      <c r="AC11" s="5">
        <f t="shared" si="3"/>
        <v>0.18892928345256244</v>
      </c>
      <c r="AD11" s="6">
        <f t="shared" si="4"/>
        <v>5.2069895625659668E-2</v>
      </c>
      <c r="AE11" s="13">
        <f t="shared" si="5"/>
        <v>41.1875</v>
      </c>
      <c r="AF11" s="3">
        <f t="shared" si="6"/>
        <v>0.64188163884673743</v>
      </c>
      <c r="AG11" s="4">
        <f t="shared" si="7"/>
        <v>0.10015174506828528</v>
      </c>
      <c r="AH11" s="5">
        <f t="shared" si="8"/>
        <v>0.19726858877086495</v>
      </c>
      <c r="AI11" s="7">
        <f t="shared" si="9"/>
        <v>6.0698027314112293E-2</v>
      </c>
    </row>
    <row r="12" spans="1:35" x14ac:dyDescent="0.25">
      <c r="A12" s="1" t="s">
        <v>104</v>
      </c>
      <c r="B12" s="2">
        <v>99.625</v>
      </c>
      <c r="C12" s="2">
        <v>2</v>
      </c>
      <c r="D12" s="2">
        <v>31.25</v>
      </c>
      <c r="E12" s="2">
        <v>41.5625</v>
      </c>
      <c r="F12" s="2">
        <v>29.125</v>
      </c>
      <c r="G12" s="2">
        <v>48.1875</v>
      </c>
      <c r="H12" s="2">
        <v>0</v>
      </c>
      <c r="I12" s="2">
        <v>49.8125</v>
      </c>
      <c r="J12" s="2">
        <v>8.375</v>
      </c>
      <c r="K12" s="2">
        <v>23.5</v>
      </c>
      <c r="L12" s="2">
        <v>48.5625</v>
      </c>
      <c r="M12" s="2">
        <v>6</v>
      </c>
      <c r="N12" s="2">
        <v>32.625</v>
      </c>
      <c r="O12" s="2">
        <v>0.5</v>
      </c>
      <c r="P12" s="2">
        <v>6.625</v>
      </c>
      <c r="Q12" s="2">
        <v>13</v>
      </c>
      <c r="R12" s="2">
        <v>0</v>
      </c>
      <c r="S12" s="2">
        <v>10.25</v>
      </c>
      <c r="T12" s="2">
        <v>0</v>
      </c>
      <c r="U12" s="2">
        <v>14.25</v>
      </c>
      <c r="V12" s="2">
        <v>6</v>
      </c>
      <c r="W12" s="2">
        <v>0</v>
      </c>
      <c r="X12" s="2">
        <v>1.25</v>
      </c>
      <c r="Y12" s="2">
        <v>3</v>
      </c>
      <c r="Z12" s="13">
        <f t="shared" si="0"/>
        <v>388</v>
      </c>
      <c r="AA12" s="3">
        <f t="shared" si="1"/>
        <v>0.31733247422680411</v>
      </c>
      <c r="AB12" s="4">
        <f t="shared" si="2"/>
        <v>0.20344716494845361</v>
      </c>
      <c r="AC12" s="5">
        <f t="shared" si="3"/>
        <v>0.22019974226804123</v>
      </c>
      <c r="AD12" s="6">
        <f t="shared" si="4"/>
        <v>0.25902061855670105</v>
      </c>
      <c r="AE12" s="13">
        <f t="shared" si="5"/>
        <v>87.5</v>
      </c>
      <c r="AF12" s="3">
        <f t="shared" si="6"/>
        <v>0.37285714285714283</v>
      </c>
      <c r="AG12" s="4">
        <f t="shared" si="7"/>
        <v>0.28000000000000003</v>
      </c>
      <c r="AH12" s="5">
        <f t="shared" si="8"/>
        <v>0.11</v>
      </c>
      <c r="AI12" s="7">
        <f t="shared" si="9"/>
        <v>0.23714285714285716</v>
      </c>
    </row>
    <row r="13" spans="1:35" x14ac:dyDescent="0.25">
      <c r="A13" s="1" t="s">
        <v>105</v>
      </c>
      <c r="B13" s="2">
        <v>25.5</v>
      </c>
      <c r="C13" s="2">
        <v>0</v>
      </c>
      <c r="D13" s="2">
        <v>21.3125</v>
      </c>
      <c r="E13" s="2">
        <v>0</v>
      </c>
      <c r="F13" s="2">
        <v>25.3125</v>
      </c>
      <c r="G13" s="2">
        <v>4.75</v>
      </c>
      <c r="H13" s="2">
        <v>4.625</v>
      </c>
      <c r="I13" s="2">
        <v>16</v>
      </c>
      <c r="J13" s="2">
        <v>3.25</v>
      </c>
      <c r="K13" s="2">
        <v>34.75</v>
      </c>
      <c r="L13" s="2">
        <v>0</v>
      </c>
      <c r="M13" s="2">
        <v>6.25</v>
      </c>
      <c r="N13" s="2">
        <v>6.875</v>
      </c>
      <c r="O13" s="2">
        <v>0</v>
      </c>
      <c r="P13" s="2">
        <v>11</v>
      </c>
      <c r="Q13" s="2">
        <v>0</v>
      </c>
      <c r="R13" s="2">
        <v>3.75</v>
      </c>
      <c r="S13" s="2">
        <v>0</v>
      </c>
      <c r="T13" s="2">
        <v>0</v>
      </c>
      <c r="U13" s="2">
        <v>4</v>
      </c>
      <c r="V13" s="2">
        <v>1.25</v>
      </c>
      <c r="W13" s="2">
        <v>11.5</v>
      </c>
      <c r="X13" s="2">
        <v>0</v>
      </c>
      <c r="Y13" s="2">
        <v>1.125</v>
      </c>
      <c r="Z13" s="13">
        <f t="shared" si="0"/>
        <v>141.75</v>
      </c>
      <c r="AA13" s="3">
        <f t="shared" si="1"/>
        <v>0.42504409171075835</v>
      </c>
      <c r="AB13" s="4">
        <f t="shared" si="2"/>
        <v>0.2914462081128748</v>
      </c>
      <c r="AC13" s="5">
        <f t="shared" si="3"/>
        <v>0.22795414462081129</v>
      </c>
      <c r="AD13" s="6">
        <f t="shared" si="4"/>
        <v>5.5555555555555552E-2</v>
      </c>
      <c r="AE13" s="13">
        <f t="shared" si="5"/>
        <v>39.5</v>
      </c>
      <c r="AF13" s="3">
        <f t="shared" si="6"/>
        <v>0.4651898734177215</v>
      </c>
      <c r="AG13" s="4">
        <f t="shared" si="7"/>
        <v>0.10126582278481013</v>
      </c>
      <c r="AH13" s="5">
        <f t="shared" si="8"/>
        <v>0.40189873417721517</v>
      </c>
      <c r="AI13" s="7">
        <f t="shared" si="9"/>
        <v>3.1645569620253167E-2</v>
      </c>
    </row>
    <row r="14" spans="1:35" x14ac:dyDescent="0.25">
      <c r="A14" s="1" t="s">
        <v>106</v>
      </c>
      <c r="B14" s="2">
        <v>76.75</v>
      </c>
      <c r="C14" s="2">
        <v>0.125</v>
      </c>
      <c r="D14" s="2">
        <v>11.5</v>
      </c>
      <c r="E14" s="2">
        <v>7.25</v>
      </c>
      <c r="F14" s="2">
        <v>30.625</v>
      </c>
      <c r="G14" s="2">
        <v>19.5</v>
      </c>
      <c r="H14" s="2">
        <v>1.0625</v>
      </c>
      <c r="I14" s="2">
        <v>43.8125</v>
      </c>
      <c r="J14" s="2">
        <v>7.5</v>
      </c>
      <c r="K14" s="2">
        <v>4.0625</v>
      </c>
      <c r="L14" s="2">
        <v>8.75</v>
      </c>
      <c r="M14" s="2">
        <v>3.375</v>
      </c>
      <c r="N14" s="2">
        <v>24.0625</v>
      </c>
      <c r="O14" s="2">
        <v>0</v>
      </c>
      <c r="P14" s="2">
        <v>2.4375</v>
      </c>
      <c r="Q14" s="2">
        <v>0</v>
      </c>
      <c r="R14" s="2">
        <v>0.1875</v>
      </c>
      <c r="S14" s="2">
        <v>4.875</v>
      </c>
      <c r="T14" s="2">
        <v>0.125</v>
      </c>
      <c r="U14" s="2">
        <v>1.25</v>
      </c>
      <c r="V14" s="2">
        <v>5</v>
      </c>
      <c r="W14" s="2">
        <v>0.875</v>
      </c>
      <c r="X14" s="2">
        <v>0</v>
      </c>
      <c r="Y14" s="2">
        <v>1.6875</v>
      </c>
      <c r="Z14" s="13">
        <f t="shared" si="0"/>
        <v>214.3125</v>
      </c>
      <c r="AA14" s="3">
        <f t="shared" si="1"/>
        <v>0.37707786526684167</v>
      </c>
      <c r="AB14" s="4">
        <f t="shared" si="2"/>
        <v>0.34733158355205601</v>
      </c>
      <c r="AC14" s="5">
        <f t="shared" si="3"/>
        <v>0.16039661708953049</v>
      </c>
      <c r="AD14" s="6">
        <f t="shared" si="4"/>
        <v>0.11519393409157189</v>
      </c>
      <c r="AE14" s="13">
        <f t="shared" si="5"/>
        <v>40.5</v>
      </c>
      <c r="AF14" s="3">
        <f t="shared" si="6"/>
        <v>0.6157407407407407</v>
      </c>
      <c r="AG14" s="4">
        <f t="shared" si="7"/>
        <v>0.15123456790123457</v>
      </c>
      <c r="AH14" s="5">
        <f t="shared" si="8"/>
        <v>0.10648148148148148</v>
      </c>
      <c r="AI14" s="7">
        <f t="shared" si="9"/>
        <v>0.12654320987654322</v>
      </c>
    </row>
    <row r="15" spans="1:35" x14ac:dyDescent="0.25">
      <c r="A15" s="1" t="s">
        <v>107</v>
      </c>
      <c r="B15" s="2">
        <v>131.375</v>
      </c>
      <c r="C15" s="2">
        <v>0</v>
      </c>
      <c r="D15" s="2">
        <v>37.125</v>
      </c>
      <c r="E15" s="2">
        <v>2</v>
      </c>
      <c r="F15" s="2">
        <v>54.25</v>
      </c>
      <c r="G15" s="2">
        <v>62.625</v>
      </c>
      <c r="H15" s="2">
        <v>27.875</v>
      </c>
      <c r="I15" s="2">
        <v>50.625</v>
      </c>
      <c r="J15" s="2">
        <v>6.625</v>
      </c>
      <c r="K15" s="2">
        <v>29.5</v>
      </c>
      <c r="L15" s="2">
        <v>5</v>
      </c>
      <c r="M15" s="2">
        <v>5.75</v>
      </c>
      <c r="N15" s="2">
        <v>48.625</v>
      </c>
      <c r="O15" s="2">
        <v>0</v>
      </c>
      <c r="P15" s="2">
        <v>12.875</v>
      </c>
      <c r="Q15" s="2">
        <v>0</v>
      </c>
      <c r="R15" s="2">
        <v>4.75</v>
      </c>
      <c r="S15" s="2">
        <v>24.875</v>
      </c>
      <c r="T15" s="2">
        <v>16.5</v>
      </c>
      <c r="U15" s="2">
        <v>2</v>
      </c>
      <c r="V15" s="2">
        <v>1</v>
      </c>
      <c r="W15" s="2">
        <v>0.75</v>
      </c>
      <c r="X15" s="2">
        <v>1</v>
      </c>
      <c r="Y15" s="2">
        <v>1.75</v>
      </c>
      <c r="Z15" s="13">
        <f t="shared" si="0"/>
        <v>412.75</v>
      </c>
      <c r="AA15" s="3">
        <f t="shared" si="1"/>
        <v>0.38976377952755903</v>
      </c>
      <c r="AB15" s="4">
        <f t="shared" si="2"/>
        <v>0.25408843125378561</v>
      </c>
      <c r="AC15" s="5">
        <f t="shared" si="3"/>
        <v>0.25560266505148393</v>
      </c>
      <c r="AD15" s="6">
        <f t="shared" si="4"/>
        <v>0.10054512416717142</v>
      </c>
      <c r="AE15" s="13">
        <f t="shared" si="5"/>
        <v>114.125</v>
      </c>
      <c r="AF15" s="3">
        <f t="shared" si="6"/>
        <v>0.43263964950711936</v>
      </c>
      <c r="AG15" s="4">
        <f t="shared" si="7"/>
        <v>0.23548740416210295</v>
      </c>
      <c r="AH15" s="5">
        <f t="shared" si="8"/>
        <v>0.16976998904709747</v>
      </c>
      <c r="AI15" s="7">
        <f t="shared" si="9"/>
        <v>0.16210295728368018</v>
      </c>
    </row>
    <row r="17" spans="26:35" x14ac:dyDescent="0.25">
      <c r="Z17" s="21" t="s">
        <v>218</v>
      </c>
      <c r="AA17" s="2">
        <f>AVERAGE(AA2:AA15)</f>
        <v>0.36383721126264851</v>
      </c>
      <c r="AB17" s="2">
        <f t="shared" ref="AB17:AD17" si="10">AVERAGE(AB2:AB15)</f>
        <v>0.30745320303551449</v>
      </c>
      <c r="AC17" s="2">
        <f t="shared" si="10"/>
        <v>0.23650160848988697</v>
      </c>
      <c r="AD17" s="2">
        <f t="shared" si="10"/>
        <v>9.2207977211950148E-2</v>
      </c>
      <c r="AE17" s="22" t="s">
        <v>218</v>
      </c>
      <c r="AF17" s="2">
        <f xml:space="preserve"> AVERAGE(AF2:AF15)</f>
        <v>0.48281047418430972</v>
      </c>
      <c r="AG17" s="2">
        <f t="shared" ref="AG17:AI17" si="11" xml:space="preserve"> AVERAGE(AG2:AG15)</f>
        <v>0.20505441406507613</v>
      </c>
      <c r="AH17" s="2">
        <f t="shared" si="11"/>
        <v>0.21432260495501526</v>
      </c>
      <c r="AI17" s="2">
        <f t="shared" si="11"/>
        <v>9.781250679559883E-2</v>
      </c>
    </row>
    <row r="18" spans="26:35" x14ac:dyDescent="0.25">
      <c r="Z18" s="21" t="s">
        <v>219</v>
      </c>
      <c r="AA18" s="2">
        <f>TRIMMEAN(AA2:AA15, 0.2)</f>
        <v>0.36738088246347922</v>
      </c>
      <c r="AB18" s="2">
        <f t="shared" ref="AB18:AD18" si="12">TRIMMEAN(AB2:AB15, 0.2)</f>
        <v>0.30518735106848965</v>
      </c>
      <c r="AC18" s="2">
        <f t="shared" si="12"/>
        <v>0.2365630168672169</v>
      </c>
      <c r="AD18" s="2">
        <f t="shared" si="12"/>
        <v>8.4376999104504538E-2</v>
      </c>
      <c r="AE18" s="22" t="s">
        <v>219</v>
      </c>
      <c r="AF18" s="2">
        <f>TRIMMEAN(AF2:AF15,0.2)</f>
        <v>0.47961858647926653</v>
      </c>
      <c r="AG18" s="2">
        <f t="shared" ref="AG18:AI18" si="13">TRIMMEAN(AG2:AG15,0.2)</f>
        <v>0.20242816818441534</v>
      </c>
      <c r="AH18" s="2">
        <f t="shared" si="13"/>
        <v>0.19614599880259156</v>
      </c>
      <c r="AI18" s="2">
        <f t="shared" si="13"/>
        <v>9.3216758444194484E-2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R1" workbookViewId="0">
      <selection activeCell="AF18" sqref="AF18:AI18"/>
    </sheetView>
  </sheetViews>
  <sheetFormatPr baseColWidth="10" defaultColWidth="10.875" defaultRowHeight="15.75" x14ac:dyDescent="0.25"/>
  <cols>
    <col min="1" max="1" width="25.375" style="1" bestFit="1" customWidth="1"/>
    <col min="2" max="2" width="8.875" style="1" bestFit="1" customWidth="1"/>
    <col min="3" max="3" width="5.875" style="1" bestFit="1" customWidth="1"/>
    <col min="4" max="4" width="8.875" style="1" bestFit="1" customWidth="1"/>
    <col min="5" max="7" width="7.875" style="1" bestFit="1" customWidth="1"/>
    <col min="8" max="8" width="6.875" style="1" bestFit="1" customWidth="1"/>
    <col min="9" max="9" width="9.875" style="1" bestFit="1" customWidth="1"/>
    <col min="10" max="10" width="6.875" style="1" bestFit="1" customWidth="1"/>
    <col min="11" max="11" width="8.875" style="1" bestFit="1" customWidth="1"/>
    <col min="12" max="12" width="7.875" style="1" bestFit="1" customWidth="1"/>
    <col min="13" max="13" width="5.625" style="1" bestFit="1" customWidth="1"/>
    <col min="14" max="14" width="7.875" style="1" bestFit="1" customWidth="1"/>
    <col min="15" max="15" width="8.875" style="1" bestFit="1" customWidth="1"/>
    <col min="16" max="16" width="8.375" style="1" bestFit="1" customWidth="1"/>
    <col min="17" max="17" width="9.375" style="1" bestFit="1" customWidth="1"/>
    <col min="18" max="19" width="8.875" style="1" bestFit="1" customWidth="1"/>
    <col min="20" max="20" width="9.875" style="1" bestFit="1" customWidth="1"/>
    <col min="21" max="21" width="8.375" style="1" bestFit="1" customWidth="1"/>
    <col min="22" max="22" width="9.375" style="1" bestFit="1" customWidth="1"/>
    <col min="23" max="23" width="8.875" style="1" bestFit="1" customWidth="1"/>
    <col min="24" max="24" width="9.875" style="1" bestFit="1" customWidth="1"/>
    <col min="25" max="25" width="9.125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108</v>
      </c>
      <c r="B2" s="2">
        <v>68.65625</v>
      </c>
      <c r="C2" s="2">
        <v>7.1875</v>
      </c>
      <c r="D2" s="2">
        <v>63.1875</v>
      </c>
      <c r="E2" s="2">
        <v>37.0625</v>
      </c>
      <c r="F2" s="2">
        <v>22.375</v>
      </c>
      <c r="G2" s="2">
        <v>62.625</v>
      </c>
      <c r="H2" s="2">
        <v>2.5</v>
      </c>
      <c r="I2" s="2">
        <v>59.1875</v>
      </c>
      <c r="J2" s="2">
        <v>21.875</v>
      </c>
      <c r="K2" s="2">
        <v>25.3125</v>
      </c>
      <c r="L2" s="2">
        <v>98.5625</v>
      </c>
      <c r="M2" s="2">
        <v>11.5625</v>
      </c>
      <c r="N2" s="2">
        <v>10.875</v>
      </c>
      <c r="O2" s="2">
        <v>1</v>
      </c>
      <c r="P2" s="2">
        <v>3.875</v>
      </c>
      <c r="Q2" s="2">
        <v>6</v>
      </c>
      <c r="R2" s="2">
        <v>1.5</v>
      </c>
      <c r="S2" s="2">
        <v>6</v>
      </c>
      <c r="T2" s="2">
        <v>0</v>
      </c>
      <c r="U2" s="2">
        <v>2</v>
      </c>
      <c r="V2" s="2">
        <v>0</v>
      </c>
      <c r="W2" s="2">
        <v>2</v>
      </c>
      <c r="X2" s="2">
        <v>38.6875</v>
      </c>
      <c r="Y2" s="2">
        <v>0.875</v>
      </c>
      <c r="Z2" s="13">
        <f>SUM(B2:M2)</f>
        <v>480.09375</v>
      </c>
      <c r="AA2" s="3">
        <f xml:space="preserve"> (B2 + K2)/Z2</f>
        <v>0.19573000065091453</v>
      </c>
      <c r="AB2" s="4">
        <f xml:space="preserve"> (F2 + I2) / Z2</f>
        <v>0.16988869361452841</v>
      </c>
      <c r="AC2" s="5">
        <f xml:space="preserve"> (D2 + G2 + M2) / Z2</f>
        <v>0.28614202955151991</v>
      </c>
      <c r="AD2" s="6">
        <f xml:space="preserve"> (C2 + E2 + H2 + J2 + L2) / Z2</f>
        <v>0.34823927618303718</v>
      </c>
      <c r="AE2" s="13">
        <f xml:space="preserve"> SUM(N2:Y2)</f>
        <v>72.8125</v>
      </c>
      <c r="AF2" s="3">
        <f xml:space="preserve"> (N2 + W2)/AE2</f>
        <v>0.17682403433476396</v>
      </c>
      <c r="AG2" s="4">
        <f xml:space="preserve"> (S2 + U2)/AE2</f>
        <v>0.10987124463519313</v>
      </c>
      <c r="AH2" s="5">
        <f xml:space="preserve"> (P2 + R2 + Y2) / AE2</f>
        <v>8.5836909871244635E-2</v>
      </c>
      <c r="AI2" s="7">
        <f xml:space="preserve"> (O2 + Q2 + T2 + V2 + X2) / AE2</f>
        <v>0.62746781115879824</v>
      </c>
    </row>
    <row r="3" spans="1:35" x14ac:dyDescent="0.25">
      <c r="A3" s="1" t="s">
        <v>109</v>
      </c>
      <c r="B3" s="2">
        <v>78.625</v>
      </c>
      <c r="C3" s="2">
        <v>20.25</v>
      </c>
      <c r="D3" s="2">
        <v>95.46875</v>
      </c>
      <c r="E3" s="2">
        <v>6.125</v>
      </c>
      <c r="F3" s="2">
        <v>52.28125</v>
      </c>
      <c r="G3" s="2">
        <v>18.03125</v>
      </c>
      <c r="H3" s="2">
        <v>28.375</v>
      </c>
      <c r="I3" s="2">
        <v>68.40625</v>
      </c>
      <c r="J3" s="2">
        <v>0</v>
      </c>
      <c r="K3" s="2">
        <v>83.78125</v>
      </c>
      <c r="L3" s="2">
        <v>30.59375</v>
      </c>
      <c r="M3" s="2">
        <v>19.5625</v>
      </c>
      <c r="N3" s="2">
        <v>15.75</v>
      </c>
      <c r="O3" s="2">
        <v>1</v>
      </c>
      <c r="P3" s="2">
        <v>10.125</v>
      </c>
      <c r="Q3" s="2">
        <v>1</v>
      </c>
      <c r="R3" s="2">
        <v>9.625</v>
      </c>
      <c r="S3" s="2">
        <v>5.5</v>
      </c>
      <c r="T3" s="2">
        <v>0</v>
      </c>
      <c r="U3" s="2">
        <v>3.5</v>
      </c>
      <c r="V3" s="2">
        <v>0</v>
      </c>
      <c r="W3" s="2">
        <v>12.75</v>
      </c>
      <c r="X3" s="2">
        <v>2.625</v>
      </c>
      <c r="Y3" s="2">
        <v>0.125</v>
      </c>
      <c r="Z3" s="13">
        <f t="shared" ref="Z3:Z15" si="0">SUM(B3:M3)</f>
        <v>501.5</v>
      </c>
      <c r="AA3" s="3">
        <f t="shared" ref="AA3:AA15" si="1" xml:space="preserve"> (B3 + K3)/Z3</f>
        <v>0.32384097706879361</v>
      </c>
      <c r="AB3" s="4">
        <f t="shared" ref="AB3:AB15" si="2" xml:space="preserve"> (F3 + I3) / Z3</f>
        <v>0.24065304087736789</v>
      </c>
      <c r="AC3" s="5">
        <f t="shared" ref="AC3:AC15" si="3" xml:space="preserve"> (D3 + G3 + M3) / Z3</f>
        <v>0.26532901296111666</v>
      </c>
      <c r="AD3" s="6">
        <f t="shared" ref="AD3:AD15" si="4" xml:space="preserve"> (C3 + E3 + H3 + J3 + L3) / Z3</f>
        <v>0.17017696909272184</v>
      </c>
      <c r="AE3" s="13">
        <f t="shared" ref="AE3:AE15" si="5" xml:space="preserve"> SUM(N3:Y3)</f>
        <v>62</v>
      </c>
      <c r="AF3" s="3">
        <f t="shared" ref="AF3:AF15" si="6" xml:space="preserve"> (N3 + W3)/AE3</f>
        <v>0.45967741935483869</v>
      </c>
      <c r="AG3" s="4">
        <f t="shared" ref="AG3:AG15" si="7" xml:space="preserve"> (S3 + U3)/AE3</f>
        <v>0.14516129032258066</v>
      </c>
      <c r="AH3" s="5">
        <f t="shared" ref="AH3:AH15" si="8" xml:space="preserve"> (P3 + R3 + Y3) / AE3</f>
        <v>0.32056451612903225</v>
      </c>
      <c r="AI3" s="7">
        <f t="shared" ref="AI3:AI15" si="9" xml:space="preserve"> (O3 + Q3 + T3 + V3 + X3) / AE3</f>
        <v>7.459677419354839E-2</v>
      </c>
    </row>
    <row r="4" spans="1:35" x14ac:dyDescent="0.25">
      <c r="A4" s="1" t="s">
        <v>110</v>
      </c>
      <c r="B4" s="2">
        <v>89.375</v>
      </c>
      <c r="C4" s="2">
        <v>0</v>
      </c>
      <c r="D4" s="2">
        <v>28.9375</v>
      </c>
      <c r="E4" s="2">
        <v>0</v>
      </c>
      <c r="F4" s="2">
        <v>58</v>
      </c>
      <c r="G4" s="2">
        <v>33</v>
      </c>
      <c r="H4" s="2">
        <v>8.625</v>
      </c>
      <c r="I4" s="2">
        <v>10.375</v>
      </c>
      <c r="J4" s="2">
        <v>0</v>
      </c>
      <c r="K4" s="2">
        <v>130.9375</v>
      </c>
      <c r="L4" s="2">
        <v>1.25</v>
      </c>
      <c r="M4" s="2">
        <v>5.5</v>
      </c>
      <c r="N4" s="2">
        <v>2.9375</v>
      </c>
      <c r="O4" s="2">
        <v>0</v>
      </c>
      <c r="P4" s="2">
        <v>4.6875</v>
      </c>
      <c r="Q4" s="2">
        <v>0</v>
      </c>
      <c r="R4" s="2">
        <v>0</v>
      </c>
      <c r="S4" s="2">
        <v>9.75</v>
      </c>
      <c r="T4" s="2">
        <v>0</v>
      </c>
      <c r="U4" s="2">
        <v>1.5</v>
      </c>
      <c r="V4" s="2">
        <v>0</v>
      </c>
      <c r="W4" s="2">
        <v>35.8125</v>
      </c>
      <c r="X4" s="2">
        <v>1</v>
      </c>
      <c r="Y4" s="2">
        <v>0.5</v>
      </c>
      <c r="Z4" s="13">
        <f t="shared" si="0"/>
        <v>366</v>
      </c>
      <c r="AA4" s="3">
        <f t="shared" si="1"/>
        <v>0.60194672131147542</v>
      </c>
      <c r="AB4" s="4">
        <f t="shared" si="2"/>
        <v>0.18681693989071038</v>
      </c>
      <c r="AC4" s="5">
        <f t="shared" si="3"/>
        <v>0.18425546448087432</v>
      </c>
      <c r="AD4" s="6">
        <f t="shared" si="4"/>
        <v>2.6980874316939889E-2</v>
      </c>
      <c r="AE4" s="13">
        <f t="shared" si="5"/>
        <v>56.1875</v>
      </c>
      <c r="AF4" s="3">
        <f t="shared" si="6"/>
        <v>0.68965517241379315</v>
      </c>
      <c r="AG4" s="4">
        <f t="shared" si="7"/>
        <v>0.20022246941045607</v>
      </c>
      <c r="AH4" s="5">
        <f t="shared" si="8"/>
        <v>9.2324805339265847E-2</v>
      </c>
      <c r="AI4" s="7">
        <f t="shared" si="9"/>
        <v>1.7797552836484983E-2</v>
      </c>
    </row>
    <row r="5" spans="1:35" x14ac:dyDescent="0.25">
      <c r="A5" s="1" t="s">
        <v>111</v>
      </c>
      <c r="B5" s="2">
        <v>32.8125</v>
      </c>
      <c r="C5" s="2">
        <v>4.875</v>
      </c>
      <c r="D5" s="2">
        <v>24.8125</v>
      </c>
      <c r="E5" s="2">
        <v>0</v>
      </c>
      <c r="F5" s="2">
        <v>24.1875</v>
      </c>
      <c r="G5" s="2">
        <v>19.0625</v>
      </c>
      <c r="H5" s="2">
        <v>0</v>
      </c>
      <c r="I5" s="2">
        <v>39.125</v>
      </c>
      <c r="J5" s="2">
        <v>0.9375</v>
      </c>
      <c r="K5" s="2">
        <v>20.625</v>
      </c>
      <c r="L5" s="2">
        <v>5.1875</v>
      </c>
      <c r="M5" s="2">
        <v>8.4375</v>
      </c>
      <c r="N5" s="2">
        <v>9</v>
      </c>
      <c r="O5" s="2">
        <v>0</v>
      </c>
      <c r="P5" s="2">
        <v>7.125</v>
      </c>
      <c r="Q5" s="2">
        <v>0</v>
      </c>
      <c r="R5" s="2">
        <v>5.25</v>
      </c>
      <c r="S5" s="2">
        <v>3</v>
      </c>
      <c r="T5" s="2">
        <v>0</v>
      </c>
      <c r="U5" s="2">
        <v>2.25</v>
      </c>
      <c r="V5" s="2">
        <v>0</v>
      </c>
      <c r="W5" s="2">
        <v>0</v>
      </c>
      <c r="X5" s="2">
        <v>0</v>
      </c>
      <c r="Y5" s="2">
        <v>0</v>
      </c>
      <c r="Z5" s="13">
        <f t="shared" si="0"/>
        <v>180.0625</v>
      </c>
      <c r="AA5" s="3">
        <f t="shared" si="1"/>
        <v>0.29677195418257551</v>
      </c>
      <c r="AB5" s="4">
        <f t="shared" si="2"/>
        <v>0.35161402290871224</v>
      </c>
      <c r="AC5" s="5">
        <f t="shared" si="3"/>
        <v>0.29052412356820551</v>
      </c>
      <c r="AD5" s="6">
        <f t="shared" si="4"/>
        <v>6.1089899340506772E-2</v>
      </c>
      <c r="AE5" s="13">
        <f t="shared" si="5"/>
        <v>26.625</v>
      </c>
      <c r="AF5" s="3">
        <f t="shared" si="6"/>
        <v>0.3380281690140845</v>
      </c>
      <c r="AG5" s="4">
        <f t="shared" si="7"/>
        <v>0.19718309859154928</v>
      </c>
      <c r="AH5" s="5">
        <f t="shared" si="8"/>
        <v>0.46478873239436619</v>
      </c>
      <c r="AI5" s="7">
        <f t="shared" si="9"/>
        <v>0</v>
      </c>
    </row>
    <row r="6" spans="1:35" x14ac:dyDescent="0.25">
      <c r="A6" s="1" t="s">
        <v>112</v>
      </c>
      <c r="B6" s="2">
        <v>74.25</v>
      </c>
      <c r="C6" s="2">
        <v>9.03125</v>
      </c>
      <c r="D6" s="2">
        <v>22.59375</v>
      </c>
      <c r="E6" s="2">
        <v>9.5625</v>
      </c>
      <c r="F6" s="2">
        <v>20.9375</v>
      </c>
      <c r="G6" s="2">
        <v>92.0625</v>
      </c>
      <c r="H6" s="2">
        <v>16.84375</v>
      </c>
      <c r="I6" s="2">
        <v>65.4375</v>
      </c>
      <c r="J6" s="2">
        <v>7.5625</v>
      </c>
      <c r="K6" s="2">
        <v>13.75</v>
      </c>
      <c r="L6" s="2">
        <v>44.5</v>
      </c>
      <c r="M6" s="2">
        <v>14.3125</v>
      </c>
      <c r="N6" s="2">
        <v>11.5</v>
      </c>
      <c r="O6" s="2">
        <v>0.75</v>
      </c>
      <c r="P6" s="2">
        <v>0.40625</v>
      </c>
      <c r="Q6" s="2">
        <v>0.125</v>
      </c>
      <c r="R6" s="2">
        <v>10.25</v>
      </c>
      <c r="S6" s="2">
        <v>5.5625</v>
      </c>
      <c r="T6" s="2">
        <v>1.125</v>
      </c>
      <c r="U6" s="2">
        <v>13.5625</v>
      </c>
      <c r="V6" s="2">
        <v>0</v>
      </c>
      <c r="W6" s="2">
        <v>8.5</v>
      </c>
      <c r="X6" s="2">
        <v>7.375</v>
      </c>
      <c r="Y6" s="2">
        <v>0.9375</v>
      </c>
      <c r="Z6" s="13">
        <f t="shared" si="0"/>
        <v>390.84375</v>
      </c>
      <c r="AA6" s="3">
        <f t="shared" si="1"/>
        <v>0.22515391380826738</v>
      </c>
      <c r="AB6" s="4">
        <f t="shared" si="2"/>
        <v>0.22099624210442154</v>
      </c>
      <c r="AC6" s="5">
        <f t="shared" si="3"/>
        <v>0.32997521388022705</v>
      </c>
      <c r="AD6" s="6">
        <f t="shared" si="4"/>
        <v>0.22387463020708404</v>
      </c>
      <c r="AE6" s="13">
        <f t="shared" si="5"/>
        <v>60.09375</v>
      </c>
      <c r="AF6" s="3">
        <f t="shared" si="6"/>
        <v>0.33281331253250129</v>
      </c>
      <c r="AG6" s="4">
        <f t="shared" si="7"/>
        <v>0.31825273010920435</v>
      </c>
      <c r="AH6" s="5">
        <f t="shared" si="8"/>
        <v>0.19292771710868434</v>
      </c>
      <c r="AI6" s="7">
        <f t="shared" si="9"/>
        <v>0.15600624024960999</v>
      </c>
    </row>
    <row r="7" spans="1:35" x14ac:dyDescent="0.25">
      <c r="A7" s="1" t="s">
        <v>113</v>
      </c>
      <c r="B7" s="2">
        <v>90.0625</v>
      </c>
      <c r="C7" s="2">
        <v>2</v>
      </c>
      <c r="D7" s="2">
        <v>13.625</v>
      </c>
      <c r="E7" s="2">
        <v>5.8125</v>
      </c>
      <c r="F7" s="2">
        <v>21.625</v>
      </c>
      <c r="G7" s="2">
        <v>17.90625</v>
      </c>
      <c r="H7" s="2">
        <v>0.25</v>
      </c>
      <c r="I7" s="2">
        <v>34.875</v>
      </c>
      <c r="J7" s="2">
        <v>0.125</v>
      </c>
      <c r="K7" s="2">
        <v>7.78125</v>
      </c>
      <c r="L7" s="2">
        <v>10</v>
      </c>
      <c r="M7" s="2">
        <v>5.625</v>
      </c>
      <c r="N7" s="2">
        <v>23</v>
      </c>
      <c r="O7" s="2">
        <v>0</v>
      </c>
      <c r="P7" s="2">
        <v>4</v>
      </c>
      <c r="Q7" s="2">
        <v>0</v>
      </c>
      <c r="R7" s="2">
        <v>3.75</v>
      </c>
      <c r="S7" s="2">
        <v>0.5</v>
      </c>
      <c r="T7" s="2">
        <v>0</v>
      </c>
      <c r="U7" s="2">
        <v>4.5</v>
      </c>
      <c r="V7" s="2">
        <v>0</v>
      </c>
      <c r="W7" s="2">
        <v>3.25</v>
      </c>
      <c r="X7" s="2">
        <v>3.625</v>
      </c>
      <c r="Y7" s="2">
        <v>0</v>
      </c>
      <c r="Z7" s="13">
        <f t="shared" si="0"/>
        <v>209.6875</v>
      </c>
      <c r="AA7" s="3">
        <f t="shared" si="1"/>
        <v>0.46661698956780923</v>
      </c>
      <c r="AB7" s="4">
        <f t="shared" si="2"/>
        <v>0.26944858420268258</v>
      </c>
      <c r="AC7" s="5">
        <f t="shared" si="3"/>
        <v>0.17719821162444113</v>
      </c>
      <c r="AD7" s="6">
        <f t="shared" si="4"/>
        <v>8.6736214605067058E-2</v>
      </c>
      <c r="AE7" s="13">
        <f t="shared" si="5"/>
        <v>42.625</v>
      </c>
      <c r="AF7" s="3">
        <f t="shared" si="6"/>
        <v>0.61583577712609971</v>
      </c>
      <c r="AG7" s="4">
        <f t="shared" si="7"/>
        <v>0.11730205278592376</v>
      </c>
      <c r="AH7" s="5">
        <f t="shared" si="8"/>
        <v>0.18181818181818182</v>
      </c>
      <c r="AI7" s="7">
        <f t="shared" si="9"/>
        <v>8.5043988269794715E-2</v>
      </c>
    </row>
    <row r="8" spans="1:35" x14ac:dyDescent="0.25">
      <c r="A8" s="1" t="s">
        <v>114</v>
      </c>
      <c r="B8" s="2">
        <v>66.25</v>
      </c>
      <c r="C8" s="2">
        <v>0</v>
      </c>
      <c r="D8" s="2">
        <v>45.375</v>
      </c>
      <c r="E8" s="2">
        <v>8.625</v>
      </c>
      <c r="F8" s="2">
        <v>55.5</v>
      </c>
      <c r="G8" s="2">
        <v>41.375</v>
      </c>
      <c r="H8" s="2">
        <v>7</v>
      </c>
      <c r="I8" s="2">
        <v>52.1875</v>
      </c>
      <c r="J8" s="2">
        <v>9.6875</v>
      </c>
      <c r="K8" s="2">
        <v>38.65625</v>
      </c>
      <c r="L8" s="2">
        <v>5.5</v>
      </c>
      <c r="M8" s="2">
        <v>26.125</v>
      </c>
      <c r="N8" s="2">
        <v>18.625</v>
      </c>
      <c r="O8" s="2">
        <v>0</v>
      </c>
      <c r="P8" s="2">
        <v>17.6875</v>
      </c>
      <c r="Q8" s="2">
        <v>0</v>
      </c>
      <c r="R8" s="2">
        <v>15.5</v>
      </c>
      <c r="S8" s="2">
        <v>9.875</v>
      </c>
      <c r="T8" s="2">
        <v>0</v>
      </c>
      <c r="U8" s="2">
        <v>6.1875</v>
      </c>
      <c r="V8" s="2">
        <v>0.9375</v>
      </c>
      <c r="W8" s="2">
        <v>3.25</v>
      </c>
      <c r="X8" s="2">
        <v>0.25</v>
      </c>
      <c r="Y8" s="2">
        <v>2.9375</v>
      </c>
      <c r="Z8" s="13">
        <f t="shared" si="0"/>
        <v>356.28125</v>
      </c>
      <c r="AA8" s="3">
        <f t="shared" si="1"/>
        <v>0.29444785545127622</v>
      </c>
      <c r="AB8" s="4">
        <f t="shared" si="2"/>
        <v>0.30225418822910272</v>
      </c>
      <c r="AC8" s="5">
        <f t="shared" si="3"/>
        <v>0.31681431453381281</v>
      </c>
      <c r="AD8" s="6">
        <f t="shared" si="4"/>
        <v>8.6483641785808266E-2</v>
      </c>
      <c r="AE8" s="13">
        <f t="shared" si="5"/>
        <v>75.25</v>
      </c>
      <c r="AF8" s="3">
        <f t="shared" si="6"/>
        <v>0.29069767441860467</v>
      </c>
      <c r="AG8" s="4">
        <f t="shared" si="7"/>
        <v>0.21345514950166114</v>
      </c>
      <c r="AH8" s="5">
        <f t="shared" si="8"/>
        <v>0.48006644518272423</v>
      </c>
      <c r="AI8" s="7">
        <f t="shared" si="9"/>
        <v>1.5780730897009966E-2</v>
      </c>
    </row>
    <row r="9" spans="1:35" x14ac:dyDescent="0.25">
      <c r="A9" s="1" t="s">
        <v>115</v>
      </c>
      <c r="B9" s="2">
        <v>114.15625</v>
      </c>
      <c r="C9" s="2">
        <v>0</v>
      </c>
      <c r="D9" s="2">
        <v>46.5</v>
      </c>
      <c r="E9" s="2">
        <v>6.25E-2</v>
      </c>
      <c r="F9" s="2">
        <v>32.75</v>
      </c>
      <c r="G9" s="2">
        <v>14.9375</v>
      </c>
      <c r="H9" s="2">
        <v>9.625</v>
      </c>
      <c r="I9" s="2">
        <v>81.625</v>
      </c>
      <c r="J9" s="2">
        <v>11</v>
      </c>
      <c r="K9" s="2">
        <v>19.375</v>
      </c>
      <c r="L9" s="2">
        <v>8.28125</v>
      </c>
      <c r="M9" s="2">
        <v>2.375</v>
      </c>
      <c r="N9" s="2">
        <v>21.5625</v>
      </c>
      <c r="O9" s="2">
        <v>0</v>
      </c>
      <c r="P9" s="2">
        <v>16.375</v>
      </c>
      <c r="Q9" s="2">
        <v>0</v>
      </c>
      <c r="R9" s="2">
        <v>3.75</v>
      </c>
      <c r="S9" s="2">
        <v>5.5</v>
      </c>
      <c r="T9" s="2">
        <v>4.375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13">
        <f t="shared" si="0"/>
        <v>340.6875</v>
      </c>
      <c r="AA9" s="3">
        <f t="shared" si="1"/>
        <v>0.39194643184736744</v>
      </c>
      <c r="AB9" s="4">
        <f t="shared" si="2"/>
        <v>0.3357182168409466</v>
      </c>
      <c r="AC9" s="5">
        <f t="shared" si="3"/>
        <v>0.187305081636397</v>
      </c>
      <c r="AD9" s="6">
        <f t="shared" si="4"/>
        <v>8.5030269675288941E-2</v>
      </c>
      <c r="AE9" s="13">
        <f t="shared" si="5"/>
        <v>52.5625</v>
      </c>
      <c r="AF9" s="3">
        <f t="shared" si="6"/>
        <v>0.42925089179548159</v>
      </c>
      <c r="AG9" s="4">
        <f t="shared" si="7"/>
        <v>0.10463733650416171</v>
      </c>
      <c r="AH9" s="5">
        <f t="shared" si="8"/>
        <v>0.38287752675386444</v>
      </c>
      <c r="AI9" s="7">
        <f t="shared" si="9"/>
        <v>8.3234244946492272E-2</v>
      </c>
    </row>
    <row r="10" spans="1:35" x14ac:dyDescent="0.25">
      <c r="A10" s="1" t="s">
        <v>116</v>
      </c>
      <c r="B10" s="2">
        <v>83.875</v>
      </c>
      <c r="C10" s="2">
        <v>6.1875</v>
      </c>
      <c r="D10" s="2">
        <v>57.6875</v>
      </c>
      <c r="E10" s="2">
        <v>0.8125</v>
      </c>
      <c r="F10" s="2">
        <v>91.4375</v>
      </c>
      <c r="G10" s="2">
        <v>69.1875</v>
      </c>
      <c r="H10" s="2">
        <v>2.4375</v>
      </c>
      <c r="I10" s="2">
        <v>47.625</v>
      </c>
      <c r="J10" s="2">
        <v>8.578125</v>
      </c>
      <c r="K10" s="2">
        <v>139.0625</v>
      </c>
      <c r="L10" s="2">
        <v>4.5</v>
      </c>
      <c r="M10" s="2">
        <v>17.375</v>
      </c>
      <c r="N10" s="2">
        <v>9.75</v>
      </c>
      <c r="O10" s="2">
        <v>0</v>
      </c>
      <c r="P10" s="2">
        <v>18.75</v>
      </c>
      <c r="Q10" s="2">
        <v>0</v>
      </c>
      <c r="R10" s="2">
        <v>6.25</v>
      </c>
      <c r="S10" s="2">
        <v>18.375</v>
      </c>
      <c r="T10" s="2">
        <v>0</v>
      </c>
      <c r="U10" s="2">
        <v>4.75</v>
      </c>
      <c r="V10" s="2">
        <v>0</v>
      </c>
      <c r="W10" s="2">
        <v>21.6875</v>
      </c>
      <c r="X10" s="2">
        <v>0</v>
      </c>
      <c r="Y10" s="2">
        <v>2.75</v>
      </c>
      <c r="Z10" s="13">
        <f t="shared" si="0"/>
        <v>528.765625</v>
      </c>
      <c r="AA10" s="3">
        <f t="shared" si="1"/>
        <v>0.42161874649094294</v>
      </c>
      <c r="AB10" s="4">
        <f t="shared" si="2"/>
        <v>0.26299459235838185</v>
      </c>
      <c r="AC10" s="5">
        <f t="shared" si="3"/>
        <v>0.27280517715197544</v>
      </c>
      <c r="AD10" s="6">
        <f t="shared" si="4"/>
        <v>4.25814839986998E-2</v>
      </c>
      <c r="AE10" s="13">
        <f t="shared" si="5"/>
        <v>82.3125</v>
      </c>
      <c r="AF10" s="3">
        <f t="shared" si="6"/>
        <v>0.38192862566438879</v>
      </c>
      <c r="AG10" s="4">
        <f t="shared" si="7"/>
        <v>0.28094153378891418</v>
      </c>
      <c r="AH10" s="5">
        <f t="shared" si="8"/>
        <v>0.33712984054669703</v>
      </c>
      <c r="AI10" s="7">
        <f t="shared" si="9"/>
        <v>0</v>
      </c>
    </row>
    <row r="11" spans="1:35" x14ac:dyDescent="0.25">
      <c r="A11" s="1" t="s">
        <v>117</v>
      </c>
      <c r="B11" s="2">
        <v>177.0625</v>
      </c>
      <c r="C11" s="2">
        <v>0</v>
      </c>
      <c r="D11" s="2">
        <v>5.75</v>
      </c>
      <c r="E11" s="2">
        <v>9.15625</v>
      </c>
      <c r="F11" s="2">
        <v>1.5</v>
      </c>
      <c r="G11" s="2">
        <v>21.453125</v>
      </c>
      <c r="H11" s="2">
        <v>1</v>
      </c>
      <c r="I11" s="2">
        <v>103.109375</v>
      </c>
      <c r="J11" s="2">
        <v>0</v>
      </c>
      <c r="K11" s="2">
        <v>15.25</v>
      </c>
      <c r="L11" s="2">
        <v>27.265625</v>
      </c>
      <c r="M11" s="2">
        <v>3.125</v>
      </c>
      <c r="N11" s="2">
        <v>75.5</v>
      </c>
      <c r="O11" s="2">
        <v>0</v>
      </c>
      <c r="P11" s="2">
        <v>0</v>
      </c>
      <c r="Q11" s="2">
        <v>0</v>
      </c>
      <c r="R11" s="2">
        <v>0</v>
      </c>
      <c r="S11" s="2">
        <v>9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3</v>
      </c>
      <c r="Z11" s="13">
        <f t="shared" si="0"/>
        <v>364.671875</v>
      </c>
      <c r="AA11" s="3">
        <f t="shared" si="1"/>
        <v>0.5273576417155833</v>
      </c>
      <c r="AB11" s="4">
        <f t="shared" si="2"/>
        <v>0.28685890569433137</v>
      </c>
      <c r="AC11" s="5">
        <f t="shared" si="3"/>
        <v>8.3165516945884574E-2</v>
      </c>
      <c r="AD11" s="6">
        <f t="shared" si="4"/>
        <v>0.1026179356442007</v>
      </c>
      <c r="AE11" s="13">
        <f t="shared" si="5"/>
        <v>87.5</v>
      </c>
      <c r="AF11" s="3">
        <f t="shared" si="6"/>
        <v>0.86285714285714288</v>
      </c>
      <c r="AG11" s="4">
        <f t="shared" si="7"/>
        <v>0.10285714285714286</v>
      </c>
      <c r="AH11" s="5">
        <f t="shared" si="8"/>
        <v>3.4285714285714287E-2</v>
      </c>
      <c r="AI11" s="7">
        <f t="shared" si="9"/>
        <v>0</v>
      </c>
    </row>
    <row r="12" spans="1:35" x14ac:dyDescent="0.25">
      <c r="A12" s="1" t="s">
        <v>118</v>
      </c>
      <c r="B12" s="2">
        <v>84.375</v>
      </c>
      <c r="C12" s="2">
        <v>27.25</v>
      </c>
      <c r="D12" s="2">
        <v>22.0625</v>
      </c>
      <c r="E12" s="2">
        <v>0.75</v>
      </c>
      <c r="F12" s="2">
        <v>41.25</v>
      </c>
      <c r="G12" s="2">
        <v>61</v>
      </c>
      <c r="H12" s="2">
        <v>12.1875</v>
      </c>
      <c r="I12" s="2">
        <v>57.8125</v>
      </c>
      <c r="J12" s="2">
        <v>5.75</v>
      </c>
      <c r="K12" s="2">
        <v>13.5</v>
      </c>
      <c r="L12" s="2">
        <v>47.25</v>
      </c>
      <c r="M12" s="2">
        <v>11.6875</v>
      </c>
      <c r="N12" s="2">
        <v>18.5</v>
      </c>
      <c r="O12" s="2">
        <v>0</v>
      </c>
      <c r="P12" s="2">
        <v>0</v>
      </c>
      <c r="Q12" s="2">
        <v>0</v>
      </c>
      <c r="R12" s="2">
        <v>0</v>
      </c>
      <c r="S12" s="2">
        <v>6</v>
      </c>
      <c r="T12" s="2">
        <v>0</v>
      </c>
      <c r="U12" s="2">
        <v>1.5</v>
      </c>
      <c r="V12" s="2">
        <v>0</v>
      </c>
      <c r="W12" s="2">
        <v>0</v>
      </c>
      <c r="X12" s="2">
        <v>5.25</v>
      </c>
      <c r="Y12" s="2">
        <v>0</v>
      </c>
      <c r="Z12" s="13">
        <f t="shared" si="0"/>
        <v>384.875</v>
      </c>
      <c r="AA12" s="3">
        <f t="shared" si="1"/>
        <v>0.25430334524196169</v>
      </c>
      <c r="AB12" s="4">
        <f t="shared" si="2"/>
        <v>0.25738876258525495</v>
      </c>
      <c r="AC12" s="5">
        <f t="shared" si="3"/>
        <v>0.24618382591750568</v>
      </c>
      <c r="AD12" s="6">
        <f t="shared" si="4"/>
        <v>0.24212406625527769</v>
      </c>
      <c r="AE12" s="13">
        <f t="shared" si="5"/>
        <v>31.25</v>
      </c>
      <c r="AF12" s="3">
        <f t="shared" si="6"/>
        <v>0.59199999999999997</v>
      </c>
      <c r="AG12" s="4">
        <f t="shared" si="7"/>
        <v>0.24</v>
      </c>
      <c r="AH12" s="5">
        <f t="shared" si="8"/>
        <v>0</v>
      </c>
      <c r="AI12" s="7">
        <f t="shared" si="9"/>
        <v>0.16800000000000001</v>
      </c>
    </row>
    <row r="13" spans="1:35" x14ac:dyDescent="0.25">
      <c r="A13" s="1" t="s">
        <v>119</v>
      </c>
      <c r="B13" s="2">
        <v>72.9375</v>
      </c>
      <c r="C13" s="2">
        <v>0.25</v>
      </c>
      <c r="D13" s="2">
        <v>9.75</v>
      </c>
      <c r="E13" s="2">
        <v>15.9375</v>
      </c>
      <c r="F13" s="2">
        <v>0</v>
      </c>
      <c r="G13" s="2">
        <v>19.875</v>
      </c>
      <c r="H13" s="2">
        <v>0</v>
      </c>
      <c r="I13" s="2">
        <v>36.25</v>
      </c>
      <c r="J13" s="2">
        <v>4.875</v>
      </c>
      <c r="K13" s="2">
        <v>2.875</v>
      </c>
      <c r="L13" s="2">
        <v>60.0625</v>
      </c>
      <c r="M13" s="2">
        <v>0.625</v>
      </c>
      <c r="N13" s="2">
        <v>26.5</v>
      </c>
      <c r="O13" s="2">
        <v>0</v>
      </c>
      <c r="P13" s="2">
        <v>0</v>
      </c>
      <c r="Q13" s="2">
        <v>0</v>
      </c>
      <c r="R13" s="2">
        <v>0</v>
      </c>
      <c r="S13" s="2">
        <v>1.875</v>
      </c>
      <c r="T13" s="2">
        <v>0</v>
      </c>
      <c r="U13" s="2">
        <v>0</v>
      </c>
      <c r="V13" s="2">
        <v>1.625</v>
      </c>
      <c r="W13" s="2">
        <v>0</v>
      </c>
      <c r="X13" s="2">
        <v>4.5</v>
      </c>
      <c r="Y13" s="2">
        <v>0</v>
      </c>
      <c r="Z13" s="13">
        <f t="shared" si="0"/>
        <v>223.4375</v>
      </c>
      <c r="AA13" s="3">
        <f t="shared" si="1"/>
        <v>0.33930069930069928</v>
      </c>
      <c r="AB13" s="4">
        <f t="shared" si="2"/>
        <v>0.16223776223776223</v>
      </c>
      <c r="AC13" s="5">
        <f t="shared" si="3"/>
        <v>0.13538461538461538</v>
      </c>
      <c r="AD13" s="6">
        <f t="shared" si="4"/>
        <v>0.36307692307692307</v>
      </c>
      <c r="AE13" s="13">
        <f t="shared" si="5"/>
        <v>34.5</v>
      </c>
      <c r="AF13" s="3">
        <f t="shared" si="6"/>
        <v>0.76811594202898548</v>
      </c>
      <c r="AG13" s="4">
        <f t="shared" si="7"/>
        <v>5.434782608695652E-2</v>
      </c>
      <c r="AH13" s="5">
        <f t="shared" si="8"/>
        <v>0</v>
      </c>
      <c r="AI13" s="7">
        <f t="shared" si="9"/>
        <v>0.17753623188405798</v>
      </c>
    </row>
    <row r="14" spans="1:35" x14ac:dyDescent="0.25">
      <c r="A14" s="1" t="s">
        <v>120</v>
      </c>
      <c r="B14" s="2">
        <v>107.0625</v>
      </c>
      <c r="C14" s="2">
        <v>0</v>
      </c>
      <c r="D14" s="2">
        <v>6.25</v>
      </c>
      <c r="E14" s="2">
        <v>1.625</v>
      </c>
      <c r="F14" s="2">
        <v>22.5</v>
      </c>
      <c r="G14" s="2">
        <v>8.3125</v>
      </c>
      <c r="H14" s="2">
        <v>0.1875</v>
      </c>
      <c r="I14" s="2">
        <v>29.1875</v>
      </c>
      <c r="J14" s="2">
        <v>0</v>
      </c>
      <c r="K14" s="2">
        <v>1.1875</v>
      </c>
      <c r="L14" s="2">
        <v>39.3125</v>
      </c>
      <c r="M14" s="2">
        <v>0.625</v>
      </c>
      <c r="N14" s="2">
        <v>1.5625</v>
      </c>
      <c r="O14" s="2">
        <v>0</v>
      </c>
      <c r="P14" s="2">
        <v>6.125</v>
      </c>
      <c r="Q14" s="2">
        <v>0</v>
      </c>
      <c r="R14" s="2">
        <v>0.125</v>
      </c>
      <c r="S14" s="2">
        <v>0.375</v>
      </c>
      <c r="T14" s="2">
        <v>0</v>
      </c>
      <c r="U14" s="2">
        <v>1.5</v>
      </c>
      <c r="V14" s="2">
        <v>0</v>
      </c>
      <c r="W14" s="2">
        <v>0.6875</v>
      </c>
      <c r="X14" s="2">
        <v>20.9375</v>
      </c>
      <c r="Y14" s="2">
        <v>0.25</v>
      </c>
      <c r="Z14" s="13">
        <f t="shared" si="0"/>
        <v>216.25</v>
      </c>
      <c r="AA14" s="3">
        <f t="shared" si="1"/>
        <v>0.50057803468208095</v>
      </c>
      <c r="AB14" s="4">
        <f t="shared" si="2"/>
        <v>0.23901734104046243</v>
      </c>
      <c r="AC14" s="5">
        <f t="shared" si="3"/>
        <v>7.0231213872832376E-2</v>
      </c>
      <c r="AD14" s="6">
        <f t="shared" si="4"/>
        <v>0.19017341040462427</v>
      </c>
      <c r="AE14" s="13">
        <f t="shared" si="5"/>
        <v>31.5625</v>
      </c>
      <c r="AF14" s="3">
        <f t="shared" si="6"/>
        <v>7.1287128712871281E-2</v>
      </c>
      <c r="AG14" s="4">
        <f t="shared" si="7"/>
        <v>5.9405940594059403E-2</v>
      </c>
      <c r="AH14" s="5">
        <f t="shared" si="8"/>
        <v>0.20594059405940593</v>
      </c>
      <c r="AI14" s="7">
        <f t="shared" si="9"/>
        <v>0.6633663366336634</v>
      </c>
    </row>
    <row r="15" spans="1:35" x14ac:dyDescent="0.25">
      <c r="A15" s="1" t="s">
        <v>121</v>
      </c>
      <c r="B15" s="2">
        <v>106.3125</v>
      </c>
      <c r="C15" s="2">
        <v>0</v>
      </c>
      <c r="D15" s="2">
        <v>69.375</v>
      </c>
      <c r="E15" s="2">
        <v>0</v>
      </c>
      <c r="F15" s="2">
        <v>60.6875</v>
      </c>
      <c r="G15" s="2">
        <v>24.71875</v>
      </c>
      <c r="H15" s="2">
        <v>0</v>
      </c>
      <c r="I15" s="2">
        <v>118.03125</v>
      </c>
      <c r="J15" s="2">
        <v>0</v>
      </c>
      <c r="K15" s="2">
        <v>40.3125</v>
      </c>
      <c r="L15" s="2">
        <v>0</v>
      </c>
      <c r="M15" s="2">
        <v>31.5</v>
      </c>
      <c r="N15" s="2">
        <v>25.5</v>
      </c>
      <c r="O15" s="2">
        <v>0</v>
      </c>
      <c r="P15" s="2">
        <v>7.5</v>
      </c>
      <c r="Q15" s="2">
        <v>0</v>
      </c>
      <c r="R15" s="2">
        <v>0</v>
      </c>
      <c r="S15" s="2">
        <v>5</v>
      </c>
      <c r="T15" s="2">
        <v>0</v>
      </c>
      <c r="U15" s="2">
        <v>0</v>
      </c>
      <c r="V15" s="2">
        <v>0</v>
      </c>
      <c r="W15" s="2">
        <v>2.5</v>
      </c>
      <c r="X15" s="2">
        <v>0</v>
      </c>
      <c r="Y15" s="2">
        <v>31.5</v>
      </c>
      <c r="Z15" s="13">
        <f t="shared" si="0"/>
        <v>450.9375</v>
      </c>
      <c r="AA15" s="3">
        <f t="shared" si="1"/>
        <v>0.32515592515592517</v>
      </c>
      <c r="AB15" s="4">
        <f t="shared" si="2"/>
        <v>0.39632709632709634</v>
      </c>
      <c r="AC15" s="5">
        <f t="shared" si="3"/>
        <v>0.27851697851697854</v>
      </c>
      <c r="AD15" s="6">
        <f t="shared" si="4"/>
        <v>0</v>
      </c>
      <c r="AE15" s="13">
        <f t="shared" si="5"/>
        <v>72</v>
      </c>
      <c r="AF15" s="3">
        <f t="shared" si="6"/>
        <v>0.3888888888888889</v>
      </c>
      <c r="AG15" s="4">
        <f t="shared" si="7"/>
        <v>6.9444444444444448E-2</v>
      </c>
      <c r="AH15" s="5">
        <f t="shared" si="8"/>
        <v>0.54166666666666663</v>
      </c>
      <c r="AI15" s="7">
        <f t="shared" si="9"/>
        <v>0</v>
      </c>
    </row>
    <row r="17" spans="26:35" x14ac:dyDescent="0.25">
      <c r="Z17" s="21" t="s">
        <v>218</v>
      </c>
      <c r="AA17" s="2">
        <f>AVERAGE(AA2:AA15)</f>
        <v>0.36891208831969091</v>
      </c>
      <c r="AB17" s="2">
        <f t="shared" ref="AB17:AD17" si="10">AVERAGE(AB2:AB15)</f>
        <v>0.26301531349369728</v>
      </c>
      <c r="AC17" s="2">
        <f t="shared" si="10"/>
        <v>0.22313077000188475</v>
      </c>
      <c r="AD17" s="2">
        <f t="shared" si="10"/>
        <v>0.14494182818472709</v>
      </c>
      <c r="AE17" s="22" t="s">
        <v>218</v>
      </c>
      <c r="AF17" s="2">
        <f xml:space="preserve"> AVERAGE(AF2:AF15)</f>
        <v>0.45699001279588897</v>
      </c>
      <c r="AG17" s="2">
        <f t="shared" ref="AG17:AI17" si="11" xml:space="preserve"> AVERAGE(AG2:AG15)</f>
        <v>0.15807730425944627</v>
      </c>
      <c r="AH17" s="2">
        <f t="shared" si="11"/>
        <v>0.23715911786827482</v>
      </c>
      <c r="AI17" s="2">
        <f t="shared" si="11"/>
        <v>0.14777356507639</v>
      </c>
    </row>
    <row r="18" spans="26:35" x14ac:dyDescent="0.25">
      <c r="Z18" s="21" t="s">
        <v>219</v>
      </c>
      <c r="AA18" s="2">
        <f>TRIMMEAN(AA2:AA15, 0.2)</f>
        <v>0.36392437620944018</v>
      </c>
      <c r="AB18" s="2">
        <f t="shared" ref="AB18:AD18" si="12">TRIMMEAN(AB2:AB15, 0.2)</f>
        <v>0.26030412752890858</v>
      </c>
      <c r="AC18" s="2">
        <f t="shared" si="12"/>
        <v>0.22696869602277725</v>
      </c>
      <c r="AD18" s="2">
        <f t="shared" si="12"/>
        <v>0.13884238929243803</v>
      </c>
      <c r="AE18" s="22" t="s">
        <v>219</v>
      </c>
      <c r="AF18" s="2">
        <f>TRIMMEAN(AF2:AF15,0.2)</f>
        <v>0.45530965896436926</v>
      </c>
      <c r="AG18" s="2">
        <f t="shared" ref="AG18:AH18" si="13">TRIMMEAN(AG2:AG15,0.2)</f>
        <v>0.15337347528634052</v>
      </c>
      <c r="AH18" s="2">
        <f t="shared" si="13"/>
        <v>0.23154674862409841</v>
      </c>
      <c r="AI18" s="2">
        <f>TRIMMEAN(AI2:AI15,0.2)</f>
        <v>0.11712196453631636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Q1" workbookViewId="0">
      <selection activeCell="AF17" sqref="AF17:AI17"/>
    </sheetView>
  </sheetViews>
  <sheetFormatPr baseColWidth="10" defaultColWidth="10.875" defaultRowHeight="15.75" x14ac:dyDescent="0.25"/>
  <cols>
    <col min="1" max="1" width="39.375" style="1" bestFit="1" customWidth="1"/>
    <col min="2" max="3" width="8.875" style="1" bestFit="1" customWidth="1"/>
    <col min="4" max="4" width="7.875" style="1" bestFit="1" customWidth="1"/>
    <col min="5" max="5" width="5.875" style="1" bestFit="1" customWidth="1"/>
    <col min="6" max="6" width="7.875" style="1" bestFit="1" customWidth="1"/>
    <col min="7" max="7" width="6.625" style="1" bestFit="1" customWidth="1"/>
    <col min="8" max="8" width="7.875" style="1" bestFit="1" customWidth="1"/>
    <col min="9" max="9" width="9.875" style="1" bestFit="1" customWidth="1"/>
    <col min="10" max="12" width="7.875" style="1" bestFit="1" customWidth="1"/>
    <col min="13" max="13" width="8.875" style="1" bestFit="1" customWidth="1"/>
    <col min="14" max="14" width="7.875" style="1" bestFit="1" customWidth="1"/>
    <col min="15" max="15" width="8.875" style="1" bestFit="1" customWidth="1"/>
    <col min="16" max="16" width="8.375" style="1" bestFit="1" customWidth="1"/>
    <col min="17" max="17" width="9.375" style="1" bestFit="1" customWidth="1"/>
    <col min="18" max="19" width="8.875" style="1" bestFit="1" customWidth="1"/>
    <col min="20" max="20" width="9.875" style="1" bestFit="1" customWidth="1"/>
    <col min="21" max="21" width="8.375" style="1" bestFit="1" customWidth="1"/>
    <col min="22" max="22" width="9.375" style="1" bestFit="1" customWidth="1"/>
    <col min="23" max="23" width="8.875" style="1" bestFit="1" customWidth="1"/>
    <col min="24" max="24" width="9.875" style="1" bestFit="1" customWidth="1"/>
    <col min="25" max="25" width="9.125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122</v>
      </c>
      <c r="B2" s="2">
        <v>107.4375</v>
      </c>
      <c r="C2" s="2">
        <v>10.8125</v>
      </c>
      <c r="D2" s="2">
        <v>37.625</v>
      </c>
      <c r="E2" s="2">
        <v>6</v>
      </c>
      <c r="F2" s="2">
        <v>125.9375</v>
      </c>
      <c r="G2" s="2">
        <v>82.9375</v>
      </c>
      <c r="H2" s="2">
        <v>10.4375</v>
      </c>
      <c r="I2" s="2">
        <v>48.1875</v>
      </c>
      <c r="J2" s="2">
        <v>6.75</v>
      </c>
      <c r="K2" s="2">
        <v>248.625</v>
      </c>
      <c r="L2" s="2">
        <v>16.75</v>
      </c>
      <c r="M2" s="2">
        <v>39.5625</v>
      </c>
      <c r="N2" s="2">
        <v>11.25</v>
      </c>
      <c r="O2" s="2">
        <v>2</v>
      </c>
      <c r="P2" s="2">
        <v>7.625</v>
      </c>
      <c r="Q2" s="2">
        <v>1</v>
      </c>
      <c r="R2" s="2">
        <v>9.25</v>
      </c>
      <c r="S2" s="2">
        <v>24.9375</v>
      </c>
      <c r="T2" s="2">
        <v>0</v>
      </c>
      <c r="U2" s="2">
        <v>6.625</v>
      </c>
      <c r="V2" s="2">
        <v>0.5</v>
      </c>
      <c r="W2" s="2">
        <v>63.0625</v>
      </c>
      <c r="X2" s="2">
        <v>5.125</v>
      </c>
      <c r="Y2" s="2">
        <v>5.5625</v>
      </c>
      <c r="Z2" s="13">
        <f>SUM(B2:M2)</f>
        <v>741.0625</v>
      </c>
      <c r="AA2" s="3">
        <f xml:space="preserve"> (B2 + K2)/Z2</f>
        <v>0.48047566838154676</v>
      </c>
      <c r="AB2" s="4">
        <f xml:space="preserve"> (F2 + I2) / Z2</f>
        <v>0.23496668634561862</v>
      </c>
      <c r="AC2" s="5">
        <f xml:space="preserve"> (D2 + G2 + M2) / Z2</f>
        <v>0.21607489246858397</v>
      </c>
      <c r="AD2" s="6">
        <f xml:space="preserve"> (C2 + E2 + H2 + J2 + L2) / Z2</f>
        <v>6.848275280425066E-2</v>
      </c>
      <c r="AE2" s="13">
        <f xml:space="preserve"> SUM(N2:Y2)</f>
        <v>136.9375</v>
      </c>
      <c r="AF2" s="3">
        <f xml:space="preserve"> (N2 + W2)/AE2</f>
        <v>0.54267457781834783</v>
      </c>
      <c r="AG2" s="4">
        <f xml:space="preserve"> (S2 + U2)/AE2</f>
        <v>0.23048836147877683</v>
      </c>
      <c r="AH2" s="5">
        <f xml:space="preserve"> (P2 + R2 + Y2) / AE2</f>
        <v>0.16385212231857599</v>
      </c>
      <c r="AI2" s="7">
        <f xml:space="preserve"> (O2 + Q2 + T2 + V2 + X2) / AE2</f>
        <v>6.2984938384299402E-2</v>
      </c>
    </row>
    <row r="3" spans="1:35" x14ac:dyDescent="0.25">
      <c r="A3" s="1" t="s">
        <v>123</v>
      </c>
      <c r="B3" s="2">
        <v>10.75</v>
      </c>
      <c r="C3" s="2">
        <v>44.78125</v>
      </c>
      <c r="D3" s="2">
        <v>30.34375</v>
      </c>
      <c r="E3" s="2">
        <v>8.5625</v>
      </c>
      <c r="F3" s="2">
        <v>52.28125</v>
      </c>
      <c r="G3" s="2">
        <v>0.125</v>
      </c>
      <c r="H3" s="2">
        <v>66.0625</v>
      </c>
      <c r="I3" s="2">
        <v>24.6875</v>
      </c>
      <c r="J3" s="2">
        <v>46.4375</v>
      </c>
      <c r="K3" s="2">
        <v>31.3125</v>
      </c>
      <c r="L3" s="2">
        <v>18.75</v>
      </c>
      <c r="M3" s="2">
        <v>67.15625</v>
      </c>
      <c r="N3" s="2">
        <v>0</v>
      </c>
      <c r="O3" s="2">
        <v>14</v>
      </c>
      <c r="P3" s="2">
        <v>0</v>
      </c>
      <c r="Q3" s="2">
        <v>0</v>
      </c>
      <c r="R3" s="2">
        <v>7.625</v>
      </c>
      <c r="S3" s="2">
        <v>0</v>
      </c>
      <c r="T3" s="2">
        <v>13.125</v>
      </c>
      <c r="U3" s="2">
        <v>0</v>
      </c>
      <c r="V3" s="2">
        <v>5.375</v>
      </c>
      <c r="W3" s="2">
        <v>4</v>
      </c>
      <c r="X3" s="2">
        <v>0</v>
      </c>
      <c r="Y3" s="2">
        <v>26.875</v>
      </c>
      <c r="Z3" s="13">
        <f t="shared" ref="Z3:Z14" si="0">SUM(B3:M3)</f>
        <v>401.25</v>
      </c>
      <c r="AA3" s="3">
        <f t="shared" ref="AA3:AA14" si="1" xml:space="preserve"> (B3 + K3)/Z3</f>
        <v>0.10482866043613707</v>
      </c>
      <c r="AB3" s="4">
        <f t="shared" ref="AB3:AB14" si="2" xml:space="preserve"> (F3 + I3) / Z3</f>
        <v>0.19182242990654205</v>
      </c>
      <c r="AC3" s="5">
        <f t="shared" ref="AC3:AC14" si="3" xml:space="preserve"> (D3 + G3 + M3) / Z3</f>
        <v>0.24330218068535825</v>
      </c>
      <c r="AD3" s="6">
        <f t="shared" ref="AD3:AD14" si="4" xml:space="preserve"> (C3 + E3 + H3 + J3 + L3) / Z3</f>
        <v>0.46004672897196264</v>
      </c>
      <c r="AE3" s="13">
        <f t="shared" ref="AE3:AE14" si="5" xml:space="preserve"> SUM(N3:Y3)</f>
        <v>71</v>
      </c>
      <c r="AF3" s="3">
        <f t="shared" ref="AF3:AF14" si="6" xml:space="preserve"> (N3 + W3)/AE3</f>
        <v>5.6338028169014086E-2</v>
      </c>
      <c r="AG3" s="4">
        <f t="shared" ref="AG3:AG14" si="7" xml:space="preserve"> (S3 + U3)/AE3</f>
        <v>0</v>
      </c>
      <c r="AH3" s="5">
        <f t="shared" ref="AH3:AH14" si="8" xml:space="preserve"> (P3 + R3 + Y3) / AE3</f>
        <v>0.4859154929577465</v>
      </c>
      <c r="AI3" s="7">
        <f t="shared" ref="AI3:AI14" si="9" xml:space="preserve"> (O3 + Q3 + T3 + V3 + X3) / AE3</f>
        <v>0.45774647887323944</v>
      </c>
    </row>
    <row r="4" spans="1:35" x14ac:dyDescent="0.25">
      <c r="A4" s="1" t="s">
        <v>124</v>
      </c>
      <c r="B4" s="2">
        <v>118.5</v>
      </c>
      <c r="C4" s="2">
        <v>0</v>
      </c>
      <c r="D4" s="2">
        <v>37.875</v>
      </c>
      <c r="E4" s="2">
        <v>77.75</v>
      </c>
      <c r="F4" s="2">
        <v>14.875</v>
      </c>
      <c r="G4" s="2">
        <v>31.59375</v>
      </c>
      <c r="H4" s="2">
        <v>8</v>
      </c>
      <c r="I4" s="2">
        <v>144.0625</v>
      </c>
      <c r="J4" s="2">
        <v>0</v>
      </c>
      <c r="K4" s="2">
        <v>47</v>
      </c>
      <c r="L4" s="2">
        <v>37.625</v>
      </c>
      <c r="M4" s="2">
        <v>24.25</v>
      </c>
      <c r="N4" s="2">
        <v>15.375</v>
      </c>
      <c r="O4" s="2">
        <v>0</v>
      </c>
      <c r="P4" s="2">
        <v>6</v>
      </c>
      <c r="Q4" s="2">
        <v>3.5</v>
      </c>
      <c r="R4" s="2">
        <v>0</v>
      </c>
      <c r="S4" s="2">
        <v>0</v>
      </c>
      <c r="T4" s="2">
        <v>0</v>
      </c>
      <c r="U4" s="2">
        <v>46.625</v>
      </c>
      <c r="V4" s="2">
        <v>0</v>
      </c>
      <c r="W4" s="2">
        <v>34.375</v>
      </c>
      <c r="X4" s="2">
        <v>7</v>
      </c>
      <c r="Y4" s="2">
        <v>0</v>
      </c>
      <c r="Z4" s="13">
        <f t="shared" si="0"/>
        <v>541.53125</v>
      </c>
      <c r="AA4" s="3">
        <f t="shared" si="1"/>
        <v>0.30561486525477521</v>
      </c>
      <c r="AB4" s="4">
        <f t="shared" si="2"/>
        <v>0.29349645103583588</v>
      </c>
      <c r="AC4" s="5">
        <f t="shared" si="3"/>
        <v>0.1730624963933291</v>
      </c>
      <c r="AD4" s="6">
        <f t="shared" si="4"/>
        <v>0.22782618731605978</v>
      </c>
      <c r="AE4" s="13">
        <f t="shared" si="5"/>
        <v>112.875</v>
      </c>
      <c r="AF4" s="3">
        <f t="shared" si="6"/>
        <v>0.44075304540420818</v>
      </c>
      <c r="AG4" s="4">
        <f t="shared" si="7"/>
        <v>0.41306755260243633</v>
      </c>
      <c r="AH4" s="5">
        <f t="shared" si="8"/>
        <v>5.3156146179401995E-2</v>
      </c>
      <c r="AI4" s="7">
        <f t="shared" si="9"/>
        <v>9.3023255813953487E-2</v>
      </c>
    </row>
    <row r="5" spans="1:35" x14ac:dyDescent="0.25">
      <c r="A5" s="1" t="s">
        <v>125</v>
      </c>
      <c r="B5" s="2">
        <v>129</v>
      </c>
      <c r="C5" s="2">
        <v>0.125</v>
      </c>
      <c r="D5" s="2">
        <v>65.625</v>
      </c>
      <c r="E5" s="2">
        <v>0.375</v>
      </c>
      <c r="F5" s="2">
        <v>100.625</v>
      </c>
      <c r="G5" s="2">
        <v>87.375</v>
      </c>
      <c r="H5" s="2">
        <v>0.375</v>
      </c>
      <c r="I5" s="2">
        <v>328.53125</v>
      </c>
      <c r="J5" s="2">
        <v>0</v>
      </c>
      <c r="K5" s="2">
        <v>79.125</v>
      </c>
      <c r="L5" s="2">
        <v>0.125</v>
      </c>
      <c r="M5" s="2">
        <v>53.5</v>
      </c>
      <c r="N5" s="2">
        <v>39.75</v>
      </c>
      <c r="O5" s="2">
        <v>0</v>
      </c>
      <c r="P5" s="2">
        <v>22</v>
      </c>
      <c r="Q5" s="2">
        <v>0</v>
      </c>
      <c r="R5" s="2">
        <v>37</v>
      </c>
      <c r="S5" s="2">
        <v>38.375</v>
      </c>
      <c r="T5" s="2">
        <v>0</v>
      </c>
      <c r="U5" s="2">
        <v>113.125</v>
      </c>
      <c r="V5" s="2">
        <v>0</v>
      </c>
      <c r="W5" s="2">
        <v>5.375</v>
      </c>
      <c r="X5" s="2">
        <v>0.125</v>
      </c>
      <c r="Y5" s="2">
        <v>4.5</v>
      </c>
      <c r="Z5" s="13">
        <f t="shared" si="0"/>
        <v>844.78125</v>
      </c>
      <c r="AA5" s="3">
        <f t="shared" si="1"/>
        <v>0.24636555321273998</v>
      </c>
      <c r="AB5" s="4">
        <f t="shared" si="2"/>
        <v>0.50800873007065439</v>
      </c>
      <c r="AC5" s="5">
        <f t="shared" si="3"/>
        <v>0.24444197832279066</v>
      </c>
      <c r="AD5" s="6">
        <f t="shared" si="4"/>
        <v>1.1837383938149669E-3</v>
      </c>
      <c r="AE5" s="13">
        <f t="shared" si="5"/>
        <v>260.25</v>
      </c>
      <c r="AF5" s="3">
        <f t="shared" si="6"/>
        <v>0.17339097022094141</v>
      </c>
      <c r="AG5" s="4">
        <f t="shared" si="7"/>
        <v>0.58213256484149856</v>
      </c>
      <c r="AH5" s="5">
        <f t="shared" si="8"/>
        <v>0.24399615754082613</v>
      </c>
      <c r="AI5" s="7">
        <f t="shared" si="9"/>
        <v>4.8030739673390969E-4</v>
      </c>
    </row>
    <row r="6" spans="1:35" x14ac:dyDescent="0.25">
      <c r="A6" s="1" t="s">
        <v>126</v>
      </c>
      <c r="B6" s="2">
        <v>187.625</v>
      </c>
      <c r="C6" s="2">
        <v>0</v>
      </c>
      <c r="D6" s="2">
        <v>53</v>
      </c>
      <c r="E6" s="2">
        <v>0</v>
      </c>
      <c r="F6" s="2">
        <v>69.5</v>
      </c>
      <c r="G6" s="2">
        <v>130.5</v>
      </c>
      <c r="H6" s="2">
        <v>0</v>
      </c>
      <c r="I6" s="2">
        <v>128.125</v>
      </c>
      <c r="J6" s="2">
        <v>6.25E-2</v>
      </c>
      <c r="K6" s="2">
        <v>43.125</v>
      </c>
      <c r="L6" s="2">
        <v>86.4375</v>
      </c>
      <c r="M6" s="2">
        <v>4.125</v>
      </c>
      <c r="N6" s="2">
        <v>42.875</v>
      </c>
      <c r="O6" s="2">
        <v>0</v>
      </c>
      <c r="P6" s="2">
        <v>5</v>
      </c>
      <c r="Q6" s="2">
        <v>0</v>
      </c>
      <c r="R6" s="2">
        <v>16.75</v>
      </c>
      <c r="S6" s="2">
        <v>31</v>
      </c>
      <c r="T6" s="2">
        <v>0</v>
      </c>
      <c r="U6" s="2">
        <v>16.125</v>
      </c>
      <c r="V6" s="2">
        <v>0</v>
      </c>
      <c r="W6" s="2">
        <v>3.75</v>
      </c>
      <c r="X6" s="2">
        <v>26.75</v>
      </c>
      <c r="Y6" s="2">
        <v>0.375</v>
      </c>
      <c r="Z6" s="13">
        <f t="shared" si="0"/>
        <v>702.5</v>
      </c>
      <c r="AA6" s="3">
        <f t="shared" si="1"/>
        <v>0.32846975088967972</v>
      </c>
      <c r="AB6" s="4">
        <f t="shared" si="2"/>
        <v>0.28131672597864771</v>
      </c>
      <c r="AC6" s="5">
        <f t="shared" si="3"/>
        <v>0.26708185053380784</v>
      </c>
      <c r="AD6" s="6">
        <f t="shared" si="4"/>
        <v>0.12313167259786477</v>
      </c>
      <c r="AE6" s="13">
        <f t="shared" si="5"/>
        <v>142.625</v>
      </c>
      <c r="AF6" s="3">
        <f t="shared" si="6"/>
        <v>0.32690622261174407</v>
      </c>
      <c r="AG6" s="4">
        <f t="shared" si="7"/>
        <v>0.33041191936897457</v>
      </c>
      <c r="AH6" s="5">
        <f t="shared" si="8"/>
        <v>0.15512708150744961</v>
      </c>
      <c r="AI6" s="7">
        <f t="shared" si="9"/>
        <v>0.18755477651183172</v>
      </c>
    </row>
    <row r="7" spans="1:35" x14ac:dyDescent="0.25">
      <c r="A7" s="1" t="s">
        <v>127</v>
      </c>
      <c r="B7" s="2">
        <v>101.734375</v>
      </c>
      <c r="C7" s="2">
        <v>0.765625</v>
      </c>
      <c r="D7" s="2">
        <v>66.8125</v>
      </c>
      <c r="E7" s="2">
        <v>7.765625</v>
      </c>
      <c r="F7" s="2">
        <v>25.515625</v>
      </c>
      <c r="G7" s="2">
        <v>88.609375</v>
      </c>
      <c r="H7" s="2">
        <v>3.984375</v>
      </c>
      <c r="I7" s="2">
        <v>124.640625</v>
      </c>
      <c r="J7" s="2">
        <v>3.765625</v>
      </c>
      <c r="K7" s="2">
        <v>33.953125</v>
      </c>
      <c r="L7" s="2">
        <v>18.796875</v>
      </c>
      <c r="M7" s="2">
        <v>40.40625</v>
      </c>
      <c r="N7" s="2">
        <v>10.5625</v>
      </c>
      <c r="O7" s="2">
        <v>0.125</v>
      </c>
      <c r="P7" s="2">
        <v>7.625</v>
      </c>
      <c r="Q7" s="2">
        <v>2.125</v>
      </c>
      <c r="R7" s="2">
        <v>14.6875</v>
      </c>
      <c r="S7" s="2">
        <v>11.4375</v>
      </c>
      <c r="T7" s="2">
        <v>0.25</v>
      </c>
      <c r="U7" s="2">
        <v>4.9375</v>
      </c>
      <c r="V7" s="2">
        <v>3</v>
      </c>
      <c r="W7" s="2">
        <v>19.125</v>
      </c>
      <c r="X7" s="2">
        <v>0.75</v>
      </c>
      <c r="Y7" s="2">
        <v>35.625</v>
      </c>
      <c r="Z7" s="13">
        <f t="shared" si="0"/>
        <v>516.75</v>
      </c>
      <c r="AA7" s="3">
        <f t="shared" si="1"/>
        <v>0.26257861635220126</v>
      </c>
      <c r="AB7" s="4">
        <f t="shared" si="2"/>
        <v>0.29057813255926462</v>
      </c>
      <c r="AC7" s="5">
        <f t="shared" si="3"/>
        <v>0.37896105466860186</v>
      </c>
      <c r="AD7" s="6">
        <f t="shared" si="4"/>
        <v>6.7882196419932275E-2</v>
      </c>
      <c r="AE7" s="13">
        <f t="shared" si="5"/>
        <v>110.25</v>
      </c>
      <c r="AF7" s="3">
        <f t="shared" si="6"/>
        <v>0.26927437641723356</v>
      </c>
      <c r="AG7" s="4">
        <f t="shared" si="7"/>
        <v>0.14852607709750568</v>
      </c>
      <c r="AH7" s="5">
        <f t="shared" si="8"/>
        <v>0.52551020408163263</v>
      </c>
      <c r="AI7" s="7">
        <f t="shared" si="9"/>
        <v>5.6689342403628121E-2</v>
      </c>
    </row>
    <row r="8" spans="1:35" x14ac:dyDescent="0.25">
      <c r="A8" s="1" t="s">
        <v>128</v>
      </c>
      <c r="B8" s="2">
        <v>83.75</v>
      </c>
      <c r="C8" s="2">
        <v>0</v>
      </c>
      <c r="D8" s="2">
        <v>108.875</v>
      </c>
      <c r="E8" s="2">
        <v>16</v>
      </c>
      <c r="F8" s="2">
        <v>43.375</v>
      </c>
      <c r="G8" s="2">
        <v>56.25</v>
      </c>
      <c r="H8" s="2">
        <v>19.625</v>
      </c>
      <c r="I8" s="2">
        <v>149.875</v>
      </c>
      <c r="J8" s="2">
        <v>0</v>
      </c>
      <c r="K8" s="2">
        <v>68.125</v>
      </c>
      <c r="L8" s="2">
        <v>35.5</v>
      </c>
      <c r="M8" s="2">
        <v>58.5</v>
      </c>
      <c r="N8" s="2">
        <v>22.25</v>
      </c>
      <c r="O8" s="2">
        <v>0</v>
      </c>
      <c r="P8" s="2">
        <v>13.25</v>
      </c>
      <c r="Q8" s="2">
        <v>0</v>
      </c>
      <c r="R8" s="2">
        <v>0.875</v>
      </c>
      <c r="S8" s="2">
        <v>17.375</v>
      </c>
      <c r="T8" s="2">
        <v>0</v>
      </c>
      <c r="U8" s="2">
        <v>40.75</v>
      </c>
      <c r="V8" s="2">
        <v>0</v>
      </c>
      <c r="W8" s="2">
        <v>1.75</v>
      </c>
      <c r="X8" s="2">
        <v>5.25</v>
      </c>
      <c r="Y8" s="2">
        <v>8.25</v>
      </c>
      <c r="Z8" s="13">
        <f t="shared" si="0"/>
        <v>639.875</v>
      </c>
      <c r="AA8" s="3">
        <f t="shared" si="1"/>
        <v>0.23735104512600116</v>
      </c>
      <c r="AB8" s="4">
        <f t="shared" si="2"/>
        <v>0.30201211174057435</v>
      </c>
      <c r="AC8" s="5">
        <f t="shared" si="3"/>
        <v>0.34948232076577457</v>
      </c>
      <c r="AD8" s="6">
        <f t="shared" si="4"/>
        <v>0.11115452236764993</v>
      </c>
      <c r="AE8" s="13">
        <f t="shared" si="5"/>
        <v>109.75</v>
      </c>
      <c r="AF8" s="3">
        <f t="shared" si="6"/>
        <v>0.21867881548974943</v>
      </c>
      <c r="AG8" s="4">
        <f t="shared" si="7"/>
        <v>0.52961275626423687</v>
      </c>
      <c r="AH8" s="5">
        <f t="shared" si="8"/>
        <v>0.20387243735763097</v>
      </c>
      <c r="AI8" s="7">
        <f t="shared" si="9"/>
        <v>4.7835990888382689E-2</v>
      </c>
    </row>
    <row r="9" spans="1:35" x14ac:dyDescent="0.25">
      <c r="A9" s="1" t="s">
        <v>129</v>
      </c>
      <c r="B9" s="2">
        <v>24.03125</v>
      </c>
      <c r="C9" s="2">
        <v>1</v>
      </c>
      <c r="D9" s="2">
        <v>24.1875</v>
      </c>
      <c r="E9" s="2">
        <v>3</v>
      </c>
      <c r="F9" s="2">
        <v>9</v>
      </c>
      <c r="G9" s="2">
        <v>10.40625</v>
      </c>
      <c r="H9" s="2">
        <v>3.0625</v>
      </c>
      <c r="I9" s="2">
        <v>18.5625</v>
      </c>
      <c r="J9" s="2">
        <v>0.625</v>
      </c>
      <c r="K9" s="2">
        <v>17</v>
      </c>
      <c r="L9" s="2">
        <v>14.3125</v>
      </c>
      <c r="M9" s="2">
        <v>7.5</v>
      </c>
      <c r="N9" s="2">
        <v>2.75</v>
      </c>
      <c r="O9" s="2">
        <v>0</v>
      </c>
      <c r="P9" s="2">
        <v>3.9375</v>
      </c>
      <c r="Q9" s="2">
        <v>0.375</v>
      </c>
      <c r="R9" s="2">
        <v>0.5</v>
      </c>
      <c r="S9" s="2">
        <v>0</v>
      </c>
      <c r="T9" s="2">
        <v>6.25E-2</v>
      </c>
      <c r="U9" s="2">
        <v>1.875</v>
      </c>
      <c r="V9" s="2">
        <v>0</v>
      </c>
      <c r="W9" s="2">
        <v>2.125</v>
      </c>
      <c r="X9" s="2">
        <v>1.5</v>
      </c>
      <c r="Y9" s="2">
        <v>0</v>
      </c>
      <c r="Z9" s="13">
        <f t="shared" si="0"/>
        <v>132.6875</v>
      </c>
      <c r="AA9" s="3">
        <f t="shared" si="1"/>
        <v>0.30923221855864341</v>
      </c>
      <c r="AB9" s="4">
        <f t="shared" si="2"/>
        <v>0.20772491756947717</v>
      </c>
      <c r="AC9" s="5">
        <f t="shared" si="3"/>
        <v>0.31723975506358926</v>
      </c>
      <c r="AD9" s="6">
        <f t="shared" si="4"/>
        <v>0.16580310880829016</v>
      </c>
      <c r="AE9" s="13">
        <f t="shared" si="5"/>
        <v>13.125</v>
      </c>
      <c r="AF9" s="3">
        <f t="shared" si="6"/>
        <v>0.37142857142857144</v>
      </c>
      <c r="AG9" s="4">
        <f t="shared" si="7"/>
        <v>0.14285714285714285</v>
      </c>
      <c r="AH9" s="5">
        <f t="shared" si="8"/>
        <v>0.33809523809523812</v>
      </c>
      <c r="AI9" s="7">
        <f t="shared" si="9"/>
        <v>0.14761904761904762</v>
      </c>
    </row>
    <row r="10" spans="1:35" x14ac:dyDescent="0.25">
      <c r="A10" s="1" t="s">
        <v>130</v>
      </c>
      <c r="B10" s="2">
        <v>76.875</v>
      </c>
      <c r="C10" s="2">
        <v>0</v>
      </c>
      <c r="D10" s="2">
        <v>54.3125</v>
      </c>
      <c r="E10" s="2">
        <v>12.8125</v>
      </c>
      <c r="F10" s="2">
        <v>10.5</v>
      </c>
      <c r="G10" s="2">
        <v>54.4375</v>
      </c>
      <c r="H10" s="2">
        <v>15.5</v>
      </c>
      <c r="I10" s="2">
        <v>33.625</v>
      </c>
      <c r="J10" s="2">
        <v>0.125</v>
      </c>
      <c r="K10" s="2">
        <v>35.125</v>
      </c>
      <c r="L10" s="2">
        <v>10.3125</v>
      </c>
      <c r="M10" s="2">
        <v>0.625</v>
      </c>
      <c r="N10" s="2">
        <v>18.5625</v>
      </c>
      <c r="O10" s="2">
        <v>0</v>
      </c>
      <c r="P10" s="2">
        <v>19.625</v>
      </c>
      <c r="Q10" s="2">
        <v>9.125</v>
      </c>
      <c r="R10" s="2">
        <v>0</v>
      </c>
      <c r="S10" s="2">
        <v>10.375</v>
      </c>
      <c r="T10" s="2">
        <v>0.25</v>
      </c>
      <c r="U10" s="2">
        <v>5.125</v>
      </c>
      <c r="V10" s="2">
        <v>0.125</v>
      </c>
      <c r="W10" s="2">
        <v>1.75</v>
      </c>
      <c r="X10" s="2">
        <v>4.25</v>
      </c>
      <c r="Y10" s="2">
        <v>0</v>
      </c>
      <c r="Z10" s="13">
        <f t="shared" si="0"/>
        <v>304.25</v>
      </c>
      <c r="AA10" s="3">
        <f t="shared" si="1"/>
        <v>0.36811832374691866</v>
      </c>
      <c r="AB10" s="4">
        <f t="shared" si="2"/>
        <v>0.14502875924404274</v>
      </c>
      <c r="AC10" s="5">
        <f t="shared" si="3"/>
        <v>0.35949055053410023</v>
      </c>
      <c r="AD10" s="6">
        <f t="shared" si="4"/>
        <v>0.12736236647493837</v>
      </c>
      <c r="AE10" s="13">
        <f t="shared" si="5"/>
        <v>69.1875</v>
      </c>
      <c r="AF10" s="3">
        <f t="shared" si="6"/>
        <v>0.29358626919602532</v>
      </c>
      <c r="AG10" s="4">
        <f t="shared" si="7"/>
        <v>0.22402890695573621</v>
      </c>
      <c r="AH10" s="5">
        <f t="shared" si="8"/>
        <v>0.28364950316169829</v>
      </c>
      <c r="AI10" s="7">
        <f t="shared" si="9"/>
        <v>0.19873532068654021</v>
      </c>
    </row>
    <row r="11" spans="1:35" x14ac:dyDescent="0.25">
      <c r="A11" s="1" t="s">
        <v>131</v>
      </c>
      <c r="B11" s="2">
        <v>177.375</v>
      </c>
      <c r="C11" s="2">
        <v>0</v>
      </c>
      <c r="D11" s="2">
        <v>116.375</v>
      </c>
      <c r="E11" s="2">
        <v>0</v>
      </c>
      <c r="F11" s="2">
        <v>127.875</v>
      </c>
      <c r="G11" s="2">
        <v>68</v>
      </c>
      <c r="H11" s="2">
        <v>19.25</v>
      </c>
      <c r="I11" s="2">
        <v>129.25</v>
      </c>
      <c r="J11" s="2">
        <v>0.34375</v>
      </c>
      <c r="K11" s="2">
        <v>99</v>
      </c>
      <c r="L11" s="2">
        <v>13.25</v>
      </c>
      <c r="M11" s="2">
        <v>32.875</v>
      </c>
      <c r="N11" s="2">
        <v>70.625</v>
      </c>
      <c r="O11" s="2">
        <v>0</v>
      </c>
      <c r="P11" s="2">
        <v>35.375</v>
      </c>
      <c r="Q11" s="2">
        <v>0</v>
      </c>
      <c r="R11" s="2">
        <v>12.25</v>
      </c>
      <c r="S11" s="2">
        <v>12.75</v>
      </c>
      <c r="T11" s="2">
        <v>2.75</v>
      </c>
      <c r="U11" s="2">
        <v>32.75</v>
      </c>
      <c r="V11" s="2">
        <v>0</v>
      </c>
      <c r="W11" s="2">
        <v>29</v>
      </c>
      <c r="X11" s="2">
        <v>2.75</v>
      </c>
      <c r="Y11" s="2">
        <v>28.25</v>
      </c>
      <c r="Z11" s="13">
        <f t="shared" si="0"/>
        <v>783.59375</v>
      </c>
      <c r="AA11" s="3">
        <f t="shared" si="1"/>
        <v>0.35270189431704885</v>
      </c>
      <c r="AB11" s="4">
        <f t="shared" si="2"/>
        <v>0.32813559322033897</v>
      </c>
      <c r="AC11" s="5">
        <f t="shared" si="3"/>
        <v>0.27724825523429714</v>
      </c>
      <c r="AD11" s="6">
        <f t="shared" si="4"/>
        <v>4.1914257228315058E-2</v>
      </c>
      <c r="AE11" s="13">
        <f t="shared" si="5"/>
        <v>226.5</v>
      </c>
      <c r="AF11" s="3">
        <f t="shared" si="6"/>
        <v>0.43984547461368656</v>
      </c>
      <c r="AG11" s="4">
        <f t="shared" si="7"/>
        <v>0.20088300220750552</v>
      </c>
      <c r="AH11" s="5">
        <f t="shared" si="8"/>
        <v>0.33498896247240617</v>
      </c>
      <c r="AI11" s="7">
        <f t="shared" si="9"/>
        <v>2.4282560706401765E-2</v>
      </c>
    </row>
    <row r="12" spans="1:35" x14ac:dyDescent="0.25">
      <c r="A12" s="1" t="s">
        <v>132</v>
      </c>
      <c r="B12" s="2">
        <v>95</v>
      </c>
      <c r="C12" s="2">
        <v>3.625</v>
      </c>
      <c r="D12" s="2">
        <v>49.5</v>
      </c>
      <c r="E12" s="2">
        <v>2.75</v>
      </c>
      <c r="F12" s="2">
        <v>65.5</v>
      </c>
      <c r="G12" s="2">
        <v>33.625</v>
      </c>
      <c r="H12" s="2">
        <v>3.125</v>
      </c>
      <c r="I12" s="2">
        <v>81.75</v>
      </c>
      <c r="J12" s="2">
        <v>9.125</v>
      </c>
      <c r="K12" s="2">
        <v>73.375</v>
      </c>
      <c r="L12" s="2">
        <v>4.375</v>
      </c>
      <c r="M12" s="2">
        <v>36.5</v>
      </c>
      <c r="N12" s="2">
        <v>9.75</v>
      </c>
      <c r="O12" s="2">
        <v>0</v>
      </c>
      <c r="P12" s="2">
        <v>2</v>
      </c>
      <c r="Q12" s="2">
        <v>0</v>
      </c>
      <c r="R12" s="2">
        <v>3.5</v>
      </c>
      <c r="S12" s="2">
        <v>3.5</v>
      </c>
      <c r="T12" s="2">
        <v>0.5</v>
      </c>
      <c r="U12" s="2">
        <v>14.25</v>
      </c>
      <c r="V12" s="2">
        <v>4</v>
      </c>
      <c r="W12" s="2">
        <v>11.5</v>
      </c>
      <c r="X12" s="2">
        <v>0</v>
      </c>
      <c r="Y12" s="2">
        <v>6</v>
      </c>
      <c r="Z12" s="13">
        <f t="shared" si="0"/>
        <v>458.25</v>
      </c>
      <c r="AA12" s="3">
        <f t="shared" si="1"/>
        <v>0.36743044189852703</v>
      </c>
      <c r="AB12" s="4">
        <f t="shared" si="2"/>
        <v>0.32133115111838517</v>
      </c>
      <c r="AC12" s="5">
        <f t="shared" si="3"/>
        <v>0.26104746317512273</v>
      </c>
      <c r="AD12" s="6">
        <f t="shared" si="4"/>
        <v>5.0190943807965085E-2</v>
      </c>
      <c r="AE12" s="13">
        <f t="shared" si="5"/>
        <v>55</v>
      </c>
      <c r="AF12" s="3">
        <f t="shared" si="6"/>
        <v>0.38636363636363635</v>
      </c>
      <c r="AG12" s="4">
        <f t="shared" si="7"/>
        <v>0.32272727272727275</v>
      </c>
      <c r="AH12" s="5">
        <f t="shared" si="8"/>
        <v>0.20909090909090908</v>
      </c>
      <c r="AI12" s="7">
        <f t="shared" si="9"/>
        <v>8.1818181818181818E-2</v>
      </c>
    </row>
    <row r="13" spans="1:35" x14ac:dyDescent="0.25">
      <c r="A13" s="1" t="s">
        <v>133</v>
      </c>
      <c r="B13" s="2">
        <v>115</v>
      </c>
      <c r="C13" s="2">
        <v>0</v>
      </c>
      <c r="D13" s="2">
        <v>83.875</v>
      </c>
      <c r="E13" s="2">
        <v>5.25</v>
      </c>
      <c r="F13" s="2">
        <v>79.75</v>
      </c>
      <c r="G13" s="2">
        <v>86</v>
      </c>
      <c r="H13" s="2">
        <v>4</v>
      </c>
      <c r="I13" s="2">
        <v>80.25</v>
      </c>
      <c r="J13" s="2">
        <v>8</v>
      </c>
      <c r="K13" s="2">
        <v>54.25</v>
      </c>
      <c r="L13" s="2">
        <v>22.5</v>
      </c>
      <c r="M13" s="2">
        <v>21.125</v>
      </c>
      <c r="N13" s="2">
        <v>46.25</v>
      </c>
      <c r="O13" s="2">
        <v>0</v>
      </c>
      <c r="P13" s="2">
        <v>20.375</v>
      </c>
      <c r="Q13" s="2">
        <v>0</v>
      </c>
      <c r="R13" s="2">
        <v>0.875</v>
      </c>
      <c r="S13" s="2">
        <v>25.875</v>
      </c>
      <c r="T13" s="2">
        <v>0</v>
      </c>
      <c r="U13" s="2">
        <v>16</v>
      </c>
      <c r="V13" s="2">
        <v>3</v>
      </c>
      <c r="W13" s="2">
        <v>4.75</v>
      </c>
      <c r="X13" s="2">
        <v>17.625</v>
      </c>
      <c r="Y13" s="2">
        <v>3.5</v>
      </c>
      <c r="Z13" s="13">
        <f t="shared" si="0"/>
        <v>560</v>
      </c>
      <c r="AA13" s="3">
        <f t="shared" si="1"/>
        <v>0.30223214285714284</v>
      </c>
      <c r="AB13" s="4">
        <f t="shared" si="2"/>
        <v>0.2857142857142857</v>
      </c>
      <c r="AC13" s="5">
        <f t="shared" si="3"/>
        <v>0.34107142857142858</v>
      </c>
      <c r="AD13" s="6">
        <f t="shared" si="4"/>
        <v>7.0982142857142855E-2</v>
      </c>
      <c r="AE13" s="13">
        <f t="shared" si="5"/>
        <v>138.25</v>
      </c>
      <c r="AF13" s="3">
        <f t="shared" si="6"/>
        <v>0.36889692585895117</v>
      </c>
      <c r="AG13" s="4">
        <f t="shared" si="7"/>
        <v>0.30289330922242313</v>
      </c>
      <c r="AH13" s="5">
        <f t="shared" si="8"/>
        <v>0.17902350813743217</v>
      </c>
      <c r="AI13" s="7">
        <f t="shared" si="9"/>
        <v>0.14918625678119349</v>
      </c>
    </row>
    <row r="14" spans="1:35" x14ac:dyDescent="0.25">
      <c r="A14" s="1" t="s">
        <v>134</v>
      </c>
      <c r="B14" s="2">
        <v>195.9375</v>
      </c>
      <c r="C14" s="2">
        <v>0</v>
      </c>
      <c r="D14" s="2">
        <v>13.5</v>
      </c>
      <c r="E14" s="2">
        <v>7.5</v>
      </c>
      <c r="F14" s="2">
        <v>56.96875</v>
      </c>
      <c r="G14" s="2">
        <v>62</v>
      </c>
      <c r="H14" s="2">
        <v>0</v>
      </c>
      <c r="I14" s="2">
        <v>86.75</v>
      </c>
      <c r="J14" s="2">
        <v>0</v>
      </c>
      <c r="K14" s="2">
        <v>28</v>
      </c>
      <c r="L14" s="2">
        <v>38.1875</v>
      </c>
      <c r="M14" s="2">
        <v>0.25</v>
      </c>
      <c r="N14" s="2">
        <v>5</v>
      </c>
      <c r="O14" s="2">
        <v>0</v>
      </c>
      <c r="P14" s="2">
        <v>2.625</v>
      </c>
      <c r="Q14" s="2">
        <v>1.5</v>
      </c>
      <c r="R14" s="2">
        <v>7</v>
      </c>
      <c r="S14" s="2">
        <v>12.125</v>
      </c>
      <c r="T14" s="2">
        <v>0</v>
      </c>
      <c r="U14" s="2">
        <v>20.875</v>
      </c>
      <c r="V14" s="2">
        <v>0</v>
      </c>
      <c r="W14" s="2">
        <v>4.25</v>
      </c>
      <c r="X14" s="2">
        <v>3.375</v>
      </c>
      <c r="Y14" s="2">
        <v>0</v>
      </c>
      <c r="Z14" s="13">
        <f t="shared" si="0"/>
        <v>489.09375</v>
      </c>
      <c r="AA14" s="3">
        <f t="shared" si="1"/>
        <v>0.4578621174365855</v>
      </c>
      <c r="AB14" s="4">
        <f t="shared" si="2"/>
        <v>0.29384703852788957</v>
      </c>
      <c r="AC14" s="5">
        <f t="shared" si="3"/>
        <v>0.15487828253785701</v>
      </c>
      <c r="AD14" s="6">
        <f t="shared" si="4"/>
        <v>9.3412561497667884E-2</v>
      </c>
      <c r="AE14" s="13">
        <f t="shared" si="5"/>
        <v>56.75</v>
      </c>
      <c r="AF14" s="3">
        <f t="shared" si="6"/>
        <v>0.16299559471365638</v>
      </c>
      <c r="AG14" s="4">
        <f t="shared" si="7"/>
        <v>0.58149779735682816</v>
      </c>
      <c r="AH14" s="5">
        <f t="shared" si="8"/>
        <v>0.1696035242290749</v>
      </c>
      <c r="AI14" s="7">
        <f t="shared" si="9"/>
        <v>8.590308370044053E-2</v>
      </c>
    </row>
    <row r="16" spans="1:35" x14ac:dyDescent="0.25">
      <c r="Z16" s="21" t="s">
        <v>218</v>
      </c>
      <c r="AA16" s="2">
        <f>AVERAGE(AA1:AA14)</f>
        <v>0.31717394603599597</v>
      </c>
      <c r="AB16" s="2">
        <f t="shared" ref="AB16:AD16" si="10">AVERAGE(AB1:AB14)</f>
        <v>0.28338330869473516</v>
      </c>
      <c r="AC16" s="2">
        <f t="shared" si="10"/>
        <v>0.27564480838112621</v>
      </c>
      <c r="AD16" s="2">
        <f t="shared" si="10"/>
        <v>0.12379793688814264</v>
      </c>
      <c r="AE16" s="22" t="s">
        <v>218</v>
      </c>
      <c r="AF16" s="2">
        <f xml:space="preserve"> AVERAGE(AF1:AF14)</f>
        <v>0.31162557756198195</v>
      </c>
      <c r="AG16" s="2">
        <f t="shared" ref="AG16:AI16" si="11" xml:space="preserve"> AVERAGE(AG1:AG14)</f>
        <v>0.30839435869079518</v>
      </c>
      <c r="AH16" s="2">
        <f t="shared" si="11"/>
        <v>0.25737548362538631</v>
      </c>
      <c r="AI16" s="2">
        <f t="shared" si="11"/>
        <v>0.12260458012183645</v>
      </c>
    </row>
    <row r="17" spans="26:35" x14ac:dyDescent="0.25">
      <c r="Z17" s="21" t="s">
        <v>219</v>
      </c>
      <c r="AA17" s="2">
        <f>TRIMMEAN(AA1:AA14, 0.2)</f>
        <v>0.32163245178638761</v>
      </c>
      <c r="AB17" s="2">
        <f t="shared" ref="AB17:AD17" si="12">TRIMMEAN(AB1:AB14, 0.2)</f>
        <v>0.27554050215607817</v>
      </c>
      <c r="AC17" s="2">
        <f t="shared" si="12"/>
        <v>0.27723119743165286</v>
      </c>
      <c r="AD17" s="2">
        <f t="shared" si="12"/>
        <v>0.10437661019818881</v>
      </c>
      <c r="AE17" s="22" t="s">
        <v>219</v>
      </c>
      <c r="AF17" s="2">
        <f>TRIMMEAN(AF1:AF14,0.2)</f>
        <v>0.31382908202894583</v>
      </c>
      <c r="AG17" s="2">
        <f t="shared" ref="AG17:AI17" si="13">TRIMMEAN(AG1:AG14,0.2)</f>
        <v>0.31154491801262174</v>
      </c>
      <c r="AH17" s="2">
        <f t="shared" si="13"/>
        <v>0.25156499426081708</v>
      </c>
      <c r="AI17" s="2">
        <f t="shared" si="13"/>
        <v>0.10323934139217282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opLeftCell="Q1" workbookViewId="0">
      <selection activeCell="AF15" sqref="AF15:AI15"/>
    </sheetView>
  </sheetViews>
  <sheetFormatPr baseColWidth="10" defaultColWidth="10.875" defaultRowHeight="15.75" x14ac:dyDescent="0.25"/>
  <cols>
    <col min="1" max="1" width="23.625" style="1" bestFit="1" customWidth="1"/>
    <col min="2" max="2" width="8.625" style="1" bestFit="1" customWidth="1"/>
    <col min="3" max="3" width="5.625" style="1" bestFit="1" customWidth="1"/>
    <col min="4" max="4" width="8.625" style="1" bestFit="1" customWidth="1"/>
    <col min="5" max="5" width="7.625" style="1" bestFit="1" customWidth="1"/>
    <col min="6" max="6" width="8.625" style="1" bestFit="1" customWidth="1"/>
    <col min="7" max="7" width="6.625" style="1" bestFit="1" customWidth="1"/>
    <col min="8" max="8" width="7.625" style="1" bestFit="1" customWidth="1"/>
    <col min="9" max="9" width="8.625" style="1" bestFit="1" customWidth="1"/>
    <col min="10" max="11" width="6.625" style="1" bestFit="1" customWidth="1"/>
    <col min="12" max="12" width="7.625" style="1" bestFit="1" customWidth="1"/>
    <col min="13" max="13" width="6.625" style="1" bestFit="1" customWidth="1"/>
    <col min="14" max="14" width="7.625" style="1" bestFit="1" customWidth="1"/>
    <col min="15" max="15" width="8.625" style="1" bestFit="1" customWidth="1"/>
    <col min="16" max="16" width="8.125" style="1" bestFit="1" customWidth="1"/>
    <col min="17" max="17" width="9.125" style="1" bestFit="1" customWidth="1"/>
    <col min="18" max="19" width="8.625" style="1" bestFit="1" customWidth="1"/>
    <col min="20" max="20" width="9.625" style="1" bestFit="1" customWidth="1"/>
    <col min="21" max="21" width="8.125" style="1" bestFit="1" customWidth="1"/>
    <col min="22" max="22" width="9.125" style="1" bestFit="1" customWidth="1"/>
    <col min="23" max="23" width="8.625" style="1" bestFit="1" customWidth="1"/>
    <col min="24" max="24" width="9.625" style="1" bestFit="1" customWidth="1"/>
    <col min="25" max="25" width="9" style="1" bestFit="1" customWidth="1"/>
    <col min="26" max="16384" width="10.875" style="1"/>
  </cols>
  <sheetData>
    <row r="1" spans="1:3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5" t="s">
        <v>212</v>
      </c>
      <c r="AA1" s="16" t="s">
        <v>208</v>
      </c>
      <c r="AB1" s="17" t="s">
        <v>209</v>
      </c>
      <c r="AC1" s="18" t="s">
        <v>210</v>
      </c>
      <c r="AD1" s="19" t="s">
        <v>211</v>
      </c>
      <c r="AE1" s="15" t="s">
        <v>213</v>
      </c>
      <c r="AF1" s="16" t="s">
        <v>214</v>
      </c>
      <c r="AG1" s="17" t="s">
        <v>215</v>
      </c>
      <c r="AH1" s="18" t="s">
        <v>216</v>
      </c>
      <c r="AI1" s="20" t="s">
        <v>217</v>
      </c>
    </row>
    <row r="2" spans="1:35" ht="16.5" thickTop="1" x14ac:dyDescent="0.25">
      <c r="A2" s="1" t="s">
        <v>135</v>
      </c>
      <c r="B2" s="2">
        <v>225.4375</v>
      </c>
      <c r="C2" s="2">
        <v>0</v>
      </c>
      <c r="D2" s="2">
        <v>111.0625</v>
      </c>
      <c r="E2" s="2">
        <v>0.375</v>
      </c>
      <c r="F2" s="2">
        <v>184.0625</v>
      </c>
      <c r="G2" s="2">
        <v>44.125</v>
      </c>
      <c r="H2" s="2">
        <v>13.125</v>
      </c>
      <c r="I2" s="2">
        <v>219.75</v>
      </c>
      <c r="J2" s="2">
        <v>7.75</v>
      </c>
      <c r="K2" s="2">
        <v>97.4375</v>
      </c>
      <c r="L2" s="2">
        <v>1.75</v>
      </c>
      <c r="M2" s="2">
        <v>78.625</v>
      </c>
      <c r="N2" s="2">
        <v>75</v>
      </c>
      <c r="O2" s="2">
        <v>0</v>
      </c>
      <c r="P2" s="2">
        <v>8.625</v>
      </c>
      <c r="Q2" s="2">
        <v>0.25</v>
      </c>
      <c r="R2" s="2">
        <v>21.625</v>
      </c>
      <c r="S2" s="2">
        <v>9</v>
      </c>
      <c r="T2" s="2">
        <v>1.75</v>
      </c>
      <c r="U2" s="2">
        <v>64.75</v>
      </c>
      <c r="V2" s="2">
        <v>2.5</v>
      </c>
      <c r="W2" s="2">
        <v>21.75</v>
      </c>
      <c r="X2" s="2">
        <v>1.75</v>
      </c>
      <c r="Y2" s="2">
        <v>1.25</v>
      </c>
      <c r="Z2" s="13">
        <f>SUM(B2:M2)</f>
        <v>983.5</v>
      </c>
      <c r="AA2" s="3">
        <f xml:space="preserve"> (B2 + K2)/Z2</f>
        <v>0.32829181494661924</v>
      </c>
      <c r="AB2" s="4">
        <f xml:space="preserve"> (F2 + I2) / Z2</f>
        <v>0.41058718861209964</v>
      </c>
      <c r="AC2" s="5">
        <f xml:space="preserve"> (D2 + G2 + M2) / Z2</f>
        <v>0.23773512963904422</v>
      </c>
      <c r="AD2" s="6">
        <f xml:space="preserve"> (C2 + E2 + H2 + J2 + L2) / Z2</f>
        <v>2.3385866802236911E-2</v>
      </c>
      <c r="AE2" s="13">
        <f xml:space="preserve"> SUM(N2:Y2)</f>
        <v>208.25</v>
      </c>
      <c r="AF2" s="3">
        <f xml:space="preserve"> (N2 + W2)/AE2</f>
        <v>0.46458583433373352</v>
      </c>
      <c r="AG2" s="4">
        <f xml:space="preserve"> (S2 + U2)/AE2</f>
        <v>0.35414165666266506</v>
      </c>
      <c r="AH2" s="5">
        <f xml:space="preserve"> (P2 + R2 + Y2) / AE2</f>
        <v>0.15126050420168066</v>
      </c>
      <c r="AI2" s="7">
        <f xml:space="preserve"> (O2 + Q2 + T2 + V2 + X2) / AE2</f>
        <v>3.0012004801920768E-2</v>
      </c>
    </row>
    <row r="3" spans="1:35" x14ac:dyDescent="0.25">
      <c r="A3" s="1" t="s">
        <v>136</v>
      </c>
      <c r="B3" s="2">
        <v>99.625</v>
      </c>
      <c r="C3" s="2">
        <v>0</v>
      </c>
      <c r="D3" s="2">
        <v>58.75</v>
      </c>
      <c r="E3" s="2">
        <v>0</v>
      </c>
      <c r="F3" s="2">
        <v>62.75</v>
      </c>
      <c r="G3" s="2">
        <v>32.25</v>
      </c>
      <c r="H3" s="2">
        <v>0</v>
      </c>
      <c r="I3" s="2">
        <v>241.0625</v>
      </c>
      <c r="J3" s="2">
        <v>0</v>
      </c>
      <c r="K3" s="2">
        <v>38</v>
      </c>
      <c r="L3" s="2">
        <v>4</v>
      </c>
      <c r="M3" s="2">
        <v>65.625</v>
      </c>
      <c r="N3" s="2">
        <v>28.75</v>
      </c>
      <c r="O3" s="2">
        <v>0</v>
      </c>
      <c r="P3" s="2">
        <v>1</v>
      </c>
      <c r="Q3" s="2">
        <v>0</v>
      </c>
      <c r="R3" s="2">
        <v>0</v>
      </c>
      <c r="S3" s="2">
        <v>7.5</v>
      </c>
      <c r="T3" s="2">
        <v>0</v>
      </c>
      <c r="U3" s="2">
        <v>36</v>
      </c>
      <c r="V3" s="2">
        <v>0</v>
      </c>
      <c r="W3" s="2">
        <v>0</v>
      </c>
      <c r="X3" s="2">
        <v>0</v>
      </c>
      <c r="Y3" s="2">
        <v>1.875</v>
      </c>
      <c r="Z3" s="13">
        <f t="shared" ref="Z3:Z12" si="0">SUM(B3:M3)</f>
        <v>602.0625</v>
      </c>
      <c r="AA3" s="3">
        <f t="shared" ref="AA3:AA12" si="1" xml:space="preserve"> (B3 + K3)/Z3</f>
        <v>0.22858922454064154</v>
      </c>
      <c r="AB3" s="4">
        <f t="shared" ref="AB3:AB12" si="2" xml:space="preserve"> (F3 + I3) / Z3</f>
        <v>0.50461953700820095</v>
      </c>
      <c r="AC3" s="5">
        <f t="shared" ref="AC3:AC12" si="3" xml:space="preserve"> (D3 + G3 + M3) / Z3</f>
        <v>0.26014740994498081</v>
      </c>
      <c r="AD3" s="6">
        <f t="shared" ref="AD3:AD12" si="4" xml:space="preserve"> (C3 + E3 + H3 + J3 + L3) / Z3</f>
        <v>6.643828506176684E-3</v>
      </c>
      <c r="AE3" s="13">
        <f t="shared" ref="AE3:AE12" si="5" xml:space="preserve"> SUM(N3:Y3)</f>
        <v>75.125</v>
      </c>
      <c r="AF3" s="3">
        <f t="shared" ref="AF3:AF12" si="6" xml:space="preserve"> (N3 + W3)/AE3</f>
        <v>0.38269550748752079</v>
      </c>
      <c r="AG3" s="4">
        <f t="shared" ref="AG3:AG12" si="7" xml:space="preserve"> (S3 + U3)/AE3</f>
        <v>0.57903494176372716</v>
      </c>
      <c r="AH3" s="5">
        <f t="shared" ref="AH3:AH12" si="8" xml:space="preserve"> (P3 + R3 + Y3) / AE3</f>
        <v>3.8269550748752081E-2</v>
      </c>
      <c r="AI3" s="7">
        <f t="shared" ref="AI3:AI12" si="9" xml:space="preserve"> (O3 + Q3 + T3 + V3 + X3) / AE3</f>
        <v>0</v>
      </c>
    </row>
    <row r="4" spans="1:35" x14ac:dyDescent="0.25">
      <c r="A4" s="1" t="s">
        <v>137</v>
      </c>
      <c r="B4" s="2">
        <v>220.375</v>
      </c>
      <c r="C4" s="2">
        <v>0</v>
      </c>
      <c r="D4" s="2">
        <v>4.25</v>
      </c>
      <c r="E4" s="2">
        <v>6.375</v>
      </c>
      <c r="F4" s="2">
        <v>93.375</v>
      </c>
      <c r="G4" s="2">
        <v>2.3125</v>
      </c>
      <c r="H4" s="2">
        <v>21.8125</v>
      </c>
      <c r="I4" s="2">
        <v>102.5625</v>
      </c>
      <c r="J4" s="2">
        <v>0</v>
      </c>
      <c r="K4" s="2">
        <v>32.5625</v>
      </c>
      <c r="L4" s="2">
        <v>7.5</v>
      </c>
      <c r="M4" s="2">
        <v>54.75</v>
      </c>
      <c r="N4" s="2">
        <v>76.875</v>
      </c>
      <c r="O4" s="2">
        <v>0</v>
      </c>
      <c r="P4" s="2">
        <v>0</v>
      </c>
      <c r="Q4" s="2">
        <v>0</v>
      </c>
      <c r="R4" s="2">
        <v>0.25</v>
      </c>
      <c r="S4" s="2">
        <v>0</v>
      </c>
      <c r="T4" s="2">
        <v>0.75</v>
      </c>
      <c r="U4" s="2">
        <v>0.375</v>
      </c>
      <c r="V4" s="2">
        <v>0</v>
      </c>
      <c r="W4" s="2">
        <v>11.375</v>
      </c>
      <c r="X4" s="2">
        <v>6</v>
      </c>
      <c r="Y4" s="2">
        <v>2.5</v>
      </c>
      <c r="Z4" s="13">
        <f t="shared" si="0"/>
        <v>545.875</v>
      </c>
      <c r="AA4" s="3">
        <f t="shared" si="1"/>
        <v>0.46336157545225554</v>
      </c>
      <c r="AB4" s="4">
        <f t="shared" si="2"/>
        <v>0.3589420654911839</v>
      </c>
      <c r="AC4" s="5">
        <f t="shared" si="3"/>
        <v>0.11231967025417908</v>
      </c>
      <c r="AD4" s="6">
        <f t="shared" si="4"/>
        <v>6.5376688802381497E-2</v>
      </c>
      <c r="AE4" s="13">
        <f t="shared" si="5"/>
        <v>98.125</v>
      </c>
      <c r="AF4" s="3">
        <f t="shared" si="6"/>
        <v>0.89936305732484079</v>
      </c>
      <c r="AG4" s="4">
        <f t="shared" si="7"/>
        <v>3.821656050955414E-3</v>
      </c>
      <c r="AH4" s="5">
        <f t="shared" si="8"/>
        <v>2.802547770700637E-2</v>
      </c>
      <c r="AI4" s="7">
        <f t="shared" si="9"/>
        <v>6.8789808917197451E-2</v>
      </c>
    </row>
    <row r="5" spans="1:35" x14ac:dyDescent="0.25">
      <c r="A5" s="1" t="s">
        <v>138</v>
      </c>
      <c r="B5" s="2">
        <v>77.125</v>
      </c>
      <c r="C5" s="2">
        <v>0</v>
      </c>
      <c r="D5" s="2">
        <v>12.125</v>
      </c>
      <c r="E5" s="2">
        <v>4</v>
      </c>
      <c r="F5" s="2">
        <v>40.4375</v>
      </c>
      <c r="G5" s="2">
        <v>31.0625</v>
      </c>
      <c r="H5" s="2">
        <v>3.625</v>
      </c>
      <c r="I5" s="2">
        <v>37</v>
      </c>
      <c r="J5" s="2">
        <v>0.5</v>
      </c>
      <c r="K5" s="2">
        <v>21.8125</v>
      </c>
      <c r="L5" s="2">
        <v>2.625</v>
      </c>
      <c r="M5" s="2">
        <v>8.375</v>
      </c>
      <c r="N5" s="2">
        <v>26.25</v>
      </c>
      <c r="O5" s="2">
        <v>0</v>
      </c>
      <c r="P5" s="2">
        <v>4.375</v>
      </c>
      <c r="Q5" s="2">
        <v>4</v>
      </c>
      <c r="R5" s="2">
        <v>2.875</v>
      </c>
      <c r="S5" s="2">
        <v>20.875</v>
      </c>
      <c r="T5" s="2">
        <v>3.625</v>
      </c>
      <c r="U5" s="2">
        <v>5.375</v>
      </c>
      <c r="V5" s="2">
        <v>0</v>
      </c>
      <c r="W5" s="2">
        <v>5</v>
      </c>
      <c r="X5" s="2">
        <v>2.25</v>
      </c>
      <c r="Y5" s="2">
        <v>0.375</v>
      </c>
      <c r="Z5" s="13">
        <f t="shared" si="0"/>
        <v>238.6875</v>
      </c>
      <c r="AA5" s="3">
        <f t="shared" si="1"/>
        <v>0.41450641529196125</v>
      </c>
      <c r="AB5" s="4">
        <f t="shared" si="2"/>
        <v>0.32443047918303219</v>
      </c>
      <c r="AC5" s="5">
        <f t="shared" si="3"/>
        <v>0.21602513747054203</v>
      </c>
      <c r="AD5" s="6">
        <f t="shared" si="4"/>
        <v>4.5037968054464521E-2</v>
      </c>
      <c r="AE5" s="13">
        <f t="shared" si="5"/>
        <v>75</v>
      </c>
      <c r="AF5" s="3">
        <f t="shared" si="6"/>
        <v>0.41666666666666669</v>
      </c>
      <c r="AG5" s="4">
        <f t="shared" si="7"/>
        <v>0.35</v>
      </c>
      <c r="AH5" s="5">
        <f t="shared" si="8"/>
        <v>0.10166666666666667</v>
      </c>
      <c r="AI5" s="7">
        <f t="shared" si="9"/>
        <v>0.13166666666666665</v>
      </c>
    </row>
    <row r="6" spans="1:35" x14ac:dyDescent="0.25">
      <c r="A6" s="1" t="s">
        <v>139</v>
      </c>
      <c r="B6" s="2">
        <v>156.6875</v>
      </c>
      <c r="C6" s="2">
        <v>0</v>
      </c>
      <c r="D6" s="2">
        <v>50.3125</v>
      </c>
      <c r="E6" s="2">
        <v>1.75</v>
      </c>
      <c r="F6" s="2">
        <v>102.1875</v>
      </c>
      <c r="G6" s="2">
        <v>81.6875</v>
      </c>
      <c r="H6" s="2">
        <v>3</v>
      </c>
      <c r="I6" s="2">
        <v>151.3125</v>
      </c>
      <c r="J6" s="2">
        <v>19.125</v>
      </c>
      <c r="K6" s="2">
        <v>71.25</v>
      </c>
      <c r="L6" s="2">
        <v>4.625</v>
      </c>
      <c r="M6" s="2">
        <v>44.9375</v>
      </c>
      <c r="N6" s="2">
        <v>49.375</v>
      </c>
      <c r="O6" s="2">
        <v>0</v>
      </c>
      <c r="P6" s="2">
        <v>8.875</v>
      </c>
      <c r="Q6" s="2">
        <v>0</v>
      </c>
      <c r="R6" s="2">
        <v>14.25</v>
      </c>
      <c r="S6" s="2">
        <v>18.25</v>
      </c>
      <c r="T6" s="2">
        <v>0</v>
      </c>
      <c r="U6" s="2">
        <v>24.875</v>
      </c>
      <c r="V6" s="2">
        <v>5</v>
      </c>
      <c r="W6" s="2">
        <v>17</v>
      </c>
      <c r="X6" s="2">
        <v>0</v>
      </c>
      <c r="Y6" s="2">
        <v>3.125</v>
      </c>
      <c r="Z6" s="13">
        <f t="shared" si="0"/>
        <v>686.875</v>
      </c>
      <c r="AA6" s="3">
        <f t="shared" si="1"/>
        <v>0.33184713375796177</v>
      </c>
      <c r="AB6" s="4">
        <f t="shared" si="2"/>
        <v>0.36906278434940853</v>
      </c>
      <c r="AC6" s="5">
        <f t="shared" si="3"/>
        <v>0.25759781619654232</v>
      </c>
      <c r="AD6" s="6">
        <f t="shared" si="4"/>
        <v>4.1492265696087355E-2</v>
      </c>
      <c r="AE6" s="13">
        <f t="shared" si="5"/>
        <v>140.75</v>
      </c>
      <c r="AF6" s="3">
        <f t="shared" si="6"/>
        <v>0.47158081705150978</v>
      </c>
      <c r="AG6" s="4">
        <f t="shared" si="7"/>
        <v>0.30639431616341029</v>
      </c>
      <c r="AH6" s="5">
        <f t="shared" si="8"/>
        <v>0.18650088809946713</v>
      </c>
      <c r="AI6" s="7">
        <f t="shared" si="9"/>
        <v>3.5523978685612786E-2</v>
      </c>
    </row>
    <row r="7" spans="1:35" x14ac:dyDescent="0.25">
      <c r="A7" s="1" t="s">
        <v>140</v>
      </c>
      <c r="B7" s="2">
        <v>115.25</v>
      </c>
      <c r="C7" s="2">
        <v>0.125</v>
      </c>
      <c r="D7" s="2">
        <v>88.15625</v>
      </c>
      <c r="E7" s="2">
        <v>70.1875</v>
      </c>
      <c r="F7" s="2">
        <v>30.125</v>
      </c>
      <c r="G7" s="2">
        <v>86.6875</v>
      </c>
      <c r="H7" s="2">
        <v>24.5625</v>
      </c>
      <c r="I7" s="2">
        <v>109.0625</v>
      </c>
      <c r="J7" s="2">
        <v>36.875</v>
      </c>
      <c r="K7" s="2">
        <v>45.3125</v>
      </c>
      <c r="L7" s="2">
        <v>64.8125</v>
      </c>
      <c r="M7" s="2">
        <v>13.9375</v>
      </c>
      <c r="N7" s="2">
        <v>23.375</v>
      </c>
      <c r="O7" s="2">
        <v>0</v>
      </c>
      <c r="P7" s="2">
        <v>15.6875</v>
      </c>
      <c r="Q7" s="2">
        <v>13.5</v>
      </c>
      <c r="R7" s="2">
        <v>0.25</v>
      </c>
      <c r="S7" s="2">
        <v>18</v>
      </c>
      <c r="T7" s="2">
        <v>1</v>
      </c>
      <c r="U7" s="2">
        <v>10.59375</v>
      </c>
      <c r="V7" s="2">
        <v>9.5</v>
      </c>
      <c r="W7" s="2">
        <v>0.5</v>
      </c>
      <c r="X7" s="2">
        <v>7.25</v>
      </c>
      <c r="Y7" s="2">
        <v>1.3125</v>
      </c>
      <c r="Z7" s="13">
        <f t="shared" si="0"/>
        <v>685.09375</v>
      </c>
      <c r="AA7" s="3">
        <f t="shared" si="1"/>
        <v>0.2343657346166127</v>
      </c>
      <c r="AB7" s="4">
        <f t="shared" si="2"/>
        <v>0.20316562514254435</v>
      </c>
      <c r="AC7" s="5">
        <f t="shared" si="3"/>
        <v>0.2755553528257994</v>
      </c>
      <c r="AD7" s="6">
        <f t="shared" si="4"/>
        <v>0.28691328741504357</v>
      </c>
      <c r="AE7" s="13">
        <f t="shared" si="5"/>
        <v>100.96875</v>
      </c>
      <c r="AF7" s="3">
        <f t="shared" si="6"/>
        <v>0.23645930052615288</v>
      </c>
      <c r="AG7" s="4">
        <f t="shared" si="7"/>
        <v>0.28319405756731664</v>
      </c>
      <c r="AH7" s="5">
        <f t="shared" si="8"/>
        <v>0.17084493964716807</v>
      </c>
      <c r="AI7" s="7">
        <f t="shared" si="9"/>
        <v>0.30950170225936241</v>
      </c>
    </row>
    <row r="8" spans="1:35" x14ac:dyDescent="0.25">
      <c r="A8" s="1" t="s">
        <v>141</v>
      </c>
      <c r="B8" s="2">
        <v>220.8125</v>
      </c>
      <c r="C8" s="2">
        <v>1.375</v>
      </c>
      <c r="D8" s="2">
        <v>49.0625</v>
      </c>
      <c r="E8" s="2">
        <v>51.75</v>
      </c>
      <c r="F8" s="2">
        <v>58.875</v>
      </c>
      <c r="G8" s="2">
        <v>99.625</v>
      </c>
      <c r="H8" s="2">
        <v>4.25</v>
      </c>
      <c r="I8" s="2">
        <v>139.75</v>
      </c>
      <c r="J8" s="2">
        <v>6.25</v>
      </c>
      <c r="K8" s="2">
        <v>48.3125</v>
      </c>
      <c r="L8" s="2">
        <v>63.125</v>
      </c>
      <c r="M8" s="2">
        <v>15.4375</v>
      </c>
      <c r="N8" s="2">
        <v>63.125</v>
      </c>
      <c r="O8" s="2">
        <v>0</v>
      </c>
      <c r="P8" s="2">
        <v>7.25</v>
      </c>
      <c r="Q8" s="2">
        <v>22.25</v>
      </c>
      <c r="R8" s="2">
        <v>1.5</v>
      </c>
      <c r="S8" s="2">
        <v>37.75</v>
      </c>
      <c r="T8" s="2">
        <v>0</v>
      </c>
      <c r="U8" s="2">
        <v>14.5</v>
      </c>
      <c r="V8" s="2">
        <v>0.25</v>
      </c>
      <c r="W8" s="2">
        <v>7.5625</v>
      </c>
      <c r="X8" s="2">
        <v>20</v>
      </c>
      <c r="Y8" s="2">
        <v>0.1875</v>
      </c>
      <c r="Z8" s="13">
        <f t="shared" si="0"/>
        <v>758.625</v>
      </c>
      <c r="AA8" s="3">
        <f t="shared" si="1"/>
        <v>0.35475366617235127</v>
      </c>
      <c r="AB8" s="4">
        <f t="shared" si="2"/>
        <v>0.2618223760092272</v>
      </c>
      <c r="AC8" s="5">
        <f t="shared" si="3"/>
        <v>0.21634536167408139</v>
      </c>
      <c r="AD8" s="6">
        <f t="shared" si="4"/>
        <v>0.16707859614434009</v>
      </c>
      <c r="AE8" s="13">
        <f t="shared" si="5"/>
        <v>174.375</v>
      </c>
      <c r="AF8" s="3">
        <f t="shared" si="6"/>
        <v>0.40537634408602152</v>
      </c>
      <c r="AG8" s="4">
        <f t="shared" si="7"/>
        <v>0.29964157706093192</v>
      </c>
      <c r="AH8" s="5">
        <f t="shared" si="8"/>
        <v>5.1254480286738353E-2</v>
      </c>
      <c r="AI8" s="7">
        <f t="shared" si="9"/>
        <v>0.24372759856630824</v>
      </c>
    </row>
    <row r="9" spans="1:35" x14ac:dyDescent="0.25">
      <c r="A9" s="1" t="s">
        <v>142</v>
      </c>
      <c r="B9" s="2">
        <v>102.25</v>
      </c>
      <c r="C9" s="2">
        <v>0</v>
      </c>
      <c r="D9" s="2">
        <v>64.4375</v>
      </c>
      <c r="E9" s="2">
        <v>56.4375</v>
      </c>
      <c r="F9" s="2">
        <v>27.4375</v>
      </c>
      <c r="G9" s="2">
        <v>53.1875</v>
      </c>
      <c r="H9" s="2">
        <v>0</v>
      </c>
      <c r="I9" s="2">
        <v>111.0625</v>
      </c>
      <c r="J9" s="2">
        <v>9.875</v>
      </c>
      <c r="K9" s="2">
        <v>31.1875</v>
      </c>
      <c r="L9" s="2">
        <v>47.0625</v>
      </c>
      <c r="M9" s="2">
        <v>18.75</v>
      </c>
      <c r="N9" s="2">
        <v>40.375</v>
      </c>
      <c r="O9" s="2">
        <v>0</v>
      </c>
      <c r="P9" s="2">
        <v>7.125</v>
      </c>
      <c r="Q9" s="2">
        <v>13.875</v>
      </c>
      <c r="R9" s="2">
        <v>2</v>
      </c>
      <c r="S9" s="2">
        <v>9.625</v>
      </c>
      <c r="T9" s="2">
        <v>0</v>
      </c>
      <c r="U9" s="2">
        <v>9.75</v>
      </c>
      <c r="V9" s="2">
        <v>0</v>
      </c>
      <c r="W9" s="2">
        <v>0</v>
      </c>
      <c r="X9" s="2">
        <v>13.75</v>
      </c>
      <c r="Y9" s="2">
        <v>1.25</v>
      </c>
      <c r="Z9" s="13">
        <f t="shared" si="0"/>
        <v>521.6875</v>
      </c>
      <c r="AA9" s="3">
        <f t="shared" si="1"/>
        <v>0.25578051994728646</v>
      </c>
      <c r="AB9" s="4">
        <f t="shared" si="2"/>
        <v>0.26548460524739426</v>
      </c>
      <c r="AC9" s="5">
        <f t="shared" si="3"/>
        <v>0.26141128549179343</v>
      </c>
      <c r="AD9" s="6">
        <f t="shared" si="4"/>
        <v>0.21732358931352583</v>
      </c>
      <c r="AE9" s="13">
        <f t="shared" si="5"/>
        <v>97.75</v>
      </c>
      <c r="AF9" s="3">
        <f t="shared" si="6"/>
        <v>0.41304347826086957</v>
      </c>
      <c r="AG9" s="4">
        <f t="shared" si="7"/>
        <v>0.19820971867007672</v>
      </c>
      <c r="AH9" s="5">
        <f t="shared" si="8"/>
        <v>0.10613810741687979</v>
      </c>
      <c r="AI9" s="7">
        <f t="shared" si="9"/>
        <v>0.28260869565217389</v>
      </c>
    </row>
    <row r="10" spans="1:35" x14ac:dyDescent="0.25">
      <c r="A10" s="1" t="s">
        <v>143</v>
      </c>
      <c r="B10" s="2">
        <v>90.3125</v>
      </c>
      <c r="C10" s="2">
        <v>23.25</v>
      </c>
      <c r="D10" s="2">
        <v>29.6875</v>
      </c>
      <c r="E10" s="2">
        <v>0</v>
      </c>
      <c r="F10" s="2">
        <v>61.5</v>
      </c>
      <c r="G10" s="2">
        <v>43.875</v>
      </c>
      <c r="H10" s="2">
        <v>2.875</v>
      </c>
      <c r="I10" s="2">
        <v>66.25</v>
      </c>
      <c r="J10" s="2">
        <v>1</v>
      </c>
      <c r="K10" s="2">
        <v>52.5</v>
      </c>
      <c r="L10" s="2">
        <v>22.3125</v>
      </c>
      <c r="M10" s="2">
        <v>18.1875</v>
      </c>
      <c r="N10" s="2">
        <v>20.75</v>
      </c>
      <c r="O10" s="2">
        <v>0</v>
      </c>
      <c r="P10" s="2">
        <v>8.75</v>
      </c>
      <c r="Q10" s="2">
        <v>0</v>
      </c>
      <c r="R10" s="2">
        <v>24.375</v>
      </c>
      <c r="S10" s="2">
        <v>0.375</v>
      </c>
      <c r="T10" s="2">
        <v>0</v>
      </c>
      <c r="U10" s="2">
        <v>12.4375</v>
      </c>
      <c r="V10" s="2">
        <v>1</v>
      </c>
      <c r="W10" s="2">
        <v>30.875</v>
      </c>
      <c r="X10" s="2">
        <v>4.75</v>
      </c>
      <c r="Y10" s="2">
        <v>4.75</v>
      </c>
      <c r="Z10" s="13">
        <f t="shared" si="0"/>
        <v>411.75</v>
      </c>
      <c r="AA10" s="3">
        <f t="shared" si="1"/>
        <v>0.34684274438372797</v>
      </c>
      <c r="AB10" s="4">
        <f t="shared" si="2"/>
        <v>0.31026108075288406</v>
      </c>
      <c r="AC10" s="5">
        <f t="shared" si="3"/>
        <v>0.222829386763813</v>
      </c>
      <c r="AD10" s="6">
        <f t="shared" si="4"/>
        <v>0.12006678809957498</v>
      </c>
      <c r="AE10" s="13">
        <f t="shared" si="5"/>
        <v>108.0625</v>
      </c>
      <c r="AF10" s="3">
        <f t="shared" si="6"/>
        <v>0.47773279352226722</v>
      </c>
      <c r="AG10" s="4">
        <f t="shared" si="7"/>
        <v>0.11856564488143435</v>
      </c>
      <c r="AH10" s="5">
        <f t="shared" si="8"/>
        <v>0.35049161364950837</v>
      </c>
      <c r="AI10" s="7">
        <f t="shared" si="9"/>
        <v>5.320994794679005E-2</v>
      </c>
    </row>
    <row r="11" spans="1:35" x14ac:dyDescent="0.25">
      <c r="A11" s="1" t="s">
        <v>144</v>
      </c>
      <c r="B11" s="2">
        <v>175.625</v>
      </c>
      <c r="C11" s="2">
        <v>0.25</v>
      </c>
      <c r="D11" s="2">
        <v>72.125</v>
      </c>
      <c r="E11" s="2">
        <v>29.375</v>
      </c>
      <c r="F11" s="2">
        <v>62.3125</v>
      </c>
      <c r="G11" s="2">
        <v>53.3125</v>
      </c>
      <c r="H11" s="2">
        <v>0.125</v>
      </c>
      <c r="I11" s="2">
        <v>81.875</v>
      </c>
      <c r="J11" s="2">
        <v>15.625</v>
      </c>
      <c r="K11" s="2">
        <v>71</v>
      </c>
      <c r="L11" s="2">
        <v>17</v>
      </c>
      <c r="M11" s="2">
        <v>11.5</v>
      </c>
      <c r="N11" s="2">
        <v>34.375</v>
      </c>
      <c r="O11" s="2">
        <v>0</v>
      </c>
      <c r="P11" s="2">
        <v>29.5</v>
      </c>
      <c r="Q11" s="2">
        <v>2</v>
      </c>
      <c r="R11" s="2">
        <v>8</v>
      </c>
      <c r="S11" s="2">
        <v>0.25</v>
      </c>
      <c r="T11" s="2">
        <v>0</v>
      </c>
      <c r="U11" s="2">
        <v>10.25</v>
      </c>
      <c r="V11" s="2">
        <v>0.5</v>
      </c>
      <c r="W11" s="2">
        <v>32.875</v>
      </c>
      <c r="X11" s="2">
        <v>8.5</v>
      </c>
      <c r="Y11" s="2">
        <v>2.25</v>
      </c>
      <c r="Z11" s="13">
        <f t="shared" si="0"/>
        <v>590.125</v>
      </c>
      <c r="AA11" s="3">
        <f t="shared" si="1"/>
        <v>0.41791993221775048</v>
      </c>
      <c r="AB11" s="4">
        <f t="shared" si="2"/>
        <v>0.24433382757890276</v>
      </c>
      <c r="AC11" s="5">
        <f t="shared" si="3"/>
        <v>0.23204829485278541</v>
      </c>
      <c r="AD11" s="6">
        <f t="shared" si="4"/>
        <v>0.10569794535056132</v>
      </c>
      <c r="AE11" s="13">
        <f t="shared" si="5"/>
        <v>128.5</v>
      </c>
      <c r="AF11" s="3">
        <f t="shared" si="6"/>
        <v>0.52334630350194555</v>
      </c>
      <c r="AG11" s="4">
        <f t="shared" si="7"/>
        <v>8.171206225680934E-2</v>
      </c>
      <c r="AH11" s="5">
        <f t="shared" si="8"/>
        <v>0.30933852140077822</v>
      </c>
      <c r="AI11" s="7">
        <f t="shared" si="9"/>
        <v>8.5603112840466927E-2</v>
      </c>
    </row>
    <row r="12" spans="1:35" x14ac:dyDescent="0.25">
      <c r="A12" s="1" t="s">
        <v>145</v>
      </c>
      <c r="B12" s="2">
        <v>82.625</v>
      </c>
      <c r="C12" s="2">
        <v>19.625</v>
      </c>
      <c r="D12" s="2">
        <v>74.75</v>
      </c>
      <c r="E12" s="2">
        <v>2.75</v>
      </c>
      <c r="F12" s="2">
        <v>111.125</v>
      </c>
      <c r="G12" s="2">
        <v>34.5</v>
      </c>
      <c r="H12" s="2">
        <v>21</v>
      </c>
      <c r="I12" s="2">
        <v>81.5</v>
      </c>
      <c r="J12" s="2">
        <v>11.625</v>
      </c>
      <c r="K12" s="2">
        <v>98.375</v>
      </c>
      <c r="L12" s="2">
        <v>0</v>
      </c>
      <c r="M12" s="2">
        <v>50.125</v>
      </c>
      <c r="N12" s="2">
        <v>24.5</v>
      </c>
      <c r="O12" s="2">
        <v>0</v>
      </c>
      <c r="P12" s="2">
        <v>20.5</v>
      </c>
      <c r="Q12" s="2">
        <v>0</v>
      </c>
      <c r="R12" s="2">
        <v>12</v>
      </c>
      <c r="S12" s="2">
        <v>0</v>
      </c>
      <c r="T12" s="2">
        <v>0</v>
      </c>
      <c r="U12" s="2">
        <v>17.5</v>
      </c>
      <c r="V12" s="2">
        <v>0</v>
      </c>
      <c r="W12" s="2">
        <v>34.75</v>
      </c>
      <c r="X12" s="2">
        <v>0</v>
      </c>
      <c r="Y12" s="2">
        <v>6.75</v>
      </c>
      <c r="Z12" s="13">
        <f t="shared" si="0"/>
        <v>588</v>
      </c>
      <c r="AA12" s="3">
        <f t="shared" si="1"/>
        <v>0.30782312925170069</v>
      </c>
      <c r="AB12" s="4">
        <f t="shared" si="2"/>
        <v>0.327593537414966</v>
      </c>
      <c r="AC12" s="5">
        <f t="shared" si="3"/>
        <v>0.27104591836734693</v>
      </c>
      <c r="AD12" s="6">
        <f t="shared" si="4"/>
        <v>9.3537414965986401E-2</v>
      </c>
      <c r="AE12" s="13">
        <f t="shared" si="5"/>
        <v>116</v>
      </c>
      <c r="AF12" s="3">
        <f t="shared" si="6"/>
        <v>0.51077586206896552</v>
      </c>
      <c r="AG12" s="4">
        <f t="shared" si="7"/>
        <v>0.15086206896551724</v>
      </c>
      <c r="AH12" s="5">
        <f t="shared" si="8"/>
        <v>0.33836206896551724</v>
      </c>
      <c r="AI12" s="7">
        <f t="shared" si="9"/>
        <v>0</v>
      </c>
    </row>
    <row r="14" spans="1:35" x14ac:dyDescent="0.25">
      <c r="Z14" s="21" t="s">
        <v>218</v>
      </c>
      <c r="AA14" s="2">
        <f>AVERAGE(AA2:AA12)</f>
        <v>0.33491653550716988</v>
      </c>
      <c r="AB14" s="2">
        <f t="shared" ref="AB14:AD14" si="10">AVERAGE(AB2:AB12)</f>
        <v>0.32548210061725857</v>
      </c>
      <c r="AC14" s="2">
        <f t="shared" si="10"/>
        <v>0.23300552395280985</v>
      </c>
      <c r="AD14" s="2">
        <f t="shared" si="10"/>
        <v>0.10659583992276174</v>
      </c>
      <c r="AE14" s="22" t="s">
        <v>218</v>
      </c>
      <c r="AF14" s="2">
        <f xml:space="preserve"> AVERAGE(AF2:AF12)</f>
        <v>0.47287508771186304</v>
      </c>
      <c r="AG14" s="2">
        <f t="shared" ref="AG14:AI14" si="11" xml:space="preserve"> AVERAGE(AG2:AG12)</f>
        <v>0.24777979091298583</v>
      </c>
      <c r="AH14" s="2">
        <f t="shared" si="11"/>
        <v>0.16655934716274209</v>
      </c>
      <c r="AI14" s="2">
        <f t="shared" si="11"/>
        <v>0.112785774212409</v>
      </c>
    </row>
    <row r="15" spans="1:35" x14ac:dyDescent="0.25">
      <c r="Z15" s="21" t="s">
        <v>219</v>
      </c>
      <c r="AA15" s="2">
        <f>TRIMMEAN(AA2:AA12, 0.2)</f>
        <v>0.33245901006510797</v>
      </c>
      <c r="AB15" s="2">
        <f t="shared" ref="AB15:AD15" si="12">TRIMMEAN(AB2:AB12, 0.2)</f>
        <v>0.31916866051545539</v>
      </c>
      <c r="AC15" s="2">
        <f t="shared" si="12"/>
        <v>0.24168730448899214</v>
      </c>
      <c r="AD15" s="2">
        <f t="shared" si="12"/>
        <v>9.7666347025462105E-2</v>
      </c>
      <c r="AE15" s="22" t="s">
        <v>219</v>
      </c>
      <c r="AF15" s="2">
        <f>TRIMMEAN(AF2:AF12,0.2)</f>
        <v>0.45175595633105559</v>
      </c>
      <c r="AG15" s="2">
        <f t="shared" ref="AG15:AI15" si="13">TRIMMEAN(AG2:AG12,0.2)</f>
        <v>0.23808012246979571</v>
      </c>
      <c r="AH15" s="2">
        <f t="shared" si="13"/>
        <v>0.16151508082596092</v>
      </c>
      <c r="AI15" s="2">
        <f t="shared" si="13"/>
        <v>0.1034602015641263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13</vt:i4>
      </vt:variant>
    </vt:vector>
  </HeadingPairs>
  <TitlesOfParts>
    <vt:vector size="29" baseType="lpstr">
      <vt:lpstr>01_Please Please Me</vt:lpstr>
      <vt:lpstr>02_With the Beatles</vt:lpstr>
      <vt:lpstr>03_A Hard Days Night</vt:lpstr>
      <vt:lpstr>04_Beatles for Sale</vt:lpstr>
      <vt:lpstr>05_Help</vt:lpstr>
      <vt:lpstr>06_Rubber Soul</vt:lpstr>
      <vt:lpstr>07_Revolver</vt:lpstr>
      <vt:lpstr>08_Sgt Peppers</vt:lpstr>
      <vt:lpstr>09_Magical Mystery Tour</vt:lpstr>
      <vt:lpstr>10_The BEATLES</vt:lpstr>
      <vt:lpstr>11_Yellow Submarine</vt:lpstr>
      <vt:lpstr>12_Abbey Road</vt:lpstr>
      <vt:lpstr>13_Let It Be</vt:lpstr>
      <vt:lpstr>Analyse Mittelwert</vt:lpstr>
      <vt:lpstr>Analyse_neu</vt:lpstr>
      <vt:lpstr>Analyse Mittelwert gestutzt</vt:lpstr>
      <vt:lpstr>'01_Please Please Me'!_01_Please_Please_Me_analysis_1</vt:lpstr>
      <vt:lpstr>'02_With the Beatles'!_02_With_the_Beatles_analysis</vt:lpstr>
      <vt:lpstr>'03_A Hard Days Night'!_03_A_Hard_Days_Night_analysis</vt:lpstr>
      <vt:lpstr>'04_Beatles for Sale'!_04_Beatles_for_Sale_analysis</vt:lpstr>
      <vt:lpstr>'05_Help'!_05_Help_analysis</vt:lpstr>
      <vt:lpstr>'06_Rubber Soul'!_06_Rubber_Soul_analysis</vt:lpstr>
      <vt:lpstr>'07_Revolver'!_07_Revolver_analysis</vt:lpstr>
      <vt:lpstr>'08_Sgt Peppers'!_08_Sgt_Peppers_Lonely_Hearts_Club_Band_analysis</vt:lpstr>
      <vt:lpstr>'09_Magical Mystery Tour'!_09_Magical_Mystery_Tour_analysis</vt:lpstr>
      <vt:lpstr>'10_The BEATLES'!_10_The_BEATLES_analysis</vt:lpstr>
      <vt:lpstr>'11_Yellow Submarine'!_11_Yellow_Submarine_analysis</vt:lpstr>
      <vt:lpstr>'12_Abbey Road'!_12_Abbey_Road_analysis</vt:lpstr>
      <vt:lpstr>'13_Let It Be'!_13_Let_It_Be_analysis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Florian</cp:lastModifiedBy>
  <dcterms:created xsi:type="dcterms:W3CDTF">2017-09-29T09:37:49Z</dcterms:created>
  <dcterms:modified xsi:type="dcterms:W3CDTF">2017-11-06T18:50:29Z</dcterms:modified>
</cp:coreProperties>
</file>