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995" windowHeight="7125"/>
  </bookViews>
  <sheets>
    <sheet name="list hàng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K18" i="2" l="1"/>
  <c r="H13" i="2" l="1"/>
  <c r="I13" i="2" s="1"/>
  <c r="H12" i="2"/>
  <c r="I16" i="2"/>
  <c r="K16" i="2" s="1"/>
  <c r="M16" i="2" s="1"/>
  <c r="I6" i="2"/>
  <c r="I8" i="2"/>
  <c r="K8" i="2" s="1"/>
  <c r="M8" i="2" s="1"/>
  <c r="I11" i="2"/>
  <c r="K11" i="2" s="1"/>
  <c r="M11" i="2" s="1"/>
  <c r="I15" i="2"/>
  <c r="K15" i="2" s="1"/>
  <c r="I3" i="2"/>
  <c r="K3" i="2" s="1"/>
  <c r="I4" i="2"/>
  <c r="K4" i="2" s="1"/>
  <c r="I5" i="2"/>
  <c r="K5" i="2" s="1"/>
  <c r="M5" i="2" s="1"/>
  <c r="I7" i="2"/>
  <c r="K7" i="2" s="1"/>
  <c r="I9" i="2"/>
  <c r="K9" i="2" s="1"/>
  <c r="I10" i="2"/>
  <c r="I12" i="2"/>
  <c r="K12" i="2" s="1"/>
  <c r="M12" i="2" s="1"/>
  <c r="I14" i="2"/>
  <c r="K14" i="2" s="1"/>
  <c r="M10" i="2" l="1"/>
  <c r="K10" i="2"/>
  <c r="M4" i="2"/>
  <c r="M3" i="2"/>
  <c r="M9" i="2"/>
  <c r="K13" i="2"/>
  <c r="M13" i="2" s="1"/>
  <c r="K6" i="2"/>
  <c r="M6" i="2" s="1"/>
  <c r="M14" i="2"/>
  <c r="M7" i="2"/>
  <c r="M15" i="2"/>
  <c r="H17" i="2"/>
  <c r="M17" i="2" l="1"/>
  <c r="K17" i="2"/>
</calcChain>
</file>

<file path=xl/sharedStrings.xml><?xml version="1.0" encoding="utf-8"?>
<sst xmlns="http://schemas.openxmlformats.org/spreadsheetml/2006/main" count="57" uniqueCount="32">
  <si>
    <t>PCE</t>
  </si>
  <si>
    <t>SET</t>
  </si>
  <si>
    <t>CHINA</t>
  </si>
  <si>
    <t>Tên hàng</t>
  </si>
  <si>
    <t>Mã HS</t>
  </si>
  <si>
    <t>Xuất xứ</t>
  </si>
  <si>
    <t>Đơn vị tính</t>
  </si>
  <si>
    <t>Đơn giá</t>
  </si>
  <si>
    <t>Total</t>
  </si>
  <si>
    <t>Trị giá hàng (chưa cước)</t>
  </si>
  <si>
    <t>Thuế NK</t>
  </si>
  <si>
    <t>Thuế VAT</t>
  </si>
  <si>
    <t>STT</t>
  </si>
  <si>
    <t>Tỷ giá USD : 22660</t>
  </si>
  <si>
    <t>Cánh tay robot dùng để nhấc từ băng tải nạp gạch đặt lên tấm SPC, bán kính hoạt động 2m, điện áp 380V, nhà sản xuất: Fanuc, hàng cũ đã qua sử dụng</t>
  </si>
  <si>
    <t>Bộ điều khiển robot (bao gồm chân đế robot) dùng để làm bệ đỡ điều khiển cánh tay robot,  nhà sản xuất: Fanuc , hàng cũ đã qua sử dụng</t>
  </si>
  <si>
    <t>Băng tải nạp gạch dùng để chuyển gạch đến vị trí nhấc của cánh tay robot, dài 4020mm, điện áp: 380v, hàng cũ đã qua sử dụng</t>
  </si>
  <si>
    <t>Băng tải kiểm tra dùng để giữ tấm SPC đến đúng vị trí cánh tay robot nhấc các viên gạch vào, kích thước: 2500*1230*800, nhà sản xuất: WUXI SHENGJIN MACHINERY CO., LTD, hàng cũ đã qua sử dụng</t>
  </si>
  <si>
    <t>Bơm keo dùng để bơm keo lên máy dán keo, hoạt động bằng điện 380V, nhà sản xuất: WUXI SHENGJIN MACHINERY CO., LTD, hàng cũ đã qua sử dụng</t>
  </si>
  <si>
    <t>Băng tải nạp tấm SPC dùng để nạp tấm SPC vào máy dán keo, kích thước 3584x1800x1600mm, công suất 12kW, nhà sản xuất: WUXI SHENGJIN MACHINERY CO., LTD, hàng cũ đã qua sử dụng</t>
  </si>
  <si>
    <t>Máy dán keo dùng để phủ keo lên mặt tấm SPC, Model: RTM1300, điện áp 380V,công suất: 11.57kW, nhà sản xuất nhà sản xuất: WUXI SHENGJIN MACHINERY CO., LTD,hàng cũ đã qua sử dụng</t>
  </si>
  <si>
    <t>Băng tải dán tấm SPC dùng để dỡ tấm SPC sau khi được phủ keo khỏi máy dán keo, kích thước: 3230*1670*800, công suất: 0.75kW, nhà sản xuất: WUXI SHENGJIN MACHINERY CO., LTD, hàng cũ đã qua sử dụng</t>
  </si>
  <si>
    <t>Tủ điện dùng để điều khiển máy dán keo, điện áp 380V, nhà sản xuất: WUXI SHENGJIN MACHINERY CO., LTD, hàng cũ đã qua sử dụng</t>
  </si>
  <si>
    <t>Tủ điện dùng để điều khiển máy ép quả lô, điện áp 380V, nhà sản xuất: WUXI SHENGJIN MACHINERY CO., LTD, hàng cũ đã qua sử dụng</t>
  </si>
  <si>
    <t>Máy ép quả lô đơn lên gạch và tấm SPC (bao gồm động cơ và quả lô),  kích thước: 2500*1750*1800mm, điện áp: 380v, công suất: 1.5kW, nhà sản xuất: WUXI SHENGJIN MACHINERY CO., LTD, hàng cũ đã qua sử dụng</t>
  </si>
  <si>
    <t xml:space="preserve"> Băng tải dỡ tấm dùng để dỡ tấm SPC đã dán gạch ra khỏi máy ép dàn quả lô, kích thước: 2500x1670x800mm, công suất: 0.75kw, nhà sản xuất: WUXI SHENGJIN MACHINERY CO., LTD, hàng cũ đã qua sử dụng</t>
  </si>
  <si>
    <t>Hàng rào an toàn bằng sắt dùng làm rào chắn an toàn khi máy hoạt động, kích thước: 18*(2000x3000)mm,  nhà sản xuất: WUXI SHENGJIN MACHINERY CO., LTD, hàng cũ đã qua sử dụng</t>
  </si>
  <si>
    <t>Máy ép dàn quả lô lên gạch và tấm SPC (bao gồm động cơ và dàn quả lô),  kích thước: 5865*2150*1800mm, điện áp: 380v, công suất: 7.5kW, nhà sản xuất: WUXI SHENGJIN MACHINERY CO., LTD, hàng cũ đã qua sử dụng</t>
  </si>
  <si>
    <t>VAT</t>
  </si>
  <si>
    <t>NK</t>
  </si>
  <si>
    <t>SL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</si>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</sst>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rgb="FF000000"/>
      <name val="Calibri"/>
      <family val="2"/>
    </font>
    <font>
      <b/>
      <sz val="8"/>
      <color theme="1" tint="4.9989318521683403E-2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 tint="4.9989318521683403E-2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>
      <alignment vertical="top"/>
      <protection locked="0"/>
    </xf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166" fontId="4" fillId="0" borderId="1" xfId="1" applyNumberFormat="1" applyFont="1" applyFill="1" applyBorder="1"/>
    <xf numFmtId="0" fontId="5" fillId="0" borderId="0" xfId="0" applyFont="1"/>
    <xf numFmtId="0" fontId="4" fillId="0" borderId="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wrapText="1"/>
    </xf>
    <xf numFmtId="0" fontId="6" fillId="0" borderId="1" xfId="0" applyFont="1" applyFill="1" applyBorder="1"/>
    <xf numFmtId="0" fontId="6" fillId="0" borderId="1" xfId="2" applyFont="1" applyFill="1" applyBorder="1" applyAlignment="1">
      <alignment horizontal="center" vertical="center"/>
    </xf>
    <xf numFmtId="165" fontId="6" fillId="0" borderId="1" xfId="4" applyNumberFormat="1" applyFont="1" applyFill="1" applyBorder="1" applyAlignment="1">
      <alignment horizontal="center" vertical="center"/>
    </xf>
    <xf numFmtId="9" fontId="6" fillId="0" borderId="1" xfId="0" applyNumberFormat="1" applyFont="1" applyFill="1" applyBorder="1"/>
    <xf numFmtId="165" fontId="6" fillId="0" borderId="1" xfId="0" applyNumberFormat="1" applyFont="1" applyFill="1" applyBorder="1"/>
    <xf numFmtId="166" fontId="6" fillId="0" borderId="1" xfId="1" applyNumberFormat="1" applyFont="1" applyFill="1" applyBorder="1"/>
    <xf numFmtId="0" fontId="7" fillId="0" borderId="0" xfId="0" applyFont="1"/>
    <xf numFmtId="165" fontId="6" fillId="0" borderId="1" xfId="4" applyNumberFormat="1" applyFont="1" applyFill="1" applyBorder="1" applyAlignment="1">
      <alignment vertical="center" wrapText="1"/>
    </xf>
    <xf numFmtId="0" fontId="8" fillId="0" borderId="0" xfId="0" applyFont="1" applyFill="1"/>
    <xf numFmtId="0" fontId="9" fillId="0" borderId="0" xfId="0" applyFont="1" applyFill="1"/>
    <xf numFmtId="165" fontId="6" fillId="0" borderId="0" xfId="0" applyNumberFormat="1" applyFont="1" applyFill="1"/>
    <xf numFmtId="0" fontId="6" fillId="0" borderId="0" xfId="0" applyFont="1" applyFill="1"/>
    <xf numFmtId="166" fontId="6" fillId="0" borderId="0" xfId="1" applyNumberFormat="1" applyFont="1" applyFill="1"/>
    <xf numFmtId="0" fontId="4" fillId="0" borderId="0" xfId="0" applyFont="1" applyFill="1" applyAlignment="1">
      <alignment horizontal="left"/>
    </xf>
    <xf numFmtId="166" fontId="8" fillId="0" borderId="0" xfId="1" applyNumberFormat="1" applyFont="1" applyFill="1"/>
    <xf numFmtId="166" fontId="7" fillId="0" borderId="0" xfId="1" applyNumberFormat="1" applyFont="1"/>
    <xf numFmtId="0" fontId="9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165" fontId="8" fillId="0" borderId="0" xfId="0" applyNumberFormat="1" applyFont="1" applyFill="1"/>
  </cellXfs>
  <cellStyles count="5">
    <cellStyle name="20% - Accent3 2" xfId="3"/>
    <cellStyle name="Comma" xfId="1" builtinId="3"/>
    <cellStyle name="Comma 2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tabSelected="1" topLeftCell="A10" zoomScale="80" zoomScaleNormal="80" workbookViewId="0">
      <selection activeCell="I23" sqref="I23"/>
    </sheetView>
  </sheetViews>
  <sheetFormatPr defaultRowHeight="11.25"/>
  <cols>
    <col min="1" max="1" width="4.42578125" style="4" customWidth="1"/>
    <col min="2" max="2" width="51.7109375" style="24" customWidth="1"/>
    <col min="3" max="3" width="8" style="13" customWidth="1"/>
    <col min="4" max="4" width="6.5703125" style="13" customWidth="1"/>
    <col min="5" max="5" width="3.7109375" style="13" customWidth="1"/>
    <col min="6" max="6" width="5.5703125" style="13" customWidth="1"/>
    <col min="7" max="8" width="6.7109375" style="13" customWidth="1"/>
    <col min="9" max="9" width="10.5703125" style="13" customWidth="1"/>
    <col min="10" max="10" width="3.85546875" style="13" customWidth="1"/>
    <col min="11" max="11" width="12.42578125" style="13" customWidth="1"/>
    <col min="12" max="12" width="5.140625" style="13" customWidth="1"/>
    <col min="13" max="13" width="10.28515625" style="22" customWidth="1"/>
    <col min="14" max="16384" width="9.140625" style="13"/>
  </cols>
  <sheetData>
    <row r="2" spans="1:13" s="4" customFormat="1" ht="77.25" customHeight="1">
      <c r="A2" s="1" t="s">
        <v>12</v>
      </c>
      <c r="B2" s="2" t="s">
        <v>3</v>
      </c>
      <c r="C2" s="1" t="s">
        <v>4</v>
      </c>
      <c r="D2" s="1" t="s">
        <v>5</v>
      </c>
      <c r="E2" s="2" t="s">
        <v>30</v>
      </c>
      <c r="F2" s="2" t="s">
        <v>6</v>
      </c>
      <c r="G2" s="1" t="s">
        <v>7</v>
      </c>
      <c r="H2" s="1" t="s">
        <v>8</v>
      </c>
      <c r="I2" s="2" t="s">
        <v>9</v>
      </c>
      <c r="J2" s="1" t="s">
        <v>29</v>
      </c>
      <c r="K2" s="1" t="s">
        <v>10</v>
      </c>
      <c r="L2" s="1" t="s">
        <v>28</v>
      </c>
      <c r="M2" s="3" t="s">
        <v>11</v>
      </c>
    </row>
    <row r="3" spans="1:13" ht="33.75">
      <c r="A3" s="5">
        <v>1</v>
      </c>
      <c r="B3" s="6" t="s">
        <v>19</v>
      </c>
      <c r="C3" s="7">
        <v>84283390</v>
      </c>
      <c r="D3" s="6" t="s">
        <v>2</v>
      </c>
      <c r="E3" s="8">
        <v>1</v>
      </c>
      <c r="F3" s="8" t="s">
        <v>1</v>
      </c>
      <c r="G3" s="9">
        <v>2000</v>
      </c>
      <c r="H3" s="9">
        <v>2000</v>
      </c>
      <c r="I3" s="9">
        <f>H3*22660</f>
        <v>45320000</v>
      </c>
      <c r="J3" s="10">
        <v>0.05</v>
      </c>
      <c r="K3" s="11">
        <f>I3*J3</f>
        <v>2266000</v>
      </c>
      <c r="L3" s="10">
        <v>0.1</v>
      </c>
      <c r="M3" s="12">
        <f>(I3+K3)*L3</f>
        <v>4758600</v>
      </c>
    </row>
    <row r="4" spans="1:13" ht="22.5">
      <c r="A4" s="5">
        <v>2</v>
      </c>
      <c r="B4" s="6" t="s">
        <v>18</v>
      </c>
      <c r="C4" s="6">
        <v>84138119</v>
      </c>
      <c r="D4" s="6" t="s">
        <v>2</v>
      </c>
      <c r="E4" s="8">
        <v>1</v>
      </c>
      <c r="F4" s="8" t="s">
        <v>0</v>
      </c>
      <c r="G4" s="9">
        <v>1000</v>
      </c>
      <c r="H4" s="9">
        <v>1000</v>
      </c>
      <c r="I4" s="9">
        <f t="shared" ref="I4:I16" si="0">H4*22660</f>
        <v>22660000</v>
      </c>
      <c r="J4" s="10">
        <v>0</v>
      </c>
      <c r="K4" s="11">
        <f t="shared" ref="K4:K15" si="1">I4*J4</f>
        <v>0</v>
      </c>
      <c r="L4" s="10">
        <v>0.1</v>
      </c>
      <c r="M4" s="12">
        <f>(I4+K4)*L4</f>
        <v>2266000</v>
      </c>
    </row>
    <row r="5" spans="1:13" ht="33.75">
      <c r="A5" s="5">
        <v>3</v>
      </c>
      <c r="B5" s="6" t="s">
        <v>20</v>
      </c>
      <c r="C5" s="7">
        <v>84248950</v>
      </c>
      <c r="D5" s="6" t="s">
        <v>2</v>
      </c>
      <c r="E5" s="8">
        <v>1</v>
      </c>
      <c r="F5" s="8" t="s">
        <v>0</v>
      </c>
      <c r="G5" s="9">
        <v>4000</v>
      </c>
      <c r="H5" s="9">
        <v>4000</v>
      </c>
      <c r="I5" s="9">
        <f t="shared" si="0"/>
        <v>90640000</v>
      </c>
      <c r="J5" s="10">
        <v>0</v>
      </c>
      <c r="K5" s="11">
        <f t="shared" si="1"/>
        <v>0</v>
      </c>
      <c r="L5" s="10">
        <v>0.1</v>
      </c>
      <c r="M5" s="12">
        <f>(I5+K5)*L5</f>
        <v>9064000</v>
      </c>
    </row>
    <row r="6" spans="1:13" ht="33.75">
      <c r="A6" s="5">
        <v>4</v>
      </c>
      <c r="B6" s="6" t="s">
        <v>21</v>
      </c>
      <c r="C6" s="7">
        <v>84283390</v>
      </c>
      <c r="D6" s="6" t="s">
        <v>2</v>
      </c>
      <c r="E6" s="8">
        <v>1</v>
      </c>
      <c r="F6" s="8" t="s">
        <v>1</v>
      </c>
      <c r="G6" s="9">
        <v>1000</v>
      </c>
      <c r="H6" s="9">
        <v>1000</v>
      </c>
      <c r="I6" s="9">
        <f t="shared" si="0"/>
        <v>22660000</v>
      </c>
      <c r="J6" s="10">
        <v>0.05</v>
      </c>
      <c r="K6" s="11">
        <f t="shared" si="1"/>
        <v>1133000</v>
      </c>
      <c r="L6" s="10">
        <v>0.1</v>
      </c>
      <c r="M6" s="12">
        <f>(I6+K6)*L6</f>
        <v>2379300</v>
      </c>
    </row>
    <row r="7" spans="1:13" ht="22.5">
      <c r="A7" s="5">
        <v>5</v>
      </c>
      <c r="B7" s="6" t="s">
        <v>22</v>
      </c>
      <c r="C7" s="6">
        <v>85371092</v>
      </c>
      <c r="D7" s="6" t="s">
        <v>2</v>
      </c>
      <c r="E7" s="8">
        <v>1</v>
      </c>
      <c r="F7" s="8" t="s">
        <v>0</v>
      </c>
      <c r="G7" s="9">
        <v>1000</v>
      </c>
      <c r="H7" s="9">
        <v>1000</v>
      </c>
      <c r="I7" s="9">
        <f t="shared" si="0"/>
        <v>22660000</v>
      </c>
      <c r="J7" s="10">
        <v>0</v>
      </c>
      <c r="K7" s="11">
        <f t="shared" si="1"/>
        <v>0</v>
      </c>
      <c r="L7" s="10">
        <v>0.1</v>
      </c>
      <c r="M7" s="12">
        <f>(I7+K7)*L7</f>
        <v>2266000</v>
      </c>
    </row>
    <row r="8" spans="1:13" ht="33.75">
      <c r="A8" s="5">
        <v>6</v>
      </c>
      <c r="B8" s="6" t="s">
        <v>17</v>
      </c>
      <c r="C8" s="7">
        <v>84283390</v>
      </c>
      <c r="D8" s="6" t="s">
        <v>2</v>
      </c>
      <c r="E8" s="8">
        <v>1</v>
      </c>
      <c r="F8" s="8" t="s">
        <v>1</v>
      </c>
      <c r="G8" s="14">
        <v>1000</v>
      </c>
      <c r="H8" s="14">
        <v>1000</v>
      </c>
      <c r="I8" s="9">
        <f t="shared" si="0"/>
        <v>22660000</v>
      </c>
      <c r="J8" s="10">
        <v>0.05</v>
      </c>
      <c r="K8" s="11">
        <f t="shared" si="1"/>
        <v>1133000</v>
      </c>
      <c r="L8" s="10">
        <v>0.1</v>
      </c>
      <c r="M8" s="12">
        <f>(I8+K8)*L8</f>
        <v>2379300</v>
      </c>
    </row>
    <row r="9" spans="1:13" ht="22.5">
      <c r="A9" s="5">
        <v>7</v>
      </c>
      <c r="B9" s="6" t="s">
        <v>14</v>
      </c>
      <c r="C9" s="6">
        <v>84795000</v>
      </c>
      <c r="D9" s="6" t="s">
        <v>2</v>
      </c>
      <c r="E9" s="8">
        <v>2</v>
      </c>
      <c r="F9" s="8" t="s">
        <v>0</v>
      </c>
      <c r="G9" s="14">
        <v>20000</v>
      </c>
      <c r="H9" s="14">
        <v>40000</v>
      </c>
      <c r="I9" s="9">
        <f t="shared" si="0"/>
        <v>906400000</v>
      </c>
      <c r="J9" s="10">
        <v>0</v>
      </c>
      <c r="K9" s="11">
        <f t="shared" si="1"/>
        <v>0</v>
      </c>
      <c r="L9" s="10">
        <v>0.1</v>
      </c>
      <c r="M9" s="12">
        <f>(I9+K9)*L9</f>
        <v>90640000</v>
      </c>
    </row>
    <row r="10" spans="1:13" ht="22.5">
      <c r="A10" s="5">
        <v>8</v>
      </c>
      <c r="B10" s="6" t="s">
        <v>15</v>
      </c>
      <c r="C10" s="7">
        <v>85371012</v>
      </c>
      <c r="D10" s="6" t="s">
        <v>2</v>
      </c>
      <c r="E10" s="8">
        <v>2</v>
      </c>
      <c r="F10" s="8" t="s">
        <v>1</v>
      </c>
      <c r="G10" s="14">
        <v>500</v>
      </c>
      <c r="H10" s="14">
        <v>1000</v>
      </c>
      <c r="I10" s="9">
        <f t="shared" si="0"/>
        <v>22660000</v>
      </c>
      <c r="J10" s="10">
        <v>0.05</v>
      </c>
      <c r="K10" s="11">
        <f t="shared" si="1"/>
        <v>1133000</v>
      </c>
      <c r="L10" s="10">
        <v>0.1</v>
      </c>
      <c r="M10" s="12">
        <f>(I10+K10)*L10</f>
        <v>2379300</v>
      </c>
    </row>
    <row r="11" spans="1:13" ht="34.5" customHeight="1">
      <c r="A11" s="5">
        <v>9</v>
      </c>
      <c r="B11" s="6" t="s">
        <v>16</v>
      </c>
      <c r="C11" s="7">
        <v>84283390</v>
      </c>
      <c r="D11" s="6" t="s">
        <v>2</v>
      </c>
      <c r="E11" s="8">
        <v>2</v>
      </c>
      <c r="F11" s="8" t="s">
        <v>1</v>
      </c>
      <c r="G11" s="14">
        <v>1500</v>
      </c>
      <c r="H11" s="14">
        <v>3000</v>
      </c>
      <c r="I11" s="9">
        <f t="shared" si="0"/>
        <v>67980000</v>
      </c>
      <c r="J11" s="10">
        <v>0.05</v>
      </c>
      <c r="K11" s="11">
        <f t="shared" si="1"/>
        <v>3399000</v>
      </c>
      <c r="L11" s="10">
        <v>0.1</v>
      </c>
      <c r="M11" s="12">
        <f>(I11+K11)*L11</f>
        <v>7137900</v>
      </c>
    </row>
    <row r="12" spans="1:13" ht="33.75">
      <c r="A12" s="5">
        <v>10</v>
      </c>
      <c r="B12" s="6" t="s">
        <v>24</v>
      </c>
      <c r="C12" s="7">
        <v>84778039</v>
      </c>
      <c r="D12" s="6" t="s">
        <v>2</v>
      </c>
      <c r="E12" s="8">
        <v>1</v>
      </c>
      <c r="F12" s="8" t="s">
        <v>1</v>
      </c>
      <c r="G12" s="9">
        <v>1200</v>
      </c>
      <c r="H12" s="9">
        <f>G12*E12</f>
        <v>1200</v>
      </c>
      <c r="I12" s="9">
        <f t="shared" si="0"/>
        <v>27192000</v>
      </c>
      <c r="J12" s="10">
        <v>0</v>
      </c>
      <c r="K12" s="11">
        <f t="shared" si="1"/>
        <v>0</v>
      </c>
      <c r="L12" s="10">
        <v>0.1</v>
      </c>
      <c r="M12" s="12">
        <f>(I12+K12)*L12</f>
        <v>2719200</v>
      </c>
    </row>
    <row r="13" spans="1:13" ht="33.75">
      <c r="A13" s="5">
        <v>11</v>
      </c>
      <c r="B13" s="6" t="s">
        <v>27</v>
      </c>
      <c r="C13" s="7">
        <v>84778039</v>
      </c>
      <c r="D13" s="6" t="s">
        <v>2</v>
      </c>
      <c r="E13" s="8">
        <v>1</v>
      </c>
      <c r="F13" s="8" t="s">
        <v>1</v>
      </c>
      <c r="G13" s="9">
        <v>2000</v>
      </c>
      <c r="H13" s="9">
        <f>G13*E13</f>
        <v>2000</v>
      </c>
      <c r="I13" s="9">
        <f t="shared" ref="I13" si="2">H13*22660</f>
        <v>45320000</v>
      </c>
      <c r="J13" s="10">
        <v>0</v>
      </c>
      <c r="K13" s="11">
        <f t="shared" ref="K13" si="3">I13*J13</f>
        <v>0</v>
      </c>
      <c r="L13" s="10">
        <v>0.1</v>
      </c>
      <c r="M13" s="12">
        <f>(I13+K13)*L13</f>
        <v>4532000</v>
      </c>
    </row>
    <row r="14" spans="1:13" ht="48.75" customHeight="1">
      <c r="A14" s="5">
        <v>12</v>
      </c>
      <c r="B14" s="6" t="s">
        <v>23</v>
      </c>
      <c r="C14" s="6">
        <v>85371092</v>
      </c>
      <c r="D14" s="6" t="s">
        <v>2</v>
      </c>
      <c r="E14" s="8">
        <v>1</v>
      </c>
      <c r="F14" s="8" t="s">
        <v>0</v>
      </c>
      <c r="G14" s="14">
        <v>1000</v>
      </c>
      <c r="H14" s="14">
        <v>1000</v>
      </c>
      <c r="I14" s="9">
        <f t="shared" si="0"/>
        <v>22660000</v>
      </c>
      <c r="J14" s="10">
        <v>0</v>
      </c>
      <c r="K14" s="11">
        <f t="shared" si="1"/>
        <v>0</v>
      </c>
      <c r="L14" s="10">
        <v>0.1</v>
      </c>
      <c r="M14" s="12">
        <f>(I14+K14)*L14</f>
        <v>2266000</v>
      </c>
    </row>
    <row r="15" spans="1:13" ht="33.75">
      <c r="A15" s="5">
        <v>13</v>
      </c>
      <c r="B15" s="6" t="s">
        <v>25</v>
      </c>
      <c r="C15" s="7">
        <v>84283390</v>
      </c>
      <c r="D15" s="6" t="s">
        <v>2</v>
      </c>
      <c r="E15" s="8">
        <v>1</v>
      </c>
      <c r="F15" s="8" t="s">
        <v>1</v>
      </c>
      <c r="G15" s="9">
        <v>1000</v>
      </c>
      <c r="H15" s="9">
        <v>1000</v>
      </c>
      <c r="I15" s="9">
        <f t="shared" si="0"/>
        <v>22660000</v>
      </c>
      <c r="J15" s="10">
        <v>0.05</v>
      </c>
      <c r="K15" s="11">
        <f t="shared" si="1"/>
        <v>1133000</v>
      </c>
      <c r="L15" s="10">
        <v>0.1</v>
      </c>
      <c r="M15" s="12">
        <f>(I15+K15)*L15</f>
        <v>2379300</v>
      </c>
    </row>
    <row r="16" spans="1:13" ht="45.75" customHeight="1">
      <c r="A16" s="5">
        <v>14</v>
      </c>
      <c r="B16" s="6" t="s">
        <v>26</v>
      </c>
      <c r="C16" s="7">
        <v>73269099</v>
      </c>
      <c r="D16" s="6" t="s">
        <v>2</v>
      </c>
      <c r="E16" s="8">
        <v>1</v>
      </c>
      <c r="F16" s="8" t="s">
        <v>1</v>
      </c>
      <c r="G16" s="14">
        <v>800</v>
      </c>
      <c r="H16" s="14">
        <v>800</v>
      </c>
      <c r="I16" s="9">
        <f t="shared" si="0"/>
        <v>18128000</v>
      </c>
      <c r="J16" s="10">
        <v>0.1</v>
      </c>
      <c r="K16" s="11">
        <f>I16*J16</f>
        <v>1812800</v>
      </c>
      <c r="L16" s="10">
        <v>0.1</v>
      </c>
      <c r="M16" s="12">
        <f>(I16+K16)*L16</f>
        <v>1994080</v>
      </c>
    </row>
    <row r="17" spans="1:13">
      <c r="A17" s="15"/>
      <c r="B17" s="23"/>
      <c r="C17" s="16"/>
      <c r="D17" s="16"/>
      <c r="E17" s="16"/>
      <c r="F17" s="16"/>
      <c r="G17" s="16"/>
      <c r="H17" s="17">
        <f>SUM(H3:H16)</f>
        <v>60000</v>
      </c>
      <c r="I17" s="17"/>
      <c r="J17" s="18"/>
      <c r="K17" s="17">
        <f>SUM(K3:K16)</f>
        <v>12009800</v>
      </c>
      <c r="L17" s="18"/>
      <c r="M17" s="19">
        <f>SUM(M3:M16)</f>
        <v>137160980</v>
      </c>
    </row>
    <row r="18" spans="1:13" s="4" customFormat="1">
      <c r="A18" s="20" t="s">
        <v>13</v>
      </c>
      <c r="B18" s="20"/>
      <c r="C18" s="15"/>
      <c r="D18" s="15"/>
      <c r="E18" s="15"/>
      <c r="F18" s="15"/>
      <c r="G18" s="15"/>
      <c r="H18" s="15"/>
      <c r="I18" s="15" t="s">
        <v>31</v>
      </c>
      <c r="J18" s="15"/>
      <c r="K18" s="25">
        <f>K17+M17</f>
        <v>149170780</v>
      </c>
      <c r="L18" s="15"/>
      <c r="M18" s="21"/>
    </row>
  </sheetData>
  <mergeCells count="1">
    <mergeCell ref="A18:B18"/>
  </mergeCells>
  <pageMargins left="0.17" right="0" top="0.12" bottom="0.04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hàng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PC!</cp:lastModifiedBy>
  <cp:lastPrinted>2021-09-25T02:29:53Z</cp:lastPrinted>
  <dcterms:created xsi:type="dcterms:W3CDTF">2021-09-24T01:16:30Z</dcterms:created>
  <dcterms:modified xsi:type="dcterms:W3CDTF">2021-09-25T02:32:32Z</dcterms:modified>
</cp:coreProperties>
</file>