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Университет\Материаловедение\Лаба 2\"/>
    </mc:Choice>
  </mc:AlternateContent>
  <bookViews>
    <workbookView xWindow="0" yWindow="0" windowWidth="23040" windowHeight="10512"/>
  </bookViews>
  <sheets>
    <sheet name="Results 1 монета" sheetId="1" r:id="rId1"/>
    <sheet name="Лист1" sheetId="2" r:id="rId2"/>
  </sheets>
  <definedNames>
    <definedName name="_xlnm._FilterDatabase" localSheetId="0" hidden="1">'Results 1 монета'!$A$1:$G$22</definedName>
  </definedNames>
  <calcPr calcId="162913"/>
</workbook>
</file>

<file path=xl/calcChain.xml><?xml version="1.0" encoding="utf-8"?>
<calcChain xmlns="http://schemas.openxmlformats.org/spreadsheetml/2006/main">
  <c r="O23" i="1" l="1"/>
  <c r="Q23" i="1" s="1"/>
  <c r="O3" i="1" l="1"/>
  <c r="Q3" i="1" s="1"/>
  <c r="R3" i="1" s="1"/>
  <c r="O20" i="1"/>
  <c r="Q20" i="1" s="1"/>
  <c r="O21" i="1"/>
  <c r="Q21" i="1" s="1"/>
  <c r="O22" i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28" i="1"/>
  <c r="Q28" i="1" s="1"/>
  <c r="R28" i="1" s="1"/>
  <c r="O19" i="1"/>
  <c r="Q19" i="1" s="1"/>
  <c r="R19" i="1" s="1"/>
  <c r="O12" i="1"/>
  <c r="Q12" i="1" s="1"/>
  <c r="R12" i="1" s="1"/>
  <c r="N19" i="1"/>
  <c r="K20" i="1"/>
  <c r="N20" i="1"/>
  <c r="K21" i="1"/>
  <c r="N21" i="1"/>
  <c r="K22" i="1"/>
  <c r="N22" i="1"/>
  <c r="K23" i="1"/>
  <c r="N23" i="1"/>
  <c r="K24" i="1"/>
  <c r="N24" i="1"/>
  <c r="K25" i="1"/>
  <c r="K26" i="1" s="1"/>
  <c r="K27" i="1" s="1"/>
  <c r="K28" i="1" s="1"/>
  <c r="N25" i="1"/>
  <c r="N26" i="1"/>
  <c r="N27" i="1"/>
  <c r="N28" i="1"/>
  <c r="O4" i="1"/>
  <c r="Q4" i="1" s="1"/>
  <c r="R4" i="1" s="1"/>
  <c r="O5" i="1"/>
  <c r="Q5" i="1" s="1"/>
  <c r="R5" i="1" s="1"/>
  <c r="O6" i="1"/>
  <c r="Q6" i="1" s="1"/>
  <c r="R6" i="1" s="1"/>
  <c r="O7" i="1"/>
  <c r="Q7" i="1" s="1"/>
  <c r="R7" i="1" s="1"/>
  <c r="O8" i="1"/>
  <c r="Q8" i="1" s="1"/>
  <c r="R8" i="1" s="1"/>
  <c r="O9" i="1"/>
  <c r="Q9" i="1" s="1"/>
  <c r="R9" i="1" s="1"/>
  <c r="O10" i="1"/>
  <c r="Q10" i="1" s="1"/>
  <c r="R10" i="1" s="1"/>
  <c r="O11" i="1"/>
  <c r="Q11" i="1" s="1"/>
  <c r="R11" i="1" s="1"/>
  <c r="N4" i="1"/>
  <c r="N5" i="1"/>
  <c r="N6" i="1"/>
  <c r="N7" i="1"/>
  <c r="N8" i="1"/>
  <c r="N9" i="1"/>
  <c r="N10" i="1"/>
  <c r="N11" i="1"/>
  <c r="N12" i="1"/>
  <c r="N3" i="1"/>
  <c r="K5" i="1"/>
  <c r="K6" i="1"/>
  <c r="K7" i="1"/>
  <c r="K8" i="1"/>
  <c r="K9" i="1"/>
  <c r="K10" i="1" s="1"/>
  <c r="K11" i="1" s="1"/>
  <c r="K12" i="1" s="1"/>
  <c r="K4" i="1"/>
  <c r="S7" i="1" l="1"/>
  <c r="R20" i="1"/>
  <c r="Q22" i="1"/>
  <c r="R22" i="1" s="1"/>
  <c r="R23" i="1"/>
  <c r="R21" i="1"/>
  <c r="S23" i="1" l="1"/>
</calcChain>
</file>

<file path=xl/sharedStrings.xml><?xml version="1.0" encoding="utf-8"?>
<sst xmlns="http://schemas.openxmlformats.org/spreadsheetml/2006/main" count="39" uniqueCount="25">
  <si>
    <t xml:space="preserve"> </t>
  </si>
  <si>
    <t>Area</t>
  </si>
  <si>
    <t>Mean</t>
  </si>
  <si>
    <t>Min</t>
  </si>
  <si>
    <t>Max</t>
  </si>
  <si>
    <t>Angle</t>
  </si>
  <si>
    <t>Length</t>
  </si>
  <si>
    <t xml:space="preserve"> Монета</t>
  </si>
  <si>
    <t xml:space="preserve">Брусок </t>
  </si>
  <si>
    <t>d_1,мкм</t>
  </si>
  <si>
    <t>d_2,мкм</t>
  </si>
  <si>
    <t>dср,мкм</t>
  </si>
  <si>
    <t>Монета</t>
  </si>
  <si>
    <t>F</t>
  </si>
  <si>
    <t>1391,352+-249,11</t>
  </si>
  <si>
    <t>905,891+-79,55</t>
  </si>
  <si>
    <t xml:space="preserve">моя теория </t>
  </si>
  <si>
    <t>Спросить</t>
  </si>
  <si>
    <t xml:space="preserve"> теория при 30 грамм </t>
  </si>
  <si>
    <t>278+-49</t>
  </si>
  <si>
    <t xml:space="preserve"> теория при 50 грамм </t>
  </si>
  <si>
    <t>463,752+-83,031</t>
  </si>
  <si>
    <t>для 50</t>
  </si>
  <si>
    <t>для 30</t>
  </si>
  <si>
    <t>301,943+-26,51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</si>
</sst>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8" fillId="0" borderId="12" xfId="0" applyFont="1" applyBorder="1"/>
    <xf numFmtId="0" fontId="1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0" fontId="0" fillId="0" borderId="25" xfId="0" applyBorder="1"/>
    <xf numFmtId="0" fontId="0" fillId="0" borderId="12" xfId="0" applyFill="1" applyBorder="1"/>
    <xf numFmtId="0" fontId="0" fillId="0" borderId="15" xfId="0" applyFill="1" applyBorder="1"/>
    <xf numFmtId="0" fontId="0" fillId="0" borderId="13" xfId="0" applyFill="1" applyBorder="1"/>
    <xf numFmtId="0" fontId="14" fillId="0" borderId="0" xfId="0" applyFont="1"/>
    <xf numFmtId="0" fontId="14" fillId="0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64994</xdr:colOff>
      <xdr:row>0</xdr:row>
      <xdr:rowOff>177950</xdr:rowOff>
    </xdr:from>
    <xdr:to>
      <xdr:col>14</xdr:col>
      <xdr:colOff>567914</xdr:colOff>
      <xdr:row>1</xdr:row>
      <xdr:rowOff>171445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2829" y="177950"/>
          <a:ext cx="502920" cy="181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7621</xdr:colOff>
      <xdr:row>8</xdr:row>
      <xdr:rowOff>68580</xdr:rowOff>
    </xdr:from>
    <xdr:to>
      <xdr:col>9</xdr:col>
      <xdr:colOff>144781</xdr:colOff>
      <xdr:row>10</xdr:row>
      <xdr:rowOff>119283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4421" y="1539240"/>
          <a:ext cx="746760" cy="416463"/>
        </a:xfrm>
        <a:prstGeom prst="rect">
          <a:avLst/>
        </a:prstGeom>
      </xdr:spPr>
    </xdr:pic>
    <xdr:clientData/>
  </xdr:twoCellAnchor>
  <xdr:twoCellAnchor>
    <xdr:from>
      <xdr:col>15</xdr:col>
      <xdr:colOff>137160</xdr:colOff>
      <xdr:row>1</xdr:row>
      <xdr:rowOff>0</xdr:rowOff>
    </xdr:from>
    <xdr:to>
      <xdr:col>15</xdr:col>
      <xdr:colOff>745531</xdr:colOff>
      <xdr:row>2</xdr:row>
      <xdr:rowOff>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1160" y="182880"/>
          <a:ext cx="608371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815340</xdr:colOff>
      <xdr:row>1</xdr:row>
      <xdr:rowOff>60960</xdr:rowOff>
    </xdr:from>
    <xdr:to>
      <xdr:col>15</xdr:col>
      <xdr:colOff>1049020</xdr:colOff>
      <xdr:row>2</xdr:row>
      <xdr:rowOff>7620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340" y="243840"/>
          <a:ext cx="2336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60960</xdr:colOff>
      <xdr:row>1</xdr:row>
      <xdr:rowOff>22860</xdr:rowOff>
    </xdr:from>
    <xdr:to>
      <xdr:col>16</xdr:col>
      <xdr:colOff>701040</xdr:colOff>
      <xdr:row>1</xdr:row>
      <xdr:rowOff>180257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205740"/>
          <a:ext cx="640080" cy="157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15240</xdr:colOff>
      <xdr:row>16</xdr:row>
      <xdr:rowOff>182880</xdr:rowOff>
    </xdr:from>
    <xdr:to>
      <xdr:col>14</xdr:col>
      <xdr:colOff>518160</xdr:colOff>
      <xdr:row>18</xdr:row>
      <xdr:rowOff>1115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075" y="3087445"/>
          <a:ext cx="502920" cy="185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17</xdr:row>
      <xdr:rowOff>0</xdr:rowOff>
    </xdr:from>
    <xdr:to>
      <xdr:col>15</xdr:col>
      <xdr:colOff>608371</xdr:colOff>
      <xdr:row>18</xdr:row>
      <xdr:rowOff>7620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116580"/>
          <a:ext cx="608371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129540</xdr:colOff>
      <xdr:row>17</xdr:row>
      <xdr:rowOff>15240</xdr:rowOff>
    </xdr:from>
    <xdr:to>
      <xdr:col>16</xdr:col>
      <xdr:colOff>769620</xdr:colOff>
      <xdr:row>17</xdr:row>
      <xdr:rowOff>172637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5080" y="3131820"/>
          <a:ext cx="640080" cy="157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640080</xdr:colOff>
      <xdr:row>17</xdr:row>
      <xdr:rowOff>45720</xdr:rowOff>
    </xdr:from>
    <xdr:to>
      <xdr:col>15</xdr:col>
      <xdr:colOff>873760</xdr:colOff>
      <xdr:row>18</xdr:row>
      <xdr:rowOff>0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3162300"/>
          <a:ext cx="2336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45720</xdr:colOff>
      <xdr:row>20</xdr:row>
      <xdr:rowOff>114300</xdr:rowOff>
    </xdr:from>
    <xdr:to>
      <xdr:col>9</xdr:col>
      <xdr:colOff>182880</xdr:colOff>
      <xdr:row>22</xdr:row>
      <xdr:rowOff>165003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2520" y="3779520"/>
          <a:ext cx="746760" cy="416463"/>
        </a:xfrm>
        <a:prstGeom prst="rect">
          <a:avLst/>
        </a:prstGeom>
      </xdr:spPr>
    </xdr:pic>
    <xdr:clientData/>
  </xdr:twoCellAnchor>
  <xdr:twoCellAnchor>
    <xdr:from>
      <xdr:col>17</xdr:col>
      <xdr:colOff>45720</xdr:colOff>
      <xdr:row>0</xdr:row>
      <xdr:rowOff>160020</xdr:rowOff>
    </xdr:from>
    <xdr:to>
      <xdr:col>17</xdr:col>
      <xdr:colOff>825366</xdr:colOff>
      <xdr:row>1</xdr:row>
      <xdr:rowOff>182880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7560" y="160020"/>
          <a:ext cx="779646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769620</xdr:colOff>
      <xdr:row>1</xdr:row>
      <xdr:rowOff>53340</xdr:rowOff>
    </xdr:from>
    <xdr:to>
      <xdr:col>18</xdr:col>
      <xdr:colOff>27486</xdr:colOff>
      <xdr:row>1</xdr:row>
      <xdr:rowOff>182880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1460" y="236220"/>
          <a:ext cx="263706" cy="12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17</xdr:col>
      <xdr:colOff>779646</xdr:colOff>
      <xdr:row>18</xdr:row>
      <xdr:rowOff>22860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1840" y="3116580"/>
          <a:ext cx="779646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739140</xdr:colOff>
      <xdr:row>17</xdr:row>
      <xdr:rowOff>68580</xdr:rowOff>
    </xdr:from>
    <xdr:to>
      <xdr:col>17</xdr:col>
      <xdr:colOff>1002846</xdr:colOff>
      <xdr:row>18</xdr:row>
      <xdr:rowOff>15240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0980" y="3185160"/>
          <a:ext cx="263706" cy="12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259080</xdr:colOff>
      <xdr:row>2</xdr:row>
      <xdr:rowOff>15240</xdr:rowOff>
    </xdr:from>
    <xdr:to>
      <xdr:col>18</xdr:col>
      <xdr:colOff>685800</xdr:colOff>
      <xdr:row>5</xdr:row>
      <xdr:rowOff>99060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388620"/>
          <a:ext cx="42672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48453</xdr:colOff>
      <xdr:row>12</xdr:row>
      <xdr:rowOff>132523</xdr:rowOff>
    </xdr:from>
    <xdr:to>
      <xdr:col>8</xdr:col>
      <xdr:colOff>603670</xdr:colOff>
      <xdr:row>13</xdr:row>
      <xdr:rowOff>172277</xdr:rowOff>
    </xdr:to>
    <xdr:pic>
      <xdr:nvPicPr>
        <xdr:cNvPr id="58" name="Рисунок 5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55" b="6199"/>
        <a:stretch/>
      </xdr:blipFill>
      <xdr:spPr bwMode="auto">
        <a:xfrm>
          <a:off x="4925253" y="2378766"/>
          <a:ext cx="555217" cy="22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C1" zoomScale="85" zoomScaleNormal="85" workbookViewId="0">
      <selection activeCell="I8" sqref="I8"/>
    </sheetView>
  </sheetViews>
  <sheetFormatPr defaultRowHeight="14.4" x14ac:dyDescent="0.3"/>
  <cols>
    <col min="10" max="10" width="11" customWidth="1"/>
    <col min="16" max="16" width="18.21875" customWidth="1"/>
    <col min="17" max="17" width="12.77734375" customWidth="1"/>
    <col min="18" max="18" width="14.6640625" customWidth="1"/>
    <col min="19" max="19" width="12.21875" customWidth="1"/>
  </cols>
  <sheetData>
    <row r="1" spans="1:22" ht="15" thickBot="1" x14ac:dyDescent="0.35">
      <c r="A1" t="s">
        <v>7</v>
      </c>
      <c r="H1" s="4"/>
      <c r="K1" s="17" t="s">
        <v>12</v>
      </c>
      <c r="L1" s="14"/>
      <c r="M1" s="12"/>
      <c r="N1" s="12"/>
      <c r="O1" s="12"/>
      <c r="P1" s="12"/>
      <c r="Q1" s="12"/>
      <c r="R1" s="12"/>
      <c r="S1" s="13"/>
    </row>
    <row r="2" spans="1:22" ht="15" customHeight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4"/>
      <c r="K2" s="18"/>
      <c r="L2" s="15" t="s">
        <v>9</v>
      </c>
      <c r="M2" s="9" t="s">
        <v>10</v>
      </c>
      <c r="N2" s="9" t="s">
        <v>11</v>
      </c>
      <c r="O2" s="9"/>
      <c r="P2" s="10"/>
      <c r="Q2" s="9"/>
      <c r="R2" s="11"/>
      <c r="S2" s="21"/>
    </row>
    <row r="3" spans="1:22" x14ac:dyDescent="0.3">
      <c r="A3">
        <v>1</v>
      </c>
      <c r="B3">
        <v>1453</v>
      </c>
      <c r="C3">
        <v>113.10599999999999</v>
      </c>
      <c r="D3">
        <v>49.654000000000003</v>
      </c>
      <c r="E3">
        <v>121.616</v>
      </c>
      <c r="F3">
        <v>0.23699999999999999</v>
      </c>
      <c r="G3">
        <v>1452.0119999999999</v>
      </c>
      <c r="H3" s="4"/>
      <c r="J3" t="s">
        <v>17</v>
      </c>
      <c r="K3" s="19">
        <v>1</v>
      </c>
      <c r="L3" s="16">
        <v>15.704000000000001</v>
      </c>
      <c r="M3" s="7">
        <v>14.464</v>
      </c>
      <c r="N3" s="6">
        <f>(L3+M3)/2</f>
        <v>15.084</v>
      </c>
      <c r="O3" s="6">
        <f>$I$12*$I$6/(N3*10^-3)^2</f>
        <v>1222.5627355719841</v>
      </c>
      <c r="P3" s="7"/>
      <c r="Q3" s="7">
        <f>O3-$I$15</f>
        <v>-168.78926442801594</v>
      </c>
      <c r="R3" s="6">
        <f>Q3^2</f>
        <v>28489.815786150688</v>
      </c>
      <c r="S3" s="22"/>
    </row>
    <row r="4" spans="1:22" x14ac:dyDescent="0.3">
      <c r="A4" s="1">
        <v>2</v>
      </c>
      <c r="B4" s="1">
        <v>1.0860000000000001</v>
      </c>
      <c r="C4" s="1">
        <v>115.345</v>
      </c>
      <c r="D4" s="1">
        <v>22.876999999999999</v>
      </c>
      <c r="E4" s="1">
        <v>241.167</v>
      </c>
      <c r="F4" s="1">
        <v>-0.754</v>
      </c>
      <c r="G4" s="1">
        <v>15.704000000000001</v>
      </c>
      <c r="H4" s="4"/>
      <c r="I4" s="30" t="s">
        <v>18</v>
      </c>
      <c r="J4" s="30"/>
      <c r="K4" s="19">
        <f>K3+1</f>
        <v>2</v>
      </c>
      <c r="L4" s="16">
        <v>15.295</v>
      </c>
      <c r="M4" s="7">
        <v>12.618</v>
      </c>
      <c r="N4" s="6">
        <f t="shared" ref="N4:N12" si="0">(L4+M4)/2</f>
        <v>13.9565</v>
      </c>
      <c r="O4" s="6">
        <f>$I$12*$I$6/(N4*10^-3)^2</f>
        <v>1428.0754778376702</v>
      </c>
      <c r="P4" s="6"/>
      <c r="Q4" s="7">
        <f t="shared" ref="Q4:Q12" si="1">O4-$I$15</f>
        <v>36.723477837670089</v>
      </c>
      <c r="R4" s="6">
        <f t="shared" ref="R4:R28" si="2">Q4^2</f>
        <v>1348.6138244938461</v>
      </c>
      <c r="S4" s="22"/>
    </row>
    <row r="5" spans="1:22" x14ac:dyDescent="0.3">
      <c r="A5" s="3">
        <v>3</v>
      </c>
      <c r="B5" s="3">
        <v>1.0009999999999999</v>
      </c>
      <c r="C5" s="3">
        <v>111.77500000000001</v>
      </c>
      <c r="D5" s="3">
        <v>39.933</v>
      </c>
      <c r="E5" s="3">
        <v>246</v>
      </c>
      <c r="F5" s="3">
        <v>-90.817999999999998</v>
      </c>
      <c r="G5" s="3">
        <v>14.464</v>
      </c>
      <c r="H5" s="4"/>
      <c r="I5" s="2" t="s">
        <v>13</v>
      </c>
      <c r="J5" s="31">
        <v>0.29399999999999998</v>
      </c>
      <c r="K5" s="19">
        <f t="shared" ref="K5:K12" si="3">K4+1</f>
        <v>3</v>
      </c>
      <c r="L5" s="16">
        <v>11.371</v>
      </c>
      <c r="M5" s="7">
        <v>12.605</v>
      </c>
      <c r="N5" s="6">
        <f t="shared" si="0"/>
        <v>11.988</v>
      </c>
      <c r="O5" s="6">
        <f t="shared" ref="O5:O11" si="4">$I$12*$I$6/(N5*10^-3)^2</f>
        <v>1935.5782486969229</v>
      </c>
      <c r="P5" s="6"/>
      <c r="Q5" s="7">
        <f t="shared" si="1"/>
        <v>544.22624869692277</v>
      </c>
      <c r="R5" s="6">
        <f t="shared" si="2"/>
        <v>296182.20977072482</v>
      </c>
      <c r="S5" s="22"/>
    </row>
    <row r="6" spans="1:22" x14ac:dyDescent="0.3">
      <c r="A6" s="1">
        <v>4</v>
      </c>
      <c r="B6" s="1">
        <v>1.0580000000000001</v>
      </c>
      <c r="C6" s="1">
        <v>67.165000000000006</v>
      </c>
      <c r="D6" s="1">
        <v>24.396000000000001</v>
      </c>
      <c r="E6" s="1">
        <v>178.53200000000001</v>
      </c>
      <c r="F6" s="1">
        <v>-1.548</v>
      </c>
      <c r="G6" s="1">
        <v>15.295</v>
      </c>
      <c r="H6" s="4"/>
      <c r="I6" s="2">
        <v>1.4710000000000001</v>
      </c>
      <c r="J6" s="2">
        <v>1.4710000000000001</v>
      </c>
      <c r="K6" s="19">
        <f t="shared" si="3"/>
        <v>4</v>
      </c>
      <c r="L6" s="16">
        <v>14.051</v>
      </c>
      <c r="M6" s="7">
        <v>14.051</v>
      </c>
      <c r="N6" s="6">
        <f t="shared" si="0"/>
        <v>14.051</v>
      </c>
      <c r="O6" s="6">
        <f t="shared" si="4"/>
        <v>1408.9310298964242</v>
      </c>
      <c r="P6" s="6"/>
      <c r="Q6" s="7">
        <f t="shared" si="1"/>
        <v>17.579029896424117</v>
      </c>
      <c r="R6" s="6">
        <f t="shared" si="2"/>
        <v>309.02229209937292</v>
      </c>
      <c r="S6" s="22"/>
    </row>
    <row r="7" spans="1:22" x14ac:dyDescent="0.3">
      <c r="A7" s="3">
        <v>5</v>
      </c>
      <c r="B7" s="3">
        <v>0.873</v>
      </c>
      <c r="C7" s="3">
        <v>61.203000000000003</v>
      </c>
      <c r="D7" s="3">
        <v>24.065999999999999</v>
      </c>
      <c r="E7" s="3">
        <v>147.869</v>
      </c>
      <c r="F7" s="3">
        <v>-92.816000000000003</v>
      </c>
      <c r="G7" s="3">
        <v>12.618</v>
      </c>
      <c r="H7" s="4"/>
      <c r="I7" s="30" t="s">
        <v>20</v>
      </c>
      <c r="K7" s="19">
        <f t="shared" si="3"/>
        <v>5</v>
      </c>
      <c r="L7" s="16">
        <v>12.403</v>
      </c>
      <c r="M7" s="7">
        <v>13.638</v>
      </c>
      <c r="N7" s="6">
        <f t="shared" si="0"/>
        <v>13.0205</v>
      </c>
      <c r="O7" s="6">
        <f t="shared" si="4"/>
        <v>1640.774424239223</v>
      </c>
      <c r="P7" s="8" t="s">
        <v>14</v>
      </c>
      <c r="Q7" s="7">
        <f t="shared" si="1"/>
        <v>249.42242423922289</v>
      </c>
      <c r="R7" s="6">
        <f t="shared" si="2"/>
        <v>62211.545713370884</v>
      </c>
      <c r="S7" s="22">
        <f>SQRT(SUM(R3:R12)/10)</f>
        <v>249.10966181022059</v>
      </c>
    </row>
    <row r="8" spans="1:22" x14ac:dyDescent="0.3">
      <c r="A8" s="1">
        <v>6</v>
      </c>
      <c r="B8" s="1">
        <v>0.78700000000000003</v>
      </c>
      <c r="C8" s="1">
        <v>58.334000000000003</v>
      </c>
      <c r="D8" s="1">
        <v>24.454999999999998</v>
      </c>
      <c r="E8" s="1">
        <v>172.364</v>
      </c>
      <c r="F8" s="1">
        <v>-2.0830000000000002</v>
      </c>
      <c r="G8" s="1">
        <v>11.371</v>
      </c>
      <c r="H8" s="4"/>
      <c r="I8" s="1">
        <v>0.49030000000000001</v>
      </c>
      <c r="K8" s="19">
        <f t="shared" si="3"/>
        <v>6</v>
      </c>
      <c r="L8" s="16">
        <v>14.262</v>
      </c>
      <c r="M8" s="7">
        <v>13.843999999999999</v>
      </c>
      <c r="N8" s="6">
        <f t="shared" si="0"/>
        <v>14.053000000000001</v>
      </c>
      <c r="O8" s="6">
        <f t="shared" si="4"/>
        <v>1408.5300249091572</v>
      </c>
      <c r="P8" s="6"/>
      <c r="Q8" s="7">
        <f t="shared" si="1"/>
        <v>17.178024909157102</v>
      </c>
      <c r="R8" s="6">
        <f t="shared" si="2"/>
        <v>295.08453977962188</v>
      </c>
      <c r="S8" s="22"/>
    </row>
    <row r="9" spans="1:22" x14ac:dyDescent="0.3">
      <c r="A9" s="3">
        <v>7</v>
      </c>
      <c r="B9" s="3">
        <v>0.873</v>
      </c>
      <c r="C9" s="3">
        <v>87.001000000000005</v>
      </c>
      <c r="D9" s="3">
        <v>31.459</v>
      </c>
      <c r="E9" s="3">
        <v>176.339</v>
      </c>
      <c r="F9" s="3">
        <v>-90.938999999999993</v>
      </c>
      <c r="G9" s="3">
        <v>12.605</v>
      </c>
      <c r="H9" s="4"/>
      <c r="K9" s="19">
        <f t="shared" si="3"/>
        <v>7</v>
      </c>
      <c r="L9" s="16">
        <v>16.747</v>
      </c>
      <c r="M9" s="7">
        <v>15.702</v>
      </c>
      <c r="N9" s="6">
        <f t="shared" si="0"/>
        <v>16.224499999999999</v>
      </c>
      <c r="O9" s="6">
        <f t="shared" si="4"/>
        <v>1056.7239682040761</v>
      </c>
      <c r="P9" s="6"/>
      <c r="Q9" s="7">
        <f t="shared" si="1"/>
        <v>-334.62803179592402</v>
      </c>
      <c r="R9" s="6">
        <f t="shared" si="2"/>
        <v>111975.91966361394</v>
      </c>
      <c r="S9" s="22"/>
    </row>
    <row r="10" spans="1:22" x14ac:dyDescent="0.3">
      <c r="A10" s="1">
        <v>8</v>
      </c>
      <c r="B10" s="1">
        <v>0.97199999999999998</v>
      </c>
      <c r="C10" s="1">
        <v>81.816999999999993</v>
      </c>
      <c r="D10" s="1">
        <v>27.245000000000001</v>
      </c>
      <c r="E10" s="1">
        <v>170.03899999999999</v>
      </c>
      <c r="F10" s="1">
        <v>0.84299999999999997</v>
      </c>
      <c r="G10" s="1">
        <v>14.051</v>
      </c>
      <c r="H10" s="4"/>
      <c r="K10" s="19">
        <f t="shared" si="3"/>
        <v>8</v>
      </c>
      <c r="L10" s="16">
        <v>15.087999999999999</v>
      </c>
      <c r="M10" s="7">
        <v>14.670999999999999</v>
      </c>
      <c r="N10" s="6">
        <f t="shared" si="0"/>
        <v>14.8795</v>
      </c>
      <c r="O10" s="6">
        <f t="shared" si="4"/>
        <v>1256.3988381090451</v>
      </c>
      <c r="P10" s="6"/>
      <c r="Q10" s="7">
        <f t="shared" si="1"/>
        <v>-134.95316189095502</v>
      </c>
      <c r="R10" s="6">
        <f t="shared" si="2"/>
        <v>18212.355904366312</v>
      </c>
      <c r="S10" s="22"/>
    </row>
    <row r="11" spans="1:22" x14ac:dyDescent="0.3">
      <c r="A11" s="3">
        <v>9</v>
      </c>
      <c r="B11" s="3">
        <v>0.97199999999999998</v>
      </c>
      <c r="C11" s="3">
        <v>72.472999999999999</v>
      </c>
      <c r="D11" s="3">
        <v>18.553999999999998</v>
      </c>
      <c r="E11" s="3">
        <v>166.53899999999999</v>
      </c>
      <c r="F11" s="3">
        <v>-90.843000000000004</v>
      </c>
      <c r="G11" s="3">
        <v>14.051</v>
      </c>
      <c r="H11" s="4"/>
      <c r="K11" s="19">
        <f t="shared" si="3"/>
        <v>9</v>
      </c>
      <c r="L11" s="16">
        <v>13.638</v>
      </c>
      <c r="M11" s="7">
        <v>13.849</v>
      </c>
      <c r="N11" s="6">
        <f t="shared" si="0"/>
        <v>13.743500000000001</v>
      </c>
      <c r="O11" s="6">
        <f t="shared" si="4"/>
        <v>1472.6837950808879</v>
      </c>
      <c r="P11" s="6"/>
      <c r="Q11" s="7">
        <f t="shared" si="1"/>
        <v>81.331795080887787</v>
      </c>
      <c r="R11" s="6">
        <f t="shared" si="2"/>
        <v>6614.8608910795228</v>
      </c>
      <c r="S11" s="22"/>
    </row>
    <row r="12" spans="1:22" ht="15" thickBot="1" x14ac:dyDescent="0.35">
      <c r="A12" s="1">
        <v>10</v>
      </c>
      <c r="B12" s="1">
        <v>0.85799999999999998</v>
      </c>
      <c r="C12" s="1">
        <v>63.716000000000001</v>
      </c>
      <c r="D12" s="1">
        <v>27.111000000000001</v>
      </c>
      <c r="E12" s="1">
        <v>130.02199999999999</v>
      </c>
      <c r="F12" s="1">
        <v>-1.909</v>
      </c>
      <c r="G12" s="1">
        <v>12.403</v>
      </c>
      <c r="H12" s="4"/>
      <c r="I12" s="5">
        <v>0.18909999999999999</v>
      </c>
      <c r="K12" s="20">
        <f t="shared" si="3"/>
        <v>10</v>
      </c>
      <c r="L12" s="23">
        <v>16.747</v>
      </c>
      <c r="M12" s="24">
        <v>15.302</v>
      </c>
      <c r="N12" s="25">
        <f t="shared" si="0"/>
        <v>16.0245</v>
      </c>
      <c r="O12" s="25">
        <f>$I$12*$I$6/(N12*10^-3)^2</f>
        <v>1083.2662851634539</v>
      </c>
      <c r="P12" s="25"/>
      <c r="Q12" s="24">
        <f t="shared" si="1"/>
        <v>-308.08571483654623</v>
      </c>
      <c r="R12" s="25">
        <f t="shared" si="2"/>
        <v>94916.807686345681</v>
      </c>
      <c r="S12" s="26"/>
    </row>
    <row r="13" spans="1:22" x14ac:dyDescent="0.3">
      <c r="A13" s="3">
        <v>11</v>
      </c>
      <c r="B13" s="3">
        <v>0.94399999999999995</v>
      </c>
      <c r="C13" s="3">
        <v>62.225999999999999</v>
      </c>
      <c r="D13" s="3">
        <v>20.167000000000002</v>
      </c>
      <c r="E13" s="3">
        <v>129.697</v>
      </c>
      <c r="F13" s="3">
        <v>-90.867999999999995</v>
      </c>
      <c r="G13" s="3">
        <v>13.638</v>
      </c>
      <c r="H13" s="4"/>
      <c r="J13" s="30" t="s">
        <v>16</v>
      </c>
      <c r="L13" s="5"/>
      <c r="M13" s="5"/>
      <c r="Q13" s="5"/>
    </row>
    <row r="14" spans="1:22" x14ac:dyDescent="0.3">
      <c r="A14" s="1">
        <v>12</v>
      </c>
      <c r="B14" s="1">
        <v>0.98699999999999999</v>
      </c>
      <c r="C14" s="1">
        <v>83.867999999999995</v>
      </c>
      <c r="D14" s="1">
        <v>32.762999999999998</v>
      </c>
      <c r="E14" s="1">
        <v>204.26599999999999</v>
      </c>
      <c r="F14" s="1">
        <v>-91.66</v>
      </c>
      <c r="G14" s="1">
        <v>14.262</v>
      </c>
      <c r="H14" s="4"/>
      <c r="I14" s="5"/>
      <c r="J14" s="31">
        <v>278.08</v>
      </c>
      <c r="L14" s="5"/>
      <c r="M14" s="5"/>
      <c r="O14" t="s">
        <v>22</v>
      </c>
      <c r="P14" t="s">
        <v>21</v>
      </c>
      <c r="Q14" s="5"/>
    </row>
    <row r="15" spans="1:22" x14ac:dyDescent="0.3">
      <c r="A15" s="3">
        <v>13</v>
      </c>
      <c r="B15" s="3">
        <v>0.95799999999999996</v>
      </c>
      <c r="C15" s="3">
        <v>101.34099999999999</v>
      </c>
      <c r="D15" s="3">
        <v>25.388000000000002</v>
      </c>
      <c r="E15" s="3">
        <v>241.751</v>
      </c>
      <c r="F15" s="3">
        <v>-0.85499999999999998</v>
      </c>
      <c r="G15" s="3">
        <v>13.843999999999999</v>
      </c>
      <c r="H15" s="4"/>
      <c r="I15" s="2">
        <v>1391.3520000000001</v>
      </c>
      <c r="J15" s="1">
        <v>463.75200000000001</v>
      </c>
      <c r="K15" s="2">
        <v>1391.3520000000001</v>
      </c>
      <c r="L15" s="5"/>
      <c r="M15" s="5"/>
      <c r="O15" t="s">
        <v>23</v>
      </c>
      <c r="P15" t="s">
        <v>19</v>
      </c>
      <c r="Q15" s="5"/>
    </row>
    <row r="16" spans="1:22" ht="15" thickBot="1" x14ac:dyDescent="0.35">
      <c r="A16" s="1">
        <v>14</v>
      </c>
      <c r="B16" s="1">
        <v>1.157</v>
      </c>
      <c r="C16" s="1">
        <v>56.936</v>
      </c>
      <c r="D16" s="1">
        <v>21.148</v>
      </c>
      <c r="E16" s="1">
        <v>125.03700000000001</v>
      </c>
      <c r="F16" s="1">
        <v>-92.120999999999995</v>
      </c>
      <c r="G16" s="1">
        <v>16.747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19" ht="15" thickBot="1" x14ac:dyDescent="0.35">
      <c r="A17" s="3">
        <v>15</v>
      </c>
      <c r="B17" s="3">
        <v>1.0860000000000001</v>
      </c>
      <c r="C17" s="3">
        <v>86.929000000000002</v>
      </c>
      <c r="D17" s="3">
        <v>25.667000000000002</v>
      </c>
      <c r="E17" s="3">
        <v>175</v>
      </c>
      <c r="F17" s="3">
        <v>0</v>
      </c>
      <c r="G17" s="3">
        <v>15.702</v>
      </c>
      <c r="H17" s="4"/>
      <c r="K17" s="17" t="s">
        <v>8</v>
      </c>
      <c r="L17" s="28"/>
      <c r="M17" s="29"/>
      <c r="N17" s="12"/>
      <c r="O17" s="12"/>
      <c r="P17" s="12"/>
      <c r="Q17" s="29"/>
      <c r="R17" s="12"/>
      <c r="S17" s="13"/>
    </row>
    <row r="18" spans="1:19" x14ac:dyDescent="0.3">
      <c r="A18" s="1">
        <v>16</v>
      </c>
      <c r="B18" s="1">
        <v>1.0429999999999999</v>
      </c>
      <c r="C18" s="1">
        <v>82.307000000000002</v>
      </c>
      <c r="D18" s="1">
        <v>29.667000000000002</v>
      </c>
      <c r="E18" s="1">
        <v>183.15100000000001</v>
      </c>
      <c r="F18" s="1">
        <v>-91.569000000000003</v>
      </c>
      <c r="G18" s="1">
        <v>15.087999999999999</v>
      </c>
      <c r="H18" s="4"/>
      <c r="I18" t="s">
        <v>13</v>
      </c>
      <c r="J18" s="2">
        <v>1.4710000000000001</v>
      </c>
      <c r="K18" s="18"/>
      <c r="L18" s="15" t="s">
        <v>9</v>
      </c>
      <c r="M18" s="9" t="s">
        <v>10</v>
      </c>
      <c r="N18" s="9" t="s">
        <v>11</v>
      </c>
      <c r="O18" s="9"/>
      <c r="P18" s="9"/>
      <c r="Q18" s="27"/>
      <c r="R18" s="9"/>
      <c r="S18" s="21"/>
    </row>
    <row r="19" spans="1:19" x14ac:dyDescent="0.3">
      <c r="A19" s="3">
        <v>17</v>
      </c>
      <c r="B19" s="3">
        <v>1.0149999999999999</v>
      </c>
      <c r="C19" s="3">
        <v>92.064999999999998</v>
      </c>
      <c r="D19" s="3">
        <v>42.548999999999999</v>
      </c>
      <c r="E19" s="3">
        <v>206.249</v>
      </c>
      <c r="F19" s="3">
        <v>-0.80700000000000005</v>
      </c>
      <c r="G19" s="3">
        <v>14.670999999999999</v>
      </c>
      <c r="H19" s="4"/>
      <c r="I19" s="2">
        <v>1.4710000000000001</v>
      </c>
      <c r="J19" s="1">
        <v>0.49030000000000001</v>
      </c>
      <c r="K19" s="19">
        <v>1</v>
      </c>
      <c r="L19" s="16">
        <v>17.975999999999999</v>
      </c>
      <c r="M19" s="7">
        <v>18.613</v>
      </c>
      <c r="N19" s="6">
        <f t="shared" ref="N19:N28" si="5">(L19+M19)/2</f>
        <v>18.294499999999999</v>
      </c>
      <c r="O19" s="6">
        <f>$I$12*$I$6/(N19*10^-3)^2</f>
        <v>831.11881237297825</v>
      </c>
      <c r="P19" s="6"/>
      <c r="Q19" s="7">
        <f>O19-$I$28</f>
        <v>-74.772187627021708</v>
      </c>
      <c r="R19" s="6">
        <f>Q19^2</f>
        <v>5590.880042530538</v>
      </c>
      <c r="S19" s="22"/>
    </row>
    <row r="20" spans="1:19" x14ac:dyDescent="0.3">
      <c r="A20" s="1">
        <v>18</v>
      </c>
      <c r="B20" s="1">
        <v>0.94399999999999995</v>
      </c>
      <c r="C20" s="1">
        <v>84.641000000000005</v>
      </c>
      <c r="D20" s="1">
        <v>34.292999999999999</v>
      </c>
      <c r="E20" s="1">
        <v>176.167</v>
      </c>
      <c r="F20" s="1">
        <v>-90.867999999999995</v>
      </c>
      <c r="G20" s="1">
        <v>13.638</v>
      </c>
      <c r="H20" s="4"/>
      <c r="K20" s="19">
        <f>K19+1</f>
        <v>2</v>
      </c>
      <c r="L20" s="16">
        <v>17.355</v>
      </c>
      <c r="M20" s="7">
        <v>18.192</v>
      </c>
      <c r="N20" s="6">
        <f t="shared" si="5"/>
        <v>17.773499999999999</v>
      </c>
      <c r="O20" s="6">
        <f t="shared" ref="O20:O28" si="6">$I$12*$I$6/(N20*10^-3)^2</f>
        <v>880.55864364381443</v>
      </c>
      <c r="P20" s="6"/>
      <c r="Q20" s="7">
        <f t="shared" ref="Q20:Q28" si="7">O20-$I$28</f>
        <v>-25.332356356185528</v>
      </c>
      <c r="R20" s="6">
        <f t="shared" si="2"/>
        <v>641.72827855677338</v>
      </c>
      <c r="S20" s="22"/>
    </row>
    <row r="21" spans="1:19" x14ac:dyDescent="0.3">
      <c r="A21" s="3">
        <v>19</v>
      </c>
      <c r="B21" s="3">
        <v>0.95799999999999996</v>
      </c>
      <c r="C21" s="3">
        <v>102.42700000000001</v>
      </c>
      <c r="D21" s="3">
        <v>48.332999999999998</v>
      </c>
      <c r="E21" s="3">
        <v>188.01499999999999</v>
      </c>
      <c r="F21" s="3">
        <v>-1.71</v>
      </c>
      <c r="G21" s="3">
        <v>13.849</v>
      </c>
      <c r="H21" s="4"/>
      <c r="K21" s="19">
        <f t="shared" ref="K21:K28" si="8">K20+1</f>
        <v>3</v>
      </c>
      <c r="L21" s="16">
        <v>16.117000000000001</v>
      </c>
      <c r="M21" s="7">
        <v>17.154</v>
      </c>
      <c r="N21" s="6">
        <f t="shared" si="5"/>
        <v>16.6355</v>
      </c>
      <c r="O21" s="6">
        <f t="shared" si="6"/>
        <v>1005.1537199907218</v>
      </c>
      <c r="P21" s="6"/>
      <c r="Q21" s="7">
        <f t="shared" si="7"/>
        <v>99.262719990721848</v>
      </c>
      <c r="R21" s="6">
        <f t="shared" si="2"/>
        <v>9853.087579956451</v>
      </c>
      <c r="S21" s="22"/>
    </row>
    <row r="22" spans="1:19" x14ac:dyDescent="0.3">
      <c r="A22" s="1">
        <v>20</v>
      </c>
      <c r="B22" s="1">
        <v>1.157</v>
      </c>
      <c r="C22" s="1">
        <v>77.180999999999997</v>
      </c>
      <c r="D22" s="1">
        <v>31.925999999999998</v>
      </c>
      <c r="E22" s="1">
        <v>182.506</v>
      </c>
      <c r="F22" s="1">
        <v>-92.120999999999995</v>
      </c>
      <c r="G22" s="1">
        <v>16.747</v>
      </c>
      <c r="H22" s="4"/>
      <c r="K22" s="19">
        <f t="shared" si="8"/>
        <v>4</v>
      </c>
      <c r="L22" s="16">
        <v>17.562999999999999</v>
      </c>
      <c r="M22" s="7">
        <v>17.149999999999999</v>
      </c>
      <c r="N22" s="6">
        <f t="shared" si="5"/>
        <v>17.356499999999997</v>
      </c>
      <c r="O22" s="6">
        <f t="shared" si="6"/>
        <v>923.37879361292494</v>
      </c>
      <c r="P22" s="6"/>
      <c r="Q22" s="7">
        <f t="shared" si="7"/>
        <v>17.487793612924975</v>
      </c>
      <c r="R22" s="6">
        <f t="shared" si="2"/>
        <v>305.82292544825953</v>
      </c>
      <c r="S22" s="22"/>
    </row>
    <row r="23" spans="1:19" x14ac:dyDescent="0.3">
      <c r="A23" s="3">
        <v>21</v>
      </c>
      <c r="B23" s="3">
        <v>1.0580000000000001</v>
      </c>
      <c r="C23" s="3">
        <v>85.161000000000001</v>
      </c>
      <c r="D23" s="3">
        <v>24.324000000000002</v>
      </c>
      <c r="E23" s="3">
        <v>178.167</v>
      </c>
      <c r="F23" s="3">
        <v>-2.3220000000000001</v>
      </c>
      <c r="G23" s="3">
        <v>15.302</v>
      </c>
      <c r="H23" s="4"/>
      <c r="K23" s="19">
        <f t="shared" si="8"/>
        <v>5</v>
      </c>
      <c r="L23" s="16">
        <v>16.942</v>
      </c>
      <c r="M23" s="7">
        <v>16.943000000000001</v>
      </c>
      <c r="N23" s="6">
        <f t="shared" si="5"/>
        <v>16.942500000000003</v>
      </c>
      <c r="O23" s="6">
        <f>$I$12*$I$6/(N23*10^-3)^2</f>
        <v>969.05675436292495</v>
      </c>
      <c r="P23" s="8" t="s">
        <v>15</v>
      </c>
      <c r="Q23" s="7">
        <f>O23-$I$28</f>
        <v>63.165754362924986</v>
      </c>
      <c r="R23" s="6">
        <f t="shared" si="2"/>
        <v>3989.9125242373771</v>
      </c>
      <c r="S23" s="22">
        <f>SQRT(SUM(R19:R28)/10)</f>
        <v>79.550178195276246</v>
      </c>
    </row>
    <row r="24" spans="1:19" x14ac:dyDescent="0.3">
      <c r="H24" s="4"/>
      <c r="I24" s="5">
        <v>0.18909999999999999</v>
      </c>
      <c r="K24" s="19">
        <f t="shared" si="8"/>
        <v>6</v>
      </c>
      <c r="L24" s="16">
        <v>18.594999999999999</v>
      </c>
      <c r="M24" s="7">
        <v>20.274000000000001</v>
      </c>
      <c r="N24" s="6">
        <f t="shared" si="5"/>
        <v>19.4345</v>
      </c>
      <c r="O24" s="6">
        <f t="shared" si="6"/>
        <v>736.47406533077901</v>
      </c>
      <c r="P24" s="6"/>
      <c r="Q24" s="7">
        <f t="shared" si="7"/>
        <v>-169.41693466922095</v>
      </c>
      <c r="R24" s="6">
        <f t="shared" si="2"/>
        <v>28702.097752715079</v>
      </c>
      <c r="S24" s="22"/>
    </row>
    <row r="25" spans="1:19" x14ac:dyDescent="0.3">
      <c r="H25" s="4"/>
      <c r="K25" s="19">
        <f t="shared" si="8"/>
        <v>7</v>
      </c>
      <c r="L25" s="16">
        <v>17.773</v>
      </c>
      <c r="M25" s="7">
        <v>18.605</v>
      </c>
      <c r="N25" s="6">
        <f t="shared" si="5"/>
        <v>18.189</v>
      </c>
      <c r="O25" s="6">
        <f t="shared" si="6"/>
        <v>840.7880987180497</v>
      </c>
      <c r="P25" s="6"/>
      <c r="Q25" s="7">
        <f t="shared" si="7"/>
        <v>-65.102901281950267</v>
      </c>
      <c r="R25" s="6">
        <f t="shared" si="2"/>
        <v>4238.3877553273614</v>
      </c>
      <c r="S25" s="22"/>
    </row>
    <row r="26" spans="1:19" x14ac:dyDescent="0.3">
      <c r="H26" s="4"/>
      <c r="K26" s="19">
        <f t="shared" si="8"/>
        <v>8</v>
      </c>
      <c r="L26" s="16">
        <v>16.53</v>
      </c>
      <c r="M26" s="7">
        <v>17.994</v>
      </c>
      <c r="N26" s="6">
        <f t="shared" si="5"/>
        <v>17.262</v>
      </c>
      <c r="O26" s="6">
        <f t="shared" si="6"/>
        <v>933.51645372581629</v>
      </c>
      <c r="P26" s="6"/>
      <c r="Q26" s="7">
        <f t="shared" si="7"/>
        <v>27.625453725816328</v>
      </c>
      <c r="R26" s="6">
        <f t="shared" si="2"/>
        <v>763.16569355721924</v>
      </c>
      <c r="S26" s="22"/>
    </row>
    <row r="27" spans="1:19" x14ac:dyDescent="0.3">
      <c r="H27" s="4"/>
      <c r="K27" s="19">
        <f t="shared" si="8"/>
        <v>9</v>
      </c>
      <c r="L27" s="16">
        <v>16.736999999999998</v>
      </c>
      <c r="M27" s="7">
        <v>17.562999999999999</v>
      </c>
      <c r="N27" s="6">
        <f t="shared" si="5"/>
        <v>17.149999999999999</v>
      </c>
      <c r="O27" s="6">
        <f t="shared" si="6"/>
        <v>945.74913513927038</v>
      </c>
      <c r="P27" s="6"/>
      <c r="Q27" s="7">
        <f t="shared" si="7"/>
        <v>39.858135139270416</v>
      </c>
      <c r="R27" s="6">
        <f t="shared" si="2"/>
        <v>1588.670936780343</v>
      </c>
      <c r="S27" s="22"/>
    </row>
    <row r="28" spans="1:19" ht="15" thickBot="1" x14ac:dyDescent="0.35">
      <c r="H28" s="4"/>
      <c r="I28" s="2">
        <v>905.89099999999996</v>
      </c>
      <c r="J28">
        <v>301.94299999999998</v>
      </c>
      <c r="K28" s="20">
        <f t="shared" si="8"/>
        <v>10</v>
      </c>
      <c r="L28" s="23">
        <v>16.323</v>
      </c>
      <c r="M28" s="24">
        <v>17.149000000000001</v>
      </c>
      <c r="N28" s="25">
        <f t="shared" si="5"/>
        <v>16.736000000000001</v>
      </c>
      <c r="O28" s="25">
        <f t="shared" si="6"/>
        <v>993.11803147472483</v>
      </c>
      <c r="P28" s="25"/>
      <c r="Q28" s="24">
        <f t="shared" si="7"/>
        <v>87.227031474724868</v>
      </c>
      <c r="R28" s="25">
        <f t="shared" si="2"/>
        <v>7608.555019892643</v>
      </c>
      <c r="S28" s="26"/>
    </row>
    <row r="29" spans="1:19" x14ac:dyDescent="0.3">
      <c r="H29" s="4"/>
      <c r="I29">
        <v>301.94299999999998</v>
      </c>
      <c r="J29" s="2">
        <v>905.89099999999996</v>
      </c>
    </row>
    <row r="30" spans="1:19" x14ac:dyDescent="0.3">
      <c r="A30" t="s">
        <v>8</v>
      </c>
      <c r="H30" s="4"/>
      <c r="I30" s="30" t="s">
        <v>20</v>
      </c>
      <c r="O30" t="s">
        <v>22</v>
      </c>
      <c r="P30" t="s">
        <v>24</v>
      </c>
    </row>
    <row r="31" spans="1:19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s="4"/>
    </row>
    <row r="32" spans="1:19" x14ac:dyDescent="0.3">
      <c r="A32">
        <v>1</v>
      </c>
      <c r="B32">
        <v>1453</v>
      </c>
      <c r="C32">
        <v>113.10599999999999</v>
      </c>
      <c r="D32">
        <v>49.654000000000003</v>
      </c>
      <c r="E32">
        <v>121.616</v>
      </c>
      <c r="F32">
        <v>0.23699999999999999</v>
      </c>
      <c r="G32">
        <v>1452.0119999999999</v>
      </c>
      <c r="H32" s="4"/>
    </row>
    <row r="33" spans="1:8" x14ac:dyDescent="0.3">
      <c r="A33" s="1">
        <v>2</v>
      </c>
      <c r="B33" s="1">
        <v>1.2430000000000001</v>
      </c>
      <c r="C33" s="1">
        <v>33.268000000000001</v>
      </c>
      <c r="D33" s="1">
        <v>2</v>
      </c>
      <c r="E33" s="1">
        <v>69.046000000000006</v>
      </c>
      <c r="F33" s="1">
        <v>-0.65900000000000003</v>
      </c>
      <c r="G33" s="1">
        <v>17.975999999999999</v>
      </c>
      <c r="H33" s="4"/>
    </row>
    <row r="34" spans="1:8" x14ac:dyDescent="0.3">
      <c r="A34" s="1">
        <v>3</v>
      </c>
      <c r="B34" s="1">
        <v>1.2</v>
      </c>
      <c r="C34" s="1">
        <v>36.890999999999998</v>
      </c>
      <c r="D34" s="1">
        <v>8.6669999999999998</v>
      </c>
      <c r="E34" s="1">
        <v>73.667000000000002</v>
      </c>
      <c r="F34" s="1">
        <v>0</v>
      </c>
      <c r="G34" s="1">
        <v>17.355</v>
      </c>
      <c r="H34" s="4"/>
    </row>
    <row r="35" spans="1:8" x14ac:dyDescent="0.3">
      <c r="A35" s="1">
        <v>4</v>
      </c>
      <c r="B35" s="1">
        <v>1.115</v>
      </c>
      <c r="C35" s="1">
        <v>35.890999999999998</v>
      </c>
      <c r="D35" s="1">
        <v>6.65</v>
      </c>
      <c r="E35" s="1">
        <v>96.786000000000001</v>
      </c>
      <c r="F35" s="1">
        <v>-0.73499999999999999</v>
      </c>
      <c r="G35" s="1">
        <v>16.117000000000001</v>
      </c>
      <c r="H35" s="4"/>
    </row>
    <row r="36" spans="1:8" x14ac:dyDescent="0.3">
      <c r="A36" s="1">
        <v>5</v>
      </c>
      <c r="B36" s="1">
        <v>1.214</v>
      </c>
      <c r="C36" s="1">
        <v>14.34</v>
      </c>
      <c r="D36" s="1">
        <v>6</v>
      </c>
      <c r="E36" s="1">
        <v>28.337</v>
      </c>
      <c r="F36" s="1">
        <v>-0.67400000000000004</v>
      </c>
      <c r="G36" s="1">
        <v>17.562999999999999</v>
      </c>
      <c r="H36" s="4"/>
    </row>
    <row r="37" spans="1:8" x14ac:dyDescent="0.3">
      <c r="A37" s="1">
        <v>6</v>
      </c>
      <c r="B37" s="1">
        <v>1.1719999999999999</v>
      </c>
      <c r="C37" s="1">
        <v>8.548</v>
      </c>
      <c r="D37" s="1">
        <v>4</v>
      </c>
      <c r="E37" s="1">
        <v>21.667000000000002</v>
      </c>
      <c r="F37" s="1">
        <v>0</v>
      </c>
      <c r="G37" s="1">
        <v>16.942</v>
      </c>
      <c r="H37" s="4"/>
    </row>
    <row r="38" spans="1:8" x14ac:dyDescent="0.3">
      <c r="A38" s="1">
        <v>7</v>
      </c>
      <c r="B38" s="1">
        <v>1.2849999999999999</v>
      </c>
      <c r="C38" s="1">
        <v>31.178000000000001</v>
      </c>
      <c r="D38" s="1">
        <v>1.667</v>
      </c>
      <c r="E38" s="1">
        <v>115.333</v>
      </c>
      <c r="F38" s="1">
        <v>0</v>
      </c>
      <c r="G38" s="1">
        <v>18.594999999999999</v>
      </c>
      <c r="H38" s="4"/>
    </row>
    <row r="39" spans="1:8" x14ac:dyDescent="0.3">
      <c r="A39" s="1">
        <v>8</v>
      </c>
      <c r="B39" s="1">
        <v>1.228</v>
      </c>
      <c r="C39" s="1">
        <v>24.119</v>
      </c>
      <c r="D39" s="1">
        <v>3</v>
      </c>
      <c r="E39" s="1">
        <v>84.372</v>
      </c>
      <c r="F39" s="1">
        <v>-1.3320000000000001</v>
      </c>
      <c r="G39" s="1">
        <v>17.773</v>
      </c>
      <c r="H39" s="4"/>
    </row>
    <row r="40" spans="1:8" x14ac:dyDescent="0.3">
      <c r="A40" s="1">
        <v>9</v>
      </c>
      <c r="B40" s="1">
        <v>1.143</v>
      </c>
      <c r="C40" s="1">
        <v>16.553999999999998</v>
      </c>
      <c r="D40" s="1">
        <v>5.3330000000000002</v>
      </c>
      <c r="E40" s="1">
        <v>36.438000000000002</v>
      </c>
      <c r="F40" s="1">
        <v>-0.71599999999999997</v>
      </c>
      <c r="G40" s="1">
        <v>16.53</v>
      </c>
      <c r="H40" s="4"/>
    </row>
    <row r="41" spans="1:8" x14ac:dyDescent="0.3">
      <c r="A41" s="1">
        <v>10</v>
      </c>
      <c r="B41" s="1">
        <v>1.157</v>
      </c>
      <c r="C41" s="1">
        <v>10.974</v>
      </c>
      <c r="D41" s="1">
        <v>6</v>
      </c>
      <c r="E41" s="1">
        <v>24.827000000000002</v>
      </c>
      <c r="F41" s="1">
        <v>-0.70699999999999996</v>
      </c>
      <c r="G41" s="1">
        <v>16.736999999999998</v>
      </c>
      <c r="H41" s="4"/>
    </row>
    <row r="42" spans="1:8" x14ac:dyDescent="0.3">
      <c r="A42" s="1">
        <v>11</v>
      </c>
      <c r="B42" s="1">
        <v>1.129</v>
      </c>
      <c r="C42" s="1">
        <v>7.4539999999999997</v>
      </c>
      <c r="D42" s="1">
        <v>3.6669999999999998</v>
      </c>
      <c r="E42" s="1">
        <v>17.332999999999998</v>
      </c>
      <c r="F42" s="1">
        <v>-0.72499999999999998</v>
      </c>
      <c r="G42" s="1">
        <v>16.323</v>
      </c>
      <c r="H42" s="4"/>
    </row>
    <row r="43" spans="1:8" x14ac:dyDescent="0.3">
      <c r="A43" s="3">
        <v>12</v>
      </c>
      <c r="B43" s="3">
        <v>1.2849999999999999</v>
      </c>
      <c r="C43" s="3">
        <v>31.533999999999999</v>
      </c>
      <c r="D43" s="3">
        <v>7.3630000000000004</v>
      </c>
      <c r="E43" s="3">
        <v>54.874000000000002</v>
      </c>
      <c r="F43" s="3">
        <v>-92.545000000000002</v>
      </c>
      <c r="G43" s="3">
        <v>18.613</v>
      </c>
      <c r="H43" s="4"/>
    </row>
    <row r="44" spans="1:8" x14ac:dyDescent="0.3">
      <c r="A44" s="3">
        <v>13</v>
      </c>
      <c r="B44" s="3">
        <v>1.2569999999999999</v>
      </c>
      <c r="C44" s="3">
        <v>30.414999999999999</v>
      </c>
      <c r="D44" s="3">
        <v>5.1210000000000004</v>
      </c>
      <c r="E44" s="3">
        <v>61.332999999999998</v>
      </c>
      <c r="F44" s="3">
        <v>-91.953000000000003</v>
      </c>
      <c r="G44" s="3">
        <v>18.192</v>
      </c>
      <c r="H44" s="4"/>
    </row>
    <row r="45" spans="1:8" x14ac:dyDescent="0.3">
      <c r="A45" s="3">
        <v>14</v>
      </c>
      <c r="B45" s="3">
        <v>1.1859999999999999</v>
      </c>
      <c r="C45" s="3">
        <v>30.376999999999999</v>
      </c>
      <c r="D45" s="3">
        <v>7.7190000000000003</v>
      </c>
      <c r="E45" s="3">
        <v>110.711</v>
      </c>
      <c r="F45" s="3">
        <v>-91.38</v>
      </c>
      <c r="G45" s="3">
        <v>17.154</v>
      </c>
      <c r="H45" s="4"/>
    </row>
    <row r="46" spans="1:8" x14ac:dyDescent="0.3">
      <c r="A46" s="3">
        <v>15</v>
      </c>
      <c r="B46" s="3">
        <v>1.1859999999999999</v>
      </c>
      <c r="C46" s="3">
        <v>14.058</v>
      </c>
      <c r="D46" s="3">
        <v>5.4459999999999997</v>
      </c>
      <c r="E46" s="3">
        <v>29.169</v>
      </c>
      <c r="F46" s="3">
        <v>-90.69</v>
      </c>
      <c r="G46" s="3">
        <v>17.149999999999999</v>
      </c>
      <c r="H46" s="4"/>
    </row>
    <row r="47" spans="1:8" x14ac:dyDescent="0.3">
      <c r="A47" s="3">
        <v>16</v>
      </c>
      <c r="B47" s="3">
        <v>1.1719999999999999</v>
      </c>
      <c r="C47" s="3">
        <v>6.3010000000000002</v>
      </c>
      <c r="D47" s="3">
        <v>2.504</v>
      </c>
      <c r="E47" s="3">
        <v>15.138</v>
      </c>
      <c r="F47" s="3">
        <v>-90.698999999999998</v>
      </c>
      <c r="G47" s="3">
        <v>16.943000000000001</v>
      </c>
      <c r="H47" s="4"/>
    </row>
    <row r="48" spans="1:8" x14ac:dyDescent="0.3">
      <c r="A48" s="3">
        <v>17</v>
      </c>
      <c r="B48" s="3">
        <v>1.399</v>
      </c>
      <c r="C48" s="3">
        <v>27.294</v>
      </c>
      <c r="D48" s="3">
        <v>3.1560000000000001</v>
      </c>
      <c r="E48" s="3">
        <v>52.332999999999998</v>
      </c>
      <c r="F48" s="3">
        <v>-92.921000000000006</v>
      </c>
      <c r="G48" s="3">
        <v>20.274000000000001</v>
      </c>
      <c r="H48" s="4"/>
    </row>
    <row r="49" spans="1:8" x14ac:dyDescent="0.3">
      <c r="A49" s="3">
        <v>18</v>
      </c>
      <c r="B49" s="3">
        <v>1.2849999999999999</v>
      </c>
      <c r="C49" s="3">
        <v>17.266999999999999</v>
      </c>
      <c r="D49" s="3">
        <v>3.8</v>
      </c>
      <c r="E49" s="3">
        <v>59.332999999999998</v>
      </c>
      <c r="F49" s="3">
        <v>-91.909000000000006</v>
      </c>
      <c r="G49" s="3">
        <v>18.605</v>
      </c>
      <c r="H49" s="4"/>
    </row>
    <row r="50" spans="1:8" x14ac:dyDescent="0.3">
      <c r="A50" s="3">
        <v>19</v>
      </c>
      <c r="B50" s="3">
        <v>1.2430000000000001</v>
      </c>
      <c r="C50" s="3">
        <v>17.651</v>
      </c>
      <c r="D50" s="3">
        <v>5.2030000000000003</v>
      </c>
      <c r="E50" s="3">
        <v>45.667000000000002</v>
      </c>
      <c r="F50" s="3">
        <v>-92.632000000000005</v>
      </c>
      <c r="G50" s="3">
        <v>17.994</v>
      </c>
      <c r="H50" s="4"/>
    </row>
    <row r="51" spans="1:8" x14ac:dyDescent="0.3">
      <c r="A51" s="3">
        <v>20</v>
      </c>
      <c r="B51" s="3">
        <v>1.214</v>
      </c>
      <c r="C51" s="3">
        <v>12.018000000000001</v>
      </c>
      <c r="D51" s="3">
        <v>3.4590000000000001</v>
      </c>
      <c r="E51" s="3">
        <v>22.693999999999999</v>
      </c>
      <c r="F51" s="3">
        <v>-90.674000000000007</v>
      </c>
      <c r="G51" s="3">
        <v>17.562999999999999</v>
      </c>
      <c r="H51" s="4"/>
    </row>
    <row r="52" spans="1:8" x14ac:dyDescent="0.3">
      <c r="A52" s="3">
        <v>21</v>
      </c>
      <c r="B52" s="3">
        <v>1.1859999999999999</v>
      </c>
      <c r="C52" s="3">
        <v>7.08</v>
      </c>
      <c r="D52" s="3">
        <v>3.6669999999999998</v>
      </c>
      <c r="E52" s="3">
        <v>15.667</v>
      </c>
      <c r="F52" s="3">
        <v>-90</v>
      </c>
      <c r="G52" s="3">
        <v>17.149000000000001</v>
      </c>
      <c r="H5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 1 монета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2025-03-16T16:56:10Z</dcterms:created>
  <dcterms:modified xsi:type="dcterms:W3CDTF">2025-03-17T08:31:08Z</dcterms:modified>
</cp:coreProperties>
</file>