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ss\Downloads\"/>
    </mc:Choice>
  </mc:AlternateContent>
  <xr:revisionPtr revIDLastSave="0" documentId="8_{86F8FCAB-766D-4E65-A5B2-84D070143CF6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87" i="1" l="1"/>
  <c r="AN87" i="1" s="1"/>
  <c r="AM88" i="1"/>
  <c r="AN88" i="1" s="1"/>
  <c r="AM89" i="1"/>
  <c r="AN89" i="1" s="1"/>
  <c r="AM90" i="1"/>
  <c r="AN90" i="1" s="1"/>
  <c r="AM91" i="1"/>
  <c r="AN91" i="1" s="1"/>
  <c r="AM92" i="1"/>
  <c r="AN92" i="1" s="1"/>
  <c r="AM93" i="1"/>
  <c r="AN93" i="1" s="1"/>
  <c r="AM94" i="1"/>
  <c r="AN94" i="1" s="1"/>
  <c r="AM95" i="1"/>
  <c r="AN95" i="1" s="1"/>
  <c r="AM96" i="1"/>
  <c r="AN96" i="1" s="1"/>
  <c r="AM97" i="1"/>
  <c r="AN97" i="1" s="1"/>
  <c r="AM98" i="1"/>
  <c r="AN98" i="1" s="1"/>
  <c r="AM99" i="1"/>
  <c r="AN99" i="1" s="1"/>
  <c r="AM59" i="1"/>
  <c r="AN59" i="1" s="1"/>
  <c r="AM60" i="1"/>
  <c r="AN60" i="1" s="1"/>
  <c r="AM61" i="1"/>
  <c r="AN61" i="1" s="1"/>
  <c r="AM62" i="1"/>
  <c r="AN62" i="1" s="1"/>
  <c r="AM63" i="1"/>
  <c r="AN63" i="1" s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N73" i="1" s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N84" i="1" s="1"/>
  <c r="AM85" i="1"/>
  <c r="AN85" i="1" s="1"/>
  <c r="AM86" i="1"/>
  <c r="AN86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50" i="1"/>
  <c r="AN50" i="1" s="1"/>
  <c r="AM51" i="1"/>
  <c r="AN51" i="1" s="1"/>
  <c r="AM52" i="1"/>
  <c r="AN52" i="1" s="1"/>
  <c r="AM53" i="1"/>
  <c r="AN53" i="1" s="1"/>
  <c r="AM54" i="1"/>
  <c r="AN54" i="1" s="1"/>
  <c r="AM55" i="1"/>
  <c r="AN55" i="1" s="1"/>
  <c r="AM56" i="1"/>
  <c r="AN56" i="1" s="1"/>
  <c r="AM57" i="1"/>
  <c r="AN57" i="1" s="1"/>
  <c r="AM58" i="1"/>
  <c r="AN58" i="1" s="1"/>
  <c r="AM2" i="1"/>
  <c r="AN2" i="1" s="1"/>
  <c r="AM3" i="1"/>
  <c r="AN3" i="1" s="1"/>
  <c r="AM4" i="1"/>
  <c r="AN4" i="1" s="1"/>
  <c r="AM5" i="1"/>
  <c r="AN5" i="1" s="1"/>
  <c r="AM6" i="1"/>
  <c r="AN6" i="1" s="1"/>
  <c r="AM7" i="1"/>
  <c r="AN7" i="1" s="1"/>
  <c r="AM8" i="1"/>
  <c r="AN8" i="1" s="1"/>
  <c r="AM9" i="1"/>
  <c r="AN9" i="1" s="1"/>
  <c r="AM10" i="1"/>
  <c r="AN10" i="1" s="1"/>
  <c r="AM11" i="1"/>
  <c r="AN11" i="1" s="1"/>
  <c r="AM12" i="1"/>
  <c r="AN12" i="1" s="1"/>
  <c r="AM13" i="1"/>
  <c r="AN13" i="1" s="1"/>
  <c r="AM14" i="1"/>
  <c r="AN14" i="1" s="1"/>
  <c r="AM15" i="1"/>
  <c r="AN15" i="1" s="1"/>
  <c r="AM16" i="1"/>
  <c r="AN16" i="1" s="1"/>
  <c r="AM17" i="1"/>
  <c r="AN17" i="1" s="1"/>
  <c r="AM18" i="1"/>
  <c r="AN18" i="1" s="1"/>
  <c r="AM19" i="1"/>
  <c r="AN19" i="1" s="1"/>
  <c r="AM20" i="1"/>
  <c r="AN20" i="1" s="1"/>
  <c r="AM21" i="1"/>
  <c r="AN21" i="1" s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N29" i="1" s="1"/>
  <c r="AM30" i="1"/>
  <c r="AN30" i="1" s="1"/>
  <c r="AM31" i="1"/>
  <c r="AN31" i="1" s="1"/>
  <c r="AM32" i="1"/>
  <c r="AN32" i="1" s="1"/>
  <c r="AM1" i="1"/>
  <c r="AN1" i="1" s="1"/>
  <c r="AE1" i="1"/>
  <c r="AD4" i="1"/>
  <c r="AD2" i="1"/>
  <c r="AC90" i="1"/>
  <c r="AC91" i="1"/>
  <c r="AC92" i="1"/>
  <c r="AC93" i="1"/>
  <c r="AC94" i="1"/>
  <c r="AC95" i="1"/>
  <c r="AC96" i="1"/>
  <c r="AC97" i="1"/>
  <c r="AC98" i="1"/>
  <c r="AC99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" i="1"/>
  <c r="S3" i="1"/>
  <c r="R3" i="1"/>
  <c r="R4" i="1"/>
  <c r="S4" i="1"/>
  <c r="S5" i="1" s="1"/>
  <c r="P6" i="1"/>
  <c r="S2" i="1"/>
  <c r="R2" i="1"/>
  <c r="Q2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2" i="1"/>
  <c r="O2" i="1" s="1"/>
  <c r="P2" i="1" s="1"/>
  <c r="AQ1" i="1" l="1"/>
  <c r="R5" i="1"/>
  <c r="R6" i="1"/>
  <c r="S6" i="1" l="1"/>
  <c r="S7" i="1" l="1"/>
  <c r="R7" i="1"/>
  <c r="R8" i="1" s="1"/>
  <c r="S8" i="1" l="1"/>
  <c r="S9" i="1" l="1"/>
  <c r="R9" i="1"/>
  <c r="R10" i="1" s="1"/>
  <c r="S10" i="1" l="1"/>
  <c r="S11" i="1" l="1"/>
  <c r="R11" i="1"/>
  <c r="R12" i="1" s="1"/>
  <c r="S12" i="1" l="1"/>
  <c r="S13" i="1" l="1"/>
  <c r="R13" i="1"/>
  <c r="R14" i="1" s="1"/>
  <c r="S14" i="1" l="1"/>
  <c r="S15" i="1" l="1"/>
  <c r="R15" i="1"/>
  <c r="R16" i="1" s="1"/>
  <c r="S16" i="1" l="1"/>
  <c r="S17" i="1" l="1"/>
  <c r="R17" i="1"/>
  <c r="S18" i="1" l="1"/>
  <c r="R18" i="1"/>
  <c r="S19" i="1" l="1"/>
  <c r="R19" i="1"/>
  <c r="S20" i="1" l="1"/>
  <c r="R20" i="1"/>
  <c r="S21" i="1" l="1"/>
  <c r="R21" i="1"/>
  <c r="S22" i="1" l="1"/>
  <c r="R22" i="1"/>
  <c r="S23" i="1" l="1"/>
  <c r="R23" i="1"/>
  <c r="S24" i="1" l="1"/>
  <c r="R24" i="1"/>
  <c r="S25" i="1" l="1"/>
  <c r="R25" i="1"/>
  <c r="S26" i="1" l="1"/>
  <c r="R26" i="1"/>
  <c r="S27" i="1" l="1"/>
  <c r="R27" i="1"/>
  <c r="S28" i="1" l="1"/>
  <c r="R28" i="1"/>
  <c r="S29" i="1" l="1"/>
  <c r="R29" i="1"/>
  <c r="S30" i="1" l="1"/>
  <c r="R30" i="1"/>
  <c r="S31" i="1" l="1"/>
  <c r="R31" i="1"/>
  <c r="S32" i="1" l="1"/>
  <c r="R32" i="1"/>
  <c r="S33" i="1" l="1"/>
  <c r="R33" i="1"/>
  <c r="S34" i="1" l="1"/>
  <c r="R34" i="1"/>
  <c r="S35" i="1" l="1"/>
  <c r="R35" i="1"/>
  <c r="S36" i="1" l="1"/>
  <c r="R36" i="1"/>
  <c r="S37" i="1" l="1"/>
  <c r="R37" i="1"/>
  <c r="S38" i="1" l="1"/>
  <c r="R38" i="1"/>
  <c r="S39" i="1" l="1"/>
  <c r="R39" i="1"/>
  <c r="S40" i="1" l="1"/>
  <c r="R40" i="1"/>
  <c r="S41" i="1" l="1"/>
  <c r="R41" i="1"/>
  <c r="S42" i="1" l="1"/>
  <c r="R42" i="1"/>
  <c r="S43" i="1" l="1"/>
  <c r="R43" i="1"/>
  <c r="S44" i="1" l="1"/>
  <c r="R44" i="1"/>
  <c r="S45" i="1" l="1"/>
  <c r="R45" i="1"/>
  <c r="S46" i="1" l="1"/>
  <c r="R46" i="1"/>
  <c r="S47" i="1" l="1"/>
  <c r="R47" i="1"/>
  <c r="S48" i="1" l="1"/>
  <c r="R48" i="1"/>
  <c r="S49" i="1" l="1"/>
  <c r="R49" i="1"/>
  <c r="S50" i="1" l="1"/>
  <c r="R50" i="1"/>
  <c r="S51" i="1" l="1"/>
  <c r="R51" i="1"/>
  <c r="S52" i="1" l="1"/>
  <c r="R52" i="1"/>
  <c r="S53" i="1" l="1"/>
  <c r="R53" i="1"/>
  <c r="S54" i="1" l="1"/>
  <c r="R54" i="1"/>
  <c r="S55" i="1" l="1"/>
  <c r="R55" i="1"/>
  <c r="S56" i="1" l="1"/>
  <c r="R56" i="1"/>
  <c r="S57" i="1" l="1"/>
  <c r="R57" i="1"/>
  <c r="S58" i="1" l="1"/>
  <c r="R58" i="1"/>
  <c r="S59" i="1" l="1"/>
  <c r="R59" i="1"/>
  <c r="S60" i="1" l="1"/>
  <c r="R60" i="1"/>
  <c r="S61" i="1" l="1"/>
  <c r="R61" i="1"/>
  <c r="S62" i="1" l="1"/>
  <c r="R62" i="1"/>
  <c r="S63" i="1" l="1"/>
  <c r="R63" i="1"/>
  <c r="S64" i="1" l="1"/>
  <c r="R64" i="1"/>
  <c r="S65" i="1" l="1"/>
  <c r="R65" i="1"/>
  <c r="S66" i="1" l="1"/>
  <c r="R66" i="1"/>
  <c r="S67" i="1" l="1"/>
  <c r="R67" i="1"/>
  <c r="S68" i="1" l="1"/>
  <c r="R68" i="1"/>
  <c r="S69" i="1" l="1"/>
  <c r="R69" i="1"/>
  <c r="S70" i="1" l="1"/>
  <c r="R70" i="1"/>
  <c r="S71" i="1" l="1"/>
  <c r="R71" i="1"/>
  <c r="S72" i="1" l="1"/>
  <c r="R72" i="1"/>
  <c r="S73" i="1" l="1"/>
  <c r="R73" i="1"/>
  <c r="S74" i="1" l="1"/>
  <c r="R74" i="1"/>
  <c r="S75" i="1" l="1"/>
  <c r="R75" i="1"/>
  <c r="S76" i="1" l="1"/>
  <c r="R76" i="1"/>
  <c r="S77" i="1" l="1"/>
  <c r="R77" i="1"/>
  <c r="S78" i="1" l="1"/>
  <c r="R78" i="1"/>
  <c r="S79" i="1" l="1"/>
  <c r="R79" i="1"/>
  <c r="S80" i="1" l="1"/>
  <c r="R80" i="1"/>
  <c r="S81" i="1" l="1"/>
  <c r="R81" i="1"/>
  <c r="S82" i="1" l="1"/>
  <c r="R82" i="1"/>
  <c r="S83" i="1" l="1"/>
  <c r="R83" i="1"/>
  <c r="S84" i="1" l="1"/>
  <c r="R84" i="1"/>
  <c r="S85" i="1" l="1"/>
  <c r="R85" i="1"/>
  <c r="S86" i="1" l="1"/>
  <c r="R86" i="1"/>
  <c r="S87" i="1" l="1"/>
  <c r="R87" i="1"/>
  <c r="S88" i="1" l="1"/>
  <c r="R88" i="1"/>
  <c r="S89" i="1" l="1"/>
  <c r="R89" i="1"/>
  <c r="S90" i="1" l="1"/>
  <c r="R90" i="1"/>
  <c r="S91" i="1" l="1"/>
  <c r="R91" i="1"/>
  <c r="S92" i="1" l="1"/>
  <c r="R92" i="1"/>
  <c r="S93" i="1" l="1"/>
  <c r="R93" i="1"/>
  <c r="S94" i="1" l="1"/>
  <c r="R94" i="1"/>
  <c r="S95" i="1" l="1"/>
  <c r="R95" i="1"/>
  <c r="S96" i="1" l="1"/>
  <c r="R96" i="1"/>
  <c r="S97" i="1" l="1"/>
  <c r="R97" i="1"/>
  <c r="S98" i="1" l="1"/>
  <c r="R98" i="1"/>
  <c r="S99" i="1" l="1"/>
  <c r="R99" i="1"/>
  <c r="S100" i="1" l="1"/>
  <c r="R100" i="1"/>
  <c r="S101" i="1" l="1"/>
  <c r="R101" i="1"/>
  <c r="T2" i="1"/>
</calcChain>
</file>

<file path=xl/sharedStrings.xml><?xml version="1.0" encoding="utf-8"?>
<sst xmlns="http://schemas.openxmlformats.org/spreadsheetml/2006/main" count="223" uniqueCount="124">
  <si>
    <t>Страна</t>
  </si>
  <si>
    <t>Дата</t>
  </si>
  <si>
    <t>Заражений</t>
  </si>
  <si>
    <t>Заражений за день</t>
  </si>
  <si>
    <t>Выздоровлений</t>
  </si>
  <si>
    <t>Выздоровлений за день</t>
  </si>
  <si>
    <t>Смертей</t>
  </si>
  <si>
    <t>Смертей за день</t>
  </si>
  <si>
    <t>Население страны</t>
  </si>
  <si>
    <t>Тестов</t>
  </si>
  <si>
    <t>Тестов за день</t>
  </si>
  <si>
    <t>I - infected</t>
  </si>
  <si>
    <t>day</t>
  </si>
  <si>
    <t>I - normal</t>
  </si>
  <si>
    <t>I0</t>
  </si>
  <si>
    <t>S0</t>
  </si>
  <si>
    <t>I-modeling</t>
  </si>
  <si>
    <t>Sn</t>
  </si>
  <si>
    <t>W</t>
  </si>
  <si>
    <t>Ex</t>
  </si>
  <si>
    <t>Финляндия</t>
  </si>
  <si>
    <t>11.04.2020</t>
  </si>
  <si>
    <t>12.04.2020</t>
  </si>
  <si>
    <t>Этапы</t>
  </si>
  <si>
    <t>p</t>
  </si>
  <si>
    <t>q=1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</si>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</sst>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 -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Sheet1!$L$2:$L$123</c:f>
              <c:numCache>
                <c:formatCode>General</c:formatCode>
                <c:ptCount val="122"/>
                <c:pt idx="0">
                  <c:v>2556</c:v>
                </c:pt>
                <c:pt idx="1">
                  <c:v>2618</c:v>
                </c:pt>
                <c:pt idx="2">
                  <c:v>2705</c:v>
                </c:pt>
                <c:pt idx="3">
                  <c:v>2797</c:v>
                </c:pt>
                <c:pt idx="4">
                  <c:v>2865</c:v>
                </c:pt>
                <c:pt idx="5">
                  <c:v>1594</c:v>
                </c:pt>
                <c:pt idx="6">
                  <c:v>1707</c:v>
                </c:pt>
                <c:pt idx="7">
                  <c:v>1891</c:v>
                </c:pt>
                <c:pt idx="8">
                  <c:v>1989</c:v>
                </c:pt>
                <c:pt idx="9">
                  <c:v>1770</c:v>
                </c:pt>
                <c:pt idx="10">
                  <c:v>1873</c:v>
                </c:pt>
                <c:pt idx="11">
                  <c:v>1980</c:v>
                </c:pt>
                <c:pt idx="12">
                  <c:v>2112</c:v>
                </c:pt>
                <c:pt idx="13">
                  <c:v>1718</c:v>
                </c:pt>
                <c:pt idx="14">
                  <c:v>1789</c:v>
                </c:pt>
                <c:pt idx="15">
                  <c:v>1886</c:v>
                </c:pt>
                <c:pt idx="16">
                  <c:v>2002</c:v>
                </c:pt>
                <c:pt idx="17">
                  <c:v>1741</c:v>
                </c:pt>
                <c:pt idx="18">
                  <c:v>1900</c:v>
                </c:pt>
                <c:pt idx="19">
                  <c:v>1784</c:v>
                </c:pt>
                <c:pt idx="20">
                  <c:v>1833</c:v>
                </c:pt>
                <c:pt idx="21">
                  <c:v>1956</c:v>
                </c:pt>
                <c:pt idx="22">
                  <c:v>2024</c:v>
                </c:pt>
                <c:pt idx="23">
                  <c:v>1587</c:v>
                </c:pt>
                <c:pt idx="24">
                  <c:v>1666</c:v>
                </c:pt>
                <c:pt idx="25">
                  <c:v>1821</c:v>
                </c:pt>
                <c:pt idx="26">
                  <c:v>1918</c:v>
                </c:pt>
                <c:pt idx="27">
                  <c:v>1478</c:v>
                </c:pt>
                <c:pt idx="28">
                  <c:v>1615</c:v>
                </c:pt>
                <c:pt idx="29">
                  <c:v>1695</c:v>
                </c:pt>
                <c:pt idx="30">
                  <c:v>1713</c:v>
                </c:pt>
                <c:pt idx="31">
                  <c:v>1428</c:v>
                </c:pt>
                <c:pt idx="32">
                  <c:v>1470</c:v>
                </c:pt>
                <c:pt idx="33">
                  <c:v>1558</c:v>
                </c:pt>
                <c:pt idx="34">
                  <c:v>935</c:v>
                </c:pt>
                <c:pt idx="35">
                  <c:v>989</c:v>
                </c:pt>
                <c:pt idx="36">
                  <c:v>1049</c:v>
                </c:pt>
                <c:pt idx="37">
                  <c:v>1080</c:v>
                </c:pt>
                <c:pt idx="38">
                  <c:v>1098</c:v>
                </c:pt>
                <c:pt idx="39">
                  <c:v>1339</c:v>
                </c:pt>
                <c:pt idx="40">
                  <c:v>1387</c:v>
                </c:pt>
                <c:pt idx="41">
                  <c:v>1431</c:v>
                </c:pt>
                <c:pt idx="42">
                  <c:v>1462</c:v>
                </c:pt>
                <c:pt idx="43">
                  <c:v>1472</c:v>
                </c:pt>
                <c:pt idx="44">
                  <c:v>1191</c:v>
                </c:pt>
                <c:pt idx="45">
                  <c:v>1216</c:v>
                </c:pt>
                <c:pt idx="46">
                  <c:v>1279</c:v>
                </c:pt>
                <c:pt idx="47">
                  <c:v>930</c:v>
                </c:pt>
                <c:pt idx="48">
                  <c:v>962</c:v>
                </c:pt>
                <c:pt idx="49">
                  <c:v>1010</c:v>
                </c:pt>
                <c:pt idx="50">
                  <c:v>1039</c:v>
                </c:pt>
                <c:pt idx="51">
                  <c:v>1067</c:v>
                </c:pt>
                <c:pt idx="52">
                  <c:v>1067</c:v>
                </c:pt>
                <c:pt idx="53">
                  <c:v>1090</c:v>
                </c:pt>
                <c:pt idx="54">
                  <c:v>789</c:v>
                </c:pt>
                <c:pt idx="55">
                  <c:v>819</c:v>
                </c:pt>
                <c:pt idx="56">
                  <c:v>842</c:v>
                </c:pt>
                <c:pt idx="57">
                  <c:v>858</c:v>
                </c:pt>
                <c:pt idx="58">
                  <c:v>878</c:v>
                </c:pt>
                <c:pt idx="59">
                  <c:v>901</c:v>
                </c:pt>
                <c:pt idx="60">
                  <c:v>916</c:v>
                </c:pt>
                <c:pt idx="61">
                  <c:v>539</c:v>
                </c:pt>
                <c:pt idx="62">
                  <c:v>548</c:v>
                </c:pt>
                <c:pt idx="63">
                  <c:v>562</c:v>
                </c:pt>
                <c:pt idx="64">
                  <c:v>578</c:v>
                </c:pt>
                <c:pt idx="65">
                  <c:v>582</c:v>
                </c:pt>
                <c:pt idx="66">
                  <c:v>586</c:v>
                </c:pt>
                <c:pt idx="67">
                  <c:v>591</c:v>
                </c:pt>
                <c:pt idx="68">
                  <c:v>593</c:v>
                </c:pt>
                <c:pt idx="69">
                  <c:v>607</c:v>
                </c:pt>
                <c:pt idx="70">
                  <c:v>616</c:v>
                </c:pt>
                <c:pt idx="71">
                  <c:v>617</c:v>
                </c:pt>
                <c:pt idx="72">
                  <c:v>417</c:v>
                </c:pt>
                <c:pt idx="73">
                  <c:v>428</c:v>
                </c:pt>
                <c:pt idx="74">
                  <c:v>240</c:v>
                </c:pt>
                <c:pt idx="75">
                  <c:v>245</c:v>
                </c:pt>
                <c:pt idx="76">
                  <c:v>263</c:v>
                </c:pt>
                <c:pt idx="77">
                  <c:v>270</c:v>
                </c:pt>
                <c:pt idx="78">
                  <c:v>270</c:v>
                </c:pt>
                <c:pt idx="79">
                  <c:v>281</c:v>
                </c:pt>
                <c:pt idx="80">
                  <c:v>286</c:v>
                </c:pt>
                <c:pt idx="81">
                  <c:v>208</c:v>
                </c:pt>
                <c:pt idx="82">
                  <c:v>213</c:v>
                </c:pt>
                <c:pt idx="83">
                  <c:v>213</c:v>
                </c:pt>
                <c:pt idx="84">
                  <c:v>219</c:v>
                </c:pt>
                <c:pt idx="85">
                  <c:v>224</c:v>
                </c:pt>
                <c:pt idx="86">
                  <c:v>228</c:v>
                </c:pt>
                <c:pt idx="87">
                  <c:v>233</c:v>
                </c:pt>
                <c:pt idx="88">
                  <c:v>136</c:v>
                </c:pt>
                <c:pt idx="89">
                  <c:v>144</c:v>
                </c:pt>
                <c:pt idx="90">
                  <c:v>150</c:v>
                </c:pt>
                <c:pt idx="91">
                  <c:v>162</c:v>
                </c:pt>
                <c:pt idx="92">
                  <c:v>165</c:v>
                </c:pt>
                <c:pt idx="93">
                  <c:v>166</c:v>
                </c:pt>
                <c:pt idx="94">
                  <c:v>172</c:v>
                </c:pt>
                <c:pt idx="95">
                  <c:v>88</c:v>
                </c:pt>
                <c:pt idx="96">
                  <c:v>85</c:v>
                </c:pt>
                <c:pt idx="97">
                  <c:v>93</c:v>
                </c:pt>
                <c:pt idx="98">
                  <c:v>110</c:v>
                </c:pt>
                <c:pt idx="9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25-440E-AD35-9C1E5DA5F89A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I-modeling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Sheet1!$R$2:$R$123</c:f>
              <c:numCache>
                <c:formatCode>General</c:formatCode>
                <c:ptCount val="122"/>
                <c:pt idx="0">
                  <c:v>2536.7196003514591</c:v>
                </c:pt>
                <c:pt idx="1">
                  <c:v>2432.1281837993815</c:v>
                </c:pt>
                <c:pt idx="2">
                  <c:v>2428.9802708881825</c:v>
                </c:pt>
                <c:pt idx="3">
                  <c:v>2331.1635190065476</c:v>
                </c:pt>
                <c:pt idx="4">
                  <c:v>2327.980666655681</c:v>
                </c:pt>
                <c:pt idx="5">
                  <c:v>2324.6701922291613</c:v>
                </c:pt>
                <c:pt idx="6">
                  <c:v>2321.23297861847</c:v>
                </c:pt>
                <c:pt idx="7">
                  <c:v>2317.6699339660854</c:v>
                </c:pt>
                <c:pt idx="8">
                  <c:v>2313.981991197234</c:v>
                </c:pt>
                <c:pt idx="9">
                  <c:v>2310.1701075428841</c:v>
                </c:pt>
                <c:pt idx="10">
                  <c:v>2306.2352640543622</c:v>
                </c:pt>
                <c:pt idx="11">
                  <c:v>2302.1784651099997</c:v>
                </c:pt>
                <c:pt idx="12">
                  <c:v>2298.0007379141925</c:v>
                </c:pt>
                <c:pt idx="13">
                  <c:v>2225.1296247873861</c:v>
                </c:pt>
                <c:pt idx="14">
                  <c:v>2154.5515337696411</c:v>
                </c:pt>
                <c:pt idx="15">
                  <c:v>2086.1954316863657</c:v>
                </c:pt>
                <c:pt idx="16">
                  <c:v>2019.9924147305933</c:v>
                </c:pt>
                <c:pt idx="17">
                  <c:v>1955.8756491956465</c:v>
                </c:pt>
                <c:pt idx="18">
                  <c:v>1893.7803135559891</c:v>
                </c:pt>
                <c:pt idx="19">
                  <c:v>1833.6435418868894</c:v>
                </c:pt>
                <c:pt idx="20">
                  <c:v>1775.4043686117661</c:v>
                </c:pt>
                <c:pt idx="21">
                  <c:v>1719.0036745644993</c:v>
                </c:pt>
                <c:pt idx="22">
                  <c:v>1664.384134352573</c:v>
                </c:pt>
                <c:pt idx="23">
                  <c:v>1611.4901650056638</c:v>
                </c:pt>
                <c:pt idx="24">
                  <c:v>1560.2678758931645</c:v>
                </c:pt>
                <c:pt idx="25">
                  <c:v>1510.6650198931595</c:v>
                </c:pt>
                <c:pt idx="26">
                  <c:v>1462.6309457944994</c:v>
                </c:pt>
                <c:pt idx="27">
                  <c:v>1416.1165519128856</c:v>
                </c:pt>
                <c:pt idx="28">
                  <c:v>1371.0742409012255</c:v>
                </c:pt>
                <c:pt idx="29">
                  <c:v>1327.4578757339855</c:v>
                </c:pt>
                <c:pt idx="30">
                  <c:v>1285.2227368447993</c:v>
                </c:pt>
                <c:pt idx="31">
                  <c:v>1244.3254803962325</c:v>
                </c:pt>
                <c:pt idx="32">
                  <c:v>1204.724097660292</c:v>
                </c:pt>
                <c:pt idx="33">
                  <c:v>1166.3778754880484</c:v>
                </c:pt>
                <c:pt idx="34">
                  <c:v>1129.247357846569</c:v>
                </c:pt>
                <c:pt idx="35">
                  <c:v>1093.2943084012543</c:v>
                </c:pt>
                <c:pt idx="36">
                  <c:v>1058.4816741216134</c:v>
                </c:pt>
                <c:pt idx="37">
                  <c:v>1024.7735498885083</c:v>
                </c:pt>
                <c:pt idx="38">
                  <c:v>992.13514408093147</c:v>
                </c:pt>
                <c:pt idx="39">
                  <c:v>960.5327451204613</c:v>
                </c:pt>
                <c:pt idx="40">
                  <c:v>929.93368895164872</c:v>
                </c:pt>
                <c:pt idx="41">
                  <c:v>900.30632743673596</c:v>
                </c:pt>
                <c:pt idx="42">
                  <c:v>871.61999764328039</c:v>
                </c:pt>
                <c:pt idx="43">
                  <c:v>843.84499200345965</c:v>
                </c:pt>
                <c:pt idx="44">
                  <c:v>816.95252932405572</c:v>
                </c:pt>
                <c:pt idx="45">
                  <c:v>790.91472662636215</c:v>
                </c:pt>
                <c:pt idx="46">
                  <c:v>765.70457179552056</c:v>
                </c:pt>
                <c:pt idx="47">
                  <c:v>741.29589701907446</c:v>
                </c:pt>
                <c:pt idx="48">
                  <c:v>717.66335299482057</c:v>
                </c:pt>
                <c:pt idx="49">
                  <c:v>694.78238388834325</c:v>
                </c:pt>
                <c:pt idx="50">
                  <c:v>672.62920302094005</c:v>
                </c:pt>
                <c:pt idx="51">
                  <c:v>651.18076926896413</c:v>
                </c:pt>
                <c:pt idx="52">
                  <c:v>630.41476415595139</c:v>
                </c:pt>
                <c:pt idx="53">
                  <c:v>610.30956961923357</c:v>
                </c:pt>
                <c:pt idx="54">
                  <c:v>590.84424643308864</c:v>
                </c:pt>
                <c:pt idx="55">
                  <c:v>571.99851327082433</c:v>
                </c:pt>
                <c:pt idx="56">
                  <c:v>553.75272638854517</c:v>
                </c:pt>
                <c:pt idx="57">
                  <c:v>536.0878599137061</c:v>
                </c:pt>
                <c:pt idx="58">
                  <c:v>518.98548672190975</c:v>
                </c:pt>
                <c:pt idx="59">
                  <c:v>502.42775988575937</c:v>
                </c:pt>
                <c:pt idx="60">
                  <c:v>486.39739467993468</c:v>
                </c:pt>
                <c:pt idx="61">
                  <c:v>470.8776511270089</c:v>
                </c:pt>
                <c:pt idx="62">
                  <c:v>455.85231706887868</c:v>
                </c:pt>
                <c:pt idx="63">
                  <c:v>441.30569174902587</c:v>
                </c:pt>
                <c:pt idx="64">
                  <c:v>427.22256989117756</c:v>
                </c:pt>
                <c:pt idx="65">
                  <c:v>413.58822626027313</c:v>
                </c:pt>
                <c:pt idx="66">
                  <c:v>400.38840069198653</c:v>
                </c:pt>
                <c:pt idx="67">
                  <c:v>387.60928357738783</c:v>
                </c:pt>
                <c:pt idx="68">
                  <c:v>375.23750178965912</c:v>
                </c:pt>
                <c:pt idx="69">
                  <c:v>363.26010504010662</c:v>
                </c:pt>
                <c:pt idx="70">
                  <c:v>351.66455265103286</c:v>
                </c:pt>
                <c:pt idx="71">
                  <c:v>340.43870073335</c:v>
                </c:pt>
                <c:pt idx="72">
                  <c:v>329.5707897571271</c:v>
                </c:pt>
                <c:pt idx="73">
                  <c:v>319.04943250357093</c:v>
                </c:pt>
                <c:pt idx="74">
                  <c:v>308.86360238724183</c:v>
                </c:pt>
                <c:pt idx="75">
                  <c:v>299.00262213760044</c:v>
                </c:pt>
                <c:pt idx="76">
                  <c:v>289.45615282927344</c:v>
                </c:pt>
                <c:pt idx="77">
                  <c:v>280.21418325070869</c:v>
                </c:pt>
                <c:pt idx="78">
                  <c:v>271.26701960117174</c:v>
                </c:pt>
                <c:pt idx="79">
                  <c:v>262.60527550630616</c:v>
                </c:pt>
                <c:pt idx="80">
                  <c:v>254.21986234275002</c:v>
                </c:pt>
                <c:pt idx="81">
                  <c:v>246.10197986256074</c:v>
                </c:pt>
                <c:pt idx="82">
                  <c:v>238.24310710845796</c:v>
                </c:pt>
                <c:pt idx="83">
                  <c:v>230.63499361114322</c:v>
                </c:pt>
                <c:pt idx="84">
                  <c:v>223.26965086020093</c:v>
                </c:pt>
                <c:pt idx="85">
                  <c:v>216.13934404032301</c:v>
                </c:pt>
                <c:pt idx="86">
                  <c:v>209.23658402483426</c:v>
                </c:pt>
                <c:pt idx="87">
                  <c:v>202.5541196187217</c:v>
                </c:pt>
                <c:pt idx="88">
                  <c:v>196.08493004359519</c:v>
                </c:pt>
                <c:pt idx="89">
                  <c:v>189.82221765722241</c:v>
                </c:pt>
                <c:pt idx="90">
                  <c:v>183.75940090049318</c:v>
                </c:pt>
                <c:pt idx="91">
                  <c:v>177.89010746487438</c:v>
                </c:pt>
                <c:pt idx="92">
                  <c:v>172.20816767361785</c:v>
                </c:pt>
                <c:pt idx="93">
                  <c:v>166.70760807017953</c:v>
                </c:pt>
                <c:pt idx="94">
                  <c:v>161.38264520749885</c:v>
                </c:pt>
                <c:pt idx="95">
                  <c:v>156.22767963197367</c:v>
                </c:pt>
                <c:pt idx="96">
                  <c:v>151.23729005614655</c:v>
                </c:pt>
                <c:pt idx="97">
                  <c:v>146.40622771429531</c:v>
                </c:pt>
                <c:pt idx="98">
                  <c:v>141.72941089529115</c:v>
                </c:pt>
                <c:pt idx="99">
                  <c:v>137.20191964725583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25-440E-AD35-9C1E5DA5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756888"/>
        <c:axId val="871310808"/>
      </c:lineChart>
      <c:catAx>
        <c:axId val="106375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310808"/>
        <c:crosses val="autoZero"/>
        <c:auto val="1"/>
        <c:lblAlgn val="ctr"/>
        <c:lblOffset val="100"/>
        <c:noMultiLvlLbl val="0"/>
      </c:catAx>
      <c:valAx>
        <c:axId val="8713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7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Sheet1!$AC$1:$AC$101</c:f>
              <c:numCache>
                <c:formatCode>General</c:formatCode>
                <c:ptCount val="101"/>
                <c:pt idx="0">
                  <c:v>1.0242566510172144</c:v>
                </c:pt>
                <c:pt idx="1">
                  <c:v>1.0332314744079449</c:v>
                </c:pt>
                <c:pt idx="2">
                  <c:v>1.0340110905730129</c:v>
                </c:pt>
                <c:pt idx="3">
                  <c:v>1.0243117626027887</c:v>
                </c:pt>
                <c:pt idx="4">
                  <c:v>0.55636998254799308</c:v>
                </c:pt>
                <c:pt idx="5">
                  <c:v>1.0708908406524467</c:v>
                </c:pt>
                <c:pt idx="6">
                  <c:v>1.107791446983011</c:v>
                </c:pt>
                <c:pt idx="7">
                  <c:v>1.0518244315177157</c:v>
                </c:pt>
                <c:pt idx="8">
                  <c:v>0.88989441930618385</c:v>
                </c:pt>
                <c:pt idx="9">
                  <c:v>1.0581920903954802</c:v>
                </c:pt>
                <c:pt idx="10">
                  <c:v>1.0571276027762948</c:v>
                </c:pt>
                <c:pt idx="11">
                  <c:v>1.0666666666666667</c:v>
                </c:pt>
                <c:pt idx="12">
                  <c:v>0.81344696969696972</c:v>
                </c:pt>
                <c:pt idx="13">
                  <c:v>1.0413271245634459</c:v>
                </c:pt>
                <c:pt idx="14">
                  <c:v>1.0542202347680267</c:v>
                </c:pt>
                <c:pt idx="15">
                  <c:v>1.0615058324496289</c:v>
                </c:pt>
                <c:pt idx="16">
                  <c:v>0.86963036963036977</c:v>
                </c:pt>
                <c:pt idx="17">
                  <c:v>1.0913268236645606</c:v>
                </c:pt>
                <c:pt idx="18">
                  <c:v>0.93894736842105264</c:v>
                </c:pt>
                <c:pt idx="19">
                  <c:v>1.0274663677130043</c:v>
                </c:pt>
                <c:pt idx="20">
                  <c:v>1.0671031096563013</c:v>
                </c:pt>
                <c:pt idx="21">
                  <c:v>1.0347648261758691</c:v>
                </c:pt>
                <c:pt idx="22">
                  <c:v>0.78409090909090906</c:v>
                </c:pt>
                <c:pt idx="23">
                  <c:v>1.0497794580970385</c:v>
                </c:pt>
                <c:pt idx="24">
                  <c:v>1.0930372148859544</c:v>
                </c:pt>
                <c:pt idx="25">
                  <c:v>1.0532674354750138</c:v>
                </c:pt>
                <c:pt idx="26">
                  <c:v>0.77059436913451507</c:v>
                </c:pt>
                <c:pt idx="27">
                  <c:v>1.0926928281461434</c:v>
                </c:pt>
                <c:pt idx="28">
                  <c:v>1.0495356037151704</c:v>
                </c:pt>
                <c:pt idx="29">
                  <c:v>1.0106194690265486</c:v>
                </c:pt>
                <c:pt idx="30">
                  <c:v>0.83362521891418573</c:v>
                </c:pt>
                <c:pt idx="31">
                  <c:v>1.0294117647058825</c:v>
                </c:pt>
                <c:pt idx="32">
                  <c:v>1.0598639455782313</c:v>
                </c:pt>
                <c:pt idx="33">
                  <c:v>0.60012836970474959</c:v>
                </c:pt>
                <c:pt idx="34">
                  <c:v>1.0577540106951873</c:v>
                </c:pt>
                <c:pt idx="35">
                  <c:v>1.0606673407482305</c:v>
                </c:pt>
                <c:pt idx="36">
                  <c:v>1.0295519542421352</c:v>
                </c:pt>
                <c:pt idx="37">
                  <c:v>1.0166666666666668</c:v>
                </c:pt>
                <c:pt idx="38">
                  <c:v>1.2194899817850637</c:v>
                </c:pt>
                <c:pt idx="39">
                  <c:v>1.0358476474981331</c:v>
                </c:pt>
                <c:pt idx="40">
                  <c:v>1.0317231434751262</c:v>
                </c:pt>
                <c:pt idx="41">
                  <c:v>1.0216631726065688</c:v>
                </c:pt>
                <c:pt idx="42">
                  <c:v>1.0068399452804377</c:v>
                </c:pt>
                <c:pt idx="43">
                  <c:v>0.8091032608695653</c:v>
                </c:pt>
                <c:pt idx="44">
                  <c:v>1.0209907640638118</c:v>
                </c:pt>
                <c:pt idx="45">
                  <c:v>1.0518092105263157</c:v>
                </c:pt>
                <c:pt idx="46">
                  <c:v>0.72713057075840504</c:v>
                </c:pt>
                <c:pt idx="47">
                  <c:v>1.0344086021505376</c:v>
                </c:pt>
                <c:pt idx="48">
                  <c:v>1.0498960498960499</c:v>
                </c:pt>
                <c:pt idx="49">
                  <c:v>1.0287128712871287</c:v>
                </c:pt>
                <c:pt idx="50">
                  <c:v>1.0269489894128971</c:v>
                </c:pt>
                <c:pt idx="51">
                  <c:v>1</c:v>
                </c:pt>
                <c:pt idx="52">
                  <c:v>1.0215557638238049</c:v>
                </c:pt>
                <c:pt idx="53">
                  <c:v>0.72385321100917432</c:v>
                </c:pt>
                <c:pt idx="54">
                  <c:v>1.0380228136882128</c:v>
                </c:pt>
                <c:pt idx="55">
                  <c:v>1.028083028083028</c:v>
                </c:pt>
                <c:pt idx="56">
                  <c:v>1.0190023752969122</c:v>
                </c:pt>
                <c:pt idx="57">
                  <c:v>1.0233100233100232</c:v>
                </c:pt>
                <c:pt idx="58">
                  <c:v>1.0261958997722094</c:v>
                </c:pt>
                <c:pt idx="59">
                  <c:v>1.016648168701443</c:v>
                </c:pt>
                <c:pt idx="60">
                  <c:v>0.58842794759825323</c:v>
                </c:pt>
                <c:pt idx="61">
                  <c:v>1.0166975881261595</c:v>
                </c:pt>
                <c:pt idx="62">
                  <c:v>1.0255474452554745</c:v>
                </c:pt>
                <c:pt idx="63">
                  <c:v>1.0284697508896796</c:v>
                </c:pt>
                <c:pt idx="64">
                  <c:v>1.0069204152249134</c:v>
                </c:pt>
                <c:pt idx="65">
                  <c:v>1.006872852233677</c:v>
                </c:pt>
                <c:pt idx="66">
                  <c:v>1.0085324232081911</c:v>
                </c:pt>
                <c:pt idx="67">
                  <c:v>1.0033840947546531</c:v>
                </c:pt>
                <c:pt idx="68">
                  <c:v>1.0236087689713322</c:v>
                </c:pt>
                <c:pt idx="69">
                  <c:v>1.014827018121911</c:v>
                </c:pt>
                <c:pt idx="70">
                  <c:v>1.0016233766233766</c:v>
                </c:pt>
                <c:pt idx="71">
                  <c:v>0.67585089141004862</c:v>
                </c:pt>
                <c:pt idx="72">
                  <c:v>1.0263788968824941</c:v>
                </c:pt>
                <c:pt idx="73">
                  <c:v>0.56074766355140182</c:v>
                </c:pt>
                <c:pt idx="74">
                  <c:v>1.0208333333333335</c:v>
                </c:pt>
                <c:pt idx="75">
                  <c:v>1.0734693877551018</c:v>
                </c:pt>
                <c:pt idx="76">
                  <c:v>1.0266159695817489</c:v>
                </c:pt>
                <c:pt idx="77">
                  <c:v>1</c:v>
                </c:pt>
                <c:pt idx="78">
                  <c:v>1.0407407407407407</c:v>
                </c:pt>
                <c:pt idx="79">
                  <c:v>1.0177935943060499</c:v>
                </c:pt>
                <c:pt idx="80">
                  <c:v>0.72727272727272729</c:v>
                </c:pt>
                <c:pt idx="81">
                  <c:v>1.0240384615384617</c:v>
                </c:pt>
                <c:pt idx="82">
                  <c:v>1</c:v>
                </c:pt>
                <c:pt idx="83">
                  <c:v>1.028169014084507</c:v>
                </c:pt>
                <c:pt idx="84">
                  <c:v>1.0228310502283107</c:v>
                </c:pt>
                <c:pt idx="85">
                  <c:v>1.0178571428571428</c:v>
                </c:pt>
                <c:pt idx="86">
                  <c:v>1.0219298245614035</c:v>
                </c:pt>
                <c:pt idx="87">
                  <c:v>0.58369098712446355</c:v>
                </c:pt>
                <c:pt idx="88">
                  <c:v>1.0588235294117645</c:v>
                </c:pt>
                <c:pt idx="89">
                  <c:v>1.0416666666666667</c:v>
                </c:pt>
                <c:pt idx="90">
                  <c:v>1.08</c:v>
                </c:pt>
                <c:pt idx="91">
                  <c:v>1.0185185185185184</c:v>
                </c:pt>
                <c:pt idx="92">
                  <c:v>1.0060606060606061</c:v>
                </c:pt>
                <c:pt idx="93">
                  <c:v>1.036144578313253</c:v>
                </c:pt>
                <c:pt idx="94">
                  <c:v>0.51162790697674421</c:v>
                </c:pt>
                <c:pt idx="95">
                  <c:v>0.96590909090909083</c:v>
                </c:pt>
                <c:pt idx="96">
                  <c:v>1.0941176470588234</c:v>
                </c:pt>
                <c:pt idx="97">
                  <c:v>1.1827956989247315</c:v>
                </c:pt>
                <c:pt idx="98">
                  <c:v>1.1545454545454545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8-4929-A5CE-1AA0689F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07080"/>
        <c:axId val="582803704"/>
      </c:lineChart>
      <c:catAx>
        <c:axId val="69700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803704"/>
        <c:crosses val="autoZero"/>
        <c:auto val="1"/>
        <c:lblAlgn val="ctr"/>
        <c:lblOffset val="100"/>
        <c:noMultiLvlLbl val="0"/>
      </c:catAx>
      <c:valAx>
        <c:axId val="5828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00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533400</xdr:colOff>
      <xdr:row>5</xdr:row>
      <xdr:rowOff>68580</xdr:rowOff>
    </xdr:from>
    <xdr:to>
      <xdr:col>27</xdr:col>
      <xdr:colOff>198120</xdr:colOff>
      <xdr:row>19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BC62E3-AED5-42A3-9C3E-E1ACFC93EABD}"/>
            </a:ext>
            <a:ext uri="{147F2762-F138-4A5C-976F-8EAC2B608ADB}">
              <a16:predDERef xmlns:a16="http://schemas.microsoft.com/office/drawing/2014/main" pred="{6B4EAF59-55B0-4124-8D68-208F1E027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419100</xdr:colOff>
      <xdr:row>8</xdr:row>
      <xdr:rowOff>114300</xdr:rowOff>
    </xdr:from>
    <xdr:to>
      <xdr:col>37</xdr:col>
      <xdr:colOff>114300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ECFEEC-E90A-4890-9BDF-5AD69D361889}"/>
            </a:ext>
            <a:ext uri="{147F2762-F138-4A5C-976F-8EAC2B608ADB}">
              <a16:predDERef xmlns:a16="http://schemas.microsoft.com/office/drawing/2014/main" pred="{8BBC62E3-AED5-42A3-9C3E-E1ACFC93E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1"/>
  <sheetViews>
    <sheetView tabSelected="1" workbookViewId="0"/>
  </sheetViews>
  <sheetFormatPr defaultRowHeight="14.4" x14ac:dyDescent="0.55000000000000004"/>
  <cols>
    <col min="3" max="3" width="13.41796875" customWidth="1"/>
    <col min="4" max="4" width="18.15625" customWidth="1"/>
    <col min="5" max="5" width="16.26171875" customWidth="1"/>
    <col min="6" max="6" width="23" customWidth="1"/>
    <col min="8" max="8" width="16.26171875" customWidth="1"/>
    <col min="9" max="9" width="16.83984375" customWidth="1"/>
    <col min="10" max="10" width="6.83984375" customWidth="1"/>
    <col min="11" max="11" width="13.578125" customWidth="1"/>
  </cols>
  <sheetData>
    <row r="1" spans="1:46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AC1">
        <f>O3/O2</f>
        <v>1.0242566510172144</v>
      </c>
      <c r="AD1" t="s">
        <v>19</v>
      </c>
      <c r="AE1">
        <f>LN(O2)/ABS(LN(AD2))</f>
        <v>217.89563990915352</v>
      </c>
      <c r="AM1">
        <f ca="1">RAND()</f>
        <v>0.76328937947018038</v>
      </c>
      <c r="AN1">
        <f ca="1">INT(LN(1-AM1)/LN(1-$AD$4))</f>
        <v>2</v>
      </c>
      <c r="AQ1">
        <f ca="1">SUM(AN1:AN99)</f>
        <v>107</v>
      </c>
      <c r="AT1">
        <v>88</v>
      </c>
    </row>
    <row r="2" spans="1:46" x14ac:dyDescent="0.55000000000000004">
      <c r="A2" t="s">
        <v>20</v>
      </c>
      <c r="B2" t="s">
        <v>21</v>
      </c>
      <c r="C2">
        <v>2905</v>
      </c>
      <c r="D2">
        <v>136</v>
      </c>
      <c r="E2">
        <v>300</v>
      </c>
      <c r="F2">
        <v>0</v>
      </c>
      <c r="G2">
        <v>49</v>
      </c>
      <c r="H2">
        <v>1</v>
      </c>
      <c r="I2">
        <v>5488543</v>
      </c>
      <c r="J2">
        <v>50204</v>
      </c>
      <c r="K2">
        <v>1589</v>
      </c>
      <c r="L2">
        <f>C2-E2-G2</f>
        <v>2556</v>
      </c>
      <c r="N2">
        <v>1</v>
      </c>
      <c r="O2">
        <f t="shared" ref="O2:O33" si="0">L2*100000/I2</f>
        <v>46.569736266983789</v>
      </c>
      <c r="P2">
        <f>O2</f>
        <v>46.569736266983789</v>
      </c>
      <c r="Q2">
        <f>100000-C2*100000/I2</f>
        <v>99947.071563436781</v>
      </c>
      <c r="R2">
        <f>P2*(1+Q2*$P$4/100000-1/2)</f>
        <v>2536.7196003514591</v>
      </c>
      <c r="S2">
        <f>Q2*(1-$P4*$P2/100000)</f>
        <v>97433.636831218813</v>
      </c>
      <c r="T2">
        <f>SUMXMY2(R2:R101,O2:O101)</f>
        <v>145115475.46659738</v>
      </c>
      <c r="AC2">
        <f t="shared" ref="AC2:AC65" si="1">O4/O3</f>
        <v>1.0332314744079449</v>
      </c>
      <c r="AD2">
        <f>AVERAGE(AC1:AC99)</f>
        <v>0.98252697577705639</v>
      </c>
      <c r="AM2">
        <f t="shared" ref="AM2:AM65" ca="1" si="2">RAND()</f>
        <v>0.60289383232661486</v>
      </c>
      <c r="AN2">
        <f t="shared" ref="AN2:AN65" ca="1" si="3">INT(LN(1-AM2)/LN(1-$AD$4))</f>
        <v>1</v>
      </c>
      <c r="AT2">
        <v>112</v>
      </c>
    </row>
    <row r="3" spans="1:46" x14ac:dyDescent="0.55000000000000004">
      <c r="A3" t="s">
        <v>20</v>
      </c>
      <c r="B3" t="s">
        <v>22</v>
      </c>
      <c r="C3">
        <v>2974</v>
      </c>
      <c r="D3">
        <v>69</v>
      </c>
      <c r="E3">
        <v>300</v>
      </c>
      <c r="F3">
        <v>0</v>
      </c>
      <c r="G3">
        <v>56</v>
      </c>
      <c r="H3">
        <v>7</v>
      </c>
      <c r="I3">
        <v>5488543</v>
      </c>
      <c r="J3">
        <v>51124</v>
      </c>
      <c r="K3">
        <v>920</v>
      </c>
      <c r="L3">
        <f t="shared" ref="L3:L66" si="4">C3-E3-G3</f>
        <v>2618</v>
      </c>
      <c r="N3">
        <v>2</v>
      </c>
      <c r="O3">
        <f t="shared" si="0"/>
        <v>47.699362107575723</v>
      </c>
      <c r="P3" t="s">
        <v>23</v>
      </c>
      <c r="R3">
        <f>R2*(1+S2*$P$5/100000-1/20)</f>
        <v>2432.1281837993815</v>
      </c>
      <c r="S3">
        <f>S2*(1-$P$5*R2/100000)</f>
        <v>97411.392267753312</v>
      </c>
      <c r="AC3">
        <f t="shared" si="1"/>
        <v>1.0340110905730129</v>
      </c>
      <c r="AD3" t="s">
        <v>24</v>
      </c>
      <c r="AE3" t="s">
        <v>25</v>
      </c>
      <c r="AM3">
        <f t="shared" ca="1" si="2"/>
        <v>0.44558268052754046</v>
      </c>
      <c r="AN3">
        <f t="shared" ca="1" si="3"/>
        <v>0</v>
      </c>
      <c r="AT3">
        <v>76</v>
      </c>
    </row>
    <row r="4" spans="1:46" x14ac:dyDescent="0.55000000000000004">
      <c r="A4" t="s">
        <v>20</v>
      </c>
      <c r="B4" t="s">
        <v>26</v>
      </c>
      <c r="C4">
        <v>3064</v>
      </c>
      <c r="D4">
        <v>90</v>
      </c>
      <c r="E4">
        <v>300</v>
      </c>
      <c r="F4">
        <v>0</v>
      </c>
      <c r="G4">
        <v>59</v>
      </c>
      <c r="H4">
        <v>3</v>
      </c>
      <c r="I4">
        <v>5488543</v>
      </c>
      <c r="J4">
        <v>52349</v>
      </c>
      <c r="K4">
        <v>1225</v>
      </c>
      <c r="L4">
        <f t="shared" si="4"/>
        <v>2705</v>
      </c>
      <c r="N4">
        <v>3</v>
      </c>
      <c r="O4">
        <f t="shared" si="0"/>
        <v>49.284482238728927</v>
      </c>
      <c r="P4">
        <v>54</v>
      </c>
      <c r="R4">
        <f t="shared" ref="R4:R14" si="5">R3*(1+S3*$P$6/100000-1/20)</f>
        <v>2428.9802708881825</v>
      </c>
      <c r="S4">
        <f t="shared" ref="S4:S14" si="6">S3*(1-$P$6*R3/100000)</f>
        <v>97292.933771474549</v>
      </c>
      <c r="AC4">
        <f t="shared" si="1"/>
        <v>1.0243117626027887</v>
      </c>
      <c r="AD4">
        <f>1/(1+AD2)</f>
        <v>0.50440675573054805</v>
      </c>
      <c r="AM4">
        <f t="shared" ca="1" si="2"/>
        <v>0.88910471820766745</v>
      </c>
      <c r="AN4">
        <f t="shared" ca="1" si="3"/>
        <v>3</v>
      </c>
      <c r="AT4">
        <v>85</v>
      </c>
    </row>
    <row r="5" spans="1:46" x14ac:dyDescent="0.55000000000000004">
      <c r="A5" t="s">
        <v>20</v>
      </c>
      <c r="B5" t="s">
        <v>27</v>
      </c>
      <c r="C5">
        <v>3161</v>
      </c>
      <c r="D5">
        <v>97</v>
      </c>
      <c r="E5">
        <v>300</v>
      </c>
      <c r="F5">
        <v>0</v>
      </c>
      <c r="G5">
        <v>64</v>
      </c>
      <c r="H5">
        <v>5</v>
      </c>
      <c r="I5">
        <v>5488543</v>
      </c>
      <c r="J5">
        <v>54841</v>
      </c>
      <c r="K5">
        <v>2492</v>
      </c>
      <c r="L5">
        <f t="shared" si="4"/>
        <v>2797</v>
      </c>
      <c r="N5">
        <v>4</v>
      </c>
      <c r="O5">
        <f t="shared" si="0"/>
        <v>50.960701227994385</v>
      </c>
      <c r="P5">
        <v>8.9999999999999993E-3</v>
      </c>
      <c r="R5">
        <f>R4*(1+S4*$P$8/100000-1/20)</f>
        <v>2331.1635190065476</v>
      </c>
      <c r="S5">
        <f>S4*(1-$P$8*R4/100000)</f>
        <v>97269.301509811776</v>
      </c>
      <c r="AC5">
        <f t="shared" si="1"/>
        <v>0.55636998254799308</v>
      </c>
      <c r="AM5">
        <f t="shared" ca="1" si="2"/>
        <v>0.52830991639232083</v>
      </c>
      <c r="AN5">
        <f t="shared" ca="1" si="3"/>
        <v>1</v>
      </c>
      <c r="AT5">
        <v>89</v>
      </c>
    </row>
    <row r="6" spans="1:46" x14ac:dyDescent="0.55000000000000004">
      <c r="A6" t="s">
        <v>20</v>
      </c>
      <c r="B6" t="s">
        <v>28</v>
      </c>
      <c r="C6">
        <v>3237</v>
      </c>
      <c r="D6">
        <v>76</v>
      </c>
      <c r="E6">
        <v>300</v>
      </c>
      <c r="F6">
        <v>0</v>
      </c>
      <c r="G6">
        <v>72</v>
      </c>
      <c r="H6">
        <v>8</v>
      </c>
      <c r="I6">
        <v>5488543</v>
      </c>
      <c r="J6">
        <v>58348</v>
      </c>
      <c r="K6">
        <v>3507</v>
      </c>
      <c r="L6">
        <f t="shared" si="4"/>
        <v>2865</v>
      </c>
      <c r="N6">
        <v>5</v>
      </c>
      <c r="O6">
        <f t="shared" si="0"/>
        <v>52.199645698321028</v>
      </c>
      <c r="P6">
        <f>0.05</f>
        <v>0.05</v>
      </c>
      <c r="R6">
        <f t="shared" si="5"/>
        <v>2327.980666655681</v>
      </c>
      <c r="S6">
        <f t="shared" si="6"/>
        <v>97155.926186212309</v>
      </c>
      <c r="AC6">
        <f t="shared" si="1"/>
        <v>1.0708908406524467</v>
      </c>
      <c r="AM6">
        <f t="shared" ca="1" si="2"/>
        <v>0.61879492208073072</v>
      </c>
      <c r="AN6">
        <f t="shared" ca="1" si="3"/>
        <v>1</v>
      </c>
    </row>
    <row r="7" spans="1:46" x14ac:dyDescent="0.55000000000000004">
      <c r="A7" t="s">
        <v>20</v>
      </c>
      <c r="B7" t="s">
        <v>29</v>
      </c>
      <c r="C7">
        <v>3369</v>
      </c>
      <c r="D7">
        <v>132</v>
      </c>
      <c r="E7">
        <v>1700</v>
      </c>
      <c r="F7">
        <v>1400</v>
      </c>
      <c r="G7">
        <v>75</v>
      </c>
      <c r="H7">
        <v>3</v>
      </c>
      <c r="I7">
        <v>5488543</v>
      </c>
      <c r="J7">
        <v>61058</v>
      </c>
      <c r="K7">
        <v>2710</v>
      </c>
      <c r="L7">
        <f t="shared" si="4"/>
        <v>1594</v>
      </c>
      <c r="N7">
        <v>6</v>
      </c>
      <c r="O7">
        <f t="shared" si="0"/>
        <v>29.04231596618629</v>
      </c>
      <c r="P7">
        <v>1.9E-2</v>
      </c>
      <c r="R7">
        <f t="shared" si="5"/>
        <v>2324.6701922291613</v>
      </c>
      <c r="S7">
        <f t="shared" si="6"/>
        <v>97042.837627306042</v>
      </c>
      <c r="AC7">
        <f t="shared" si="1"/>
        <v>1.107791446983011</v>
      </c>
      <c r="AM7">
        <f t="shared" ca="1" si="2"/>
        <v>0.86190529556297657</v>
      </c>
      <c r="AN7">
        <f t="shared" ca="1" si="3"/>
        <v>2</v>
      </c>
    </row>
    <row r="8" spans="1:46" x14ac:dyDescent="0.55000000000000004">
      <c r="A8" t="s">
        <v>20</v>
      </c>
      <c r="B8" t="s">
        <v>30</v>
      </c>
      <c r="C8">
        <v>3489</v>
      </c>
      <c r="D8">
        <v>120</v>
      </c>
      <c r="E8">
        <v>1700</v>
      </c>
      <c r="F8">
        <v>0</v>
      </c>
      <c r="G8">
        <v>82</v>
      </c>
      <c r="H8">
        <v>7</v>
      </c>
      <c r="I8">
        <v>5488543</v>
      </c>
      <c r="J8">
        <v>64750</v>
      </c>
      <c r="K8">
        <v>3692</v>
      </c>
      <c r="L8">
        <f t="shared" si="4"/>
        <v>1707</v>
      </c>
      <c r="N8">
        <v>7</v>
      </c>
      <c r="O8">
        <f t="shared" si="0"/>
        <v>31.101150159523211</v>
      </c>
      <c r="P8">
        <v>0.01</v>
      </c>
      <c r="R8">
        <f t="shared" si="5"/>
        <v>2321.23297861847</v>
      </c>
      <c r="S8">
        <f t="shared" si="6"/>
        <v>96930.04133130527</v>
      </c>
      <c r="AC8">
        <f t="shared" si="1"/>
        <v>1.0518244315177157</v>
      </c>
      <c r="AM8">
        <f t="shared" ca="1" si="2"/>
        <v>0.6352025465337775</v>
      </c>
      <c r="AN8">
        <f t="shared" ca="1" si="3"/>
        <v>1</v>
      </c>
    </row>
    <row r="9" spans="1:46" x14ac:dyDescent="0.55000000000000004">
      <c r="A9" t="s">
        <v>20</v>
      </c>
      <c r="B9" t="s">
        <v>31</v>
      </c>
      <c r="C9">
        <v>3681</v>
      </c>
      <c r="D9">
        <v>192</v>
      </c>
      <c r="E9">
        <v>1700</v>
      </c>
      <c r="F9">
        <v>0</v>
      </c>
      <c r="G9">
        <v>90</v>
      </c>
      <c r="H9">
        <v>8</v>
      </c>
      <c r="I9">
        <v>5488543</v>
      </c>
      <c r="J9">
        <v>67112</v>
      </c>
      <c r="K9">
        <v>2362</v>
      </c>
      <c r="L9">
        <f t="shared" si="4"/>
        <v>1891</v>
      </c>
      <c r="N9">
        <v>8</v>
      </c>
      <c r="O9">
        <f t="shared" si="0"/>
        <v>34.453588138054123</v>
      </c>
      <c r="R9">
        <f t="shared" si="5"/>
        <v>2317.6699339660854</v>
      </c>
      <c r="S9">
        <f t="shared" si="6"/>
        <v>96817.542727026739</v>
      </c>
      <c r="AC9">
        <f t="shared" si="1"/>
        <v>0.88989441930618385</v>
      </c>
      <c r="AM9">
        <f t="shared" ca="1" si="2"/>
        <v>0.68772112207754843</v>
      </c>
      <c r="AN9">
        <f t="shared" ca="1" si="3"/>
        <v>1</v>
      </c>
    </row>
    <row r="10" spans="1:46" x14ac:dyDescent="0.55000000000000004">
      <c r="A10" t="s">
        <v>20</v>
      </c>
      <c r="B10" t="s">
        <v>32</v>
      </c>
      <c r="C10">
        <v>3783</v>
      </c>
      <c r="D10">
        <v>102</v>
      </c>
      <c r="E10">
        <v>1700</v>
      </c>
      <c r="F10">
        <v>0</v>
      </c>
      <c r="G10">
        <v>94</v>
      </c>
      <c r="H10">
        <v>4</v>
      </c>
      <c r="I10">
        <v>5488543</v>
      </c>
      <c r="J10">
        <v>68956</v>
      </c>
      <c r="K10">
        <v>1844</v>
      </c>
      <c r="L10">
        <f t="shared" si="4"/>
        <v>1989</v>
      </c>
      <c r="N10">
        <v>9</v>
      </c>
      <c r="O10">
        <f t="shared" si="0"/>
        <v>36.239125757054289</v>
      </c>
      <c r="R10">
        <f t="shared" si="5"/>
        <v>2313.981991197234</v>
      </c>
      <c r="S10">
        <f t="shared" si="6"/>
        <v>96705.347173097296</v>
      </c>
      <c r="AC10">
        <f t="shared" si="1"/>
        <v>1.0581920903954802</v>
      </c>
      <c r="AM10">
        <f t="shared" ca="1" si="2"/>
        <v>0.77795515712996621</v>
      </c>
      <c r="AN10">
        <f t="shared" ca="1" si="3"/>
        <v>2</v>
      </c>
    </row>
    <row r="11" spans="1:46" x14ac:dyDescent="0.55000000000000004">
      <c r="A11" t="s">
        <v>20</v>
      </c>
      <c r="B11" t="s">
        <v>33</v>
      </c>
      <c r="C11">
        <v>3868</v>
      </c>
      <c r="D11">
        <v>85</v>
      </c>
      <c r="E11">
        <v>2000</v>
      </c>
      <c r="F11">
        <v>300</v>
      </c>
      <c r="G11">
        <v>98</v>
      </c>
      <c r="H11">
        <v>4</v>
      </c>
      <c r="I11">
        <v>5488543</v>
      </c>
      <c r="J11">
        <v>72576</v>
      </c>
      <c r="K11">
        <v>3620</v>
      </c>
      <c r="L11">
        <f t="shared" si="4"/>
        <v>1770</v>
      </c>
      <c r="N11">
        <v>10</v>
      </c>
      <c r="O11">
        <f t="shared" si="0"/>
        <v>32.248995771737597</v>
      </c>
      <c r="R11">
        <f t="shared" si="5"/>
        <v>2310.1701075428841</v>
      </c>
      <c r="S11">
        <f t="shared" si="6"/>
        <v>96593.459957191779</v>
      </c>
      <c r="AC11">
        <f t="shared" si="1"/>
        <v>1.0571276027762948</v>
      </c>
      <c r="AM11">
        <f t="shared" ca="1" si="2"/>
        <v>0.76313688967582916</v>
      </c>
      <c r="AN11">
        <f t="shared" ca="1" si="3"/>
        <v>2</v>
      </c>
    </row>
    <row r="12" spans="1:46" x14ac:dyDescent="0.55000000000000004">
      <c r="A12" t="s">
        <v>20</v>
      </c>
      <c r="B12" t="s">
        <v>34</v>
      </c>
      <c r="C12">
        <v>4014</v>
      </c>
      <c r="D12">
        <v>146</v>
      </c>
      <c r="E12">
        <v>2000</v>
      </c>
      <c r="F12">
        <v>0</v>
      </c>
      <c r="G12">
        <v>141</v>
      </c>
      <c r="H12">
        <v>43</v>
      </c>
      <c r="I12">
        <v>5488543</v>
      </c>
      <c r="J12">
        <v>76778</v>
      </c>
      <c r="K12">
        <v>4202</v>
      </c>
      <c r="L12">
        <f t="shared" si="4"/>
        <v>1873</v>
      </c>
      <c r="N12">
        <v>11</v>
      </c>
      <c r="O12">
        <f t="shared" si="0"/>
        <v>34.12563224885001</v>
      </c>
      <c r="R12">
        <f t="shared" si="5"/>
        <v>2306.2352640543622</v>
      </c>
      <c r="S12">
        <f t="shared" si="6"/>
        <v>96481.886295303149</v>
      </c>
      <c r="AC12">
        <f t="shared" si="1"/>
        <v>1.0666666666666667</v>
      </c>
      <c r="AM12">
        <f t="shared" ca="1" si="2"/>
        <v>0.57783989059727769</v>
      </c>
      <c r="AN12">
        <f t="shared" ca="1" si="3"/>
        <v>1</v>
      </c>
    </row>
    <row r="13" spans="1:46" x14ac:dyDescent="0.55000000000000004">
      <c r="A13" t="s">
        <v>20</v>
      </c>
      <c r="B13" t="s">
        <v>35</v>
      </c>
      <c r="C13">
        <v>4129</v>
      </c>
      <c r="D13">
        <v>115</v>
      </c>
      <c r="E13">
        <v>2000</v>
      </c>
      <c r="F13">
        <v>0</v>
      </c>
      <c r="G13">
        <v>149</v>
      </c>
      <c r="H13">
        <v>8</v>
      </c>
      <c r="I13">
        <v>5488543</v>
      </c>
      <c r="J13">
        <v>80442</v>
      </c>
      <c r="K13">
        <v>3664</v>
      </c>
      <c r="L13">
        <f t="shared" si="4"/>
        <v>1980</v>
      </c>
      <c r="N13">
        <v>12</v>
      </c>
      <c r="O13">
        <f t="shared" si="0"/>
        <v>36.075147812452229</v>
      </c>
      <c r="R13">
        <f t="shared" si="5"/>
        <v>2302.1784651099997</v>
      </c>
      <c r="S13">
        <f t="shared" si="6"/>
        <v>96370.631331044788</v>
      </c>
      <c r="AC13">
        <f t="shared" si="1"/>
        <v>0.81344696969696972</v>
      </c>
      <c r="AM13">
        <f t="shared" ca="1" si="2"/>
        <v>0.41359638382966357</v>
      </c>
      <c r="AN13">
        <f t="shared" ca="1" si="3"/>
        <v>0</v>
      </c>
    </row>
    <row r="14" spans="1:46" x14ac:dyDescent="0.55000000000000004">
      <c r="A14" t="s">
        <v>20</v>
      </c>
      <c r="B14" t="s">
        <v>36</v>
      </c>
      <c r="C14">
        <v>4284</v>
      </c>
      <c r="D14">
        <v>155</v>
      </c>
      <c r="E14">
        <v>2000</v>
      </c>
      <c r="F14">
        <v>0</v>
      </c>
      <c r="G14">
        <v>172</v>
      </c>
      <c r="H14">
        <v>23</v>
      </c>
      <c r="I14">
        <v>5488543</v>
      </c>
      <c r="J14">
        <v>84722</v>
      </c>
      <c r="K14">
        <v>4280</v>
      </c>
      <c r="L14">
        <f t="shared" si="4"/>
        <v>2112</v>
      </c>
      <c r="N14">
        <v>13</v>
      </c>
      <c r="O14">
        <f t="shared" si="0"/>
        <v>38.48015766661571</v>
      </c>
      <c r="R14">
        <f t="shared" si="5"/>
        <v>2298.0007379141925</v>
      </c>
      <c r="S14">
        <f t="shared" si="6"/>
        <v>96259.700134985091</v>
      </c>
      <c r="AC14">
        <f t="shared" si="1"/>
        <v>1.0413271245634459</v>
      </c>
      <c r="AM14">
        <f t="shared" ca="1" si="2"/>
        <v>0.29641580812141177</v>
      </c>
      <c r="AN14">
        <f t="shared" ca="1" si="3"/>
        <v>0</v>
      </c>
    </row>
    <row r="15" spans="1:46" x14ac:dyDescent="0.55000000000000004">
      <c r="A15" t="s">
        <v>20</v>
      </c>
      <c r="B15" t="s">
        <v>37</v>
      </c>
      <c r="C15">
        <v>4395</v>
      </c>
      <c r="D15">
        <v>111</v>
      </c>
      <c r="E15">
        <v>2500</v>
      </c>
      <c r="F15">
        <v>500</v>
      </c>
      <c r="G15">
        <v>177</v>
      </c>
      <c r="H15">
        <v>5</v>
      </c>
      <c r="I15">
        <v>5488543</v>
      </c>
      <c r="J15">
        <v>87863</v>
      </c>
      <c r="K15">
        <v>3141</v>
      </c>
      <c r="L15">
        <f t="shared" si="4"/>
        <v>1718</v>
      </c>
      <c r="N15">
        <v>14</v>
      </c>
      <c r="O15">
        <f t="shared" si="0"/>
        <v>31.301567647370167</v>
      </c>
      <c r="R15">
        <f>R14*(1+S14*$P$7/100000-1/20)</f>
        <v>2225.1296247873861</v>
      </c>
      <c r="S15">
        <f>S14*(1-$P$7*R14/100000)</f>
        <v>96217.671211216177</v>
      </c>
      <c r="AC15">
        <f t="shared" si="1"/>
        <v>1.0542202347680267</v>
      </c>
      <c r="AM15">
        <f t="shared" ca="1" si="2"/>
        <v>0.64477067922336528</v>
      </c>
      <c r="AN15">
        <f t="shared" ca="1" si="3"/>
        <v>1</v>
      </c>
    </row>
    <row r="16" spans="1:46" x14ac:dyDescent="0.55000000000000004">
      <c r="A16" t="s">
        <v>20</v>
      </c>
      <c r="B16" t="s">
        <v>38</v>
      </c>
      <c r="C16">
        <v>4475</v>
      </c>
      <c r="D16">
        <v>80</v>
      </c>
      <c r="E16">
        <v>2500</v>
      </c>
      <c r="F16">
        <v>0</v>
      </c>
      <c r="G16">
        <v>186</v>
      </c>
      <c r="H16">
        <v>9</v>
      </c>
      <c r="I16">
        <v>5488543</v>
      </c>
      <c r="J16">
        <v>90348</v>
      </c>
      <c r="K16">
        <v>2485</v>
      </c>
      <c r="L16">
        <f t="shared" si="4"/>
        <v>1789</v>
      </c>
      <c r="N16">
        <v>15</v>
      </c>
      <c r="O16">
        <f t="shared" si="0"/>
        <v>32.595171432564165</v>
      </c>
      <c r="R16">
        <f t="shared" ref="R16:R79" si="7">R15*(1+S15*$P$7/100000-1/20)</f>
        <v>2154.5515337696411</v>
      </c>
      <c r="S16">
        <f t="shared" ref="S16:S79" si="8">S15*(1-$P$7*R15/100000)</f>
        <v>96176.99282099455</v>
      </c>
      <c r="AC16">
        <f t="shared" si="1"/>
        <v>1.0615058324496289</v>
      </c>
      <c r="AM16">
        <f t="shared" ca="1" si="2"/>
        <v>0.32632520825752631</v>
      </c>
      <c r="AN16">
        <f t="shared" ca="1" si="3"/>
        <v>0</v>
      </c>
    </row>
    <row r="17" spans="1:40" x14ac:dyDescent="0.55000000000000004">
      <c r="A17" t="s">
        <v>20</v>
      </c>
      <c r="B17" t="s">
        <v>39</v>
      </c>
      <c r="C17">
        <v>4576</v>
      </c>
      <c r="D17">
        <v>101</v>
      </c>
      <c r="E17">
        <v>2500</v>
      </c>
      <c r="F17">
        <v>0</v>
      </c>
      <c r="G17">
        <v>190</v>
      </c>
      <c r="H17">
        <v>4</v>
      </c>
      <c r="I17">
        <v>5488543</v>
      </c>
      <c r="J17">
        <v>92788</v>
      </c>
      <c r="K17">
        <v>2440</v>
      </c>
      <c r="L17">
        <f t="shared" si="4"/>
        <v>1886</v>
      </c>
      <c r="N17">
        <v>16</v>
      </c>
      <c r="O17">
        <f t="shared" si="0"/>
        <v>34.362489279941869</v>
      </c>
      <c r="R17">
        <f t="shared" si="7"/>
        <v>2086.1954316863657</v>
      </c>
      <c r="S17">
        <f t="shared" si="8"/>
        <v>96137.621346389351</v>
      </c>
      <c r="AC17">
        <f t="shared" si="1"/>
        <v>0.86963036963036977</v>
      </c>
      <c r="AM17">
        <f t="shared" ca="1" si="2"/>
        <v>0.5601731764993173</v>
      </c>
      <c r="AN17">
        <f t="shared" ca="1" si="3"/>
        <v>1</v>
      </c>
    </row>
    <row r="18" spans="1:40" x14ac:dyDescent="0.55000000000000004">
      <c r="A18" t="s">
        <v>20</v>
      </c>
      <c r="B18" t="s">
        <v>40</v>
      </c>
      <c r="C18">
        <v>4695</v>
      </c>
      <c r="D18">
        <v>119</v>
      </c>
      <c r="E18">
        <v>2500</v>
      </c>
      <c r="F18">
        <v>0</v>
      </c>
      <c r="G18">
        <v>193</v>
      </c>
      <c r="H18">
        <v>3</v>
      </c>
      <c r="I18">
        <v>5488543</v>
      </c>
      <c r="J18">
        <v>96576</v>
      </c>
      <c r="K18">
        <v>3788</v>
      </c>
      <c r="L18">
        <f t="shared" si="4"/>
        <v>2002</v>
      </c>
      <c r="N18">
        <v>17</v>
      </c>
      <c r="O18">
        <f t="shared" si="0"/>
        <v>36.47598278814614</v>
      </c>
      <c r="R18">
        <f t="shared" si="7"/>
        <v>2019.9924147305933</v>
      </c>
      <c r="S18">
        <f t="shared" si="8"/>
        <v>96099.514591760802</v>
      </c>
      <c r="AC18">
        <f t="shared" si="1"/>
        <v>1.0913268236645606</v>
      </c>
      <c r="AM18">
        <f t="shared" ca="1" si="2"/>
        <v>0.68910078167492017</v>
      </c>
      <c r="AN18">
        <f t="shared" ca="1" si="3"/>
        <v>1</v>
      </c>
    </row>
    <row r="19" spans="1:40" x14ac:dyDescent="0.55000000000000004">
      <c r="A19" t="s">
        <v>20</v>
      </c>
      <c r="B19" t="s">
        <v>41</v>
      </c>
      <c r="C19">
        <v>4740</v>
      </c>
      <c r="D19">
        <v>45</v>
      </c>
      <c r="E19">
        <v>2800</v>
      </c>
      <c r="F19">
        <v>300</v>
      </c>
      <c r="G19">
        <v>199</v>
      </c>
      <c r="H19">
        <v>6</v>
      </c>
      <c r="I19">
        <v>5488543</v>
      </c>
      <c r="J19">
        <v>101026</v>
      </c>
      <c r="K19">
        <v>4450</v>
      </c>
      <c r="L19">
        <f t="shared" si="4"/>
        <v>1741</v>
      </c>
      <c r="N19">
        <v>18</v>
      </c>
      <c r="O19">
        <f t="shared" si="0"/>
        <v>31.720622394686533</v>
      </c>
      <c r="R19">
        <f t="shared" si="7"/>
        <v>1955.8756491956465</v>
      </c>
      <c r="S19">
        <f t="shared" si="8"/>
        <v>96062.631736559226</v>
      </c>
      <c r="AC19">
        <f t="shared" si="1"/>
        <v>0.93894736842105264</v>
      </c>
      <c r="AM19">
        <f t="shared" ca="1" si="2"/>
        <v>0.84320086901579905</v>
      </c>
      <c r="AN19">
        <f t="shared" ca="1" si="3"/>
        <v>2</v>
      </c>
    </row>
    <row r="20" spans="1:40" x14ac:dyDescent="0.55000000000000004">
      <c r="A20" t="s">
        <v>20</v>
      </c>
      <c r="B20" t="s">
        <v>42</v>
      </c>
      <c r="C20">
        <v>4906</v>
      </c>
      <c r="D20">
        <v>166</v>
      </c>
      <c r="E20">
        <v>2800</v>
      </c>
      <c r="F20">
        <v>0</v>
      </c>
      <c r="G20">
        <v>206</v>
      </c>
      <c r="H20">
        <v>7</v>
      </c>
      <c r="I20">
        <v>5488543</v>
      </c>
      <c r="J20">
        <v>105205</v>
      </c>
      <c r="K20">
        <v>4179</v>
      </c>
      <c r="L20">
        <f t="shared" si="4"/>
        <v>1900</v>
      </c>
      <c r="N20">
        <v>19</v>
      </c>
      <c r="O20">
        <f t="shared" si="0"/>
        <v>34.617566082656182</v>
      </c>
      <c r="R20">
        <f t="shared" si="7"/>
        <v>1893.7803135559891</v>
      </c>
      <c r="S20">
        <f t="shared" si="8"/>
        <v>96026.9332897391</v>
      </c>
      <c r="AC20">
        <f t="shared" si="1"/>
        <v>1.0274663677130043</v>
      </c>
      <c r="AM20">
        <f t="shared" ca="1" si="2"/>
        <v>0.22835513749472569</v>
      </c>
      <c r="AN20">
        <f t="shared" ca="1" si="3"/>
        <v>0</v>
      </c>
    </row>
    <row r="21" spans="1:40" x14ac:dyDescent="0.55000000000000004">
      <c r="A21" t="s">
        <v>20</v>
      </c>
      <c r="B21" t="s">
        <v>43</v>
      </c>
      <c r="C21">
        <v>4995</v>
      </c>
      <c r="D21">
        <v>89</v>
      </c>
      <c r="E21">
        <v>3000</v>
      </c>
      <c r="F21">
        <v>200</v>
      </c>
      <c r="G21">
        <v>211</v>
      </c>
      <c r="H21">
        <v>5</v>
      </c>
      <c r="I21">
        <v>5488543</v>
      </c>
      <c r="J21">
        <v>108580</v>
      </c>
      <c r="K21">
        <v>3375</v>
      </c>
      <c r="L21">
        <f t="shared" si="4"/>
        <v>1784</v>
      </c>
      <c r="N21">
        <v>20</v>
      </c>
      <c r="O21">
        <f t="shared" si="0"/>
        <v>32.504072574451911</v>
      </c>
      <c r="R21">
        <f t="shared" si="7"/>
        <v>1833.6435418868894</v>
      </c>
      <c r="S21">
        <f t="shared" si="8"/>
        <v>95992.381045730392</v>
      </c>
      <c r="AC21">
        <f t="shared" si="1"/>
        <v>1.0671031096563013</v>
      </c>
      <c r="AM21">
        <f t="shared" ca="1" si="2"/>
        <v>0.34784696926867087</v>
      </c>
      <c r="AN21">
        <f t="shared" ca="1" si="3"/>
        <v>0</v>
      </c>
    </row>
    <row r="22" spans="1:40" x14ac:dyDescent="0.55000000000000004">
      <c r="A22" t="s">
        <v>20</v>
      </c>
      <c r="B22" t="s">
        <v>44</v>
      </c>
      <c r="C22">
        <v>5051</v>
      </c>
      <c r="D22">
        <v>56</v>
      </c>
      <c r="E22">
        <v>3000</v>
      </c>
      <c r="F22">
        <v>0</v>
      </c>
      <c r="G22">
        <v>218</v>
      </c>
      <c r="H22">
        <v>7</v>
      </c>
      <c r="I22">
        <v>5488543</v>
      </c>
      <c r="J22">
        <v>110063</v>
      </c>
      <c r="K22">
        <v>1483</v>
      </c>
      <c r="L22">
        <f t="shared" si="4"/>
        <v>1833</v>
      </c>
      <c r="N22">
        <v>21</v>
      </c>
      <c r="O22">
        <f t="shared" si="0"/>
        <v>33.396841383951987</v>
      </c>
      <c r="R22">
        <f t="shared" si="7"/>
        <v>1775.4043686117661</v>
      </c>
      <c r="S22">
        <f t="shared" si="8"/>
        <v>95958.938041911169</v>
      </c>
      <c r="AC22">
        <f t="shared" si="1"/>
        <v>1.0347648261758691</v>
      </c>
      <c r="AM22">
        <f t="shared" ca="1" si="2"/>
        <v>0.8290596362244631</v>
      </c>
      <c r="AN22">
        <f t="shared" ca="1" si="3"/>
        <v>2</v>
      </c>
    </row>
    <row r="23" spans="1:40" x14ac:dyDescent="0.55000000000000004">
      <c r="A23" t="s">
        <v>20</v>
      </c>
      <c r="B23" t="s">
        <v>45</v>
      </c>
      <c r="C23">
        <v>5176</v>
      </c>
      <c r="D23">
        <v>125</v>
      </c>
      <c r="E23">
        <v>3000</v>
      </c>
      <c r="F23">
        <v>0</v>
      </c>
      <c r="G23">
        <v>220</v>
      </c>
      <c r="H23">
        <v>2</v>
      </c>
      <c r="I23">
        <v>5488543</v>
      </c>
      <c r="J23">
        <v>111712</v>
      </c>
      <c r="K23">
        <v>1649</v>
      </c>
      <c r="L23">
        <f t="shared" si="4"/>
        <v>1956</v>
      </c>
      <c r="N23">
        <v>22</v>
      </c>
      <c r="O23">
        <f t="shared" si="0"/>
        <v>35.637873293513415</v>
      </c>
      <c r="R23">
        <f t="shared" si="7"/>
        <v>1719.0036745644993</v>
      </c>
      <c r="S23">
        <f t="shared" si="8"/>
        <v>95926.568517527849</v>
      </c>
      <c r="AC23">
        <f t="shared" si="1"/>
        <v>0.78409090909090906</v>
      </c>
      <c r="AM23">
        <f t="shared" ca="1" si="2"/>
        <v>0.14179757378913249</v>
      </c>
      <c r="AN23">
        <f t="shared" ca="1" si="3"/>
        <v>0</v>
      </c>
    </row>
    <row r="24" spans="1:40" x14ac:dyDescent="0.55000000000000004">
      <c r="A24" t="s">
        <v>20</v>
      </c>
      <c r="B24" t="s">
        <v>46</v>
      </c>
      <c r="C24">
        <v>5254</v>
      </c>
      <c r="D24">
        <v>78</v>
      </c>
      <c r="E24">
        <v>3000</v>
      </c>
      <c r="F24">
        <v>0</v>
      </c>
      <c r="G24">
        <v>230</v>
      </c>
      <c r="H24">
        <v>10</v>
      </c>
      <c r="I24">
        <v>5488543</v>
      </c>
      <c r="J24">
        <v>113479</v>
      </c>
      <c r="K24">
        <v>1767</v>
      </c>
      <c r="L24">
        <f t="shared" si="4"/>
        <v>2024</v>
      </c>
      <c r="N24">
        <v>23</v>
      </c>
      <c r="O24">
        <f t="shared" si="0"/>
        <v>36.876817763840059</v>
      </c>
      <c r="R24">
        <f t="shared" si="7"/>
        <v>1664.384134352573</v>
      </c>
      <c r="S24">
        <f t="shared" si="8"/>
        <v>95895.237874011538</v>
      </c>
      <c r="AC24">
        <f t="shared" si="1"/>
        <v>1.0497794580970385</v>
      </c>
      <c r="AM24">
        <f t="shared" ca="1" si="2"/>
        <v>0.6616982900273527</v>
      </c>
      <c r="AN24">
        <f t="shared" ca="1" si="3"/>
        <v>1</v>
      </c>
    </row>
    <row r="25" spans="1:40" x14ac:dyDescent="0.55000000000000004">
      <c r="A25" t="s">
        <v>20</v>
      </c>
      <c r="B25" t="s">
        <v>47</v>
      </c>
      <c r="C25">
        <v>5327</v>
      </c>
      <c r="D25">
        <v>73</v>
      </c>
      <c r="E25">
        <v>3500</v>
      </c>
      <c r="F25">
        <v>500</v>
      </c>
      <c r="G25">
        <v>240</v>
      </c>
      <c r="H25">
        <v>10</v>
      </c>
      <c r="I25">
        <v>5488543</v>
      </c>
      <c r="J25">
        <v>117250</v>
      </c>
      <c r="K25">
        <v>3771</v>
      </c>
      <c r="L25">
        <f t="shared" si="4"/>
        <v>1587</v>
      </c>
      <c r="N25">
        <v>24</v>
      </c>
      <c r="O25">
        <f t="shared" si="0"/>
        <v>28.914777564829137</v>
      </c>
      <c r="R25">
        <f t="shared" si="7"/>
        <v>1611.4901650056638</v>
      </c>
      <c r="S25">
        <f t="shared" si="8"/>
        <v>95864.912636640816</v>
      </c>
      <c r="AC25">
        <f t="shared" si="1"/>
        <v>1.0930372148859544</v>
      </c>
      <c r="AM25">
        <f t="shared" ca="1" si="2"/>
        <v>0.30501371347979855</v>
      </c>
      <c r="AN25">
        <f t="shared" ca="1" si="3"/>
        <v>0</v>
      </c>
    </row>
    <row r="26" spans="1:40" x14ac:dyDescent="0.55000000000000004">
      <c r="A26" t="s">
        <v>20</v>
      </c>
      <c r="B26" t="s">
        <v>48</v>
      </c>
      <c r="C26">
        <v>5412</v>
      </c>
      <c r="D26">
        <v>85</v>
      </c>
      <c r="E26">
        <v>3500</v>
      </c>
      <c r="F26">
        <v>0</v>
      </c>
      <c r="G26">
        <v>246</v>
      </c>
      <c r="H26">
        <v>6</v>
      </c>
      <c r="I26">
        <v>5488543</v>
      </c>
      <c r="J26">
        <v>121058</v>
      </c>
      <c r="K26">
        <v>3808</v>
      </c>
      <c r="L26">
        <f t="shared" si="4"/>
        <v>1666</v>
      </c>
      <c r="N26">
        <v>25</v>
      </c>
      <c r="O26">
        <f t="shared" si="0"/>
        <v>30.354139523002736</v>
      </c>
      <c r="R26">
        <f t="shared" si="7"/>
        <v>1560.2678758931645</v>
      </c>
      <c r="S26">
        <f t="shared" si="8"/>
        <v>95835.560417503031</v>
      </c>
      <c r="AC26">
        <f t="shared" si="1"/>
        <v>1.0532674354750138</v>
      </c>
      <c r="AM26">
        <f t="shared" ca="1" si="2"/>
        <v>0.25923777432638639</v>
      </c>
      <c r="AN26">
        <f t="shared" ca="1" si="3"/>
        <v>0</v>
      </c>
    </row>
    <row r="27" spans="1:40" x14ac:dyDescent="0.55000000000000004">
      <c r="A27" t="s">
        <v>20</v>
      </c>
      <c r="B27" t="s">
        <v>49</v>
      </c>
      <c r="C27">
        <v>5573</v>
      </c>
      <c r="D27">
        <v>161</v>
      </c>
      <c r="E27">
        <v>3500</v>
      </c>
      <c r="F27">
        <v>0</v>
      </c>
      <c r="G27">
        <v>252</v>
      </c>
      <c r="H27">
        <v>6</v>
      </c>
      <c r="I27">
        <v>5488543</v>
      </c>
      <c r="J27">
        <v>124890</v>
      </c>
      <c r="K27">
        <v>3832</v>
      </c>
      <c r="L27">
        <f t="shared" si="4"/>
        <v>1821</v>
      </c>
      <c r="N27">
        <v>26</v>
      </c>
      <c r="O27">
        <f t="shared" si="0"/>
        <v>33.178204124482583</v>
      </c>
      <c r="R27">
        <f t="shared" si="7"/>
        <v>1510.6650198931595</v>
      </c>
      <c r="S27">
        <f t="shared" si="8"/>
        <v>95807.149879708377</v>
      </c>
      <c r="AC27">
        <f t="shared" si="1"/>
        <v>0.77059436913451507</v>
      </c>
      <c r="AM27">
        <f t="shared" ca="1" si="2"/>
        <v>0.67138981996109004</v>
      </c>
      <c r="AN27">
        <f t="shared" ca="1" si="3"/>
        <v>1</v>
      </c>
    </row>
    <row r="28" spans="1:40" x14ac:dyDescent="0.55000000000000004">
      <c r="A28" t="s">
        <v>20</v>
      </c>
      <c r="B28" t="s">
        <v>50</v>
      </c>
      <c r="C28">
        <v>5673</v>
      </c>
      <c r="D28">
        <v>100</v>
      </c>
      <c r="E28">
        <v>3500</v>
      </c>
      <c r="F28">
        <v>0</v>
      </c>
      <c r="G28">
        <v>255</v>
      </c>
      <c r="H28">
        <v>3</v>
      </c>
      <c r="I28">
        <v>5488543</v>
      </c>
      <c r="J28">
        <v>128212</v>
      </c>
      <c r="K28">
        <v>3322</v>
      </c>
      <c r="L28">
        <f t="shared" si="4"/>
        <v>1918</v>
      </c>
      <c r="N28">
        <v>27</v>
      </c>
      <c r="O28">
        <f t="shared" si="0"/>
        <v>34.945521971860295</v>
      </c>
      <c r="R28">
        <f t="shared" si="7"/>
        <v>1462.6309457944994</v>
      </c>
      <c r="S28">
        <f t="shared" si="8"/>
        <v>95779.650702812374</v>
      </c>
      <c r="AC28">
        <f t="shared" si="1"/>
        <v>1.0926928281461434</v>
      </c>
      <c r="AM28">
        <f t="shared" ca="1" si="2"/>
        <v>0.68614456967046544</v>
      </c>
      <c r="AN28">
        <f t="shared" ca="1" si="3"/>
        <v>1</v>
      </c>
    </row>
    <row r="29" spans="1:40" x14ac:dyDescent="0.55000000000000004">
      <c r="A29" t="s">
        <v>20</v>
      </c>
      <c r="B29" t="s">
        <v>51</v>
      </c>
      <c r="C29">
        <v>5738</v>
      </c>
      <c r="D29">
        <v>65</v>
      </c>
      <c r="E29">
        <v>4000</v>
      </c>
      <c r="F29">
        <v>500</v>
      </c>
      <c r="G29">
        <v>260</v>
      </c>
      <c r="H29">
        <v>5</v>
      </c>
      <c r="I29">
        <v>5488543</v>
      </c>
      <c r="J29">
        <v>131022</v>
      </c>
      <c r="K29">
        <v>2810</v>
      </c>
      <c r="L29">
        <f t="shared" si="4"/>
        <v>1478</v>
      </c>
      <c r="N29">
        <v>28</v>
      </c>
      <c r="O29">
        <f t="shared" si="0"/>
        <v>26.928822457982019</v>
      </c>
      <c r="R29">
        <f t="shared" si="7"/>
        <v>1416.1165519128856</v>
      </c>
      <c r="S29">
        <f t="shared" si="8"/>
        <v>95753.033549404267</v>
      </c>
      <c r="AC29">
        <f t="shared" si="1"/>
        <v>1.0495356037151704</v>
      </c>
      <c r="AM29">
        <f t="shared" ca="1" si="2"/>
        <v>0.15613505472970413</v>
      </c>
      <c r="AN29">
        <f t="shared" ca="1" si="3"/>
        <v>0</v>
      </c>
    </row>
    <row r="30" spans="1:40" x14ac:dyDescent="0.55000000000000004">
      <c r="A30" t="s">
        <v>20</v>
      </c>
      <c r="B30" t="s">
        <v>52</v>
      </c>
      <c r="C30">
        <v>5880</v>
      </c>
      <c r="D30">
        <v>142</v>
      </c>
      <c r="E30">
        <v>4000</v>
      </c>
      <c r="F30">
        <v>0</v>
      </c>
      <c r="G30">
        <v>265</v>
      </c>
      <c r="H30">
        <v>5</v>
      </c>
      <c r="I30">
        <v>5488543</v>
      </c>
      <c r="J30">
        <v>132841</v>
      </c>
      <c r="K30">
        <v>1819</v>
      </c>
      <c r="L30">
        <f t="shared" si="4"/>
        <v>1615</v>
      </c>
      <c r="N30">
        <v>29</v>
      </c>
      <c r="O30">
        <f t="shared" si="0"/>
        <v>29.424931170257754</v>
      </c>
      <c r="R30">
        <f t="shared" si="7"/>
        <v>1371.0742409012255</v>
      </c>
      <c r="S30">
        <f t="shared" si="8"/>
        <v>95727.270032820277</v>
      </c>
      <c r="AC30">
        <f t="shared" si="1"/>
        <v>1.0106194690265486</v>
      </c>
      <c r="AM30">
        <f t="shared" ca="1" si="2"/>
        <v>0.19331144524325727</v>
      </c>
      <c r="AN30">
        <f t="shared" ca="1" si="3"/>
        <v>0</v>
      </c>
    </row>
    <row r="31" spans="1:40" x14ac:dyDescent="0.55000000000000004">
      <c r="A31" t="s">
        <v>20</v>
      </c>
      <c r="B31" t="s">
        <v>53</v>
      </c>
      <c r="C31">
        <v>5962</v>
      </c>
      <c r="D31">
        <v>82</v>
      </c>
      <c r="E31">
        <v>4000</v>
      </c>
      <c r="F31">
        <v>0</v>
      </c>
      <c r="G31">
        <v>267</v>
      </c>
      <c r="H31">
        <v>2</v>
      </c>
      <c r="I31">
        <v>5488543</v>
      </c>
      <c r="J31">
        <v>135049</v>
      </c>
      <c r="K31">
        <v>2208</v>
      </c>
      <c r="L31">
        <f t="shared" si="4"/>
        <v>1695</v>
      </c>
      <c r="N31">
        <v>30</v>
      </c>
      <c r="O31">
        <f t="shared" si="0"/>
        <v>30.882512900053804</v>
      </c>
      <c r="R31">
        <f t="shared" si="7"/>
        <v>1327.4578757339855</v>
      </c>
      <c r="S31">
        <f t="shared" si="8"/>
        <v>95702.332685942456</v>
      </c>
      <c r="AC31">
        <f t="shared" si="1"/>
        <v>0.83362521891418573</v>
      </c>
      <c r="AM31">
        <f t="shared" ca="1" si="2"/>
        <v>0.35096880616968407</v>
      </c>
      <c r="AN31">
        <f t="shared" ca="1" si="3"/>
        <v>0</v>
      </c>
    </row>
    <row r="32" spans="1:40" x14ac:dyDescent="0.55000000000000004">
      <c r="A32" t="s">
        <v>20</v>
      </c>
      <c r="B32" t="s">
        <v>54</v>
      </c>
      <c r="C32">
        <v>5984</v>
      </c>
      <c r="D32">
        <v>22</v>
      </c>
      <c r="E32">
        <v>4000</v>
      </c>
      <c r="F32">
        <v>0</v>
      </c>
      <c r="G32">
        <v>271</v>
      </c>
      <c r="H32">
        <v>4</v>
      </c>
      <c r="I32">
        <v>5488543</v>
      </c>
      <c r="J32">
        <v>139104</v>
      </c>
      <c r="K32">
        <v>4055</v>
      </c>
      <c r="L32">
        <f t="shared" si="4"/>
        <v>1713</v>
      </c>
      <c r="N32">
        <v>31</v>
      </c>
      <c r="O32">
        <f t="shared" si="0"/>
        <v>31.210468789257913</v>
      </c>
      <c r="R32">
        <f t="shared" si="7"/>
        <v>1285.2227368447993</v>
      </c>
      <c r="S32">
        <f t="shared" si="8"/>
        <v>95678.194931044942</v>
      </c>
      <c r="AC32">
        <f t="shared" si="1"/>
        <v>1.0294117647058825</v>
      </c>
      <c r="AM32">
        <f t="shared" ca="1" si="2"/>
        <v>7.5453396992660626E-2</v>
      </c>
      <c r="AN32">
        <f t="shared" ca="1" si="3"/>
        <v>0</v>
      </c>
    </row>
    <row r="33" spans="1:40" x14ac:dyDescent="0.55000000000000004">
      <c r="A33" t="s">
        <v>20</v>
      </c>
      <c r="B33" t="s">
        <v>55</v>
      </c>
      <c r="C33">
        <v>6003</v>
      </c>
      <c r="D33">
        <v>19</v>
      </c>
      <c r="E33">
        <v>4300</v>
      </c>
      <c r="F33">
        <v>300</v>
      </c>
      <c r="G33">
        <v>275</v>
      </c>
      <c r="H33">
        <v>4</v>
      </c>
      <c r="I33">
        <v>5488543</v>
      </c>
      <c r="J33">
        <v>143115</v>
      </c>
      <c r="K33">
        <v>4011</v>
      </c>
      <c r="L33">
        <f t="shared" si="4"/>
        <v>1428</v>
      </c>
      <c r="N33">
        <v>32</v>
      </c>
      <c r="O33">
        <f t="shared" si="0"/>
        <v>26.017833876859488</v>
      </c>
      <c r="R33">
        <f t="shared" si="7"/>
        <v>1244.3254803962325</v>
      </c>
      <c r="S33">
        <f t="shared" si="8"/>
        <v>95654.831050651264</v>
      </c>
      <c r="AC33">
        <f t="shared" si="1"/>
        <v>1.0598639455782313</v>
      </c>
      <c r="AM33">
        <f ca="1">RAND()</f>
        <v>0.34405116908640576</v>
      </c>
      <c r="AN33">
        <f ca="1">INT(LN(1-AM33)/LN(1-$AD$4))</f>
        <v>0</v>
      </c>
    </row>
    <row r="34" spans="1:40" x14ac:dyDescent="0.55000000000000004">
      <c r="A34" t="s">
        <v>20</v>
      </c>
      <c r="B34" t="s">
        <v>56</v>
      </c>
      <c r="C34">
        <v>6054</v>
      </c>
      <c r="D34">
        <v>51</v>
      </c>
      <c r="E34">
        <v>4300</v>
      </c>
      <c r="F34">
        <v>0</v>
      </c>
      <c r="G34">
        <v>284</v>
      </c>
      <c r="H34">
        <v>9</v>
      </c>
      <c r="I34">
        <v>5488543</v>
      </c>
      <c r="J34">
        <v>147011</v>
      </c>
      <c r="K34">
        <v>3896</v>
      </c>
      <c r="L34">
        <f t="shared" si="4"/>
        <v>1470</v>
      </c>
      <c r="N34">
        <v>33</v>
      </c>
      <c r="O34">
        <f t="shared" ref="O34:O65" si="9">L34*100000/I34</f>
        <v>26.783064285002414</v>
      </c>
      <c r="R34">
        <f t="shared" si="7"/>
        <v>1204.724097660292</v>
      </c>
      <c r="S34">
        <f t="shared" si="8"/>
        <v>95632.216159367395</v>
      </c>
      <c r="AC34">
        <f t="shared" si="1"/>
        <v>0.60012836970474959</v>
      </c>
      <c r="AM34">
        <f t="shared" ca="1" si="2"/>
        <v>0.27690729558228577</v>
      </c>
      <c r="AN34">
        <f t="shared" ca="1" si="3"/>
        <v>0</v>
      </c>
    </row>
    <row r="35" spans="1:40" x14ac:dyDescent="0.55000000000000004">
      <c r="A35" t="s">
        <v>20</v>
      </c>
      <c r="B35" t="s">
        <v>57</v>
      </c>
      <c r="C35">
        <v>6145</v>
      </c>
      <c r="D35">
        <v>91</v>
      </c>
      <c r="E35">
        <v>4300</v>
      </c>
      <c r="F35">
        <v>0</v>
      </c>
      <c r="G35">
        <v>287</v>
      </c>
      <c r="H35">
        <v>3</v>
      </c>
      <c r="I35">
        <v>5488543</v>
      </c>
      <c r="J35">
        <v>151364</v>
      </c>
      <c r="K35">
        <v>4353</v>
      </c>
      <c r="L35">
        <f t="shared" si="4"/>
        <v>1558</v>
      </c>
      <c r="N35">
        <v>34</v>
      </c>
      <c r="O35">
        <f t="shared" si="9"/>
        <v>28.386404187778069</v>
      </c>
      <c r="R35">
        <f t="shared" si="7"/>
        <v>1166.3778754880484</v>
      </c>
      <c r="S35">
        <f t="shared" si="8"/>
        <v>95610.326176656628</v>
      </c>
      <c r="AC35">
        <f t="shared" si="1"/>
        <v>1.0577540106951873</v>
      </c>
      <c r="AM35">
        <f t="shared" ca="1" si="2"/>
        <v>0.98055797262238953</v>
      </c>
      <c r="AN35">
        <f t="shared" ca="1" si="3"/>
        <v>5</v>
      </c>
    </row>
    <row r="36" spans="1:40" x14ac:dyDescent="0.55000000000000004">
      <c r="A36" t="s">
        <v>20</v>
      </c>
      <c r="B36" t="s">
        <v>58</v>
      </c>
      <c r="C36">
        <v>6228</v>
      </c>
      <c r="D36">
        <v>83</v>
      </c>
      <c r="E36">
        <v>5000</v>
      </c>
      <c r="F36">
        <v>700</v>
      </c>
      <c r="G36">
        <v>293</v>
      </c>
      <c r="H36">
        <v>6</v>
      </c>
      <c r="I36">
        <v>5488543</v>
      </c>
      <c r="J36">
        <v>154814</v>
      </c>
      <c r="K36">
        <v>3450</v>
      </c>
      <c r="L36">
        <f t="shared" si="4"/>
        <v>935</v>
      </c>
      <c r="N36">
        <v>35</v>
      </c>
      <c r="O36">
        <f t="shared" si="9"/>
        <v>17.03548646699133</v>
      </c>
      <c r="R36">
        <f t="shared" si="7"/>
        <v>1129.247357846569</v>
      </c>
      <c r="S36">
        <f t="shared" si="8"/>
        <v>95589.137800523706</v>
      </c>
      <c r="AC36">
        <f t="shared" si="1"/>
        <v>1.0606673407482305</v>
      </c>
      <c r="AM36">
        <f t="shared" ca="1" si="2"/>
        <v>1.1245843125855415E-2</v>
      </c>
      <c r="AN36">
        <f t="shared" ca="1" si="3"/>
        <v>0</v>
      </c>
    </row>
    <row r="37" spans="1:40" x14ac:dyDescent="0.55000000000000004">
      <c r="A37" t="s">
        <v>20</v>
      </c>
      <c r="B37" t="s">
        <v>59</v>
      </c>
      <c r="C37">
        <v>6286</v>
      </c>
      <c r="D37">
        <v>58</v>
      </c>
      <c r="E37">
        <v>5000</v>
      </c>
      <c r="F37">
        <v>0</v>
      </c>
      <c r="G37">
        <v>297</v>
      </c>
      <c r="H37">
        <v>4</v>
      </c>
      <c r="I37">
        <v>5488543</v>
      </c>
      <c r="J37">
        <v>157126</v>
      </c>
      <c r="K37">
        <v>2312</v>
      </c>
      <c r="L37">
        <f t="shared" si="4"/>
        <v>989</v>
      </c>
      <c r="N37">
        <v>36</v>
      </c>
      <c r="O37">
        <f t="shared" si="9"/>
        <v>18.019354134603663</v>
      </c>
      <c r="R37">
        <f t="shared" si="7"/>
        <v>1093.2943084012543</v>
      </c>
      <c r="S37">
        <f t="shared" si="8"/>
        <v>95568.628482076689</v>
      </c>
      <c r="AC37">
        <f t="shared" si="1"/>
        <v>1.0295519542421352</v>
      </c>
      <c r="AM37">
        <f t="shared" ca="1" si="2"/>
        <v>0.8341647984380629</v>
      </c>
      <c r="AN37">
        <f t="shared" ca="1" si="3"/>
        <v>2</v>
      </c>
    </row>
    <row r="38" spans="1:40" x14ac:dyDescent="0.55000000000000004">
      <c r="A38" t="s">
        <v>20</v>
      </c>
      <c r="B38" t="s">
        <v>60</v>
      </c>
      <c r="C38">
        <v>6347</v>
      </c>
      <c r="D38">
        <v>61</v>
      </c>
      <c r="E38">
        <v>5000</v>
      </c>
      <c r="F38">
        <v>0</v>
      </c>
      <c r="G38">
        <v>298</v>
      </c>
      <c r="H38">
        <v>1</v>
      </c>
      <c r="I38">
        <v>5488543</v>
      </c>
      <c r="J38">
        <v>159486</v>
      </c>
      <c r="K38">
        <v>2360</v>
      </c>
      <c r="L38">
        <f t="shared" si="4"/>
        <v>1049</v>
      </c>
      <c r="N38">
        <v>37</v>
      </c>
      <c r="O38">
        <f t="shared" si="9"/>
        <v>19.112540431950702</v>
      </c>
      <c r="R38">
        <f t="shared" si="7"/>
        <v>1058.4816741216134</v>
      </c>
      <c r="S38">
        <f t="shared" si="8"/>
        <v>95548.776400936273</v>
      </c>
      <c r="AC38">
        <f t="shared" si="1"/>
        <v>1.0166666666666668</v>
      </c>
      <c r="AM38">
        <f t="shared" ca="1" si="2"/>
        <v>0.9784734788195798</v>
      </c>
      <c r="AN38">
        <f t="shared" ca="1" si="3"/>
        <v>5</v>
      </c>
    </row>
    <row r="39" spans="1:40" x14ac:dyDescent="0.55000000000000004">
      <c r="A39" t="s">
        <v>20</v>
      </c>
      <c r="B39" t="s">
        <v>61</v>
      </c>
      <c r="C39">
        <v>6380</v>
      </c>
      <c r="D39">
        <v>33</v>
      </c>
      <c r="E39">
        <v>5000</v>
      </c>
      <c r="F39">
        <v>0</v>
      </c>
      <c r="G39">
        <v>300</v>
      </c>
      <c r="H39">
        <v>2</v>
      </c>
      <c r="I39">
        <v>5488543</v>
      </c>
      <c r="J39">
        <v>164432</v>
      </c>
      <c r="K39">
        <v>4946</v>
      </c>
      <c r="L39">
        <f t="shared" si="4"/>
        <v>1080</v>
      </c>
      <c r="N39">
        <v>38</v>
      </c>
      <c r="O39">
        <f t="shared" si="9"/>
        <v>19.677353352246669</v>
      </c>
      <c r="R39">
        <f t="shared" si="7"/>
        <v>1024.7735498885083</v>
      </c>
      <c r="S39">
        <f t="shared" si="8"/>
        <v>95529.560441463298</v>
      </c>
      <c r="AC39">
        <f t="shared" si="1"/>
        <v>1.2194899817850637</v>
      </c>
      <c r="AM39">
        <f t="shared" ca="1" si="2"/>
        <v>0.32640618674253219</v>
      </c>
      <c r="AN39">
        <f t="shared" ca="1" si="3"/>
        <v>0</v>
      </c>
    </row>
    <row r="40" spans="1:40" x14ac:dyDescent="0.55000000000000004">
      <c r="A40" t="s">
        <v>20</v>
      </c>
      <c r="B40" t="s">
        <v>62</v>
      </c>
      <c r="C40">
        <v>6399</v>
      </c>
      <c r="D40">
        <v>19</v>
      </c>
      <c r="E40">
        <v>5000</v>
      </c>
      <c r="F40">
        <v>0</v>
      </c>
      <c r="G40">
        <v>301</v>
      </c>
      <c r="H40">
        <v>1</v>
      </c>
      <c r="I40">
        <v>5488543</v>
      </c>
      <c r="J40">
        <v>168128</v>
      </c>
      <c r="K40">
        <v>3696</v>
      </c>
      <c r="L40">
        <f t="shared" si="4"/>
        <v>1098</v>
      </c>
      <c r="N40">
        <v>39</v>
      </c>
      <c r="O40">
        <f t="shared" si="9"/>
        <v>20.005309241450782</v>
      </c>
      <c r="R40">
        <f t="shared" si="7"/>
        <v>992.13514408093147</v>
      </c>
      <c r="S40">
        <f t="shared" si="8"/>
        <v>95510.960169776459</v>
      </c>
      <c r="AC40">
        <f t="shared" si="1"/>
        <v>1.0358476474981331</v>
      </c>
      <c r="AM40">
        <f t="shared" ca="1" si="2"/>
        <v>0.51598218097246218</v>
      </c>
      <c r="AN40">
        <f t="shared" ca="1" si="3"/>
        <v>1</v>
      </c>
    </row>
    <row r="41" spans="1:40" x14ac:dyDescent="0.55000000000000004">
      <c r="A41" t="s">
        <v>20</v>
      </c>
      <c r="B41" t="s">
        <v>63</v>
      </c>
      <c r="C41">
        <v>6443</v>
      </c>
      <c r="D41">
        <v>44</v>
      </c>
      <c r="E41">
        <v>4800</v>
      </c>
      <c r="F41">
        <v>-200</v>
      </c>
      <c r="G41">
        <v>304</v>
      </c>
      <c r="H41">
        <v>3</v>
      </c>
      <c r="I41">
        <v>5488543</v>
      </c>
      <c r="J41">
        <v>171093</v>
      </c>
      <c r="K41">
        <v>2965</v>
      </c>
      <c r="L41">
        <f t="shared" si="4"/>
        <v>1339</v>
      </c>
      <c r="N41">
        <v>40</v>
      </c>
      <c r="O41">
        <f t="shared" si="9"/>
        <v>24.396274202461381</v>
      </c>
      <c r="R41">
        <f t="shared" si="7"/>
        <v>960.5327451204613</v>
      </c>
      <c r="S41">
        <f t="shared" si="8"/>
        <v>95492.955811532884</v>
      </c>
      <c r="AC41">
        <f t="shared" si="1"/>
        <v>1.0317231434751262</v>
      </c>
      <c r="AM41">
        <f t="shared" ca="1" si="2"/>
        <v>0.60023216433664217</v>
      </c>
      <c r="AN41">
        <f t="shared" ca="1" si="3"/>
        <v>1</v>
      </c>
    </row>
    <row r="42" spans="1:40" x14ac:dyDescent="0.55000000000000004">
      <c r="A42" t="s">
        <v>20</v>
      </c>
      <c r="B42" t="s">
        <v>64</v>
      </c>
      <c r="C42">
        <v>6493</v>
      </c>
      <c r="D42">
        <v>50</v>
      </c>
      <c r="E42">
        <v>4800</v>
      </c>
      <c r="F42">
        <v>0</v>
      </c>
      <c r="G42">
        <v>306</v>
      </c>
      <c r="H42">
        <v>2</v>
      </c>
      <c r="I42">
        <v>5488543</v>
      </c>
      <c r="J42">
        <v>173309</v>
      </c>
      <c r="K42">
        <v>2216</v>
      </c>
      <c r="L42">
        <f t="shared" si="4"/>
        <v>1387</v>
      </c>
      <c r="N42">
        <v>41</v>
      </c>
      <c r="O42">
        <f t="shared" si="9"/>
        <v>25.270823240339013</v>
      </c>
      <c r="R42">
        <f t="shared" si="7"/>
        <v>929.93368895164872</v>
      </c>
      <c r="S42">
        <f t="shared" si="8"/>
        <v>95475.528230445663</v>
      </c>
      <c r="AC42">
        <f t="shared" si="1"/>
        <v>1.0216631726065688</v>
      </c>
      <c r="AM42">
        <f t="shared" ca="1" si="2"/>
        <v>0.48196829549185938</v>
      </c>
      <c r="AN42">
        <f t="shared" ca="1" si="3"/>
        <v>0</v>
      </c>
    </row>
    <row r="43" spans="1:40" x14ac:dyDescent="0.55000000000000004">
      <c r="A43" t="s">
        <v>20</v>
      </c>
      <c r="B43" t="s">
        <v>65</v>
      </c>
      <c r="C43">
        <v>6537</v>
      </c>
      <c r="D43">
        <v>44</v>
      </c>
      <c r="E43">
        <v>4800</v>
      </c>
      <c r="F43">
        <v>0</v>
      </c>
      <c r="G43">
        <v>306</v>
      </c>
      <c r="H43">
        <v>0</v>
      </c>
      <c r="I43">
        <v>5488543</v>
      </c>
      <c r="J43">
        <v>175939</v>
      </c>
      <c r="K43">
        <v>2630</v>
      </c>
      <c r="L43">
        <f t="shared" si="4"/>
        <v>1431</v>
      </c>
      <c r="N43">
        <v>42</v>
      </c>
      <c r="O43">
        <f t="shared" si="9"/>
        <v>26.072493191726839</v>
      </c>
      <c r="R43">
        <f t="shared" si="7"/>
        <v>900.30632743673596</v>
      </c>
      <c r="S43">
        <f t="shared" si="8"/>
        <v>95458.658907512989</v>
      </c>
      <c r="AC43">
        <f t="shared" si="1"/>
        <v>1.0068399452804377</v>
      </c>
      <c r="AM43">
        <f t="shared" ca="1" si="2"/>
        <v>8.2112606659390242E-3</v>
      </c>
      <c r="AN43">
        <f t="shared" ca="1" si="3"/>
        <v>0</v>
      </c>
    </row>
    <row r="44" spans="1:40" x14ac:dyDescent="0.55000000000000004">
      <c r="A44" t="s">
        <v>20</v>
      </c>
      <c r="B44" t="s">
        <v>66</v>
      </c>
      <c r="C44">
        <v>6568</v>
      </c>
      <c r="D44">
        <v>31</v>
      </c>
      <c r="E44">
        <v>4800</v>
      </c>
      <c r="F44">
        <v>0</v>
      </c>
      <c r="G44">
        <v>306</v>
      </c>
      <c r="H44">
        <v>0</v>
      </c>
      <c r="I44">
        <v>5488543</v>
      </c>
      <c r="J44">
        <v>177493</v>
      </c>
      <c r="K44">
        <v>1554</v>
      </c>
      <c r="L44">
        <f t="shared" si="4"/>
        <v>1462</v>
      </c>
      <c r="N44">
        <v>43</v>
      </c>
      <c r="O44">
        <f t="shared" si="9"/>
        <v>26.637306112022809</v>
      </c>
      <c r="R44">
        <f t="shared" si="7"/>
        <v>871.61999764328039</v>
      </c>
      <c r="S44">
        <f t="shared" si="8"/>
        <v>95442.329920934615</v>
      </c>
      <c r="AC44">
        <f t="shared" si="1"/>
        <v>0.8091032608695653</v>
      </c>
      <c r="AM44">
        <f t="shared" ca="1" si="2"/>
        <v>3.2929665876064385E-2</v>
      </c>
      <c r="AN44">
        <f t="shared" ca="1" si="3"/>
        <v>0</v>
      </c>
    </row>
    <row r="45" spans="1:40" x14ac:dyDescent="0.55000000000000004">
      <c r="A45" t="s">
        <v>20</v>
      </c>
      <c r="B45" t="s">
        <v>67</v>
      </c>
      <c r="C45">
        <v>6579</v>
      </c>
      <c r="D45">
        <v>11</v>
      </c>
      <c r="E45">
        <v>4800</v>
      </c>
      <c r="F45">
        <v>0</v>
      </c>
      <c r="G45">
        <v>307</v>
      </c>
      <c r="H45">
        <v>1</v>
      </c>
      <c r="I45">
        <v>5488543</v>
      </c>
      <c r="J45">
        <v>179237</v>
      </c>
      <c r="K45">
        <v>1744</v>
      </c>
      <c r="L45">
        <f t="shared" si="4"/>
        <v>1472</v>
      </c>
      <c r="N45">
        <v>44</v>
      </c>
      <c r="O45">
        <f t="shared" si="9"/>
        <v>26.819503828247313</v>
      </c>
      <c r="R45">
        <f t="shared" si="7"/>
        <v>843.84499200345965</v>
      </c>
      <c r="S45">
        <f t="shared" si="8"/>
        <v>95426.523926692273</v>
      </c>
      <c r="AC45">
        <f t="shared" si="1"/>
        <v>1.0209907640638118</v>
      </c>
      <c r="AM45">
        <f t="shared" ca="1" si="2"/>
        <v>0.90708892470967817</v>
      </c>
      <c r="AN45">
        <f t="shared" ca="1" si="3"/>
        <v>3</v>
      </c>
    </row>
    <row r="46" spans="1:40" x14ac:dyDescent="0.55000000000000004">
      <c r="A46" t="s">
        <v>20</v>
      </c>
      <c r="B46" t="s">
        <v>68</v>
      </c>
      <c r="C46">
        <v>6599</v>
      </c>
      <c r="D46">
        <v>20</v>
      </c>
      <c r="E46">
        <v>5100</v>
      </c>
      <c r="F46">
        <v>300</v>
      </c>
      <c r="G46">
        <v>308</v>
      </c>
      <c r="H46">
        <v>1</v>
      </c>
      <c r="I46">
        <v>5488543</v>
      </c>
      <c r="J46">
        <v>182875</v>
      </c>
      <c r="K46">
        <v>3638</v>
      </c>
      <c r="L46">
        <f t="shared" si="4"/>
        <v>1191</v>
      </c>
      <c r="N46">
        <v>45</v>
      </c>
      <c r="O46">
        <f t="shared" si="9"/>
        <v>21.699748002338691</v>
      </c>
      <c r="R46">
        <f t="shared" si="7"/>
        <v>816.95252932405572</v>
      </c>
      <c r="S46">
        <f t="shared" si="8"/>
        <v>95411.224139771512</v>
      </c>
      <c r="AC46">
        <f t="shared" si="1"/>
        <v>1.0518092105263157</v>
      </c>
      <c r="AM46">
        <f t="shared" ca="1" si="2"/>
        <v>0.86172514428312863</v>
      </c>
      <c r="AN46">
        <f t="shared" ca="1" si="3"/>
        <v>2</v>
      </c>
    </row>
    <row r="47" spans="1:40" x14ac:dyDescent="0.55000000000000004">
      <c r="A47" t="s">
        <v>20</v>
      </c>
      <c r="B47" t="s">
        <v>69</v>
      </c>
      <c r="C47">
        <v>6628</v>
      </c>
      <c r="D47">
        <v>29</v>
      </c>
      <c r="E47">
        <v>5100</v>
      </c>
      <c r="F47">
        <v>0</v>
      </c>
      <c r="G47">
        <v>312</v>
      </c>
      <c r="H47">
        <v>4</v>
      </c>
      <c r="I47">
        <v>5488543</v>
      </c>
      <c r="J47">
        <v>185846</v>
      </c>
      <c r="K47">
        <v>2971</v>
      </c>
      <c r="L47">
        <f t="shared" si="4"/>
        <v>1216</v>
      </c>
      <c r="N47">
        <v>46</v>
      </c>
      <c r="O47">
        <f t="shared" si="9"/>
        <v>22.155242292899956</v>
      </c>
      <c r="R47">
        <f t="shared" si="7"/>
        <v>790.91472662636215</v>
      </c>
      <c r="S47">
        <f t="shared" si="8"/>
        <v>95396.414316003007</v>
      </c>
      <c r="AC47">
        <f t="shared" si="1"/>
        <v>0.72713057075840504</v>
      </c>
      <c r="AM47">
        <f t="shared" ca="1" si="2"/>
        <v>0.25186904294340762</v>
      </c>
      <c r="AN47">
        <f t="shared" ca="1" si="3"/>
        <v>0</v>
      </c>
    </row>
    <row r="48" spans="1:40" x14ac:dyDescent="0.55000000000000004">
      <c r="A48" t="s">
        <v>20</v>
      </c>
      <c r="B48" t="s">
        <v>70</v>
      </c>
      <c r="C48">
        <v>6692</v>
      </c>
      <c r="D48">
        <v>64</v>
      </c>
      <c r="E48">
        <v>5100</v>
      </c>
      <c r="F48">
        <v>0</v>
      </c>
      <c r="G48">
        <v>313</v>
      </c>
      <c r="H48">
        <v>1</v>
      </c>
      <c r="I48">
        <v>5488543</v>
      </c>
      <c r="J48">
        <v>188829</v>
      </c>
      <c r="K48">
        <v>2983</v>
      </c>
      <c r="L48">
        <f t="shared" si="4"/>
        <v>1279</v>
      </c>
      <c r="N48">
        <v>47</v>
      </c>
      <c r="O48">
        <f t="shared" si="9"/>
        <v>23.303087905114346</v>
      </c>
      <c r="R48">
        <f t="shared" si="7"/>
        <v>765.70457179552056</v>
      </c>
      <c r="S48">
        <f t="shared" si="8"/>
        <v>95382.078734502531</v>
      </c>
      <c r="AC48">
        <f t="shared" si="1"/>
        <v>1.0344086021505376</v>
      </c>
      <c r="AM48">
        <f t="shared" ca="1" si="2"/>
        <v>0.63579481243304903</v>
      </c>
      <c r="AN48">
        <f t="shared" ca="1" si="3"/>
        <v>1</v>
      </c>
    </row>
    <row r="49" spans="1:40" x14ac:dyDescent="0.55000000000000004">
      <c r="A49" t="s">
        <v>20</v>
      </c>
      <c r="B49" t="s">
        <v>71</v>
      </c>
      <c r="C49">
        <v>6743</v>
      </c>
      <c r="D49">
        <v>51</v>
      </c>
      <c r="E49">
        <v>5500</v>
      </c>
      <c r="F49">
        <v>400</v>
      </c>
      <c r="G49">
        <v>313</v>
      </c>
      <c r="H49">
        <v>0</v>
      </c>
      <c r="I49">
        <v>5488543</v>
      </c>
      <c r="J49">
        <v>191633</v>
      </c>
      <c r="K49">
        <v>2804</v>
      </c>
      <c r="L49">
        <f t="shared" si="4"/>
        <v>930</v>
      </c>
      <c r="N49">
        <v>48</v>
      </c>
      <c r="O49">
        <f t="shared" si="9"/>
        <v>16.944387608879079</v>
      </c>
      <c r="R49">
        <f t="shared" si="7"/>
        <v>741.29589701907446</v>
      </c>
      <c r="S49">
        <f t="shared" si="8"/>
        <v>95368.202180689201</v>
      </c>
      <c r="AC49">
        <f t="shared" si="1"/>
        <v>1.0498960498960499</v>
      </c>
      <c r="AM49">
        <f t="shared" ca="1" si="2"/>
        <v>7.3527088418166686E-2</v>
      </c>
      <c r="AN49">
        <f t="shared" ca="1" si="3"/>
        <v>0</v>
      </c>
    </row>
    <row r="50" spans="1:40" x14ac:dyDescent="0.55000000000000004">
      <c r="A50" t="s">
        <v>20</v>
      </c>
      <c r="B50" t="s">
        <v>72</v>
      </c>
      <c r="C50">
        <v>6776</v>
      </c>
      <c r="D50">
        <v>33</v>
      </c>
      <c r="E50">
        <v>5500</v>
      </c>
      <c r="F50">
        <v>0</v>
      </c>
      <c r="G50">
        <v>314</v>
      </c>
      <c r="H50">
        <v>1</v>
      </c>
      <c r="I50">
        <v>5488543</v>
      </c>
      <c r="J50">
        <v>193578</v>
      </c>
      <c r="K50">
        <v>1945</v>
      </c>
      <c r="L50">
        <f t="shared" si="4"/>
        <v>962</v>
      </c>
      <c r="N50">
        <v>49</v>
      </c>
      <c r="O50">
        <f t="shared" si="9"/>
        <v>17.527420300797498</v>
      </c>
      <c r="R50">
        <f t="shared" si="7"/>
        <v>717.66335299482057</v>
      </c>
      <c r="S50">
        <f t="shared" si="8"/>
        <v>95354.769929862494</v>
      </c>
      <c r="AC50">
        <f t="shared" si="1"/>
        <v>1.0287128712871287</v>
      </c>
      <c r="AM50">
        <f t="shared" ca="1" si="2"/>
        <v>0.36203085489404641</v>
      </c>
      <c r="AN50">
        <f t="shared" ca="1" si="3"/>
        <v>0</v>
      </c>
    </row>
    <row r="51" spans="1:40" x14ac:dyDescent="0.55000000000000004">
      <c r="A51" t="s">
        <v>20</v>
      </c>
      <c r="B51" t="s">
        <v>73</v>
      </c>
      <c r="C51">
        <v>6826</v>
      </c>
      <c r="D51">
        <v>50</v>
      </c>
      <c r="E51">
        <v>5500</v>
      </c>
      <c r="F51">
        <v>0</v>
      </c>
      <c r="G51">
        <v>316</v>
      </c>
      <c r="H51">
        <v>2</v>
      </c>
      <c r="I51">
        <v>5488543</v>
      </c>
      <c r="J51">
        <v>194873</v>
      </c>
      <c r="K51">
        <v>1295</v>
      </c>
      <c r="L51">
        <f t="shared" si="4"/>
        <v>1010</v>
      </c>
      <c r="N51">
        <v>50</v>
      </c>
      <c r="O51">
        <f t="shared" si="9"/>
        <v>18.401969338675126</v>
      </c>
      <c r="R51">
        <f t="shared" si="7"/>
        <v>694.78238388834325</v>
      </c>
      <c r="S51">
        <f t="shared" si="8"/>
        <v>95341.76773131924</v>
      </c>
      <c r="AC51">
        <f t="shared" si="1"/>
        <v>1.0269489894128971</v>
      </c>
      <c r="AM51">
        <f t="shared" ca="1" si="2"/>
        <v>1.083510354513173E-2</v>
      </c>
      <c r="AN51">
        <f t="shared" ca="1" si="3"/>
        <v>0</v>
      </c>
    </row>
    <row r="52" spans="1:40" x14ac:dyDescent="0.55000000000000004">
      <c r="A52" t="s">
        <v>20</v>
      </c>
      <c r="B52" t="s">
        <v>74</v>
      </c>
      <c r="C52">
        <v>6859</v>
      </c>
      <c r="D52">
        <v>33</v>
      </c>
      <c r="E52">
        <v>5500</v>
      </c>
      <c r="F52">
        <v>0</v>
      </c>
      <c r="G52">
        <v>320</v>
      </c>
      <c r="H52">
        <v>4</v>
      </c>
      <c r="I52">
        <v>5488543</v>
      </c>
      <c r="J52">
        <v>196558</v>
      </c>
      <c r="K52">
        <v>1685</v>
      </c>
      <c r="L52">
        <f t="shared" si="4"/>
        <v>1039</v>
      </c>
      <c r="N52">
        <v>51</v>
      </c>
      <c r="O52">
        <f t="shared" si="9"/>
        <v>18.930342715726194</v>
      </c>
      <c r="R52">
        <f t="shared" si="7"/>
        <v>672.62920302094005</v>
      </c>
      <c r="S52">
        <f t="shared" si="8"/>
        <v>95329.181792992225</v>
      </c>
      <c r="AC52">
        <f t="shared" si="1"/>
        <v>1</v>
      </c>
      <c r="AM52">
        <f t="shared" ca="1" si="2"/>
        <v>0.66781176104984874</v>
      </c>
      <c r="AN52">
        <f t="shared" ca="1" si="3"/>
        <v>1</v>
      </c>
    </row>
    <row r="53" spans="1:40" x14ac:dyDescent="0.55000000000000004">
      <c r="A53" t="s">
        <v>20</v>
      </c>
      <c r="B53" t="s">
        <v>75</v>
      </c>
      <c r="C53">
        <v>6885</v>
      </c>
      <c r="D53">
        <v>26</v>
      </c>
      <c r="E53">
        <v>5500</v>
      </c>
      <c r="F53">
        <v>0</v>
      </c>
      <c r="G53">
        <v>318</v>
      </c>
      <c r="H53">
        <v>-2</v>
      </c>
      <c r="I53">
        <v>5488543</v>
      </c>
      <c r="J53">
        <v>199433</v>
      </c>
      <c r="K53">
        <v>2875</v>
      </c>
      <c r="L53">
        <f t="shared" si="4"/>
        <v>1067</v>
      </c>
      <c r="N53">
        <v>52</v>
      </c>
      <c r="O53">
        <f t="shared" si="9"/>
        <v>19.440496321154814</v>
      </c>
      <c r="R53">
        <f t="shared" si="7"/>
        <v>651.18076926896413</v>
      </c>
      <c r="S53">
        <f t="shared" si="8"/>
        <v>95316.998766593155</v>
      </c>
      <c r="AC53">
        <f t="shared" si="1"/>
        <v>1.0215557638238049</v>
      </c>
      <c r="AM53">
        <f t="shared" ca="1" si="2"/>
        <v>0.52350381881087271</v>
      </c>
      <c r="AN53">
        <f t="shared" ca="1" si="3"/>
        <v>1</v>
      </c>
    </row>
    <row r="54" spans="1:40" x14ac:dyDescent="0.55000000000000004">
      <c r="A54" t="s">
        <v>20</v>
      </c>
      <c r="B54" t="s">
        <v>76</v>
      </c>
      <c r="C54">
        <v>6887</v>
      </c>
      <c r="D54">
        <v>2</v>
      </c>
      <c r="E54">
        <v>5500</v>
      </c>
      <c r="F54">
        <v>0</v>
      </c>
      <c r="G54">
        <v>320</v>
      </c>
      <c r="H54">
        <v>2</v>
      </c>
      <c r="I54">
        <v>5488543</v>
      </c>
      <c r="J54">
        <v>202293</v>
      </c>
      <c r="K54">
        <v>2860</v>
      </c>
      <c r="L54">
        <f t="shared" si="4"/>
        <v>1067</v>
      </c>
      <c r="N54">
        <v>53</v>
      </c>
      <c r="O54">
        <f t="shared" si="9"/>
        <v>19.440496321154814</v>
      </c>
      <c r="R54">
        <f t="shared" si="7"/>
        <v>630.41476415595139</v>
      </c>
      <c r="S54">
        <f t="shared" si="8"/>
        <v>95305.205733242721</v>
      </c>
      <c r="AC54">
        <f t="shared" si="1"/>
        <v>0.72385321100917432</v>
      </c>
      <c r="AM54">
        <f t="shared" ca="1" si="2"/>
        <v>1.1693968546038103E-2</v>
      </c>
      <c r="AN54">
        <f t="shared" ca="1" si="3"/>
        <v>0</v>
      </c>
    </row>
    <row r="55" spans="1:40" x14ac:dyDescent="0.55000000000000004">
      <c r="A55" t="s">
        <v>20</v>
      </c>
      <c r="B55" t="s">
        <v>77</v>
      </c>
      <c r="C55">
        <v>6911</v>
      </c>
      <c r="D55">
        <v>24</v>
      </c>
      <c r="E55">
        <v>5500</v>
      </c>
      <c r="F55">
        <v>0</v>
      </c>
      <c r="G55">
        <v>321</v>
      </c>
      <c r="H55">
        <v>1</v>
      </c>
      <c r="I55">
        <v>5488543</v>
      </c>
      <c r="J55">
        <v>205091</v>
      </c>
      <c r="K55">
        <v>2798</v>
      </c>
      <c r="L55">
        <f t="shared" si="4"/>
        <v>1090</v>
      </c>
      <c r="N55">
        <v>54</v>
      </c>
      <c r="O55">
        <f t="shared" si="9"/>
        <v>19.859551068471177</v>
      </c>
      <c r="R55">
        <f t="shared" si="7"/>
        <v>610.30956961923357</v>
      </c>
      <c r="S55">
        <f t="shared" si="8"/>
        <v>95293.790189571635</v>
      </c>
      <c r="AC55">
        <f t="shared" si="1"/>
        <v>1.0380228136882128</v>
      </c>
      <c r="AM55">
        <f t="shared" ca="1" si="2"/>
        <v>0.65179672781131792</v>
      </c>
      <c r="AN55">
        <f t="shared" ca="1" si="3"/>
        <v>1</v>
      </c>
    </row>
    <row r="56" spans="1:40" x14ac:dyDescent="0.55000000000000004">
      <c r="A56" t="s">
        <v>20</v>
      </c>
      <c r="B56" t="s">
        <v>78</v>
      </c>
      <c r="C56">
        <v>6911</v>
      </c>
      <c r="D56">
        <v>0</v>
      </c>
      <c r="E56">
        <v>5800</v>
      </c>
      <c r="F56">
        <v>300</v>
      </c>
      <c r="G56">
        <v>322</v>
      </c>
      <c r="H56">
        <v>1</v>
      </c>
      <c r="I56">
        <v>5488543</v>
      </c>
      <c r="J56">
        <v>207412</v>
      </c>
      <c r="K56">
        <v>2321</v>
      </c>
      <c r="L56">
        <f t="shared" si="4"/>
        <v>789</v>
      </c>
      <c r="N56">
        <v>55</v>
      </c>
      <c r="O56">
        <f t="shared" si="9"/>
        <v>14.375399810113541</v>
      </c>
      <c r="R56">
        <f t="shared" si="7"/>
        <v>590.84424643308864</v>
      </c>
      <c r="S56">
        <f t="shared" si="8"/>
        <v>95282.740034276809</v>
      </c>
      <c r="AC56">
        <f t="shared" si="1"/>
        <v>1.028083028083028</v>
      </c>
      <c r="AM56">
        <f t="shared" ca="1" si="2"/>
        <v>0.36811736340694812</v>
      </c>
      <c r="AN56">
        <f t="shared" ca="1" si="3"/>
        <v>0</v>
      </c>
    </row>
    <row r="57" spans="1:40" x14ac:dyDescent="0.55000000000000004">
      <c r="A57" t="s">
        <v>20</v>
      </c>
      <c r="B57" t="s">
        <v>79</v>
      </c>
      <c r="C57">
        <v>6941</v>
      </c>
      <c r="D57">
        <v>30</v>
      </c>
      <c r="E57">
        <v>5800</v>
      </c>
      <c r="F57">
        <v>0</v>
      </c>
      <c r="G57">
        <v>322</v>
      </c>
      <c r="H57">
        <v>0</v>
      </c>
      <c r="I57">
        <v>5488543</v>
      </c>
      <c r="J57">
        <v>209454</v>
      </c>
      <c r="K57">
        <v>2042</v>
      </c>
      <c r="L57">
        <f t="shared" si="4"/>
        <v>819</v>
      </c>
      <c r="N57">
        <v>56</v>
      </c>
      <c r="O57">
        <f t="shared" si="9"/>
        <v>14.921992958787058</v>
      </c>
      <c r="R57">
        <f t="shared" si="7"/>
        <v>571.99851327082433</v>
      </c>
      <c r="S57">
        <f t="shared" si="8"/>
        <v>95272.043555117416</v>
      </c>
      <c r="AC57">
        <f t="shared" si="1"/>
        <v>1.0190023752969122</v>
      </c>
      <c r="AM57">
        <f t="shared" ca="1" si="2"/>
        <v>0.67926943780631088</v>
      </c>
      <c r="AN57">
        <f t="shared" ca="1" si="3"/>
        <v>1</v>
      </c>
    </row>
    <row r="58" spans="1:40" x14ac:dyDescent="0.55000000000000004">
      <c r="A58" t="s">
        <v>20</v>
      </c>
      <c r="B58" t="s">
        <v>80</v>
      </c>
      <c r="C58">
        <v>6964</v>
      </c>
      <c r="D58">
        <v>23</v>
      </c>
      <c r="E58">
        <v>5800</v>
      </c>
      <c r="F58">
        <v>0</v>
      </c>
      <c r="G58">
        <v>322</v>
      </c>
      <c r="H58">
        <v>0</v>
      </c>
      <c r="I58">
        <v>5488543</v>
      </c>
      <c r="J58">
        <v>210416</v>
      </c>
      <c r="K58">
        <v>962</v>
      </c>
      <c r="L58">
        <f t="shared" si="4"/>
        <v>842</v>
      </c>
      <c r="N58">
        <v>57</v>
      </c>
      <c r="O58">
        <f t="shared" si="9"/>
        <v>15.341047706103422</v>
      </c>
      <c r="R58">
        <f t="shared" si="7"/>
        <v>553.75272638854517</v>
      </c>
      <c r="S58">
        <f t="shared" si="8"/>
        <v>95261.689416336158</v>
      </c>
      <c r="AC58">
        <f t="shared" si="1"/>
        <v>1.0233100233100232</v>
      </c>
      <c r="AM58">
        <f t="shared" ca="1" si="2"/>
        <v>0.10290016154809234</v>
      </c>
      <c r="AN58">
        <f t="shared" ca="1" si="3"/>
        <v>0</v>
      </c>
    </row>
    <row r="59" spans="1:40" x14ac:dyDescent="0.55000000000000004">
      <c r="A59" t="s">
        <v>20</v>
      </c>
      <c r="B59" t="s">
        <v>81</v>
      </c>
      <c r="C59">
        <v>6981</v>
      </c>
      <c r="D59">
        <v>17</v>
      </c>
      <c r="E59">
        <v>5800</v>
      </c>
      <c r="F59">
        <v>0</v>
      </c>
      <c r="G59">
        <v>323</v>
      </c>
      <c r="H59">
        <v>1</v>
      </c>
      <c r="I59">
        <v>5488543</v>
      </c>
      <c r="J59">
        <v>212258</v>
      </c>
      <c r="K59">
        <v>1842</v>
      </c>
      <c r="L59">
        <f t="shared" si="4"/>
        <v>858</v>
      </c>
      <c r="N59">
        <v>58</v>
      </c>
      <c r="O59">
        <f t="shared" si="9"/>
        <v>15.632564052062634</v>
      </c>
      <c r="R59">
        <f t="shared" si="7"/>
        <v>536.0878599137061</v>
      </c>
      <c r="S59">
        <f t="shared" si="8"/>
        <v>95251.666646491576</v>
      </c>
      <c r="AC59">
        <f t="shared" si="1"/>
        <v>1.0261958997722094</v>
      </c>
      <c r="AM59">
        <f ca="1">RAND()</f>
        <v>0.29286983073309614</v>
      </c>
      <c r="AN59">
        <f ca="1">INT(LN(1-AM59)/LN(1-$AD$4))</f>
        <v>0</v>
      </c>
    </row>
    <row r="60" spans="1:40" x14ac:dyDescent="0.55000000000000004">
      <c r="A60" t="s">
        <v>20</v>
      </c>
      <c r="B60" t="s">
        <v>82</v>
      </c>
      <c r="C60">
        <v>7001</v>
      </c>
      <c r="D60">
        <v>20</v>
      </c>
      <c r="E60">
        <v>5800</v>
      </c>
      <c r="F60">
        <v>0</v>
      </c>
      <c r="G60">
        <v>323</v>
      </c>
      <c r="H60">
        <v>0</v>
      </c>
      <c r="I60">
        <v>5488543</v>
      </c>
      <c r="J60">
        <v>215208</v>
      </c>
      <c r="K60">
        <v>2950</v>
      </c>
      <c r="L60">
        <f t="shared" si="4"/>
        <v>878</v>
      </c>
      <c r="N60">
        <v>59</v>
      </c>
      <c r="O60">
        <f t="shared" si="9"/>
        <v>15.996959484511645</v>
      </c>
      <c r="R60">
        <f t="shared" si="7"/>
        <v>518.98548672190975</v>
      </c>
      <c r="S60">
        <f t="shared" si="8"/>
        <v>95241.964626687695</v>
      </c>
      <c r="AC60">
        <f t="shared" si="1"/>
        <v>1.016648168701443</v>
      </c>
      <c r="AM60">
        <f t="shared" ca="1" si="2"/>
        <v>0.19693934555568227</v>
      </c>
      <c r="AN60">
        <f t="shared" ca="1" si="3"/>
        <v>0</v>
      </c>
    </row>
    <row r="61" spans="1:40" x14ac:dyDescent="0.55000000000000004">
      <c r="A61" t="s">
        <v>20</v>
      </c>
      <c r="B61" t="s">
        <v>83</v>
      </c>
      <c r="C61">
        <v>7025</v>
      </c>
      <c r="D61">
        <v>24</v>
      </c>
      <c r="E61">
        <v>5800</v>
      </c>
      <c r="F61">
        <v>0</v>
      </c>
      <c r="G61">
        <v>324</v>
      </c>
      <c r="H61">
        <v>1</v>
      </c>
      <c r="I61">
        <v>5488543</v>
      </c>
      <c r="J61">
        <v>218164</v>
      </c>
      <c r="K61">
        <v>2956</v>
      </c>
      <c r="L61">
        <f t="shared" si="4"/>
        <v>901</v>
      </c>
      <c r="N61">
        <v>60</v>
      </c>
      <c r="O61">
        <f t="shared" si="9"/>
        <v>16.416014231828008</v>
      </c>
      <c r="R61">
        <f t="shared" si="7"/>
        <v>502.42775988575937</v>
      </c>
      <c r="S61">
        <f t="shared" si="8"/>
        <v>95232.573079187758</v>
      </c>
      <c r="AC61">
        <f t="shared" si="1"/>
        <v>0.58842794759825323</v>
      </c>
      <c r="AM61">
        <f t="shared" ca="1" si="2"/>
        <v>0.11647527385247058</v>
      </c>
      <c r="AN61">
        <f t="shared" ca="1" si="3"/>
        <v>0</v>
      </c>
    </row>
    <row r="62" spans="1:40" x14ac:dyDescent="0.55000000000000004">
      <c r="A62" t="s">
        <v>20</v>
      </c>
      <c r="B62" t="s">
        <v>84</v>
      </c>
      <c r="C62">
        <v>7040</v>
      </c>
      <c r="D62">
        <v>15</v>
      </c>
      <c r="E62">
        <v>5800</v>
      </c>
      <c r="F62">
        <v>0</v>
      </c>
      <c r="G62">
        <v>324</v>
      </c>
      <c r="H62">
        <v>0</v>
      </c>
      <c r="I62">
        <v>5488543</v>
      </c>
      <c r="J62">
        <v>221137</v>
      </c>
      <c r="K62">
        <v>2973</v>
      </c>
      <c r="L62">
        <f t="shared" si="4"/>
        <v>916</v>
      </c>
      <c r="N62">
        <v>61</v>
      </c>
      <c r="O62">
        <f t="shared" si="9"/>
        <v>16.689310806164769</v>
      </c>
      <c r="R62">
        <f t="shared" si="7"/>
        <v>486.39739467993468</v>
      </c>
      <c r="S62">
        <f t="shared" si="8"/>
        <v>95223.482056399298</v>
      </c>
      <c r="AC62">
        <f t="shared" si="1"/>
        <v>1.0166975881261595</v>
      </c>
      <c r="AM62">
        <f t="shared" ca="1" si="2"/>
        <v>0.46186884821821306</v>
      </c>
      <c r="AN62">
        <f t="shared" ca="1" si="3"/>
        <v>0</v>
      </c>
    </row>
    <row r="63" spans="1:40" x14ac:dyDescent="0.55000000000000004">
      <c r="A63" t="s">
        <v>20</v>
      </c>
      <c r="B63" t="s">
        <v>85</v>
      </c>
      <c r="C63">
        <v>7064</v>
      </c>
      <c r="D63">
        <v>24</v>
      </c>
      <c r="E63">
        <v>6200</v>
      </c>
      <c r="F63">
        <v>400</v>
      </c>
      <c r="G63">
        <v>325</v>
      </c>
      <c r="H63">
        <v>1</v>
      </c>
      <c r="I63">
        <v>5488543</v>
      </c>
      <c r="J63">
        <v>223633</v>
      </c>
      <c r="K63">
        <v>2496</v>
      </c>
      <c r="L63">
        <f t="shared" si="4"/>
        <v>539</v>
      </c>
      <c r="N63">
        <v>62</v>
      </c>
      <c r="O63">
        <f t="shared" si="9"/>
        <v>9.8204569045008849</v>
      </c>
      <c r="R63">
        <f t="shared" si="7"/>
        <v>470.8776511270089</v>
      </c>
      <c r="S63">
        <f t="shared" si="8"/>
        <v>95214.681930218227</v>
      </c>
      <c r="AC63">
        <f t="shared" si="1"/>
        <v>1.0255474452554745</v>
      </c>
      <c r="AM63">
        <f t="shared" ca="1" si="2"/>
        <v>0.88891266117833456</v>
      </c>
      <c r="AN63">
        <f t="shared" ca="1" si="3"/>
        <v>3</v>
      </c>
    </row>
    <row r="64" spans="1:40" x14ac:dyDescent="0.55000000000000004">
      <c r="A64" t="s">
        <v>20</v>
      </c>
      <c r="B64" t="s">
        <v>86</v>
      </c>
      <c r="C64">
        <v>7073</v>
      </c>
      <c r="D64">
        <v>9</v>
      </c>
      <c r="E64">
        <v>6200</v>
      </c>
      <c r="F64">
        <v>0</v>
      </c>
      <c r="G64">
        <v>325</v>
      </c>
      <c r="H64">
        <v>0</v>
      </c>
      <c r="I64">
        <v>5488543</v>
      </c>
      <c r="J64">
        <v>225186</v>
      </c>
      <c r="K64">
        <v>1553</v>
      </c>
      <c r="L64">
        <f t="shared" si="4"/>
        <v>548</v>
      </c>
      <c r="N64">
        <v>63</v>
      </c>
      <c r="O64">
        <f t="shared" si="9"/>
        <v>9.9844348491029411</v>
      </c>
      <c r="R64">
        <f t="shared" si="7"/>
        <v>455.85231706887868</v>
      </c>
      <c r="S64">
        <f t="shared" si="8"/>
        <v>95206.163381720005</v>
      </c>
      <c r="AC64">
        <f t="shared" si="1"/>
        <v>1.0284697508896796</v>
      </c>
      <c r="AM64">
        <f t="shared" ca="1" si="2"/>
        <v>0.81208626930747274</v>
      </c>
      <c r="AN64">
        <f t="shared" ca="1" si="3"/>
        <v>2</v>
      </c>
    </row>
    <row r="65" spans="1:40" x14ac:dyDescent="0.55000000000000004">
      <c r="A65" t="s">
        <v>20</v>
      </c>
      <c r="B65" t="s">
        <v>87</v>
      </c>
      <c r="C65">
        <v>7087</v>
      </c>
      <c r="D65">
        <v>14</v>
      </c>
      <c r="E65">
        <v>6200</v>
      </c>
      <c r="F65">
        <v>0</v>
      </c>
      <c r="G65">
        <v>325</v>
      </c>
      <c r="H65">
        <v>0</v>
      </c>
      <c r="I65">
        <v>5488543</v>
      </c>
      <c r="J65">
        <v>226012</v>
      </c>
      <c r="K65">
        <v>826</v>
      </c>
      <c r="L65">
        <f t="shared" si="4"/>
        <v>562</v>
      </c>
      <c r="N65">
        <v>64</v>
      </c>
      <c r="O65">
        <f t="shared" si="9"/>
        <v>10.239511651817249</v>
      </c>
      <c r="R65">
        <f t="shared" si="7"/>
        <v>441.30569174902587</v>
      </c>
      <c r="S65">
        <f t="shared" si="8"/>
        <v>95197.91739118642</v>
      </c>
      <c r="AC65">
        <f t="shared" si="1"/>
        <v>1.0069204152249134</v>
      </c>
      <c r="AM65">
        <f t="shared" ca="1" si="2"/>
        <v>0.5662418112921539</v>
      </c>
      <c r="AN65">
        <f t="shared" ca="1" si="3"/>
        <v>1</v>
      </c>
    </row>
    <row r="66" spans="1:40" x14ac:dyDescent="0.55000000000000004">
      <c r="A66" t="s">
        <v>20</v>
      </c>
      <c r="B66" t="s">
        <v>88</v>
      </c>
      <c r="C66">
        <v>7104</v>
      </c>
      <c r="D66">
        <v>17</v>
      </c>
      <c r="E66">
        <v>6200</v>
      </c>
      <c r="F66">
        <v>0</v>
      </c>
      <c r="G66">
        <v>326</v>
      </c>
      <c r="H66">
        <v>1</v>
      </c>
      <c r="I66">
        <v>5488543</v>
      </c>
      <c r="J66">
        <v>227911</v>
      </c>
      <c r="K66">
        <v>1899</v>
      </c>
      <c r="L66">
        <f t="shared" si="4"/>
        <v>578</v>
      </c>
      <c r="N66">
        <v>65</v>
      </c>
      <c r="O66">
        <f t="shared" ref="O66:O101" si="10">L66*100000/I66</f>
        <v>10.531027997776459</v>
      </c>
      <c r="R66">
        <f t="shared" si="7"/>
        <v>427.22256989117756</v>
      </c>
      <c r="S66">
        <f t="shared" si="8"/>
        <v>95189.935228456816</v>
      </c>
      <c r="AC66">
        <f t="shared" ref="AC66:AC99" si="11">O68/O67</f>
        <v>1.006872852233677</v>
      </c>
      <c r="AM66">
        <f t="shared" ref="AM66:AM86" ca="1" si="12">RAND()</f>
        <v>0.80418469284909577</v>
      </c>
      <c r="AN66">
        <f t="shared" ref="AN66:AN83" ca="1" si="13">INT(LN(1-AM66)/LN(1-$AD$4))</f>
        <v>2</v>
      </c>
    </row>
    <row r="67" spans="1:40" x14ac:dyDescent="0.55000000000000004">
      <c r="A67" t="s">
        <v>20</v>
      </c>
      <c r="B67" t="s">
        <v>89</v>
      </c>
      <c r="C67">
        <v>7108</v>
      </c>
      <c r="D67">
        <v>4</v>
      </c>
      <c r="E67">
        <v>6200</v>
      </c>
      <c r="F67">
        <v>0</v>
      </c>
      <c r="G67">
        <v>326</v>
      </c>
      <c r="H67">
        <v>0</v>
      </c>
      <c r="I67">
        <v>5488543</v>
      </c>
      <c r="J67">
        <v>230902</v>
      </c>
      <c r="K67">
        <v>2991</v>
      </c>
      <c r="L67">
        <f t="shared" ref="L67:L101" si="14">C67-E67-G67</f>
        <v>582</v>
      </c>
      <c r="N67">
        <v>66</v>
      </c>
      <c r="O67">
        <f t="shared" si="10"/>
        <v>10.603907084266261</v>
      </c>
      <c r="R67">
        <f t="shared" si="7"/>
        <v>413.58822626027313</v>
      </c>
      <c r="S67">
        <f t="shared" si="8"/>
        <v>95182.208443593161</v>
      </c>
      <c r="AC67">
        <f t="shared" si="11"/>
        <v>1.0085324232081911</v>
      </c>
      <c r="AM67">
        <f t="shared" ca="1" si="12"/>
        <v>0.7252011937727203</v>
      </c>
      <c r="AN67">
        <f t="shared" ca="1" si="13"/>
        <v>1</v>
      </c>
    </row>
    <row r="68" spans="1:40" x14ac:dyDescent="0.55000000000000004">
      <c r="A68" t="s">
        <v>20</v>
      </c>
      <c r="B68" t="s">
        <v>90</v>
      </c>
      <c r="C68">
        <v>7112</v>
      </c>
      <c r="D68">
        <v>4</v>
      </c>
      <c r="E68">
        <v>6200</v>
      </c>
      <c r="F68">
        <v>0</v>
      </c>
      <c r="G68">
        <v>326</v>
      </c>
      <c r="H68">
        <v>0</v>
      </c>
      <c r="I68">
        <v>5488543</v>
      </c>
      <c r="J68">
        <v>233632</v>
      </c>
      <c r="K68">
        <v>2730</v>
      </c>
      <c r="L68">
        <f t="shared" si="14"/>
        <v>586</v>
      </c>
      <c r="N68">
        <v>67</v>
      </c>
      <c r="O68">
        <f t="shared" si="10"/>
        <v>10.676786170756063</v>
      </c>
      <c r="R68">
        <f t="shared" si="7"/>
        <v>400.38840069198653</v>
      </c>
      <c r="S68">
        <f t="shared" si="8"/>
        <v>95174.728857848429</v>
      </c>
      <c r="AC68">
        <f t="shared" si="11"/>
        <v>1.0033840947546531</v>
      </c>
      <c r="AM68">
        <f t="shared" ca="1" si="12"/>
        <v>0.80453689727216104</v>
      </c>
      <c r="AN68">
        <f t="shared" ca="1" si="13"/>
        <v>2</v>
      </c>
    </row>
    <row r="69" spans="1:40" x14ac:dyDescent="0.55000000000000004">
      <c r="A69" t="s">
        <v>20</v>
      </c>
      <c r="B69" t="s">
        <v>91</v>
      </c>
      <c r="C69">
        <v>7117</v>
      </c>
      <c r="D69">
        <v>5</v>
      </c>
      <c r="E69">
        <v>6200</v>
      </c>
      <c r="F69">
        <v>0</v>
      </c>
      <c r="G69">
        <v>326</v>
      </c>
      <c r="H69">
        <v>0</v>
      </c>
      <c r="I69">
        <v>5488543</v>
      </c>
      <c r="J69">
        <v>235701</v>
      </c>
      <c r="K69">
        <v>2069</v>
      </c>
      <c r="L69">
        <f t="shared" si="14"/>
        <v>591</v>
      </c>
      <c r="N69">
        <v>68</v>
      </c>
      <c r="O69">
        <f t="shared" si="10"/>
        <v>10.767885028868317</v>
      </c>
      <c r="R69">
        <f t="shared" si="7"/>
        <v>387.60928357738783</v>
      </c>
      <c r="S69">
        <f t="shared" si="8"/>
        <v>95167.488554928423</v>
      </c>
      <c r="AC69">
        <f t="shared" si="11"/>
        <v>1.0236087689713322</v>
      </c>
      <c r="AM69">
        <f t="shared" ca="1" si="12"/>
        <v>0.82554746704266346</v>
      </c>
      <c r="AN69">
        <f t="shared" ca="1" si="13"/>
        <v>2</v>
      </c>
    </row>
    <row r="70" spans="1:40" x14ac:dyDescent="0.55000000000000004">
      <c r="A70" t="s">
        <v>20</v>
      </c>
      <c r="B70" t="s">
        <v>92</v>
      </c>
      <c r="C70">
        <v>7119</v>
      </c>
      <c r="D70">
        <v>2</v>
      </c>
      <c r="E70">
        <v>6200</v>
      </c>
      <c r="F70">
        <v>0</v>
      </c>
      <c r="G70">
        <v>326</v>
      </c>
      <c r="H70">
        <v>0</v>
      </c>
      <c r="I70">
        <v>5488543</v>
      </c>
      <c r="J70">
        <v>237141</v>
      </c>
      <c r="K70">
        <v>1440</v>
      </c>
      <c r="L70">
        <f t="shared" si="14"/>
        <v>593</v>
      </c>
      <c r="N70">
        <v>69</v>
      </c>
      <c r="O70">
        <f t="shared" si="10"/>
        <v>10.804324572113218</v>
      </c>
      <c r="R70">
        <f t="shared" si="7"/>
        <v>375.23750178965912</v>
      </c>
      <c r="S70">
        <f t="shared" si="8"/>
        <v>95160.479872537282</v>
      </c>
      <c r="AC70">
        <f t="shared" si="11"/>
        <v>1.014827018121911</v>
      </c>
      <c r="AM70">
        <f t="shared" ca="1" si="12"/>
        <v>0.9413095674744536</v>
      </c>
      <c r="AN70">
        <f t="shared" ca="1" si="13"/>
        <v>4</v>
      </c>
    </row>
    <row r="71" spans="1:40" x14ac:dyDescent="0.55000000000000004">
      <c r="A71" t="s">
        <v>20</v>
      </c>
      <c r="B71" t="s">
        <v>93</v>
      </c>
      <c r="C71">
        <v>7133</v>
      </c>
      <c r="D71">
        <v>14</v>
      </c>
      <c r="E71">
        <v>6200</v>
      </c>
      <c r="F71">
        <v>0</v>
      </c>
      <c r="G71">
        <v>326</v>
      </c>
      <c r="H71">
        <v>0</v>
      </c>
      <c r="I71">
        <v>5488543</v>
      </c>
      <c r="J71">
        <v>237888</v>
      </c>
      <c r="K71">
        <v>747</v>
      </c>
      <c r="L71">
        <f t="shared" si="14"/>
        <v>607</v>
      </c>
      <c r="N71">
        <v>70</v>
      </c>
      <c r="O71">
        <f t="shared" si="10"/>
        <v>11.059401374827527</v>
      </c>
      <c r="R71">
        <f t="shared" si="7"/>
        <v>363.26010504010662</v>
      </c>
      <c r="S71">
        <f t="shared" si="8"/>
        <v>95153.695394197362</v>
      </c>
      <c r="AC71">
        <f t="shared" si="11"/>
        <v>1.0016233766233766</v>
      </c>
      <c r="AM71">
        <f t="shared" ca="1" si="12"/>
        <v>0.84143538572642529</v>
      </c>
      <c r="AN71">
        <f t="shared" ca="1" si="13"/>
        <v>2</v>
      </c>
    </row>
    <row r="72" spans="1:40" x14ac:dyDescent="0.55000000000000004">
      <c r="A72" t="s">
        <v>20</v>
      </c>
      <c r="B72" t="s">
        <v>94</v>
      </c>
      <c r="C72">
        <v>7142</v>
      </c>
      <c r="D72">
        <v>9</v>
      </c>
      <c r="E72">
        <v>6200</v>
      </c>
      <c r="F72">
        <v>0</v>
      </c>
      <c r="G72">
        <v>326</v>
      </c>
      <c r="H72">
        <v>0</v>
      </c>
      <c r="I72">
        <v>5488543</v>
      </c>
      <c r="J72">
        <v>238575</v>
      </c>
      <c r="K72">
        <v>687</v>
      </c>
      <c r="L72">
        <f t="shared" si="14"/>
        <v>616</v>
      </c>
      <c r="N72">
        <v>71</v>
      </c>
      <c r="O72">
        <f t="shared" si="10"/>
        <v>11.223379319429583</v>
      </c>
      <c r="R72">
        <f t="shared" si="7"/>
        <v>351.66455265103286</v>
      </c>
      <c r="S72">
        <f t="shared" si="8"/>
        <v>95147.127941334431</v>
      </c>
      <c r="AC72">
        <f t="shared" si="11"/>
        <v>0.67585089141004862</v>
      </c>
      <c r="AM72">
        <f t="shared" ca="1" si="12"/>
        <v>9.7977935389722548E-3</v>
      </c>
      <c r="AN72">
        <f t="shared" ca="1" si="13"/>
        <v>0</v>
      </c>
    </row>
    <row r="73" spans="1:40" x14ac:dyDescent="0.55000000000000004">
      <c r="A73" t="s">
        <v>20</v>
      </c>
      <c r="B73" t="s">
        <v>95</v>
      </c>
      <c r="C73">
        <v>7143</v>
      </c>
      <c r="D73">
        <v>1</v>
      </c>
      <c r="E73">
        <v>6200</v>
      </c>
      <c r="F73">
        <v>0</v>
      </c>
      <c r="G73">
        <v>326</v>
      </c>
      <c r="H73">
        <v>0</v>
      </c>
      <c r="I73">
        <v>5488543</v>
      </c>
      <c r="J73">
        <v>240179</v>
      </c>
      <c r="K73">
        <v>1604</v>
      </c>
      <c r="L73">
        <f t="shared" si="14"/>
        <v>617</v>
      </c>
      <c r="N73">
        <v>72</v>
      </c>
      <c r="O73">
        <f t="shared" si="10"/>
        <v>11.241599091052032</v>
      </c>
      <c r="R73">
        <f t="shared" si="7"/>
        <v>340.43870073335</v>
      </c>
      <c r="S73">
        <f t="shared" si="8"/>
        <v>95140.770565619561</v>
      </c>
      <c r="AC73">
        <f t="shared" si="11"/>
        <v>1.0263788968824941</v>
      </c>
      <c r="AM73">
        <f t="shared" ca="1" si="12"/>
        <v>0.83783654847100975</v>
      </c>
      <c r="AN73">
        <f t="shared" ca="1" si="13"/>
        <v>2</v>
      </c>
    </row>
    <row r="74" spans="1:40" x14ac:dyDescent="0.55000000000000004">
      <c r="A74" t="s">
        <v>20</v>
      </c>
      <c r="B74" t="s">
        <v>96</v>
      </c>
      <c r="C74">
        <v>7144</v>
      </c>
      <c r="D74">
        <v>1</v>
      </c>
      <c r="E74">
        <v>6400</v>
      </c>
      <c r="F74">
        <v>200</v>
      </c>
      <c r="G74">
        <v>327</v>
      </c>
      <c r="H74">
        <v>1</v>
      </c>
      <c r="I74">
        <v>5488543</v>
      </c>
      <c r="J74">
        <v>242814</v>
      </c>
      <c r="K74">
        <v>2635</v>
      </c>
      <c r="L74">
        <f t="shared" si="14"/>
        <v>417</v>
      </c>
      <c r="N74">
        <v>73</v>
      </c>
      <c r="O74">
        <f t="shared" si="10"/>
        <v>7.5976447665619089</v>
      </c>
      <c r="R74">
        <f t="shared" si="7"/>
        <v>329.5707897571271</v>
      </c>
      <c r="S74">
        <f t="shared" si="8"/>
        <v>95134.616541559109</v>
      </c>
      <c r="AC74">
        <f t="shared" si="11"/>
        <v>0.56074766355140182</v>
      </c>
      <c r="AM74">
        <f t="shared" ca="1" si="12"/>
        <v>0.95104587025452569</v>
      </c>
      <c r="AN74">
        <f t="shared" ca="1" si="13"/>
        <v>4</v>
      </c>
    </row>
    <row r="75" spans="1:40" x14ac:dyDescent="0.55000000000000004">
      <c r="A75" t="s">
        <v>20</v>
      </c>
      <c r="B75" t="s">
        <v>97</v>
      </c>
      <c r="C75">
        <v>7155</v>
      </c>
      <c r="D75">
        <v>11</v>
      </c>
      <c r="E75">
        <v>6400</v>
      </c>
      <c r="F75">
        <v>0</v>
      </c>
      <c r="G75">
        <v>327</v>
      </c>
      <c r="H75">
        <v>0</v>
      </c>
      <c r="I75">
        <v>5488543</v>
      </c>
      <c r="J75">
        <v>245144</v>
      </c>
      <c r="K75">
        <v>2330</v>
      </c>
      <c r="L75">
        <f t="shared" si="14"/>
        <v>428</v>
      </c>
      <c r="N75">
        <v>74</v>
      </c>
      <c r="O75">
        <f t="shared" si="10"/>
        <v>7.7980622544088662</v>
      </c>
      <c r="R75">
        <f t="shared" si="7"/>
        <v>319.04943250357093</v>
      </c>
      <c r="S75">
        <f t="shared" si="8"/>
        <v>95128.659359324811</v>
      </c>
      <c r="AC75">
        <f t="shared" si="11"/>
        <v>1.0208333333333335</v>
      </c>
      <c r="AM75">
        <f t="shared" ca="1" si="12"/>
        <v>3.5715730974573701E-2</v>
      </c>
      <c r="AN75">
        <f t="shared" ca="1" si="13"/>
        <v>0</v>
      </c>
    </row>
    <row r="76" spans="1:40" x14ac:dyDescent="0.55000000000000004">
      <c r="A76" t="s">
        <v>20</v>
      </c>
      <c r="B76" t="s">
        <v>98</v>
      </c>
      <c r="C76">
        <v>7167</v>
      </c>
      <c r="D76">
        <v>12</v>
      </c>
      <c r="E76">
        <v>6600</v>
      </c>
      <c r="F76">
        <v>200</v>
      </c>
      <c r="G76">
        <v>327</v>
      </c>
      <c r="H76">
        <v>0</v>
      </c>
      <c r="I76">
        <v>5488543</v>
      </c>
      <c r="J76">
        <v>247837</v>
      </c>
      <c r="K76">
        <v>2693</v>
      </c>
      <c r="L76">
        <f t="shared" si="14"/>
        <v>240</v>
      </c>
      <c r="N76">
        <v>75</v>
      </c>
      <c r="O76">
        <f t="shared" si="10"/>
        <v>4.3727451893881488</v>
      </c>
      <c r="R76">
        <f t="shared" si="7"/>
        <v>308.86360238724183</v>
      </c>
      <c r="S76">
        <f t="shared" si="8"/>
        <v>95122.89271781595</v>
      </c>
      <c r="AC76">
        <f t="shared" si="11"/>
        <v>1.0734693877551018</v>
      </c>
      <c r="AM76">
        <f t="shared" ca="1" si="12"/>
        <v>0.17813193247952752</v>
      </c>
      <c r="AN76">
        <f t="shared" ca="1" si="13"/>
        <v>0</v>
      </c>
    </row>
    <row r="77" spans="1:40" x14ac:dyDescent="0.55000000000000004">
      <c r="A77" t="s">
        <v>20</v>
      </c>
      <c r="B77" t="s">
        <v>99</v>
      </c>
      <c r="C77">
        <v>7172</v>
      </c>
      <c r="D77">
        <v>5</v>
      </c>
      <c r="E77">
        <v>6600</v>
      </c>
      <c r="F77">
        <v>0</v>
      </c>
      <c r="G77">
        <v>327</v>
      </c>
      <c r="H77">
        <v>0</v>
      </c>
      <c r="I77">
        <v>5488543</v>
      </c>
      <c r="J77">
        <v>250013</v>
      </c>
      <c r="K77">
        <v>2176</v>
      </c>
      <c r="L77">
        <f t="shared" si="14"/>
        <v>245</v>
      </c>
      <c r="N77">
        <v>76</v>
      </c>
      <c r="O77">
        <f t="shared" si="10"/>
        <v>4.4638440475004026</v>
      </c>
      <c r="R77">
        <f t="shared" si="7"/>
        <v>299.00262213760044</v>
      </c>
      <c r="S77">
        <f t="shared" si="8"/>
        <v>95117.310517946229</v>
      </c>
      <c r="AC77">
        <f t="shared" si="11"/>
        <v>1.0266159695817489</v>
      </c>
      <c r="AM77">
        <f t="shared" ca="1" si="12"/>
        <v>0.29467041821891959</v>
      </c>
      <c r="AN77">
        <f t="shared" ca="1" si="13"/>
        <v>0</v>
      </c>
    </row>
    <row r="78" spans="1:40" x14ac:dyDescent="0.55000000000000004">
      <c r="A78" t="s">
        <v>20</v>
      </c>
      <c r="B78" t="s">
        <v>100</v>
      </c>
      <c r="C78">
        <v>7191</v>
      </c>
      <c r="D78">
        <v>19</v>
      </c>
      <c r="E78">
        <v>6600</v>
      </c>
      <c r="F78">
        <v>0</v>
      </c>
      <c r="G78">
        <v>328</v>
      </c>
      <c r="H78">
        <v>1</v>
      </c>
      <c r="I78">
        <v>5488543</v>
      </c>
      <c r="J78">
        <v>251569</v>
      </c>
      <c r="K78">
        <v>1556</v>
      </c>
      <c r="L78">
        <f t="shared" si="14"/>
        <v>263</v>
      </c>
      <c r="N78">
        <v>77</v>
      </c>
      <c r="O78">
        <f t="shared" si="10"/>
        <v>4.7917999367045132</v>
      </c>
      <c r="R78">
        <f t="shared" si="7"/>
        <v>289.45615282927344</v>
      </c>
      <c r="S78">
        <f t="shared" si="8"/>
        <v>95111.906856147674</v>
      </c>
      <c r="AC78">
        <f t="shared" si="11"/>
        <v>1</v>
      </c>
      <c r="AM78">
        <f t="shared" ca="1" si="12"/>
        <v>0.97685791479809914</v>
      </c>
      <c r="AN78">
        <f t="shared" ca="1" si="13"/>
        <v>5</v>
      </c>
    </row>
    <row r="79" spans="1:40" x14ac:dyDescent="0.55000000000000004">
      <c r="A79" t="s">
        <v>20</v>
      </c>
      <c r="B79" t="s">
        <v>101</v>
      </c>
      <c r="C79">
        <v>7198</v>
      </c>
      <c r="D79">
        <v>7</v>
      </c>
      <c r="E79">
        <v>6600</v>
      </c>
      <c r="F79">
        <v>0</v>
      </c>
      <c r="G79">
        <v>328</v>
      </c>
      <c r="H79">
        <v>0</v>
      </c>
      <c r="I79">
        <v>5488543</v>
      </c>
      <c r="J79">
        <v>252534</v>
      </c>
      <c r="K79">
        <v>965</v>
      </c>
      <c r="L79">
        <f t="shared" si="14"/>
        <v>270</v>
      </c>
      <c r="N79">
        <v>78</v>
      </c>
      <c r="O79">
        <f t="shared" si="10"/>
        <v>4.9193383380616673</v>
      </c>
      <c r="R79">
        <f t="shared" si="7"/>
        <v>280.21418325070869</v>
      </c>
      <c r="S79">
        <f t="shared" si="8"/>
        <v>95106.676018084778</v>
      </c>
      <c r="AC79">
        <f t="shared" si="11"/>
        <v>1.0407407407407407</v>
      </c>
      <c r="AM79">
        <f t="shared" ca="1" si="12"/>
        <v>0.63917192256188937</v>
      </c>
      <c r="AN79">
        <f t="shared" ca="1" si="13"/>
        <v>1</v>
      </c>
    </row>
    <row r="80" spans="1:40" x14ac:dyDescent="0.55000000000000004">
      <c r="A80" t="s">
        <v>20</v>
      </c>
      <c r="B80" t="s">
        <v>102</v>
      </c>
      <c r="C80">
        <v>7198</v>
      </c>
      <c r="D80">
        <v>0</v>
      </c>
      <c r="E80">
        <v>6600</v>
      </c>
      <c r="F80">
        <v>0</v>
      </c>
      <c r="G80">
        <v>328</v>
      </c>
      <c r="H80">
        <v>0</v>
      </c>
      <c r="I80">
        <v>5488543</v>
      </c>
      <c r="J80">
        <v>254230</v>
      </c>
      <c r="K80">
        <v>1696</v>
      </c>
      <c r="L80">
        <f t="shared" si="14"/>
        <v>270</v>
      </c>
      <c r="N80">
        <v>79</v>
      </c>
      <c r="O80">
        <f t="shared" si="10"/>
        <v>4.9193383380616673</v>
      </c>
      <c r="R80">
        <f t="shared" ref="R80:R101" si="15">R79*(1+S79*$P$7/100000-1/20)</f>
        <v>271.26701960117174</v>
      </c>
      <c r="S80">
        <f t="shared" ref="S80:S101" si="16">S79*(1-$P$7*R79/100000)</f>
        <v>95101.612472571782</v>
      </c>
      <c r="AC80">
        <f t="shared" si="11"/>
        <v>1.0177935943060499</v>
      </c>
      <c r="AM80">
        <f t="shared" ca="1" si="12"/>
        <v>0.20681820761038283</v>
      </c>
      <c r="AN80">
        <f t="shared" ca="1" si="13"/>
        <v>0</v>
      </c>
    </row>
    <row r="81" spans="1:40" x14ac:dyDescent="0.55000000000000004">
      <c r="A81" t="s">
        <v>20</v>
      </c>
      <c r="B81" t="s">
        <v>103</v>
      </c>
      <c r="C81">
        <v>7209</v>
      </c>
      <c r="D81">
        <v>11</v>
      </c>
      <c r="E81">
        <v>6600</v>
      </c>
      <c r="F81">
        <v>0</v>
      </c>
      <c r="G81">
        <v>328</v>
      </c>
      <c r="H81">
        <v>0</v>
      </c>
      <c r="I81">
        <v>5488543</v>
      </c>
      <c r="J81">
        <v>257064</v>
      </c>
      <c r="K81">
        <v>2834</v>
      </c>
      <c r="L81">
        <f t="shared" si="14"/>
        <v>281</v>
      </c>
      <c r="N81">
        <v>80</v>
      </c>
      <c r="O81">
        <f t="shared" si="10"/>
        <v>5.1197558259086247</v>
      </c>
      <c r="R81">
        <f t="shared" si="15"/>
        <v>262.60527550630616</v>
      </c>
      <c r="S81">
        <f t="shared" si="16"/>
        <v>95096.710865686589</v>
      </c>
      <c r="AC81">
        <f t="shared" si="11"/>
        <v>0.72727272727272729</v>
      </c>
      <c r="AM81">
        <f t="shared" ca="1" si="12"/>
        <v>0.36387085729813951</v>
      </c>
      <c r="AN81">
        <f t="shared" ca="1" si="13"/>
        <v>0</v>
      </c>
    </row>
    <row r="82" spans="1:40" x14ac:dyDescent="0.55000000000000004">
      <c r="A82" t="s">
        <v>20</v>
      </c>
      <c r="B82" t="s">
        <v>104</v>
      </c>
      <c r="C82">
        <v>7214</v>
      </c>
      <c r="D82">
        <v>5</v>
      </c>
      <c r="E82">
        <v>6600</v>
      </c>
      <c r="F82">
        <v>0</v>
      </c>
      <c r="G82">
        <v>328</v>
      </c>
      <c r="H82">
        <v>0</v>
      </c>
      <c r="I82">
        <v>5488543</v>
      </c>
      <c r="J82">
        <v>259840</v>
      </c>
      <c r="K82">
        <v>2776</v>
      </c>
      <c r="L82">
        <f t="shared" si="14"/>
        <v>286</v>
      </c>
      <c r="N82">
        <v>81</v>
      </c>
      <c r="O82">
        <f t="shared" si="10"/>
        <v>5.2108546840208776</v>
      </c>
      <c r="R82">
        <f t="shared" si="15"/>
        <v>254.21986234275002</v>
      </c>
      <c r="S82">
        <f t="shared" si="16"/>
        <v>95091.966015074824</v>
      </c>
      <c r="AC82">
        <f t="shared" si="11"/>
        <v>1.0240384615384617</v>
      </c>
      <c r="AM82">
        <f t="shared" ca="1" si="12"/>
        <v>0.63405521800276565</v>
      </c>
      <c r="AN82">
        <f t="shared" ca="1" si="13"/>
        <v>1</v>
      </c>
    </row>
    <row r="83" spans="1:40" x14ac:dyDescent="0.55000000000000004">
      <c r="A83" t="s">
        <v>20</v>
      </c>
      <c r="B83" t="s">
        <v>105</v>
      </c>
      <c r="C83">
        <v>7236</v>
      </c>
      <c r="D83">
        <v>22</v>
      </c>
      <c r="E83">
        <v>6700</v>
      </c>
      <c r="F83">
        <v>100</v>
      </c>
      <c r="G83">
        <v>328</v>
      </c>
      <c r="H83">
        <v>0</v>
      </c>
      <c r="I83">
        <v>5488543</v>
      </c>
      <c r="J83">
        <v>263609</v>
      </c>
      <c r="K83">
        <v>3769</v>
      </c>
      <c r="L83">
        <f t="shared" si="14"/>
        <v>208</v>
      </c>
      <c r="N83">
        <v>82</v>
      </c>
      <c r="O83">
        <f t="shared" si="10"/>
        <v>3.7897124974697292</v>
      </c>
      <c r="R83">
        <f t="shared" si="15"/>
        <v>246.10197986256074</v>
      </c>
      <c r="S83">
        <f t="shared" si="16"/>
        <v>95087.372904437885</v>
      </c>
      <c r="AC83">
        <f t="shared" si="11"/>
        <v>1</v>
      </c>
      <c r="AM83">
        <f t="shared" ca="1" si="12"/>
        <v>0.73462413764408685</v>
      </c>
      <c r="AN83">
        <f t="shared" ca="1" si="13"/>
        <v>1</v>
      </c>
    </row>
    <row r="84" spans="1:40" x14ac:dyDescent="0.55000000000000004">
      <c r="A84" t="s">
        <v>20</v>
      </c>
      <c r="B84" t="s">
        <v>106</v>
      </c>
      <c r="C84">
        <v>7241</v>
      </c>
      <c r="D84">
        <v>5</v>
      </c>
      <c r="E84">
        <v>6700</v>
      </c>
      <c r="F84">
        <v>0</v>
      </c>
      <c r="G84">
        <v>328</v>
      </c>
      <c r="H84">
        <v>0</v>
      </c>
      <c r="I84">
        <v>5488543</v>
      </c>
      <c r="J84">
        <v>266849</v>
      </c>
      <c r="K84">
        <v>3240</v>
      </c>
      <c r="L84">
        <f t="shared" si="14"/>
        <v>213</v>
      </c>
      <c r="N84">
        <v>83</v>
      </c>
      <c r="O84">
        <f t="shared" si="10"/>
        <v>3.8808113555819825</v>
      </c>
      <c r="R84">
        <f t="shared" si="15"/>
        <v>238.24310710845796</v>
      </c>
      <c r="S84">
        <f t="shared" si="16"/>
        <v>95082.926678198855</v>
      </c>
      <c r="AC84">
        <f t="shared" si="11"/>
        <v>1.028169014084507</v>
      </c>
      <c r="AM84">
        <f t="shared" ca="1" si="12"/>
        <v>0.64390041815135002</v>
      </c>
      <c r="AN84">
        <f ca="1">INT(LN(1-AM84)/LN(1-$AD$4))</f>
        <v>1</v>
      </c>
    </row>
    <row r="85" spans="1:40" x14ac:dyDescent="0.55000000000000004">
      <c r="A85" t="s">
        <v>20</v>
      </c>
      <c r="B85" t="s">
        <v>107</v>
      </c>
      <c r="C85">
        <v>7242</v>
      </c>
      <c r="D85">
        <v>1</v>
      </c>
      <c r="E85">
        <v>6700</v>
      </c>
      <c r="F85">
        <v>0</v>
      </c>
      <c r="G85">
        <v>329</v>
      </c>
      <c r="H85">
        <v>1</v>
      </c>
      <c r="I85">
        <v>5488543</v>
      </c>
      <c r="J85">
        <v>269494</v>
      </c>
      <c r="K85">
        <v>2645</v>
      </c>
      <c r="L85">
        <f t="shared" si="14"/>
        <v>213</v>
      </c>
      <c r="N85">
        <v>84</v>
      </c>
      <c r="O85">
        <f t="shared" si="10"/>
        <v>3.8808113555819825</v>
      </c>
      <c r="R85">
        <f t="shared" si="15"/>
        <v>230.63499361114322</v>
      </c>
      <c r="S85">
        <f t="shared" si="16"/>
        <v>95078.622636340748</v>
      </c>
      <c r="AC85">
        <f t="shared" si="11"/>
        <v>1.0228310502283107</v>
      </c>
      <c r="AM85">
        <f t="shared" ca="1" si="12"/>
        <v>0.91784061979820708</v>
      </c>
      <c r="AN85">
        <f t="shared" ref="AN85:AN99" ca="1" si="17">INT(LN(1-AM85)/LN(1-$AD$4))</f>
        <v>3</v>
      </c>
    </row>
    <row r="86" spans="1:40" x14ac:dyDescent="0.55000000000000004">
      <c r="A86" t="s">
        <v>20</v>
      </c>
      <c r="B86" t="s">
        <v>108</v>
      </c>
      <c r="C86">
        <v>7248</v>
      </c>
      <c r="D86">
        <v>6</v>
      </c>
      <c r="E86">
        <v>6700</v>
      </c>
      <c r="F86">
        <v>0</v>
      </c>
      <c r="G86">
        <v>329</v>
      </c>
      <c r="H86">
        <v>0</v>
      </c>
      <c r="I86">
        <v>5488543</v>
      </c>
      <c r="J86">
        <v>270808</v>
      </c>
      <c r="K86">
        <v>1314</v>
      </c>
      <c r="L86">
        <f t="shared" si="14"/>
        <v>219</v>
      </c>
      <c r="N86">
        <v>85</v>
      </c>
      <c r="O86">
        <f t="shared" si="10"/>
        <v>3.9901299853166861</v>
      </c>
      <c r="R86">
        <f t="shared" si="15"/>
        <v>223.26965086020093</v>
      </c>
      <c r="S86">
        <f t="shared" si="16"/>
        <v>95074.456229411124</v>
      </c>
      <c r="AC86">
        <f t="shared" si="11"/>
        <v>1.0178571428571428</v>
      </c>
      <c r="AM86">
        <f t="shared" ca="1" si="12"/>
        <v>0.9979079692078342</v>
      </c>
      <c r="AN86">
        <f t="shared" ca="1" si="17"/>
        <v>8</v>
      </c>
    </row>
    <row r="87" spans="1:40" x14ac:dyDescent="0.55000000000000004">
      <c r="A87" t="s">
        <v>20</v>
      </c>
      <c r="B87" t="s">
        <v>109</v>
      </c>
      <c r="C87">
        <v>7253</v>
      </c>
      <c r="D87">
        <v>5</v>
      </c>
      <c r="E87">
        <v>6700</v>
      </c>
      <c r="F87">
        <v>0</v>
      </c>
      <c r="G87">
        <v>329</v>
      </c>
      <c r="H87">
        <v>0</v>
      </c>
      <c r="I87">
        <v>5488543</v>
      </c>
      <c r="J87">
        <v>273047</v>
      </c>
      <c r="K87">
        <v>2239</v>
      </c>
      <c r="L87">
        <f t="shared" si="14"/>
        <v>224</v>
      </c>
      <c r="N87">
        <v>86</v>
      </c>
      <c r="O87">
        <f t="shared" si="10"/>
        <v>4.0812288434289394</v>
      </c>
      <c r="R87">
        <f t="shared" si="15"/>
        <v>216.13934404032301</v>
      </c>
      <c r="S87">
        <f t="shared" si="16"/>
        <v>95070.423053687991</v>
      </c>
      <c r="AC87">
        <f t="shared" si="11"/>
        <v>1.0219298245614035</v>
      </c>
      <c r="AM87">
        <f ca="1">RAND()</f>
        <v>0.59896438192133838</v>
      </c>
      <c r="AN87">
        <f t="shared" ca="1" si="17"/>
        <v>1</v>
      </c>
    </row>
    <row r="88" spans="1:40" x14ac:dyDescent="0.55000000000000004">
      <c r="A88" t="s">
        <v>20</v>
      </c>
      <c r="B88" t="s">
        <v>110</v>
      </c>
      <c r="C88">
        <v>7257</v>
      </c>
      <c r="D88">
        <v>4</v>
      </c>
      <c r="E88">
        <v>6700</v>
      </c>
      <c r="F88">
        <v>0</v>
      </c>
      <c r="G88">
        <v>329</v>
      </c>
      <c r="H88">
        <v>0</v>
      </c>
      <c r="I88">
        <v>5488543</v>
      </c>
      <c r="J88">
        <v>277595</v>
      </c>
      <c r="K88">
        <v>4548</v>
      </c>
      <c r="L88">
        <f t="shared" si="14"/>
        <v>228</v>
      </c>
      <c r="N88">
        <v>87</v>
      </c>
      <c r="O88">
        <f t="shared" si="10"/>
        <v>4.1541079299187418</v>
      </c>
      <c r="R88">
        <f t="shared" si="15"/>
        <v>209.23658402483426</v>
      </c>
      <c r="S88">
        <f t="shared" si="16"/>
        <v>95066.518846501465</v>
      </c>
      <c r="AC88">
        <f t="shared" si="11"/>
        <v>0.58369098712446355</v>
      </c>
      <c r="AM88">
        <f t="shared" ref="AM88:AM99" ca="1" si="18">RAND()</f>
        <v>0.85053264331640832</v>
      </c>
      <c r="AN88">
        <f t="shared" ca="1" si="17"/>
        <v>2</v>
      </c>
    </row>
    <row r="89" spans="1:40" x14ac:dyDescent="0.55000000000000004">
      <c r="A89" t="s">
        <v>20</v>
      </c>
      <c r="B89" t="s">
        <v>111</v>
      </c>
      <c r="C89">
        <v>7262</v>
      </c>
      <c r="D89">
        <v>5</v>
      </c>
      <c r="E89">
        <v>6700</v>
      </c>
      <c r="F89">
        <v>0</v>
      </c>
      <c r="G89">
        <v>329</v>
      </c>
      <c r="H89">
        <v>0</v>
      </c>
      <c r="I89">
        <v>5488543</v>
      </c>
      <c r="J89">
        <v>281995</v>
      </c>
      <c r="K89">
        <v>4400</v>
      </c>
      <c r="L89">
        <f t="shared" si="14"/>
        <v>233</v>
      </c>
      <c r="N89">
        <v>88</v>
      </c>
      <c r="O89">
        <f t="shared" si="10"/>
        <v>4.2452067880309947</v>
      </c>
      <c r="R89">
        <f t="shared" si="15"/>
        <v>202.5541196187217</v>
      </c>
      <c r="S89">
        <f t="shared" si="16"/>
        <v>95062.739481706332</v>
      </c>
      <c r="AC89">
        <f t="shared" si="11"/>
        <v>1.0588235294117645</v>
      </c>
      <c r="AM89">
        <f t="shared" ca="1" si="18"/>
        <v>0.36628474047203485</v>
      </c>
      <c r="AN89">
        <f t="shared" ca="1" si="17"/>
        <v>0</v>
      </c>
    </row>
    <row r="90" spans="1:40" x14ac:dyDescent="0.55000000000000004">
      <c r="A90" t="s">
        <v>20</v>
      </c>
      <c r="B90" t="s">
        <v>112</v>
      </c>
      <c r="C90">
        <v>7265</v>
      </c>
      <c r="D90">
        <v>3</v>
      </c>
      <c r="E90">
        <v>6800</v>
      </c>
      <c r="F90">
        <v>100</v>
      </c>
      <c r="G90">
        <v>329</v>
      </c>
      <c r="H90">
        <v>0</v>
      </c>
      <c r="I90">
        <v>5488543</v>
      </c>
      <c r="J90">
        <v>286871</v>
      </c>
      <c r="K90">
        <v>4876</v>
      </c>
      <c r="L90">
        <f t="shared" si="14"/>
        <v>136</v>
      </c>
      <c r="N90">
        <v>89</v>
      </c>
      <c r="O90">
        <f t="shared" si="10"/>
        <v>2.4778889406532847</v>
      </c>
      <c r="R90">
        <f t="shared" si="15"/>
        <v>196.08493004359519</v>
      </c>
      <c r="S90">
        <f t="shared" si="16"/>
        <v>95059.080965300527</v>
      </c>
      <c r="AC90">
        <f t="shared" si="11"/>
        <v>1.0416666666666667</v>
      </c>
      <c r="AM90">
        <f t="shared" ca="1" si="18"/>
        <v>0.94279820911750845</v>
      </c>
      <c r="AN90">
        <f t="shared" ca="1" si="17"/>
        <v>4</v>
      </c>
    </row>
    <row r="91" spans="1:40" x14ac:dyDescent="0.55000000000000004">
      <c r="A91" t="s">
        <v>20</v>
      </c>
      <c r="B91" t="s">
        <v>113</v>
      </c>
      <c r="C91">
        <v>7273</v>
      </c>
      <c r="D91">
        <v>8</v>
      </c>
      <c r="E91">
        <v>6800</v>
      </c>
      <c r="F91">
        <v>0</v>
      </c>
      <c r="G91">
        <v>329</v>
      </c>
      <c r="H91">
        <v>0</v>
      </c>
      <c r="I91">
        <v>5488543</v>
      </c>
      <c r="J91">
        <v>291260</v>
      </c>
      <c r="K91">
        <v>4389</v>
      </c>
      <c r="L91">
        <f t="shared" si="14"/>
        <v>144</v>
      </c>
      <c r="N91">
        <v>90</v>
      </c>
      <c r="O91">
        <f t="shared" si="10"/>
        <v>2.6236471136328894</v>
      </c>
      <c r="R91">
        <f t="shared" si="15"/>
        <v>189.82221765722241</v>
      </c>
      <c r="S91">
        <f t="shared" si="16"/>
        <v>95055.539431184719</v>
      </c>
      <c r="AC91">
        <f t="shared" si="11"/>
        <v>1.08</v>
      </c>
      <c r="AM91">
        <f t="shared" ca="1" si="18"/>
        <v>0.89093081544957553</v>
      </c>
      <c r="AN91">
        <f t="shared" ca="1" si="17"/>
        <v>3</v>
      </c>
    </row>
    <row r="92" spans="1:40" x14ac:dyDescent="0.55000000000000004">
      <c r="A92" t="s">
        <v>20</v>
      </c>
      <c r="B92" t="s">
        <v>114</v>
      </c>
      <c r="C92">
        <v>7279</v>
      </c>
      <c r="D92">
        <v>6</v>
      </c>
      <c r="E92">
        <v>6800</v>
      </c>
      <c r="F92">
        <v>0</v>
      </c>
      <c r="G92">
        <v>329</v>
      </c>
      <c r="H92">
        <v>0</v>
      </c>
      <c r="I92">
        <v>5488543</v>
      </c>
      <c r="J92">
        <v>294556</v>
      </c>
      <c r="K92">
        <v>3296</v>
      </c>
      <c r="L92">
        <f t="shared" si="14"/>
        <v>150</v>
      </c>
      <c r="N92">
        <v>91</v>
      </c>
      <c r="O92">
        <f t="shared" si="10"/>
        <v>2.7329657433675933</v>
      </c>
      <c r="R92">
        <f t="shared" si="15"/>
        <v>183.75940090049318</v>
      </c>
      <c r="S92">
        <f t="shared" si="16"/>
        <v>95052.111137058586</v>
      </c>
      <c r="AC92">
        <f t="shared" si="11"/>
        <v>1.0185185185185184</v>
      </c>
      <c r="AM92">
        <f t="shared" ca="1" si="18"/>
        <v>0.1251739474612148</v>
      </c>
      <c r="AN92">
        <f t="shared" ca="1" si="17"/>
        <v>0</v>
      </c>
    </row>
    <row r="93" spans="1:40" x14ac:dyDescent="0.55000000000000004">
      <c r="A93" t="s">
        <v>20</v>
      </c>
      <c r="B93" t="s">
        <v>115</v>
      </c>
      <c r="C93">
        <v>7291</v>
      </c>
      <c r="D93">
        <v>12</v>
      </c>
      <c r="E93">
        <v>6800</v>
      </c>
      <c r="F93">
        <v>0</v>
      </c>
      <c r="G93">
        <v>329</v>
      </c>
      <c r="H93">
        <v>0</v>
      </c>
      <c r="I93">
        <v>5488543</v>
      </c>
      <c r="J93">
        <v>296888</v>
      </c>
      <c r="K93">
        <v>2332</v>
      </c>
      <c r="L93">
        <f t="shared" si="14"/>
        <v>162</v>
      </c>
      <c r="N93">
        <v>92</v>
      </c>
      <c r="O93">
        <f t="shared" si="10"/>
        <v>2.9516030028370008</v>
      </c>
      <c r="R93">
        <f t="shared" si="15"/>
        <v>177.89010746487438</v>
      </c>
      <c r="S93">
        <f t="shared" si="16"/>
        <v>95048.792460449185</v>
      </c>
      <c r="AC93">
        <f t="shared" si="11"/>
        <v>1.0060606060606061</v>
      </c>
      <c r="AM93">
        <f t="shared" ca="1" si="18"/>
        <v>0.19577459152264154</v>
      </c>
      <c r="AN93">
        <f t="shared" ca="1" si="17"/>
        <v>0</v>
      </c>
    </row>
    <row r="94" spans="1:40" x14ac:dyDescent="0.55000000000000004">
      <c r="A94" t="s">
        <v>20</v>
      </c>
      <c r="B94" t="s">
        <v>116</v>
      </c>
      <c r="C94">
        <v>7294</v>
      </c>
      <c r="D94">
        <v>3</v>
      </c>
      <c r="E94">
        <v>6800</v>
      </c>
      <c r="F94">
        <v>0</v>
      </c>
      <c r="G94">
        <v>329</v>
      </c>
      <c r="H94">
        <v>0</v>
      </c>
      <c r="I94">
        <v>5488543</v>
      </c>
      <c r="J94">
        <v>299990</v>
      </c>
      <c r="K94">
        <v>3102</v>
      </c>
      <c r="L94">
        <f t="shared" si="14"/>
        <v>165</v>
      </c>
      <c r="N94">
        <v>93</v>
      </c>
      <c r="O94">
        <f t="shared" si="10"/>
        <v>3.0062623177043526</v>
      </c>
      <c r="R94">
        <f t="shared" si="15"/>
        <v>172.20816767361785</v>
      </c>
      <c r="S94">
        <f t="shared" si="16"/>
        <v>95045.579894867202</v>
      </c>
      <c r="AC94">
        <f t="shared" si="11"/>
        <v>1.036144578313253</v>
      </c>
      <c r="AM94">
        <f t="shared" ca="1" si="18"/>
        <v>0.29285800396221262</v>
      </c>
      <c r="AN94">
        <f t="shared" ca="1" si="17"/>
        <v>0</v>
      </c>
    </row>
    <row r="95" spans="1:40" x14ac:dyDescent="0.55000000000000004">
      <c r="A95" t="s">
        <v>20</v>
      </c>
      <c r="B95" t="s">
        <v>117</v>
      </c>
      <c r="C95">
        <v>7295</v>
      </c>
      <c r="D95">
        <v>1</v>
      </c>
      <c r="E95">
        <v>6800</v>
      </c>
      <c r="F95">
        <v>0</v>
      </c>
      <c r="G95">
        <v>329</v>
      </c>
      <c r="H95">
        <v>0</v>
      </c>
      <c r="I95">
        <v>5488543</v>
      </c>
      <c r="J95">
        <v>305341</v>
      </c>
      <c r="K95">
        <v>5351</v>
      </c>
      <c r="L95">
        <f t="shared" si="14"/>
        <v>166</v>
      </c>
      <c r="N95">
        <v>94</v>
      </c>
      <c r="O95">
        <f t="shared" si="10"/>
        <v>3.0244820893268032</v>
      </c>
      <c r="R95">
        <f t="shared" si="15"/>
        <v>166.70760807017953</v>
      </c>
      <c r="S95">
        <f t="shared" si="16"/>
        <v>95042.47004608695</v>
      </c>
      <c r="AC95">
        <f t="shared" si="11"/>
        <v>0.51162790697674421</v>
      </c>
      <c r="AM95">
        <f t="shared" ca="1" si="18"/>
        <v>0.49365648793480355</v>
      </c>
      <c r="AN95">
        <f t="shared" ca="1" si="17"/>
        <v>0</v>
      </c>
    </row>
    <row r="96" spans="1:40" x14ac:dyDescent="0.55000000000000004">
      <c r="A96" t="s">
        <v>20</v>
      </c>
      <c r="B96" t="s">
        <v>118</v>
      </c>
      <c r="C96">
        <v>7301</v>
      </c>
      <c r="D96">
        <v>6</v>
      </c>
      <c r="E96">
        <v>6800</v>
      </c>
      <c r="F96">
        <v>0</v>
      </c>
      <c r="G96">
        <v>329</v>
      </c>
      <c r="H96">
        <v>0</v>
      </c>
      <c r="I96">
        <v>5488543</v>
      </c>
      <c r="J96">
        <v>310772</v>
      </c>
      <c r="K96">
        <v>5431</v>
      </c>
      <c r="L96">
        <f t="shared" si="14"/>
        <v>172</v>
      </c>
      <c r="N96">
        <v>95</v>
      </c>
      <c r="O96">
        <f t="shared" si="10"/>
        <v>3.1338007190615067</v>
      </c>
      <c r="R96">
        <f t="shared" si="15"/>
        <v>161.38264520749885</v>
      </c>
      <c r="S96">
        <f t="shared" si="16"/>
        <v>95039.45962854613</v>
      </c>
      <c r="AC96">
        <f t="shared" si="11"/>
        <v>0.96590909090909083</v>
      </c>
      <c r="AM96">
        <f t="shared" ca="1" si="18"/>
        <v>0.49277409405922856</v>
      </c>
      <c r="AN96">
        <f t="shared" ca="1" si="17"/>
        <v>0</v>
      </c>
    </row>
    <row r="97" spans="1:40" x14ac:dyDescent="0.55000000000000004">
      <c r="A97" t="s">
        <v>20</v>
      </c>
      <c r="B97" t="s">
        <v>119</v>
      </c>
      <c r="C97">
        <v>7296</v>
      </c>
      <c r="D97">
        <v>-5</v>
      </c>
      <c r="E97">
        <v>6880</v>
      </c>
      <c r="F97">
        <v>80</v>
      </c>
      <c r="G97">
        <v>328</v>
      </c>
      <c r="H97">
        <v>-1</v>
      </c>
      <c r="I97">
        <v>5488543</v>
      </c>
      <c r="J97">
        <v>315744</v>
      </c>
      <c r="K97">
        <v>4972</v>
      </c>
      <c r="L97">
        <f t="shared" si="14"/>
        <v>88</v>
      </c>
      <c r="N97">
        <v>96</v>
      </c>
      <c r="O97">
        <f t="shared" si="10"/>
        <v>1.6033399027756547</v>
      </c>
      <c r="R97">
        <f t="shared" si="15"/>
        <v>156.22767963197367</v>
      </c>
      <c r="S97">
        <f t="shared" si="16"/>
        <v>95036.545461861286</v>
      </c>
      <c r="AC97">
        <f t="shared" si="11"/>
        <v>1.0941176470588234</v>
      </c>
      <c r="AM97">
        <f t="shared" ca="1" si="18"/>
        <v>6.4458526085144352E-2</v>
      </c>
      <c r="AN97">
        <f t="shared" ca="1" si="17"/>
        <v>0</v>
      </c>
    </row>
    <row r="98" spans="1:40" x14ac:dyDescent="0.55000000000000004">
      <c r="A98" t="s">
        <v>20</v>
      </c>
      <c r="B98" t="s">
        <v>120</v>
      </c>
      <c r="C98">
        <v>7293</v>
      </c>
      <c r="D98">
        <v>-3</v>
      </c>
      <c r="E98">
        <v>6880</v>
      </c>
      <c r="F98">
        <v>0</v>
      </c>
      <c r="G98">
        <v>328</v>
      </c>
      <c r="H98">
        <v>0</v>
      </c>
      <c r="I98">
        <v>5488543</v>
      </c>
      <c r="J98">
        <v>320852</v>
      </c>
      <c r="K98">
        <v>5108</v>
      </c>
      <c r="L98">
        <f t="shared" si="14"/>
        <v>85</v>
      </c>
      <c r="N98">
        <v>97</v>
      </c>
      <c r="O98">
        <f t="shared" si="10"/>
        <v>1.5486805879083028</v>
      </c>
      <c r="R98">
        <f t="shared" si="15"/>
        <v>151.23729005614655</v>
      </c>
      <c r="S98">
        <f t="shared" si="16"/>
        <v>95033.724467455511</v>
      </c>
      <c r="AC98">
        <f t="shared" si="11"/>
        <v>1.1827956989247315</v>
      </c>
      <c r="AM98">
        <f t="shared" ca="1" si="18"/>
        <v>0.31100667482428768</v>
      </c>
      <c r="AN98">
        <f t="shared" ca="1" si="17"/>
        <v>0</v>
      </c>
    </row>
    <row r="99" spans="1:40" x14ac:dyDescent="0.55000000000000004">
      <c r="A99" t="s">
        <v>20</v>
      </c>
      <c r="B99" t="s">
        <v>121</v>
      </c>
      <c r="C99">
        <v>7301</v>
      </c>
      <c r="D99">
        <v>8</v>
      </c>
      <c r="E99">
        <v>6880</v>
      </c>
      <c r="F99">
        <v>0</v>
      </c>
      <c r="G99">
        <v>328</v>
      </c>
      <c r="H99">
        <v>0</v>
      </c>
      <c r="I99">
        <v>5488543</v>
      </c>
      <c r="J99">
        <v>324983</v>
      </c>
      <c r="K99">
        <v>4131</v>
      </c>
      <c r="L99">
        <f t="shared" si="14"/>
        <v>93</v>
      </c>
      <c r="N99">
        <v>98</v>
      </c>
      <c r="O99">
        <f t="shared" si="10"/>
        <v>1.6944387608879077</v>
      </c>
      <c r="R99">
        <f t="shared" si="15"/>
        <v>146.40622771429531</v>
      </c>
      <c r="S99">
        <f t="shared" si="16"/>
        <v>95030.993665294547</v>
      </c>
      <c r="AC99">
        <f t="shared" si="11"/>
        <v>1.1545454545454545</v>
      </c>
      <c r="AM99">
        <f t="shared" ca="1" si="18"/>
        <v>0.69668164974606461</v>
      </c>
      <c r="AN99">
        <f t="shared" ca="1" si="17"/>
        <v>1</v>
      </c>
    </row>
    <row r="100" spans="1:40" x14ac:dyDescent="0.55000000000000004">
      <c r="A100" t="s">
        <v>20</v>
      </c>
      <c r="B100" t="s">
        <v>122</v>
      </c>
      <c r="C100">
        <v>7318</v>
      </c>
      <c r="D100">
        <v>17</v>
      </c>
      <c r="E100">
        <v>6880</v>
      </c>
      <c r="F100">
        <v>0</v>
      </c>
      <c r="G100">
        <v>328</v>
      </c>
      <c r="H100">
        <v>0</v>
      </c>
      <c r="I100">
        <v>5488543</v>
      </c>
      <c r="J100">
        <v>327119</v>
      </c>
      <c r="K100">
        <v>2136</v>
      </c>
      <c r="L100">
        <f t="shared" si="14"/>
        <v>110</v>
      </c>
      <c r="N100">
        <v>99</v>
      </c>
      <c r="O100">
        <f t="shared" si="10"/>
        <v>2.0041748784695685</v>
      </c>
      <c r="R100">
        <f t="shared" si="15"/>
        <v>141.72941089529115</v>
      </c>
      <c r="S100">
        <f t="shared" si="16"/>
        <v>95028.350170727834</v>
      </c>
    </row>
    <row r="101" spans="1:40" x14ac:dyDescent="0.55000000000000004">
      <c r="A101" t="s">
        <v>20</v>
      </c>
      <c r="B101" t="s">
        <v>123</v>
      </c>
      <c r="C101">
        <v>7335</v>
      </c>
      <c r="D101">
        <v>17</v>
      </c>
      <c r="E101">
        <v>6880</v>
      </c>
      <c r="F101">
        <v>0</v>
      </c>
      <c r="G101">
        <v>328</v>
      </c>
      <c r="H101">
        <v>0</v>
      </c>
      <c r="I101">
        <v>5488543</v>
      </c>
      <c r="J101">
        <v>330415</v>
      </c>
      <c r="K101">
        <v>3296</v>
      </c>
      <c r="L101">
        <f t="shared" si="14"/>
        <v>127</v>
      </c>
      <c r="N101">
        <v>100</v>
      </c>
      <c r="O101">
        <f t="shared" si="10"/>
        <v>2.313910996051229</v>
      </c>
      <c r="R101">
        <f t="shared" si="15"/>
        <v>137.20191964725583</v>
      </c>
      <c r="S101">
        <f t="shared" si="16"/>
        <v>95025.791191431112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ff721ae0-14dc-4717-b122-5202618931d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C94A32CFC9AC42888F23A40C46A14B" ma:contentTypeVersion="5" ma:contentTypeDescription="Создание документа." ma:contentTypeScope="" ma:versionID="7e3248c4a88dece0e5a30d5e42ff359b">
  <xsd:schema xmlns:xsd="http://www.w3.org/2001/XMLSchema" xmlns:xs="http://www.w3.org/2001/XMLSchema" xmlns:p="http://schemas.microsoft.com/office/2006/metadata/properties" xmlns:ns2="ff721ae0-14dc-4717-b122-5202618931d5" targetNamespace="http://schemas.microsoft.com/office/2006/metadata/properties" ma:root="true" ma:fieldsID="b1171c21336da1423b68c6bafedbbc8d" ns2:_="">
    <xsd:import namespace="ff721ae0-14dc-4717-b122-5202618931d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21ae0-14dc-4717-b122-5202618931d5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0EB5FE-8BD9-4394-A951-272B96E63EA5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ff721ae0-14dc-4717-b122-5202618931d5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9AA32B0-0489-44EE-B402-F347E5524C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721ae0-14dc-4717-b122-520261893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99956-7F73-46B9-885F-7CB562D7F7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Алишер Юлдашов</dc:creator>
  <cp:keywords/>
  <dc:description/>
  <cp:lastModifiedBy>Алишер Юлдашов</cp:lastModifiedBy>
  <cp:revision/>
  <dcterms:created xsi:type="dcterms:W3CDTF">2021-04-03T08:59:58Z</dcterms:created>
  <dcterms:modified xsi:type="dcterms:W3CDTF">2021-05-05T21:17:21Z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0x0101009BC94A32CFC9AC42888F23A40C46A14B</vt:lpwstr>
  </property>
</Properties>
</file>