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showInkAnnotation="0" codeName="DieseArbeitsmappe"/>
  <mc:AlternateContent xmlns:mc="http://schemas.openxmlformats.org/markup-compatibility/2006">
    <mc:Choice Requires="x15">
      <x15ac:absPath xmlns:x15ac="http://schemas.microsoft.com/office/spreadsheetml/2010/11/ac" url="C:\01_DATA\CustomerTrips\Saransk_Milk\RB\"/>
    </mc:Choice>
  </mc:AlternateContent>
  <xr:revisionPtr revIDLastSave="0" documentId="8_{287508B5-5995-4F9E-8A42-750769E53021}" xr6:coauthVersionLast="47" xr6:coauthVersionMax="47" xr10:uidLastSave="{00000000-0000-0000-0000-000000000000}"/>
  <bookViews>
    <workbookView xWindow="-108" yWindow="-108" windowWidth="23256" windowHeight="12456" tabRatio="395" xr2:uid="{00000000-000D-0000-FFFF-FFFF00000000}"/>
  </bookViews>
  <sheets>
    <sheet name="timesheet EN" sheetId="1" r:id="rId1"/>
    <sheet name="timesheet RU" sheetId="5" r:id="rId2"/>
    <sheet name="reclamation" sheetId="2" r:id="rId3"/>
    <sheet name="Holidays" sheetId="4" r:id="rId4"/>
    <sheet name="_dummy" sheetId="6" r:id="rId5"/>
  </sheets>
  <definedNames>
    <definedName name="Bundesländer" localSheetId="3">Holidays!$C$2:$C$22</definedName>
    <definedName name="Calculate" localSheetId="1">'timesheet RU'!$AB$2</definedName>
    <definedName name="Calculate">'timesheet EN'!$AB$2</definedName>
    <definedName name="FEIERTAGE" localSheetId="3">Holidays!$F$2:$G$22</definedName>
    <definedName name="FEIERTAGE">#REF!</definedName>
    <definedName name="JAHR" localSheetId="3">Holidays!$A$1</definedName>
    <definedName name="_xlnm.Print_Area" localSheetId="2">reclamation!$C$1:$CL$75</definedName>
    <definedName name="_xlnm.Print_Area" localSheetId="0">'timesheet EN'!$C$1:$CL$87</definedName>
    <definedName name="_xlnm.Print_Area" localSheetId="1">'timesheet RU'!$C$1:$CL$87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2" l="1"/>
  <c r="BV75" i="1" l="1"/>
  <c r="AO23" i="5" l="1"/>
  <c r="BO24" i="5"/>
  <c r="Y43" i="5"/>
  <c r="J44" i="5"/>
  <c r="N43" i="5"/>
  <c r="J43" i="5"/>
  <c r="Y42" i="5"/>
  <c r="N42" i="5"/>
  <c r="J42" i="5"/>
  <c r="Y41" i="5"/>
  <c r="N41" i="5"/>
  <c r="J41" i="5"/>
  <c r="Y40" i="5"/>
  <c r="N40" i="5"/>
  <c r="Y39" i="5"/>
  <c r="N39" i="5"/>
  <c r="J39" i="5"/>
  <c r="Y38" i="5"/>
  <c r="N38" i="5"/>
  <c r="J38" i="5"/>
  <c r="BL38" i="5"/>
  <c r="BD38" i="5"/>
  <c r="AW38" i="5"/>
  <c r="AP38" i="5"/>
  <c r="AJ38" i="5"/>
  <c r="BL37" i="5"/>
  <c r="BD37" i="5"/>
  <c r="AW37" i="5"/>
  <c r="AP37" i="5"/>
  <c r="AJ37" i="5"/>
  <c r="Y37" i="5"/>
  <c r="N37" i="5"/>
  <c r="J37" i="5"/>
  <c r="BL36" i="5"/>
  <c r="BD36" i="5"/>
  <c r="AW36" i="5"/>
  <c r="AP36" i="5"/>
  <c r="AJ36" i="5"/>
  <c r="AC36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Y36" i="5"/>
  <c r="N36" i="5"/>
  <c r="J36" i="5"/>
  <c r="J40" i="5"/>
  <c r="D34" i="1" l="1"/>
  <c r="J24" i="2" l="1"/>
  <c r="AR18" i="5" l="1"/>
  <c r="J25" i="5"/>
  <c r="AJ40" i="5" l="1"/>
  <c r="BD40" i="5"/>
  <c r="AW40" i="5"/>
  <c r="AP40" i="5"/>
  <c r="BD39" i="5"/>
  <c r="AP39" i="5"/>
  <c r="BL49" i="5"/>
  <c r="Y49" i="5"/>
  <c r="N49" i="5"/>
  <c r="J49" i="5"/>
  <c r="BL48" i="5"/>
  <c r="Y48" i="5"/>
  <c r="N48" i="5"/>
  <c r="J48" i="5"/>
  <c r="BL47" i="5"/>
  <c r="BD47" i="5"/>
  <c r="AW47" i="5"/>
  <c r="Y47" i="5"/>
  <c r="N47" i="5"/>
  <c r="J47" i="5"/>
  <c r="BL46" i="5"/>
  <c r="BD46" i="5"/>
  <c r="AW46" i="5"/>
  <c r="Y46" i="5"/>
  <c r="N46" i="5"/>
  <c r="J46" i="5"/>
  <c r="BL45" i="5"/>
  <c r="BD45" i="5"/>
  <c r="AW45" i="5"/>
  <c r="AP45" i="5"/>
  <c r="AJ45" i="5"/>
  <c r="Y45" i="5"/>
  <c r="N45" i="5"/>
  <c r="J45" i="5"/>
  <c r="BL44" i="5"/>
  <c r="BD44" i="5"/>
  <c r="AW44" i="5"/>
  <c r="AP44" i="5"/>
  <c r="AJ44" i="5"/>
  <c r="Y44" i="5"/>
  <c r="N44" i="5"/>
  <c r="BL43" i="5"/>
  <c r="BD43" i="5"/>
  <c r="AW43" i="5"/>
  <c r="AP43" i="5"/>
  <c r="AJ43" i="5"/>
  <c r="BL42" i="5"/>
  <c r="BD42" i="5"/>
  <c r="AW42" i="5"/>
  <c r="AP42" i="5"/>
  <c r="AJ42" i="5"/>
  <c r="BL41" i="5"/>
  <c r="BD41" i="5"/>
  <c r="AW41" i="5"/>
  <c r="AP41" i="5"/>
  <c r="AJ41" i="5"/>
  <c r="BL40" i="5"/>
  <c r="BL39" i="5"/>
  <c r="AW39" i="5"/>
  <c r="AJ39" i="5"/>
  <c r="D37" i="5" l="1"/>
  <c r="AH58" i="5"/>
  <c r="BZ5" i="5"/>
  <c r="BW5" i="5"/>
  <c r="BO19" i="5"/>
  <c r="BO14" i="5"/>
  <c r="BO9" i="5"/>
  <c r="AY13" i="5"/>
  <c r="AY8" i="5"/>
  <c r="AJ13" i="5"/>
  <c r="AJ8" i="5"/>
  <c r="AO27" i="5"/>
  <c r="I23" i="5"/>
  <c r="C41" i="5" l="1"/>
  <c r="B41" i="5"/>
  <c r="A41" i="5"/>
  <c r="B40" i="5"/>
  <c r="A40" i="5"/>
  <c r="C39" i="5"/>
  <c r="B39" i="5"/>
  <c r="A39" i="5"/>
  <c r="C38" i="5"/>
  <c r="B38" i="5"/>
  <c r="A38" i="5"/>
  <c r="C37" i="5"/>
  <c r="B37" i="5"/>
  <c r="A37" i="5"/>
  <c r="A36" i="5"/>
  <c r="C36" i="5"/>
  <c r="B36" i="5"/>
  <c r="B84" i="5"/>
  <c r="A84" i="5"/>
  <c r="B82" i="5"/>
  <c r="A82" i="5"/>
  <c r="B79" i="5"/>
  <c r="A79" i="5"/>
  <c r="BG78" i="5"/>
  <c r="AD78" i="5"/>
  <c r="B78" i="5"/>
  <c r="A78" i="5"/>
  <c r="B76" i="5"/>
  <c r="A76" i="5"/>
  <c r="BG75" i="5"/>
  <c r="AD75" i="5"/>
  <c r="B75" i="5"/>
  <c r="A75" i="5"/>
  <c r="B74" i="5"/>
  <c r="A74" i="5"/>
  <c r="BG73" i="5"/>
  <c r="AD73" i="5"/>
  <c r="B73" i="5"/>
  <c r="A73" i="5"/>
  <c r="AD71" i="5"/>
  <c r="B71" i="5"/>
  <c r="A71" i="5"/>
  <c r="BG70" i="5"/>
  <c r="B69" i="5"/>
  <c r="A69" i="5"/>
  <c r="BL50" i="5"/>
  <c r="BD50" i="5"/>
  <c r="AW50" i="5"/>
  <c r="AP50" i="5"/>
  <c r="AJ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0" i="5"/>
  <c r="D39" i="5"/>
  <c r="D41" i="5" s="1"/>
  <c r="D43" i="5" s="1"/>
  <c r="D45" i="5" s="1"/>
  <c r="D47" i="5" s="1"/>
  <c r="D49" i="5" s="1"/>
  <c r="D34" i="5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D100" i="5" l="1"/>
  <c r="C100" i="5"/>
  <c r="E100" i="5"/>
  <c r="C74" i="5"/>
  <c r="C82" i="5"/>
  <c r="C75" i="5"/>
  <c r="C71" i="5"/>
  <c r="C79" i="5"/>
  <c r="C76" i="5"/>
  <c r="C73" i="5"/>
  <c r="C84" i="5"/>
  <c r="C69" i="5"/>
  <c r="C78" i="5"/>
  <c r="BN50" i="5"/>
  <c r="E2" i="4"/>
  <c r="F1" i="4"/>
  <c r="D1" i="4"/>
  <c r="A2" i="2"/>
  <c r="A3" i="2"/>
  <c r="A4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I15" i="2"/>
  <c r="AU15" i="2"/>
  <c r="I21" i="2"/>
  <c r="AU21" i="2"/>
  <c r="J26" i="2"/>
  <c r="A37" i="2"/>
  <c r="B37" i="2"/>
  <c r="C37" i="2"/>
  <c r="A38" i="2"/>
  <c r="B38" i="2"/>
  <c r="C38" i="2"/>
  <c r="D40" i="2"/>
  <c r="D42" i="2" s="1"/>
  <c r="D44" i="2" s="1"/>
  <c r="D46" i="2" s="1"/>
  <c r="D48" i="2" s="1"/>
  <c r="D50" i="2" s="1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D35" i="2"/>
  <c r="A36" i="1"/>
  <c r="B36" i="1"/>
  <c r="C36" i="1"/>
  <c r="A37" i="1"/>
  <c r="B37" i="1"/>
  <c r="C37" i="1"/>
  <c r="A38" i="1"/>
  <c r="B38" i="1"/>
  <c r="C38" i="1"/>
  <c r="A39" i="1"/>
  <c r="B39" i="1"/>
  <c r="C39" i="1"/>
  <c r="D39" i="1"/>
  <c r="D41" i="1" s="1"/>
  <c r="D43" i="1" s="1"/>
  <c r="D45" i="1" s="1"/>
  <c r="D47" i="1" s="1"/>
  <c r="D49" i="1" s="1"/>
  <c r="E100" i="1" s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AJ50" i="1"/>
  <c r="AP50" i="1"/>
  <c r="AW50" i="1"/>
  <c r="BD50" i="1"/>
  <c r="BL50" i="1"/>
  <c r="AD69" i="1"/>
  <c r="AD73" i="1"/>
  <c r="AD75" i="1"/>
  <c r="AD78" i="1"/>
  <c r="BG70" i="1"/>
  <c r="BG73" i="1"/>
  <c r="BG75" i="1"/>
  <c r="BG78" i="1"/>
  <c r="A69" i="1"/>
  <c r="B69" i="1"/>
  <c r="A71" i="1"/>
  <c r="B71" i="1"/>
  <c r="A73" i="1"/>
  <c r="B73" i="1"/>
  <c r="A74" i="1"/>
  <c r="B74" i="1"/>
  <c r="A75" i="1"/>
  <c r="B75" i="1"/>
  <c r="A76" i="1"/>
  <c r="B76" i="1"/>
  <c r="A78" i="1"/>
  <c r="B78" i="1"/>
  <c r="A79" i="1"/>
  <c r="B79" i="1"/>
  <c r="A82" i="1"/>
  <c r="B82" i="1"/>
  <c r="A84" i="1"/>
  <c r="B84" i="1"/>
  <c r="CD75" i="5" l="1"/>
  <c r="C100" i="1"/>
  <c r="D100" i="1"/>
  <c r="BN51" i="1"/>
  <c r="C82" i="1"/>
  <c r="I58" i="5"/>
  <c r="C78" i="1"/>
  <c r="C69" i="1"/>
  <c r="C76" i="1"/>
  <c r="C74" i="1"/>
  <c r="C79" i="1"/>
  <c r="C71" i="1"/>
  <c r="C84" i="1"/>
  <c r="C75" i="1"/>
  <c r="C73" i="1"/>
  <c r="BN50" i="1"/>
  <c r="A50" i="5"/>
  <c r="CG75" i="1" l="1"/>
  <c r="BN5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Ignatz Schels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Hier wird die Nummer des markierten Optionsfeldes abgelegt</t>
        </r>
      </text>
    </comment>
    <comment ref="F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Die Formel berechnet das eingestellte Bundesland</t>
        </r>
      </text>
    </comment>
  </commentList>
</comments>
</file>

<file path=xl/sharedStrings.xml><?xml version="1.0" encoding="utf-8"?>
<sst xmlns="http://schemas.openxmlformats.org/spreadsheetml/2006/main" count="417" uniqueCount="297">
  <si>
    <t>Name Technican</t>
  </si>
  <si>
    <t>installation over</t>
  </si>
  <si>
    <t>yes</t>
  </si>
  <si>
    <t>no</t>
  </si>
  <si>
    <t>Service-Technican</t>
  </si>
  <si>
    <t>The safety devices mentioned in the service contact are installed</t>
  </si>
  <si>
    <t>Inspector</t>
  </si>
  <si>
    <t>on the machine /machines and funktioning!</t>
  </si>
  <si>
    <t>Projectleader</t>
  </si>
  <si>
    <t>Master</t>
  </si>
  <si>
    <t>One or several safety devices is / are out of order</t>
  </si>
  <si>
    <t>(Please specify the reason in the installation report)!</t>
  </si>
  <si>
    <t>Customer</t>
  </si>
  <si>
    <t>The safety devices have been modified by the client on his own responsibility!</t>
  </si>
  <si>
    <t>Assignment No.</t>
  </si>
  <si>
    <t>Location</t>
  </si>
  <si>
    <t>Line No.</t>
  </si>
  <si>
    <t>Orderer</t>
  </si>
  <si>
    <t>legally binding signature</t>
  </si>
  <si>
    <t>service - technican</t>
  </si>
  <si>
    <t>contracting authorities</t>
  </si>
  <si>
    <t>Projekt Leader</t>
  </si>
  <si>
    <t>SA No.</t>
  </si>
  <si>
    <t>day</t>
  </si>
  <si>
    <t>start</t>
  </si>
  <si>
    <t>end</t>
  </si>
  <si>
    <t>break</t>
  </si>
  <si>
    <t>K-No. machine</t>
  </si>
  <si>
    <t>norm.hr</t>
  </si>
  <si>
    <t>overtime</t>
  </si>
  <si>
    <t>sunday and</t>
  </si>
  <si>
    <t>kind of job</t>
  </si>
  <si>
    <t>date</t>
  </si>
  <si>
    <t>working</t>
  </si>
  <si>
    <t>in minutes</t>
  </si>
  <si>
    <t>Samstag</t>
  </si>
  <si>
    <t>hollyday</t>
  </si>
  <si>
    <t>installation</t>
  </si>
  <si>
    <t>start up</t>
  </si>
  <si>
    <t>acceptance</t>
  </si>
  <si>
    <t>mo</t>
  </si>
  <si>
    <t>tu</t>
  </si>
  <si>
    <t>we</t>
  </si>
  <si>
    <t>th</t>
  </si>
  <si>
    <t>fr</t>
  </si>
  <si>
    <t>sa</t>
  </si>
  <si>
    <t>su</t>
  </si>
  <si>
    <t>Σ</t>
  </si>
  <si>
    <t>Sämtliche obigen Stunden- und km-Angaben sowie die ordnungsgemäße</t>
  </si>
  <si>
    <t>Spare Part recording</t>
  </si>
  <si>
    <t>parts from konsignment stock</t>
  </si>
  <si>
    <t>engineer</t>
  </si>
  <si>
    <t>location</t>
  </si>
  <si>
    <r>
      <t>Σ</t>
    </r>
    <r>
      <rPr>
        <sz val="18"/>
        <rFont val="Arial"/>
        <family val="2"/>
      </rPr>
      <t xml:space="preserve"> with traveling</t>
    </r>
  </si>
  <si>
    <t>Durchführung der Montage werden hiermit anerkannt und bestätigt.</t>
  </si>
  <si>
    <t>payment by third person</t>
  </si>
  <si>
    <t>Die obigen Eintragungen bilden die Grundlage für die Fakturierung und unsere</t>
  </si>
  <si>
    <t>traveling from &gt; to</t>
  </si>
  <si>
    <t>innerbetriebliche Verrechnung. Deshalb ist die Bestätigung durch den Auftragge-</t>
  </si>
  <si>
    <t>( customer, etc. ):</t>
  </si>
  <si>
    <t xml:space="preserve">ber in jedem Falle - also auch bei Montagen zu Lasten unseres Werkes - </t>
  </si>
  <si>
    <t>traveling time</t>
  </si>
  <si>
    <t>km</t>
  </si>
  <si>
    <t>erforderlich.</t>
  </si>
  <si>
    <t>overnight stay</t>
  </si>
  <si>
    <t>car / car number</t>
  </si>
  <si>
    <t>We fully approve the above indications and work carried out.</t>
  </si>
  <si>
    <t>breakfast</t>
  </si>
  <si>
    <t>driver</t>
  </si>
  <si>
    <t>from (time )</t>
  </si>
  <si>
    <t>to</t>
  </si>
  <si>
    <t>from ( time )</t>
  </si>
  <si>
    <t>Nous vous confirmons notre accord sur les indications ci-dessus ainsi</t>
  </si>
  <si>
    <t>lunch</t>
  </si>
  <si>
    <t>que sur le travaieffectué.</t>
  </si>
  <si>
    <t>co-driver</t>
  </si>
  <si>
    <t>dinner</t>
  </si>
  <si>
    <t>taxi</t>
  </si>
  <si>
    <t>pocket money</t>
  </si>
  <si>
    <t>train</t>
  </si>
  <si>
    <t>location, date</t>
  </si>
  <si>
    <t>own car</t>
  </si>
  <si>
    <t>overnight-stay pauschal</t>
  </si>
  <si>
    <t>crossing of the border / date &amp; time</t>
  </si>
  <si>
    <t>rented car</t>
  </si>
  <si>
    <t>overnight-stay by bill</t>
  </si>
  <si>
    <t>flight / flight time</t>
  </si>
  <si>
    <t>from</t>
  </si>
  <si>
    <t>money</t>
  </si>
  <si>
    <t>signature, stamp</t>
  </si>
  <si>
    <t>warranty /
guarantee</t>
  </si>
  <si>
    <t>comments:</t>
  </si>
  <si>
    <t>fix price / budget price</t>
  </si>
  <si>
    <t>to invoice</t>
  </si>
  <si>
    <t>approved by:</t>
  </si>
  <si>
    <t>authorized by:</t>
  </si>
  <si>
    <r>
      <t>Time-Sheet</t>
    </r>
    <r>
      <rPr>
        <sz val="11"/>
        <rFont val="Arial"/>
        <family val="2"/>
      </rPr>
      <t xml:space="preserve"> V2.23</t>
    </r>
  </si>
  <si>
    <t>KRONES Technician</t>
  </si>
  <si>
    <t>Line nr.</t>
  </si>
  <si>
    <t>projekt leader</t>
  </si>
  <si>
    <t>reclamation No.</t>
  </si>
  <si>
    <t>hours</t>
  </si>
  <si>
    <t>reclamation-</t>
  </si>
  <si>
    <t>problem</t>
  </si>
  <si>
    <t>title</t>
  </si>
  <si>
    <t>description</t>
  </si>
  <si>
    <t>travel-
time</t>
  </si>
  <si>
    <t>working-
time</t>
  </si>
  <si>
    <t>code</t>
  </si>
  <si>
    <t>solved</t>
  </si>
  <si>
    <t>number</t>
  </si>
  <si>
    <t>pos.</t>
  </si>
  <si>
    <t>00</t>
  </si>
  <si>
    <t>trouble shooting</t>
  </si>
  <si>
    <t>Detection of failure cause</t>
  </si>
  <si>
    <t>01</t>
  </si>
  <si>
    <t>reconstruction</t>
  </si>
  <si>
    <t>Machine, change parts or assembly group are not providing the required performance/characteristic and are to be reconstructed, modified.</t>
  </si>
  <si>
    <t>02</t>
  </si>
  <si>
    <t>repair /
exchange</t>
  </si>
  <si>
    <t>Function restoring,  exchange of a part / unit because of  no or insufficient performance. Exchange defect mechanical or electrical components.</t>
  </si>
  <si>
    <t>03</t>
  </si>
  <si>
    <t>refinishing / 
adjusting</t>
  </si>
  <si>
    <t>Incompleted construction or installation of machine, assembly group . Additional activities due to Employer´s Liability Insurance Assosiation, TUV, customer, safety installations, repeatability during changeover, labeling, stoppers etc.</t>
  </si>
  <si>
    <t>04</t>
  </si>
  <si>
    <t>performance-
optimization</t>
  </si>
  <si>
    <t>Machine´s condition on delivery has not provided the contractually required performance, contractually agreed changeover and cleaning durations are not met,  production availability (efficiency) is insufficient due to frequent failures.</t>
  </si>
  <si>
    <t>05</t>
  </si>
  <si>
    <t>re- commissionning</t>
  </si>
  <si>
    <t>Re-commissioning is required after modification or reconstrustion of a machine / assembly group. Re-commissioning of products, containers, packs, pallets, change parts: for instance, after pipework system reconstruction on carbonizator all product sorts are to be adjusted again.</t>
  </si>
  <si>
    <t>ATTENTION:</t>
  </si>
  <si>
    <t>Additionally provided services can be covered only if reported.
Therefore please make a record previously.
Additionally provided services should be recorded as in the example stated below.</t>
  </si>
  <si>
    <t>06</t>
  </si>
  <si>
    <t>additional
acceptance test</t>
  </si>
  <si>
    <t>Acceptance test  due to commissioning characterized by performance loss or technical defect has to be run again (performance tests, validations etc.)</t>
  </si>
  <si>
    <t>07</t>
  </si>
  <si>
    <t>hardware
changings</t>
  </si>
  <si>
    <t>Due to reconstruction the electrical installation, machine wiring, electrical cabinet, control panel have to be changed.</t>
  </si>
  <si>
    <t>example: how to register adittional range of services</t>
  </si>
  <si>
    <t>08</t>
  </si>
  <si>
    <t>software
changings</t>
  </si>
  <si>
    <t>Software is to be changed because of no or malfunktion as well as in connection with a reconstruction.</t>
  </si>
  <si>
    <t>02/2010</t>
  </si>
  <si>
    <t>09</t>
  </si>
  <si>
    <t>production
support</t>
  </si>
  <si>
    <t>In case of a  failure resulted by malfunktion and till its technical resolution  production support  has to be provided in order to safeguard the production.</t>
  </si>
  <si>
    <t>K121758</t>
  </si>
  <si>
    <t>X</t>
  </si>
  <si>
    <t>Bundesland</t>
  </si>
  <si>
    <t>Baden-Württemberg</t>
  </si>
  <si>
    <t>1111111100101011000000000</t>
  </si>
  <si>
    <t>Bayern – Katholisch</t>
  </si>
  <si>
    <t>1111111101101011000000000</t>
  </si>
  <si>
    <t>Ukraine</t>
  </si>
  <si>
    <t>1000100010010100111111111</t>
  </si>
  <si>
    <t>Bayern Stadtkreis Augsburg</t>
  </si>
  <si>
    <t>1111111111101011000000000</t>
  </si>
  <si>
    <t>Berlin</t>
  </si>
  <si>
    <t>1011111000100011000000000</t>
  </si>
  <si>
    <t>Brandenburg</t>
  </si>
  <si>
    <t>1011111000110011000000000</t>
  </si>
  <si>
    <t>Mecklenburg-Vorpommern</t>
  </si>
  <si>
    <t>Bremen</t>
  </si>
  <si>
    <t>Hamburg</t>
  </si>
  <si>
    <t>Schleswig-Holstein</t>
  </si>
  <si>
    <t>Niedersachsen</t>
  </si>
  <si>
    <t>Hessen</t>
  </si>
  <si>
    <t>1011111100100011000000000</t>
  </si>
  <si>
    <t>Nordrhein-Westfalen</t>
  </si>
  <si>
    <t>1011111100101011000000000</t>
  </si>
  <si>
    <t>Rheinland-Pfalz</t>
  </si>
  <si>
    <t>Saarland</t>
  </si>
  <si>
    <t>Saarland – überwiegend kath. Bevölkerung</t>
  </si>
  <si>
    <t>1011111101101011000000000</t>
  </si>
  <si>
    <t>Sachsen – überwiegend kath. Bevölkerung</t>
  </si>
  <si>
    <t>1011111100110111000000000</t>
  </si>
  <si>
    <t>Sachsen</t>
  </si>
  <si>
    <t>1011111000110111000000000</t>
  </si>
  <si>
    <t>Sachsen-Anhalt</t>
  </si>
  <si>
    <t>1111111000110011000000000</t>
  </si>
  <si>
    <t>Thüringen – überwiegend kath. Bevölkerung</t>
  </si>
  <si>
    <t>1011111100110011000000000</t>
  </si>
  <si>
    <t>KRONES AG</t>
  </si>
  <si>
    <t>Böhmerwaldstr. 5</t>
  </si>
  <si>
    <t>D-93068 Neutraubling</t>
  </si>
  <si>
    <t>Russia</t>
  </si>
  <si>
    <t>Do not change</t>
  </si>
  <si>
    <t>Имя техника</t>
  </si>
  <si>
    <t>Заказчик</t>
  </si>
  <si>
    <t>Регион</t>
  </si>
  <si>
    <t>Линия №</t>
  </si>
  <si>
    <t>Менеджер</t>
  </si>
  <si>
    <t>OOO Кронес</t>
  </si>
  <si>
    <t>Москва</t>
  </si>
  <si>
    <t>2-й Казачий пер., д.4, стр. 1</t>
  </si>
  <si>
    <t>Табель времени</t>
  </si>
  <si>
    <t>Путь от</t>
  </si>
  <si>
    <t>время в пути</t>
  </si>
  <si>
    <t>км</t>
  </si>
  <si>
    <t>Путь до</t>
  </si>
  <si>
    <t>место, дата</t>
  </si>
  <si>
    <t>подпись, печать</t>
  </si>
  <si>
    <t>Номер РО</t>
  </si>
  <si>
    <t>Краткое описание работ</t>
  </si>
  <si>
    <t>Установка</t>
  </si>
  <si>
    <t>Запуск</t>
  </si>
  <si>
    <t>Тест / Сдача</t>
  </si>
  <si>
    <t>Пн</t>
  </si>
  <si>
    <t>Вт</t>
  </si>
  <si>
    <t>Ср</t>
  </si>
  <si>
    <t>Чт</t>
  </si>
  <si>
    <t>Пт</t>
  </si>
  <si>
    <t>Сб</t>
  </si>
  <si>
    <t>Вс</t>
  </si>
  <si>
    <t>да</t>
  </si>
  <si>
    <t>нет</t>
  </si>
  <si>
    <t>дата</t>
  </si>
  <si>
    <t>с (время)</t>
  </si>
  <si>
    <t>до</t>
  </si>
  <si>
    <t>Норм часы</t>
  </si>
  <si>
    <t>сверхурочные</t>
  </si>
  <si>
    <t>Воскресенье и</t>
  </si>
  <si>
    <t>праздники</t>
  </si>
  <si>
    <t>начало</t>
  </si>
  <si>
    <t>окончание</t>
  </si>
  <si>
    <t>пауза</t>
  </si>
  <si>
    <t>в минутах</t>
  </si>
  <si>
    <t>работы</t>
  </si>
  <si>
    <t>Суббота</t>
  </si>
  <si>
    <t>Мы подтверждаем вышеуказанные данные</t>
  </si>
  <si>
    <t>Устройства безопасности полностью установлены и исправны</t>
  </si>
  <si>
    <t>Одно или несколько устройств неисправны</t>
  </si>
  <si>
    <t>(Просьба указать причину в отчете!)</t>
  </si>
  <si>
    <t>Устройства безопасности были изменены клиентом под свою ответственность!</t>
  </si>
  <si>
    <t xml:space="preserve">Подпись </t>
  </si>
  <si>
    <t>инженера по сервису</t>
  </si>
  <si>
    <t>Подпись</t>
  </si>
  <si>
    <t>заказчика</t>
  </si>
  <si>
    <t>Сервис заказ №</t>
  </si>
  <si>
    <t>Клиент</t>
  </si>
  <si>
    <t>К-номер машины</t>
  </si>
  <si>
    <t>Монтаж завершен</t>
  </si>
  <si>
    <t>Список запчастей сверен</t>
  </si>
  <si>
    <t>Запчасти от суб-поставщика(отдельный лист)</t>
  </si>
  <si>
    <t>Инженер</t>
  </si>
  <si>
    <t>Изготовитель</t>
  </si>
  <si>
    <r>
      <t>Σ</t>
    </r>
    <r>
      <rPr>
        <sz val="18"/>
        <rFont val="Arial"/>
        <family val="2"/>
      </rPr>
      <t xml:space="preserve"> с дорогой</t>
    </r>
  </si>
  <si>
    <t>Авто / Гос. номер</t>
  </si>
  <si>
    <t>Авто / Гос. Номер</t>
  </si>
  <si>
    <t>Водитель</t>
  </si>
  <si>
    <t>Пассажир</t>
  </si>
  <si>
    <t>Такси</t>
  </si>
  <si>
    <t>Поезд</t>
  </si>
  <si>
    <t>Личный авто</t>
  </si>
  <si>
    <t>Аренд. авто</t>
  </si>
  <si>
    <t>Аренд. Авто</t>
  </si>
  <si>
    <t>Рейс / время</t>
  </si>
  <si>
    <t>с</t>
  </si>
  <si>
    <t>Пересечение границы / дата и время</t>
  </si>
  <si>
    <t>Дата</t>
  </si>
  <si>
    <t>День</t>
  </si>
  <si>
    <t>Расходы третьей стороны</t>
  </si>
  <si>
    <t>( заказчик, и т.д. ):</t>
  </si>
  <si>
    <t>Завтра</t>
  </si>
  <si>
    <t>Обед</t>
  </si>
  <si>
    <t>Ужин</t>
  </si>
  <si>
    <t>Карманные расходы</t>
  </si>
  <si>
    <t>ИТОГО</t>
  </si>
  <si>
    <t>Гостиница</t>
  </si>
  <si>
    <t>Перерасход за гостинницу</t>
  </si>
  <si>
    <t>Дотация на гостиницу</t>
  </si>
  <si>
    <t>7.00-18.00</t>
  </si>
  <si>
    <t>18.00-07.00</t>
  </si>
  <si>
    <t>18.00 - 7.00</t>
  </si>
  <si>
    <t>инженер по сервису</t>
  </si>
  <si>
    <t>x</t>
  </si>
  <si>
    <r>
      <t>Time-Sheet</t>
    </r>
    <r>
      <rPr>
        <sz val="11"/>
        <rFont val="Arial"/>
        <family val="2"/>
      </rPr>
      <t xml:space="preserve"> V2.26.01_upd</t>
    </r>
  </si>
  <si>
    <t>LCS</t>
  </si>
  <si>
    <t>SOKI</t>
  </si>
  <si>
    <t>NM</t>
  </si>
  <si>
    <t>Ovchinnikov Maksim</t>
  </si>
  <si>
    <t>Travel Day</t>
  </si>
  <si>
    <t xml:space="preserve">  Dmitrow(Moscow Dstr.) &gt;&gt; Saransk</t>
  </si>
  <si>
    <t>29.09.2022</t>
  </si>
  <si>
    <t>C370875</t>
  </si>
  <si>
    <t>OOO "Mechta"</t>
  </si>
  <si>
    <t>Chamzinka(Saransk), Russia</t>
  </si>
  <si>
    <t>4511018339_7033250</t>
  </si>
  <si>
    <t>K866765</t>
  </si>
  <si>
    <t>K966N71</t>
  </si>
  <si>
    <t>Checking mechincal / electrical installation, basic adjustments, testing</t>
  </si>
  <si>
    <t>Basic adjustments and testing of the labeller`s inspector</t>
  </si>
  <si>
    <t>KAG</t>
  </si>
  <si>
    <t>Joseph Rohmayer</t>
  </si>
  <si>
    <t>Test production (water), testing, adjustments</t>
  </si>
  <si>
    <t>K966N71,K866765</t>
  </si>
  <si>
    <t>Testing,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</si>
</sst>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\-??\ [$€-1]_-"/>
    <numFmt numFmtId="165" formatCode="0_)"/>
    <numFmt numFmtId="166" formatCode="mmmm\ yyyy"/>
    <numFmt numFmtId="167" formatCode="00\ 00\ 00\ 000"/>
    <numFmt numFmtId="168" formatCode="h:mm;@"/>
    <numFmt numFmtId="169" formatCode="#,##0.00&quot; €&quot;"/>
    <numFmt numFmtId="170" formatCode="00\ 00\ 000\ 00"/>
    <numFmt numFmtId="171" formatCode="#\ ###\-###"/>
    <numFmt numFmtId="172" formatCode=";;;"/>
    <numFmt numFmtId="173" formatCode="ddd\ dd/\ mmmm;;"/>
    <numFmt numFmtId="174" formatCode="dddd\,\ dd/\ mm/\ yyyy"/>
  </numFmts>
  <fonts count="48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indexed="6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name val="Wingdings"/>
      <charset val="2"/>
    </font>
    <font>
      <b/>
      <sz val="14"/>
      <color indexed="9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sz val="22"/>
      <name val="Arial"/>
      <family val="2"/>
    </font>
    <font>
      <i/>
      <sz val="2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b/>
      <i/>
      <sz val="22"/>
      <color indexed="12"/>
      <name val="Arial"/>
      <family val="2"/>
    </font>
    <font>
      <sz val="15"/>
      <name val="Arial"/>
      <family val="2"/>
    </font>
    <font>
      <sz val="16"/>
      <name val="Arial"/>
      <family val="2"/>
    </font>
    <font>
      <b/>
      <sz val="24"/>
      <name val="Arial"/>
      <family val="2"/>
    </font>
    <font>
      <sz val="22"/>
      <color indexed="12"/>
      <name val="Arial"/>
      <family val="2"/>
    </font>
    <font>
      <b/>
      <sz val="22"/>
      <name val="Arial"/>
      <family val="2"/>
    </font>
    <font>
      <b/>
      <sz val="20"/>
      <name val="Calibri"/>
      <family val="2"/>
    </font>
    <font>
      <b/>
      <sz val="15"/>
      <name val="Arial"/>
      <family val="2"/>
    </font>
    <font>
      <b/>
      <i/>
      <sz val="24"/>
      <color indexed="12"/>
      <name val="Arial"/>
      <family val="2"/>
    </font>
    <font>
      <b/>
      <sz val="20"/>
      <name val="Arial"/>
      <family val="2"/>
    </font>
    <font>
      <b/>
      <sz val="18"/>
      <color indexed="8"/>
      <name val="Arial"/>
      <family val="2"/>
    </font>
    <font>
      <i/>
      <sz val="22"/>
      <color indexed="8"/>
      <name val="Arial"/>
      <family val="2"/>
    </font>
    <font>
      <b/>
      <sz val="36"/>
      <color indexed="9"/>
      <name val="Arial"/>
      <family val="2"/>
    </font>
    <font>
      <sz val="24"/>
      <color indexed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b/>
      <sz val="10"/>
      <color indexed="12"/>
      <name val="Verdana"/>
      <family val="2"/>
    </font>
    <font>
      <i/>
      <sz val="10"/>
      <name val="Verdana"/>
      <family val="2"/>
    </font>
    <font>
      <sz val="10"/>
      <color indexed="9"/>
      <name val="Verdan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b/>
      <i/>
      <sz val="22"/>
      <color rgb="FFFF0000"/>
      <name val="Arial"/>
      <family val="2"/>
    </font>
    <font>
      <b/>
      <sz val="28"/>
      <name val="Arial"/>
      <family val="2"/>
    </font>
    <font>
      <i/>
      <sz val="16"/>
      <color indexed="12"/>
      <name val="Arial"/>
      <family val="2"/>
    </font>
    <font>
      <i/>
      <sz val="22"/>
      <color rgb="FF0000CC"/>
      <name val="Arial"/>
      <family val="2"/>
    </font>
    <font>
      <sz val="14"/>
      <color rgb="FF0000CC"/>
      <name val="Arial"/>
      <family val="2"/>
    </font>
    <font>
      <i/>
      <sz val="20"/>
      <color indexed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indexed="22"/>
        <bgColor indexed="31"/>
      </patternFill>
    </fill>
    <fill>
      <patternFill patternType="solid">
        <fgColor indexed="41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0C0C0"/>
        <bgColor indexed="31"/>
      </patternFill>
    </fill>
    <fill>
      <patternFill patternType="solid">
        <fgColor rgb="FFFFFFFF"/>
        <bgColor indexed="26"/>
      </patternFill>
    </fill>
    <fill>
      <patternFill patternType="solid">
        <fgColor rgb="FFCCFFFF"/>
        <bgColor indexed="42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  <border>
      <left/>
      <right/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59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 wrapText="1"/>
    </xf>
    <xf numFmtId="0" fontId="3" fillId="0" borderId="0">
      <alignment vertical="center" wrapText="1"/>
    </xf>
    <xf numFmtId="164" fontId="40" fillId="0" borderId="0" applyFill="0" applyBorder="0" applyAlignment="0" applyProtection="0"/>
    <xf numFmtId="0" fontId="2" fillId="0" borderId="0"/>
    <xf numFmtId="165" fontId="4" fillId="4" borderId="0" applyAlignment="0" applyProtection="0"/>
    <xf numFmtId="0" fontId="5" fillId="5" borderId="0" applyNumberFormat="0" applyBorder="0" applyAlignment="0" applyProtection="0"/>
    <xf numFmtId="0" fontId="1" fillId="0" borderId="0"/>
    <xf numFmtId="49" fontId="4" fillId="0" borderId="0">
      <alignment horizontal="left" vertical="center"/>
    </xf>
    <xf numFmtId="0" fontId="6" fillId="0" borderId="0">
      <alignment vertical="center"/>
    </xf>
    <xf numFmtId="0" fontId="6" fillId="0" borderId="0">
      <alignment vertical="center" wrapText="1"/>
    </xf>
    <xf numFmtId="0" fontId="6" fillId="0" borderId="0">
      <alignment vertical="center"/>
    </xf>
    <xf numFmtId="0" fontId="7" fillId="0" borderId="0">
      <alignment vertical="center" wrapText="1"/>
    </xf>
    <xf numFmtId="0" fontId="8" fillId="0" borderId="0">
      <alignment horizontal="center" vertical="center"/>
    </xf>
    <xf numFmtId="0" fontId="40" fillId="0" borderId="1" applyNumberFormat="0" applyFill="0">
      <alignment horizontal="left" vertical="center"/>
    </xf>
    <xf numFmtId="49" fontId="11" fillId="6" borderId="1">
      <alignment vertical="center"/>
    </xf>
    <xf numFmtId="0" fontId="9" fillId="0" borderId="0"/>
    <xf numFmtId="0" fontId="10" fillId="7" borderId="0">
      <alignment horizontal="center" vertical="center"/>
    </xf>
  </cellStyleXfs>
  <cellXfs count="392">
    <xf numFmtId="0" fontId="0" fillId="0" borderId="0" xfId="0"/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left" vertical="center"/>
      <protection hidden="1"/>
    </xf>
    <xf numFmtId="0" fontId="12" fillId="0" borderId="0" xfId="0" applyNumberFormat="1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left" vertical="center"/>
      <protection hidden="1"/>
    </xf>
    <xf numFmtId="0" fontId="15" fillId="3" borderId="2" xfId="0" applyFont="1" applyFill="1" applyBorder="1" applyAlignment="1" applyProtection="1">
      <alignment horizontal="center" vertical="center"/>
      <protection locked="0"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5" fillId="0" borderId="0" xfId="0" applyNumberFormat="1" applyFont="1" applyBorder="1" applyAlignment="1" applyProtection="1">
      <alignment horizontal="center"/>
      <protection hidden="1"/>
    </xf>
    <xf numFmtId="0" fontId="21" fillId="0" borderId="0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2" fillId="0" borderId="1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center" vertical="center"/>
      <protection hidden="1"/>
    </xf>
    <xf numFmtId="0" fontId="22" fillId="0" borderId="3" xfId="0" applyFont="1" applyBorder="1" applyAlignment="1" applyProtection="1">
      <alignment horizontal="center" vertical="center"/>
      <protection hidden="1"/>
    </xf>
    <xf numFmtId="0" fontId="22" fillId="0" borderId="5" xfId="0" applyFont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22" fillId="0" borderId="10" xfId="0" applyFont="1" applyBorder="1" applyAlignment="1" applyProtection="1">
      <alignment horizontal="center" vertical="center"/>
      <protection hidden="1"/>
    </xf>
    <xf numFmtId="0" fontId="22" fillId="0" borderId="8" xfId="0" applyFont="1" applyBorder="1" applyAlignment="1" applyProtection="1">
      <alignment horizontal="center" vertical="center"/>
      <protection hidden="1"/>
    </xf>
    <xf numFmtId="0" fontId="22" fillId="0" borderId="9" xfId="0" applyFont="1" applyBorder="1" applyAlignment="1" applyProtection="1">
      <alignment horizontal="center" vertical="center"/>
      <protection hidden="1"/>
    </xf>
    <xf numFmtId="2" fontId="0" fillId="2" borderId="4" xfId="0" applyNumberFormat="1" applyFill="1" applyBorder="1" applyAlignment="1" applyProtection="1">
      <alignment horizontal="center" vertical="center"/>
      <protection hidden="1"/>
    </xf>
    <xf numFmtId="2" fontId="0" fillId="2" borderId="3" xfId="0" applyNumberFormat="1" applyFill="1" applyBorder="1" applyAlignment="1" applyProtection="1">
      <alignment horizontal="center" vertical="center"/>
      <protection hidden="1"/>
    </xf>
    <xf numFmtId="2" fontId="12" fillId="2" borderId="3" xfId="0" applyNumberFormat="1" applyFont="1" applyFill="1" applyBorder="1" applyAlignment="1" applyProtection="1">
      <alignment horizontal="center" vertical="center"/>
      <protection hidden="1"/>
    </xf>
    <xf numFmtId="2" fontId="0" fillId="2" borderId="10" xfId="0" applyNumberFormat="1" applyFill="1" applyBorder="1" applyAlignment="1" applyProtection="1">
      <alignment horizontal="center" vertical="center"/>
      <protection hidden="1"/>
    </xf>
    <xf numFmtId="2" fontId="0" fillId="2" borderId="8" xfId="0" applyNumberFormat="1" applyFill="1" applyBorder="1" applyAlignment="1" applyProtection="1">
      <alignment horizontal="center" vertical="center"/>
      <protection hidden="1"/>
    </xf>
    <xf numFmtId="2" fontId="12" fillId="2" borderId="8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 vertical="center"/>
      <protection hidden="1"/>
    </xf>
    <xf numFmtId="0" fontId="12" fillId="0" borderId="12" xfId="0" applyFont="1" applyFill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left"/>
      <protection hidden="1"/>
    </xf>
    <xf numFmtId="0" fontId="0" fillId="0" borderId="7" xfId="0" applyBorder="1" applyAlignment="1" applyProtection="1">
      <alignment vertical="center"/>
      <protection hidden="1"/>
    </xf>
    <xf numFmtId="0" fontId="25" fillId="0" borderId="0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 vertical="center"/>
      <protection locked="0" hidden="1"/>
    </xf>
    <xf numFmtId="20" fontId="15" fillId="0" borderId="0" xfId="0" applyNumberFormat="1" applyFont="1" applyBorder="1" applyAlignment="1" applyProtection="1">
      <alignment horizontal="center"/>
      <protection locked="0" hidden="1"/>
    </xf>
    <xf numFmtId="169" fontId="15" fillId="0" borderId="0" xfId="0" applyNumberFormat="1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left"/>
      <protection hidden="1"/>
    </xf>
    <xf numFmtId="0" fontId="0" fillId="0" borderId="7" xfId="0" applyBorder="1" applyAlignment="1" applyProtection="1"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16" fillId="0" borderId="0" xfId="0" applyFont="1" applyBorder="1" applyAlignment="1" applyProtection="1">
      <alignment horizontal="left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17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170" fontId="20" fillId="0" borderId="0" xfId="0" applyNumberFormat="1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170" fontId="20" fillId="0" borderId="3" xfId="0" applyNumberFormat="1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left" vertical="center"/>
      <protection hidden="1"/>
    </xf>
    <xf numFmtId="0" fontId="20" fillId="0" borderId="0" xfId="0" applyFont="1" applyBorder="1" applyAlignment="1" applyProtection="1">
      <alignment horizontal="center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21" fillId="0" borderId="0" xfId="0" applyFont="1" applyBorder="1" applyAlignment="1" applyProtection="1">
      <protection hidden="1"/>
    </xf>
    <xf numFmtId="0" fontId="15" fillId="0" borderId="0" xfId="0" applyFont="1" applyFill="1" applyBorder="1" applyAlignment="1" applyProtection="1">
      <alignment horizontal="left" vertical="center"/>
      <protection hidden="1"/>
    </xf>
    <xf numFmtId="0" fontId="23" fillId="0" borderId="0" xfId="0" applyFont="1" applyBorder="1" applyAlignment="1" applyProtection="1">
      <alignment horizontal="center" vertical="center"/>
      <protection hidden="1"/>
    </xf>
    <xf numFmtId="2" fontId="15" fillId="0" borderId="0" xfId="0" applyNumberFormat="1" applyFont="1" applyBorder="1" applyAlignment="1" applyProtection="1">
      <alignment horizontal="center" vertical="center"/>
      <protection hidden="1"/>
    </xf>
    <xf numFmtId="2" fontId="24" fillId="0" borderId="0" xfId="0" applyNumberFormat="1" applyFont="1" applyFill="1" applyBorder="1" applyAlignment="1" applyProtection="1">
      <alignment horizontal="center" vertical="center"/>
      <protection hidden="1"/>
    </xf>
    <xf numFmtId="2" fontId="24" fillId="0" borderId="0" xfId="0" applyNumberFormat="1" applyFont="1" applyBorder="1" applyAlignment="1" applyProtection="1">
      <alignment horizontal="center" vertical="center"/>
      <protection hidden="1"/>
    </xf>
    <xf numFmtId="2" fontId="1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left"/>
      <protection hidden="1"/>
    </xf>
    <xf numFmtId="1" fontId="31" fillId="2" borderId="2" xfId="0" applyNumberFormat="1" applyFont="1" applyFill="1" applyBorder="1" applyAlignment="1" applyProtection="1">
      <alignment horizontal="center" vertical="center"/>
      <protection hidden="1"/>
    </xf>
    <xf numFmtId="2" fontId="31" fillId="2" borderId="2" xfId="0" applyNumberFormat="1" applyFont="1" applyFill="1" applyBorder="1" applyAlignment="1" applyProtection="1">
      <alignment horizontal="center" vertical="center"/>
      <protection hidden="1"/>
    </xf>
    <xf numFmtId="2" fontId="31" fillId="2" borderId="13" xfId="0" applyNumberFormat="1" applyFont="1" applyFill="1" applyBorder="1" applyAlignment="1" applyProtection="1">
      <alignment horizontal="center" vertical="center"/>
      <protection hidden="1"/>
    </xf>
    <xf numFmtId="0" fontId="35" fillId="0" borderId="0" xfId="9" applyFont="1" applyFill="1" applyAlignment="1" applyProtection="1">
      <alignment horizontal="center"/>
      <protection hidden="1"/>
    </xf>
    <xf numFmtId="172" fontId="34" fillId="0" borderId="14" xfId="9" applyNumberFormat="1" applyFont="1" applyFill="1" applyBorder="1" applyProtection="1">
      <protection hidden="1"/>
    </xf>
    <xf numFmtId="0" fontId="35" fillId="0" borderId="14" xfId="9" applyFont="1" applyFill="1" applyBorder="1" applyProtection="1">
      <protection hidden="1"/>
    </xf>
    <xf numFmtId="1" fontId="36" fillId="0" borderId="14" xfId="9" applyNumberFormat="1" applyFont="1" applyFill="1" applyBorder="1" applyAlignment="1" applyProtection="1">
      <alignment horizontal="justify" vertical="top" wrapText="1"/>
      <protection hidden="1"/>
    </xf>
    <xf numFmtId="0" fontId="34" fillId="0" borderId="0" xfId="9" applyFont="1" applyFill="1" applyProtection="1">
      <protection hidden="1"/>
    </xf>
    <xf numFmtId="0" fontId="35" fillId="8" borderId="15" xfId="9" applyFont="1" applyFill="1" applyBorder="1" applyAlignment="1" applyProtection="1">
      <alignment horizontal="left"/>
      <protection hidden="1"/>
    </xf>
    <xf numFmtId="174" fontId="37" fillId="8" borderId="16" xfId="9" applyNumberFormat="1" applyFont="1" applyFill="1" applyBorder="1" applyProtection="1">
      <protection hidden="1"/>
    </xf>
    <xf numFmtId="0" fontId="38" fillId="0" borderId="0" xfId="9" applyFont="1" applyFill="1" applyProtection="1">
      <protection hidden="1"/>
    </xf>
    <xf numFmtId="0" fontId="34" fillId="0" borderId="0" xfId="9" applyFont="1" applyProtection="1">
      <protection hidden="1"/>
    </xf>
    <xf numFmtId="0" fontId="34" fillId="0" borderId="14" xfId="9" applyFont="1" applyBorder="1" applyProtection="1">
      <protection hidden="1"/>
    </xf>
    <xf numFmtId="0" fontId="36" fillId="0" borderId="14" xfId="9" applyFont="1" applyBorder="1" applyAlignment="1" applyProtection="1">
      <alignment horizontal="justify" vertical="top" wrapText="1"/>
      <protection hidden="1"/>
    </xf>
    <xf numFmtId="0" fontId="36" fillId="0" borderId="14" xfId="9" quotePrefix="1" applyFont="1" applyBorder="1" applyAlignment="1" applyProtection="1">
      <alignment horizontal="justify" vertical="top" wrapText="1"/>
      <protection hidden="1"/>
    </xf>
    <xf numFmtId="0" fontId="39" fillId="0" borderId="0" xfId="9" applyFont="1" applyFill="1" applyProtection="1">
      <protection hidden="1"/>
    </xf>
    <xf numFmtId="173" fontId="34" fillId="8" borderId="15" xfId="9" applyNumberFormat="1" applyFont="1" applyFill="1" applyBorder="1" applyAlignment="1" applyProtection="1">
      <alignment horizontal="left"/>
      <protection hidden="1"/>
    </xf>
    <xf numFmtId="174" fontId="34" fillId="8" borderId="16" xfId="9" applyNumberFormat="1" applyFont="1" applyFill="1" applyBorder="1" applyProtection="1">
      <protection hidden="1"/>
    </xf>
    <xf numFmtId="0" fontId="34" fillId="0" borderId="0" xfId="9" applyFont="1" applyAlignment="1" applyProtection="1">
      <alignment horizontal="center"/>
      <protection hidden="1"/>
    </xf>
    <xf numFmtId="0" fontId="34" fillId="8" borderId="14" xfId="9" applyFont="1" applyFill="1" applyBorder="1" applyProtection="1">
      <protection hidden="1"/>
    </xf>
    <xf numFmtId="0" fontId="36" fillId="8" borderId="14" xfId="9" applyFont="1" applyFill="1" applyBorder="1" applyAlignment="1" applyProtection="1">
      <alignment horizontal="justify" vertical="top" wrapText="1"/>
      <protection hidden="1"/>
    </xf>
    <xf numFmtId="0" fontId="34" fillId="9" borderId="14" xfId="9" applyFont="1" applyFill="1" applyBorder="1" applyProtection="1">
      <protection hidden="1"/>
    </xf>
    <xf numFmtId="0" fontId="36" fillId="9" borderId="14" xfId="9" applyFont="1" applyFill="1" applyBorder="1" applyAlignment="1" applyProtection="1">
      <alignment horizontal="justify" vertical="top" wrapText="1"/>
      <protection hidden="1"/>
    </xf>
    <xf numFmtId="0" fontId="1" fillId="0" borderId="0" xfId="9"/>
    <xf numFmtId="173" fontId="34" fillId="0" borderId="0" xfId="9" applyNumberFormat="1" applyFont="1" applyFill="1" applyBorder="1" applyAlignment="1" applyProtection="1">
      <alignment horizontal="left"/>
      <protection hidden="1"/>
    </xf>
    <xf numFmtId="0" fontId="36" fillId="0" borderId="14" xfId="9" applyFont="1" applyBorder="1" applyAlignment="1" applyProtection="1">
      <alignment horizontal="left" vertical="top" wrapText="1"/>
      <protection hidden="1"/>
    </xf>
    <xf numFmtId="0" fontId="34" fillId="0" borderId="0" xfId="9" applyFont="1" applyBorder="1" applyProtection="1">
      <protection hidden="1"/>
    </xf>
    <xf numFmtId="0" fontId="34" fillId="0" borderId="0" xfId="9" applyFont="1" applyFill="1" applyAlignment="1" applyProtection="1">
      <alignment horizontal="left"/>
      <protection hidden="1"/>
    </xf>
    <xf numFmtId="174" fontId="34" fillId="0" borderId="0" xfId="9" applyNumberFormat="1" applyFont="1" applyFill="1" applyProtection="1">
      <protection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22" fillId="0" borderId="11" xfId="0" applyFont="1" applyFill="1" applyBorder="1" applyAlignment="1" applyProtection="1">
      <alignment horizontal="center" vertical="center"/>
      <protection hidden="1"/>
    </xf>
    <xf numFmtId="0" fontId="44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11" xfId="0" applyFont="1" applyFill="1" applyBorder="1" applyAlignment="1" applyProtection="1">
      <alignment vertical="center"/>
      <protection hidden="1"/>
    </xf>
    <xf numFmtId="0" fontId="44" fillId="3" borderId="2" xfId="0" applyFont="1" applyFill="1" applyBorder="1" applyAlignment="1" applyProtection="1">
      <alignment horizontal="center" vertical="center"/>
      <protection locked="0" hidden="1"/>
    </xf>
    <xf numFmtId="0" fontId="22" fillId="0" borderId="12" xfId="0" applyFont="1" applyFill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vertical="center"/>
      <protection hidden="1"/>
    </xf>
    <xf numFmtId="20" fontId="15" fillId="0" borderId="8" xfId="0" applyNumberFormat="1" applyFont="1" applyBorder="1" applyAlignment="1" applyProtection="1">
      <protection locked="0" hidden="1"/>
    </xf>
    <xf numFmtId="0" fontId="12" fillId="0" borderId="22" xfId="0" applyFont="1" applyBorder="1" applyAlignment="1" applyProtection="1">
      <alignment horizontal="center" vertical="center"/>
      <protection hidden="1"/>
    </xf>
    <xf numFmtId="2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0" fontId="46" fillId="0" borderId="0" xfId="0" applyNumberFormat="1" applyFont="1" applyBorder="1" applyAlignment="1" applyProtection="1">
      <alignment horizontal="center" vertical="center"/>
      <protection hidden="1"/>
    </xf>
    <xf numFmtId="0" fontId="46" fillId="0" borderId="0" xfId="0" applyFont="1" applyBorder="1" applyAlignment="1" applyProtection="1">
      <alignment horizontal="center" vertical="center"/>
      <protection hidden="1"/>
    </xf>
    <xf numFmtId="0" fontId="45" fillId="0" borderId="3" xfId="0" applyNumberFormat="1" applyFont="1" applyBorder="1" applyAlignment="1" applyProtection="1">
      <alignment horizontal="center"/>
      <protection hidden="1"/>
    </xf>
    <xf numFmtId="0" fontId="45" fillId="0" borderId="0" xfId="0" applyFont="1" applyBorder="1" applyAlignment="1" applyProtection="1">
      <alignment horizontal="center"/>
      <protection hidden="1"/>
    </xf>
    <xf numFmtId="2" fontId="45" fillId="2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2" fontId="0" fillId="14" borderId="4" xfId="0" applyNumberFormat="1" applyFill="1" applyBorder="1" applyAlignment="1" applyProtection="1">
      <alignment horizontal="center" vertical="center"/>
      <protection hidden="1"/>
    </xf>
    <xf numFmtId="2" fontId="0" fillId="14" borderId="3" xfId="0" applyNumberFormat="1" applyFill="1" applyBorder="1" applyAlignment="1" applyProtection="1">
      <alignment horizontal="center" vertical="center"/>
      <protection hidden="1"/>
    </xf>
    <xf numFmtId="2" fontId="12" fillId="14" borderId="3" xfId="0" applyNumberFormat="1" applyFont="1" applyFill="1" applyBorder="1" applyAlignment="1" applyProtection="1">
      <alignment horizontal="center" vertical="center"/>
      <protection hidden="1"/>
    </xf>
    <xf numFmtId="2" fontId="0" fillId="14" borderId="10" xfId="0" applyNumberFormat="1" applyFill="1" applyBorder="1" applyAlignment="1" applyProtection="1">
      <alignment horizontal="center" vertical="center"/>
      <protection hidden="1"/>
    </xf>
    <xf numFmtId="2" fontId="0" fillId="14" borderId="8" xfId="0" applyNumberFormat="1" applyFill="1" applyBorder="1" applyAlignment="1" applyProtection="1">
      <alignment horizontal="center" vertical="center"/>
      <protection hidden="1"/>
    </xf>
    <xf numFmtId="2" fontId="12" fillId="14" borderId="8" xfId="0" applyNumberFormat="1" applyFont="1" applyFill="1" applyBorder="1" applyAlignment="1" applyProtection="1">
      <alignment horizontal="center" vertical="center"/>
      <protection hidden="1"/>
    </xf>
    <xf numFmtId="2" fontId="45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14" borderId="13" xfId="0" applyNumberFormat="1" applyFont="1" applyFill="1" applyBorder="1" applyAlignment="1" applyProtection="1">
      <alignment horizontal="center" vertical="center"/>
      <protection locked="0" hidden="1"/>
    </xf>
    <xf numFmtId="20" fontId="12" fillId="0" borderId="0" xfId="0" applyNumberFormat="1" applyFont="1" applyBorder="1" applyAlignment="1" applyProtection="1">
      <alignment horizontal="center" vertical="center"/>
      <protection hidden="1"/>
    </xf>
    <xf numFmtId="2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Border="1" applyAlignment="1" applyProtection="1">
      <alignment horizontal="center" vertical="center"/>
      <protection locked="0" hidden="1"/>
    </xf>
    <xf numFmtId="2" fontId="45" fillId="0" borderId="13" xfId="0" applyNumberFormat="1" applyFont="1" applyBorder="1" applyAlignment="1" applyProtection="1">
      <alignment horizontal="center" vertical="center"/>
      <protection locked="0"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20" fontId="45" fillId="0" borderId="28" xfId="0" applyNumberFormat="1" applyFont="1" applyBorder="1" applyAlignment="1" applyProtection="1">
      <alignment horizontal="center" vertical="center"/>
      <protection hidden="1"/>
    </xf>
    <xf numFmtId="49" fontId="15" fillId="0" borderId="8" xfId="0" applyNumberFormat="1" applyFont="1" applyBorder="1" applyAlignment="1" applyProtection="1">
      <alignment horizontal="center"/>
      <protection locked="0" hidden="1"/>
    </xf>
    <xf numFmtId="20" fontId="45" fillId="0" borderId="28" xfId="0" applyNumberFormat="1" applyFont="1" applyBorder="1" applyAlignment="1" applyProtection="1">
      <alignment horizontal="center" vertical="center"/>
      <protection locked="0" hidden="1"/>
    </xf>
    <xf numFmtId="20" fontId="15" fillId="0" borderId="1" xfId="0" applyNumberFormat="1" applyFont="1" applyBorder="1" applyAlignment="1" applyProtection="1">
      <alignment horizontal="center"/>
      <protection locked="0" hidden="1"/>
    </xf>
    <xf numFmtId="20" fontId="45" fillId="0" borderId="29" xfId="0" applyNumberFormat="1" applyFont="1" applyBorder="1" applyAlignment="1" applyProtection="1">
      <alignment horizontal="center"/>
      <protection locked="0" hidden="1"/>
    </xf>
    <xf numFmtId="20" fontId="45" fillId="0" borderId="1" xfId="0" applyNumberFormat="1" applyFont="1" applyBorder="1" applyAlignment="1" applyProtection="1">
      <alignment horizontal="center"/>
      <protection locked="0" hidden="1"/>
    </xf>
    <xf numFmtId="14" fontId="15" fillId="0" borderId="1" xfId="0" applyNumberFormat="1" applyFont="1" applyBorder="1" applyAlignment="1" applyProtection="1">
      <alignment horizontal="center"/>
      <protection locked="0" hidden="1"/>
    </xf>
    <xf numFmtId="20" fontId="45" fillId="0" borderId="22" xfId="0" applyNumberFormat="1" applyFont="1" applyBorder="1" applyAlignment="1" applyProtection="1">
      <alignment horizontal="center" vertical="center"/>
      <protection hidden="1"/>
    </xf>
    <xf numFmtId="20" fontId="45" fillId="0" borderId="30" xfId="0" applyNumberFormat="1" applyFont="1" applyBorder="1" applyAlignment="1" applyProtection="1">
      <alignment horizontal="center" vertical="center"/>
      <protection hidden="1"/>
    </xf>
    <xf numFmtId="14" fontId="46" fillId="0" borderId="30" xfId="0" applyNumberFormat="1" applyFont="1" applyBorder="1" applyAlignment="1" applyProtection="1">
      <alignment horizontal="center" vertical="center"/>
      <protection hidden="1"/>
    </xf>
    <xf numFmtId="20" fontId="47" fillId="0" borderId="1" xfId="0" applyNumberFormat="1" applyFont="1" applyBorder="1" applyAlignment="1" applyProtection="1">
      <alignment horizontal="center"/>
      <protection locked="0"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14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1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22" fillId="0" borderId="7" xfId="0" applyFont="1" applyBorder="1" applyAlignment="1" applyProtection="1">
      <alignment horizontal="left" vertical="center"/>
      <protection hidden="1"/>
    </xf>
    <xf numFmtId="20" fontId="15" fillId="0" borderId="2" xfId="0" applyNumberFormat="1" applyFont="1" applyBorder="1" applyAlignment="1" applyProtection="1">
      <alignment horizontal="center" vertical="center"/>
      <protection locked="0" hidden="1"/>
    </xf>
    <xf numFmtId="168" fontId="15" fillId="0" borderId="13" xfId="0" applyNumberFormat="1" applyFont="1" applyBorder="1" applyAlignment="1" applyProtection="1">
      <alignment horizontal="center" vertical="center"/>
      <protection hidden="1"/>
    </xf>
    <xf numFmtId="20" fontId="15" fillId="0" borderId="8" xfId="0" applyNumberFormat="1" applyFont="1" applyBorder="1" applyAlignment="1" applyProtection="1">
      <alignment horizontal="center"/>
      <protection locked="0" hidden="1"/>
    </xf>
    <xf numFmtId="169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0" xfId="0" applyFont="1" applyBorder="1" applyAlignment="1" applyProtection="1">
      <alignment horizontal="left" vertical="center"/>
      <protection locked="0" hidden="1"/>
    </xf>
    <xf numFmtId="0" fontId="25" fillId="0" borderId="0" xfId="0" applyFont="1" applyBorder="1" applyAlignment="1" applyProtection="1">
      <alignment horizontal="center" vertical="center"/>
      <protection locked="0" hidden="1"/>
    </xf>
    <xf numFmtId="0" fontId="22" fillId="0" borderId="25" xfId="0" applyFont="1" applyBorder="1" applyAlignment="1" applyProtection="1">
      <alignment horizontal="left" vertical="center"/>
      <protection hidden="1"/>
    </xf>
    <xf numFmtId="0" fontId="15" fillId="0" borderId="2" xfId="0" applyNumberFormat="1" applyFont="1" applyBorder="1" applyAlignment="1" applyProtection="1">
      <alignment horizontal="center" vertical="center"/>
      <protection locked="0" hidden="1"/>
    </xf>
    <xf numFmtId="22" fontId="22" fillId="0" borderId="3" xfId="0" applyNumberFormat="1" applyFont="1" applyBorder="1" applyAlignment="1" applyProtection="1">
      <alignment horizontal="center" vertical="center"/>
      <protection hidden="1"/>
    </xf>
    <xf numFmtId="22" fontId="22" fillId="0" borderId="5" xfId="0" applyNumberFormat="1" applyFont="1" applyBorder="1" applyAlignment="1" applyProtection="1">
      <alignment horizontal="center" vertical="center"/>
      <protection hidden="1"/>
    </xf>
    <xf numFmtId="22" fontId="22" fillId="0" borderId="8" xfId="0" applyNumberFormat="1" applyFont="1" applyBorder="1" applyAlignment="1" applyProtection="1">
      <alignment horizontal="center" vertical="center"/>
      <protection hidden="1"/>
    </xf>
    <xf numFmtId="22" fontId="22" fillId="0" borderId="9" xfId="0" applyNumberFormat="1" applyFont="1" applyBorder="1" applyAlignment="1" applyProtection="1">
      <alignment horizontal="center" vertical="center"/>
      <protection hidden="1"/>
    </xf>
    <xf numFmtId="14" fontId="15" fillId="0" borderId="2" xfId="0" applyNumberFormat="1" applyFont="1" applyBorder="1" applyAlignment="1" applyProtection="1">
      <alignment horizontal="center" vertical="center"/>
      <protection locked="0" hidden="1"/>
    </xf>
    <xf numFmtId="0" fontId="22" fillId="0" borderId="10" xfId="0" applyFont="1" applyBorder="1" applyAlignment="1" applyProtection="1">
      <alignment horizontal="left" vertical="center"/>
      <protection hidden="1"/>
    </xf>
    <xf numFmtId="0" fontId="12" fillId="0" borderId="24" xfId="0" applyFont="1" applyBorder="1" applyAlignment="1" applyProtection="1">
      <alignment horizontal="center" vertical="center"/>
      <protection hidden="1"/>
    </xf>
    <xf numFmtId="0" fontId="13" fillId="0" borderId="6" xfId="0" applyFont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center"/>
      <protection locked="0" hidden="1"/>
    </xf>
    <xf numFmtId="2" fontId="24" fillId="0" borderId="2" xfId="0" applyNumberFormat="1" applyFont="1" applyBorder="1" applyAlignment="1" applyProtection="1">
      <alignment horizontal="center" vertical="center"/>
      <protection hidden="1"/>
    </xf>
    <xf numFmtId="0" fontId="17" fillId="0" borderId="26" xfId="0" applyFont="1" applyFill="1" applyBorder="1" applyAlignment="1" applyProtection="1">
      <alignment horizontal="left" vertical="center"/>
      <protection hidden="1"/>
    </xf>
    <xf numFmtId="0" fontId="17" fillId="0" borderId="27" xfId="0" applyFont="1" applyFill="1" applyBorder="1" applyAlignment="1" applyProtection="1">
      <alignment horizontal="left" vertical="center"/>
      <protection hidden="1"/>
    </xf>
    <xf numFmtId="0" fontId="22" fillId="12" borderId="0" xfId="0" applyFont="1" applyFill="1" applyBorder="1" applyAlignment="1" applyProtection="1">
      <alignment horizontal="left"/>
      <protection hidden="1"/>
    </xf>
    <xf numFmtId="0" fontId="22" fillId="12" borderId="0" xfId="0" applyFont="1" applyFill="1" applyBorder="1" applyAlignment="1" applyProtection="1">
      <alignment horizontal="left" vertical="center"/>
      <protection hidden="1"/>
    </xf>
    <xf numFmtId="2" fontId="15" fillId="0" borderId="8" xfId="0" applyNumberFormat="1" applyFont="1" applyBorder="1" applyAlignment="1" applyProtection="1">
      <alignment horizontal="center"/>
      <protection hidden="1"/>
    </xf>
    <xf numFmtId="2" fontId="15" fillId="0" borderId="8" xfId="0" applyNumberFormat="1" applyFont="1" applyBorder="1" applyAlignment="1" applyProtection="1">
      <alignment horizontal="center"/>
      <protection locked="0" hidden="1"/>
    </xf>
    <xf numFmtId="0" fontId="22" fillId="0" borderId="0" xfId="0" applyFont="1" applyBorder="1" applyAlignment="1" applyProtection="1">
      <alignment horizontal="left"/>
      <protection hidden="1"/>
    </xf>
    <xf numFmtId="0" fontId="17" fillId="0" borderId="11" xfId="0" applyFont="1" applyFill="1" applyBorder="1" applyAlignment="1" applyProtection="1">
      <alignment horizontal="left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14" fontId="15" fillId="0" borderId="2" xfId="0" applyNumberFormat="1" applyFont="1" applyFill="1" applyBorder="1" applyAlignment="1" applyProtection="1">
      <alignment horizontal="center" vertical="center"/>
      <protection hidden="1"/>
    </xf>
    <xf numFmtId="20" fontId="15" fillId="0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0" borderId="2" xfId="0" applyFont="1" applyFill="1" applyBorder="1" applyAlignment="1" applyProtection="1">
      <alignment horizontal="center" vertical="center"/>
      <protection locked="0" hidden="1"/>
    </xf>
    <xf numFmtId="0" fontId="23" fillId="0" borderId="5" xfId="0" applyFont="1" applyBorder="1" applyAlignment="1" applyProtection="1">
      <alignment horizontal="center" vertical="center"/>
      <protection hidden="1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2" fontId="15" fillId="0" borderId="24" xfId="0" applyNumberFormat="1" applyFont="1" applyFill="1" applyBorder="1" applyAlignment="1" applyProtection="1">
      <alignment horizontal="center" vertical="center"/>
      <protection locked="0" hidden="1"/>
    </xf>
    <xf numFmtId="0" fontId="15" fillId="0" borderId="2" xfId="0" applyFont="1" applyFill="1" applyBorder="1" applyAlignment="1" applyProtection="1">
      <alignment horizontal="left" vertical="center"/>
      <protection locked="0" hidden="1"/>
    </xf>
    <xf numFmtId="0" fontId="15" fillId="0" borderId="24" xfId="0" applyFont="1" applyFill="1" applyBorder="1" applyAlignment="1" applyProtection="1">
      <alignment horizontal="center" vertical="center"/>
      <protection locked="0" hidden="1"/>
    </xf>
    <xf numFmtId="0" fontId="15" fillId="0" borderId="24" xfId="0" quotePrefix="1" applyFont="1" applyFill="1" applyBorder="1" applyAlignment="1" applyProtection="1">
      <alignment horizontal="center" vertical="center"/>
      <protection locked="0" hidden="1"/>
    </xf>
    <xf numFmtId="0" fontId="16" fillId="2" borderId="2" xfId="0" applyFont="1" applyFill="1" applyBorder="1" applyAlignment="1" applyProtection="1">
      <alignment horizontal="center" vertical="center"/>
      <protection hidden="1"/>
    </xf>
    <xf numFmtId="20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" xfId="0" applyFont="1" applyFill="1" applyBorder="1" applyAlignment="1" applyProtection="1">
      <alignment horizontal="center" vertical="center"/>
      <protection locked="0" hidden="1"/>
    </xf>
    <xf numFmtId="0" fontId="15" fillId="0" borderId="2" xfId="0" quotePrefix="1" applyFont="1" applyFill="1" applyBorder="1" applyAlignment="1" applyProtection="1">
      <alignment horizontal="center" vertical="center"/>
      <protection locked="0" hidden="1"/>
    </xf>
    <xf numFmtId="2" fontId="1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" xfId="0" applyFont="1" applyFill="1" applyBorder="1" applyAlignment="1" applyProtection="1">
      <alignment horizontal="left" vertical="center"/>
      <protection locked="0" hidden="1"/>
    </xf>
    <xf numFmtId="2" fontId="17" fillId="14" borderId="24" xfId="0" applyNumberFormat="1" applyFont="1" applyFill="1" applyBorder="1" applyAlignment="1" applyProtection="1">
      <alignment horizontal="center" vertical="top"/>
      <protection hidden="1"/>
    </xf>
    <xf numFmtId="0" fontId="15" fillId="14" borderId="24" xfId="0" applyFont="1" applyFill="1" applyBorder="1" applyAlignment="1" applyProtection="1">
      <alignment horizontal="center" vertical="center"/>
      <protection locked="0" hidden="1"/>
    </xf>
    <xf numFmtId="2" fontId="17" fillId="14" borderId="17" xfId="0" applyNumberFormat="1" applyFont="1" applyFill="1" applyBorder="1" applyAlignment="1" applyProtection="1">
      <alignment horizontal="center"/>
      <protection hidden="1"/>
    </xf>
    <xf numFmtId="0" fontId="16" fillId="13" borderId="2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0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0" fontId="15" fillId="14" borderId="25" xfId="0" applyFont="1" applyFill="1" applyBorder="1" applyAlignment="1" applyProtection="1">
      <alignment horizontal="center" vertical="center"/>
      <protection locked="0" hidden="1"/>
    </xf>
    <xf numFmtId="0" fontId="15" fillId="14" borderId="1" xfId="0" applyFont="1" applyFill="1" applyBorder="1" applyAlignment="1" applyProtection="1">
      <alignment horizontal="center" vertical="center"/>
      <protection locked="0" hidden="1"/>
    </xf>
    <xf numFmtId="0" fontId="15" fillId="14" borderId="13" xfId="0" applyFont="1" applyFill="1" applyBorder="1" applyAlignment="1" applyProtection="1">
      <alignment horizontal="center" vertical="center"/>
      <protection locked="0" hidden="1"/>
    </xf>
    <xf numFmtId="0" fontId="16" fillId="14" borderId="2" xfId="0" applyFont="1" applyFill="1" applyBorder="1" applyAlignment="1" applyProtection="1">
      <alignment horizontal="center" vertical="center"/>
      <protection hidden="1"/>
    </xf>
    <xf numFmtId="20" fontId="15" fillId="14" borderId="17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25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" xfId="0" applyNumberFormat="1" applyFont="1" applyFill="1" applyBorder="1" applyAlignment="1" applyProtection="1">
      <alignment horizontal="center" vertical="center"/>
      <protection locked="0" hidden="1"/>
    </xf>
    <xf numFmtId="2" fontId="15" fillId="14" borderId="13" xfId="0" applyNumberFormat="1" applyFont="1" applyFill="1" applyBorder="1" applyAlignment="1" applyProtection="1">
      <alignment horizontal="center" vertical="center"/>
      <protection locked="0" hidden="1"/>
    </xf>
    <xf numFmtId="14" fontId="15" fillId="0" borderId="25" xfId="0" applyNumberFormat="1" applyFont="1" applyFill="1" applyBorder="1" applyAlignment="1" applyProtection="1">
      <alignment horizontal="center" vertical="center"/>
      <protection hidden="1"/>
    </xf>
    <xf numFmtId="0" fontId="15" fillId="14" borderId="24" xfId="0" quotePrefix="1" applyFont="1" applyFill="1" applyBorder="1" applyAlignment="1" applyProtection="1">
      <alignment horizontal="center" vertical="center"/>
      <protection locked="0" hidden="1"/>
    </xf>
    <xf numFmtId="14" fontId="15" fillId="0" borderId="2" xfId="0" applyNumberFormat="1" applyFont="1" applyFill="1" applyBorder="1" applyAlignment="1" applyProtection="1">
      <alignment horizontal="center" vertical="center"/>
      <protection locked="0"/>
    </xf>
    <xf numFmtId="14" fontId="14" fillId="5" borderId="2" xfId="0" applyNumberFormat="1" applyFont="1" applyFill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22" fillId="0" borderId="2" xfId="0" applyFont="1" applyBorder="1" applyAlignment="1" applyProtection="1">
      <alignment horizontal="center" vertical="center"/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0" fontId="22" fillId="0" borderId="17" xfId="0" applyFont="1" applyBorder="1" applyAlignment="1" applyProtection="1">
      <alignment horizontal="center"/>
      <protection hidden="1"/>
    </xf>
    <xf numFmtId="0" fontId="22" fillId="0" borderId="18" xfId="0" applyFont="1" applyBorder="1" applyAlignment="1" applyProtection="1">
      <alignment horizontal="center" vertical="center"/>
      <protection hidden="1"/>
    </xf>
    <xf numFmtId="0" fontId="22" fillId="0" borderId="19" xfId="0" applyFont="1" applyBorder="1" applyAlignment="1" applyProtection="1">
      <alignment horizontal="center" vertical="center"/>
      <protection hidden="1"/>
    </xf>
    <xf numFmtId="0" fontId="22" fillId="0" borderId="20" xfId="0" applyFont="1" applyBorder="1" applyAlignment="1" applyProtection="1">
      <alignment horizontal="center" vertical="center"/>
      <protection hidden="1"/>
    </xf>
    <xf numFmtId="0" fontId="22" fillId="0" borderId="21" xfId="0" applyFont="1" applyBorder="1" applyAlignment="1" applyProtection="1">
      <alignment horizontal="center" vertical="center"/>
      <protection hidden="1"/>
    </xf>
    <xf numFmtId="0" fontId="22" fillId="0" borderId="22" xfId="0" applyFont="1" applyBorder="1" applyAlignment="1" applyProtection="1">
      <alignment horizontal="center" vertical="center"/>
      <protection hidden="1"/>
    </xf>
    <xf numFmtId="0" fontId="22" fillId="0" borderId="23" xfId="0" applyFont="1" applyBorder="1" applyAlignment="1" applyProtection="1">
      <alignment horizontal="center" vertical="center"/>
      <protection hidden="1"/>
    </xf>
    <xf numFmtId="0" fontId="22" fillId="0" borderId="24" xfId="0" applyFont="1" applyBorder="1" applyAlignment="1" applyProtection="1">
      <alignment horizontal="center" vertical="top"/>
      <protection hidden="1"/>
    </xf>
    <xf numFmtId="0" fontId="17" fillId="12" borderId="0" xfId="0" applyFont="1" applyFill="1" applyBorder="1" applyAlignment="1" applyProtection="1">
      <alignment horizontal="left" vertical="center"/>
      <protection hidden="1"/>
    </xf>
    <xf numFmtId="0" fontId="17" fillId="0" borderId="0" xfId="0" applyFont="1" applyBorder="1" applyAlignment="1" applyProtection="1">
      <alignment horizontal="left" vertical="center"/>
      <protection hidden="1"/>
    </xf>
    <xf numFmtId="0" fontId="20" fillId="0" borderId="7" xfId="0" quotePrefix="1" applyNumberFormat="1" applyFont="1" applyBorder="1" applyAlignment="1" applyProtection="1">
      <alignment horizontal="center" vertical="center"/>
      <protection locked="0" hidden="1"/>
    </xf>
    <xf numFmtId="0" fontId="20" fillId="0" borderId="7" xfId="0" applyNumberFormat="1" applyFont="1" applyBorder="1" applyAlignment="1" applyProtection="1">
      <alignment horizontal="center" vertical="center"/>
      <protection locked="0" hidden="1"/>
    </xf>
    <xf numFmtId="0" fontId="15" fillId="0" borderId="8" xfId="0" applyNumberFormat="1" applyFont="1" applyFill="1" applyBorder="1" applyAlignment="1" applyProtection="1">
      <alignment horizontal="center"/>
      <protection locked="0" hidden="1"/>
    </xf>
    <xf numFmtId="0" fontId="17" fillId="12" borderId="10" xfId="0" applyFont="1" applyFill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 vertical="center"/>
      <protection locked="0" hidden="1"/>
    </xf>
    <xf numFmtId="0" fontId="15" fillId="0" borderId="8" xfId="0" quotePrefix="1" applyNumberFormat="1" applyFont="1" applyFill="1" applyBorder="1" applyAlignment="1" applyProtection="1">
      <alignment horizontal="center"/>
      <protection locked="0" hidden="1"/>
    </xf>
    <xf numFmtId="0" fontId="20" fillId="0" borderId="8" xfId="0" applyFont="1" applyBorder="1" applyAlignment="1" applyProtection="1">
      <alignment horizontal="center"/>
      <protection locked="0" hidden="1"/>
    </xf>
    <xf numFmtId="0" fontId="21" fillId="0" borderId="0" xfId="0" applyFont="1" applyBorder="1" applyAlignment="1" applyProtection="1">
      <alignment horizontal="left" vertical="center"/>
      <protection hidden="1"/>
    </xf>
    <xf numFmtId="0" fontId="15" fillId="0" borderId="1" xfId="0" quotePrefix="1" applyNumberFormat="1" applyFont="1" applyFill="1" applyBorder="1" applyAlignment="1" applyProtection="1">
      <alignment horizontal="center"/>
      <protection locked="0" hidden="1"/>
    </xf>
    <xf numFmtId="0" fontId="15" fillId="0" borderId="1" xfId="0" applyNumberFormat="1" applyFont="1" applyFill="1" applyBorder="1" applyAlignment="1" applyProtection="1">
      <alignment horizontal="center"/>
      <protection locked="0" hidden="1"/>
    </xf>
    <xf numFmtId="166" fontId="14" fillId="0" borderId="0" xfId="0" applyNumberFormat="1" applyFont="1" applyBorder="1" applyAlignment="1" applyProtection="1">
      <alignment horizontal="left" vertical="center"/>
      <protection hidden="1"/>
    </xf>
    <xf numFmtId="0" fontId="12" fillId="0" borderId="0" xfId="0" applyFont="1" applyBorder="1" applyAlignment="1" applyProtection="1">
      <alignment horizontal="left" vertical="center"/>
      <protection hidden="1"/>
    </xf>
    <xf numFmtId="0" fontId="15" fillId="0" borderId="8" xfId="0" applyFont="1" applyBorder="1" applyAlignment="1" applyProtection="1">
      <alignment horizontal="left"/>
      <protection locked="0" hidden="1"/>
    </xf>
    <xf numFmtId="0" fontId="16" fillId="12" borderId="0" xfId="0" applyFont="1" applyFill="1" applyBorder="1" applyAlignment="1" applyProtection="1">
      <alignment horizontal="left" vertical="center"/>
      <protection hidden="1"/>
    </xf>
    <xf numFmtId="0" fontId="18" fillId="0" borderId="0" xfId="0" applyFont="1" applyBorder="1" applyAlignment="1" applyProtection="1">
      <alignment horizontal="left" vertical="center"/>
      <protection hidden="1"/>
    </xf>
    <xf numFmtId="0" fontId="20" fillId="0" borderId="0" xfId="0" quotePrefix="1" applyNumberFormat="1" applyFont="1" applyBorder="1" applyAlignment="1" applyProtection="1">
      <alignment horizontal="center" vertical="center"/>
      <protection locked="0" hidden="1"/>
    </xf>
    <xf numFmtId="0" fontId="20" fillId="0" borderId="0" xfId="0" applyNumberFormat="1" applyFont="1" applyBorder="1" applyAlignment="1" applyProtection="1">
      <alignment horizontal="center" vertical="center"/>
      <protection locked="0" hidden="1"/>
    </xf>
    <xf numFmtId="14" fontId="15" fillId="0" borderId="0" xfId="0" applyNumberFormat="1" applyFont="1" applyBorder="1" applyAlignment="1" applyProtection="1">
      <alignment horizontal="center"/>
      <protection locked="0" hidden="1"/>
    </xf>
    <xf numFmtId="0" fontId="15" fillId="0" borderId="0" xfId="0" applyNumberFormat="1" applyFont="1" applyBorder="1" applyAlignment="1" applyProtection="1">
      <alignment horizontal="center"/>
      <protection locked="0" hidden="1"/>
    </xf>
    <xf numFmtId="14" fontId="15" fillId="0" borderId="0" xfId="0" applyNumberFormat="1" applyFont="1" applyBorder="1" applyAlignment="1" applyProtection="1">
      <alignment horizontal="left"/>
      <protection locked="0" hidden="1"/>
    </xf>
    <xf numFmtId="14" fontId="15" fillId="0" borderId="8" xfId="0" applyNumberFormat="1" applyFont="1" applyBorder="1" applyAlignment="1" applyProtection="1">
      <alignment horizontal="left"/>
      <protection locked="0" hidden="1"/>
    </xf>
    <xf numFmtId="0" fontId="22" fillId="0" borderId="17" xfId="0" applyFont="1" applyBorder="1" applyAlignment="1" applyProtection="1">
      <alignment horizontal="center" vertical="center"/>
      <protection hidden="1"/>
    </xf>
    <xf numFmtId="14" fontId="15" fillId="0" borderId="0" xfId="0" applyNumberFormat="1" applyFont="1" applyBorder="1" applyAlignment="1" applyProtection="1">
      <alignment horizontal="right"/>
      <protection hidden="1"/>
    </xf>
    <xf numFmtId="14" fontId="15" fillId="0" borderId="0" xfId="0" applyNumberFormat="1" applyFont="1" applyBorder="1" applyAlignment="1" applyProtection="1">
      <alignment horizontal="left"/>
      <protection hidden="1"/>
    </xf>
    <xf numFmtId="14" fontId="15" fillId="0" borderId="8" xfId="0" applyNumberFormat="1" applyFont="1" applyBorder="1" applyAlignment="1" applyProtection="1">
      <alignment horizontal="left"/>
      <protection hidden="1"/>
    </xf>
    <xf numFmtId="0" fontId="22" fillId="0" borderId="24" xfId="0" applyFont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center"/>
      <protection hidden="1"/>
    </xf>
    <xf numFmtId="0" fontId="22" fillId="0" borderId="26" xfId="0" applyFont="1" applyFill="1" applyBorder="1" applyAlignment="1" applyProtection="1">
      <alignment horizontal="left" vertical="center"/>
      <protection hidden="1"/>
    </xf>
    <xf numFmtId="0" fontId="22" fillId="0" borderId="27" xfId="0" applyFont="1" applyFill="1" applyBorder="1" applyAlignment="1" applyProtection="1">
      <alignment horizontal="left" vertical="center"/>
      <protection hidden="1"/>
    </xf>
    <xf numFmtId="0" fontId="22" fillId="0" borderId="11" xfId="0" applyFont="1" applyFill="1" applyBorder="1" applyAlignment="1" applyProtection="1">
      <alignment horizontal="left" vertical="center"/>
      <protection hidden="1"/>
    </xf>
    <xf numFmtId="0" fontId="44" fillId="11" borderId="2" xfId="0" applyFont="1" applyFill="1" applyBorder="1" applyAlignment="1" applyProtection="1">
      <alignment horizontal="center" vertical="center"/>
      <protection locked="0" hidden="1"/>
    </xf>
    <xf numFmtId="0" fontId="15" fillId="2" borderId="2" xfId="0" applyFont="1" applyFill="1" applyBorder="1" applyAlignment="1" applyProtection="1">
      <alignment horizontal="left" vertical="center"/>
      <protection locked="0" hidden="1"/>
    </xf>
    <xf numFmtId="20" fontId="15" fillId="0" borderId="2" xfId="0" applyNumberFormat="1" applyFont="1" applyFill="1" applyBorder="1" applyAlignment="1" applyProtection="1">
      <alignment horizontal="center" vertical="center"/>
      <protection hidden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2" fontId="15" fillId="0" borderId="24" xfId="0" applyNumberFormat="1" applyFont="1" applyFill="1" applyBorder="1" applyAlignment="1" applyProtection="1">
      <alignment horizontal="center" vertical="center"/>
      <protection hidden="1"/>
    </xf>
    <xf numFmtId="20" fontId="15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2" fontId="15" fillId="2" borderId="2" xfId="0" applyNumberFormat="1" applyFont="1" applyFill="1" applyBorder="1" applyAlignment="1" applyProtection="1">
      <alignment horizontal="center" vertical="center"/>
      <protection hidden="1"/>
    </xf>
    <xf numFmtId="2" fontId="15" fillId="14" borderId="25" xfId="0" applyNumberFormat="1" applyFont="1" applyFill="1" applyBorder="1" applyAlignment="1" applyProtection="1">
      <alignment horizontal="center" vertical="center"/>
      <protection hidden="1"/>
    </xf>
    <xf numFmtId="2" fontId="15" fillId="14" borderId="1" xfId="0" applyNumberFormat="1" applyFont="1" applyFill="1" applyBorder="1" applyAlignment="1" applyProtection="1">
      <alignment horizontal="center" vertical="center"/>
      <protection hidden="1"/>
    </xf>
    <xf numFmtId="2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left" vertical="center"/>
      <protection locked="0" hidden="1"/>
    </xf>
    <xf numFmtId="0" fontId="15" fillId="14" borderId="1" xfId="0" applyFont="1" applyFill="1" applyBorder="1" applyAlignment="1" applyProtection="1">
      <alignment horizontal="left" vertical="center"/>
      <protection locked="0" hidden="1"/>
    </xf>
    <xf numFmtId="0" fontId="15" fillId="14" borderId="13" xfId="0" applyFont="1" applyFill="1" applyBorder="1" applyAlignment="1" applyProtection="1">
      <alignment horizontal="left" vertical="center"/>
      <protection locked="0" hidden="1"/>
    </xf>
    <xf numFmtId="0" fontId="15" fillId="0" borderId="24" xfId="0" applyFont="1" applyFill="1" applyBorder="1" applyAlignment="1" applyProtection="1">
      <alignment horizontal="center" vertical="center"/>
      <protection hidden="1"/>
    </xf>
    <xf numFmtId="0" fontId="16" fillId="14" borderId="25" xfId="0" applyFont="1" applyFill="1" applyBorder="1" applyAlignment="1" applyProtection="1">
      <alignment horizontal="center" vertical="center"/>
      <protection hidden="1"/>
    </xf>
    <xf numFmtId="0" fontId="16" fillId="14" borderId="1" xfId="0" applyFont="1" applyFill="1" applyBorder="1" applyAlignment="1" applyProtection="1">
      <alignment horizontal="center" vertical="center"/>
      <protection hidden="1"/>
    </xf>
    <xf numFmtId="0" fontId="16" fillId="14" borderId="13" xfId="0" applyFont="1" applyFill="1" applyBorder="1" applyAlignment="1" applyProtection="1">
      <alignment horizontal="center" vertical="center"/>
      <protection hidden="1"/>
    </xf>
    <xf numFmtId="20" fontId="15" fillId="14" borderId="25" xfId="0" applyNumberFormat="1" applyFont="1" applyFill="1" applyBorder="1" applyAlignment="1" applyProtection="1">
      <alignment horizontal="center" vertical="center"/>
      <protection hidden="1"/>
    </xf>
    <xf numFmtId="20" fontId="15" fillId="14" borderId="1" xfId="0" applyNumberFormat="1" applyFont="1" applyFill="1" applyBorder="1" applyAlignment="1" applyProtection="1">
      <alignment horizontal="center" vertical="center"/>
      <protection hidden="1"/>
    </xf>
    <xf numFmtId="20" fontId="15" fillId="14" borderId="13" xfId="0" applyNumberFormat="1" applyFont="1" applyFill="1" applyBorder="1" applyAlignment="1" applyProtection="1">
      <alignment horizontal="center" vertical="center"/>
      <protection hidden="1"/>
    </xf>
    <xf numFmtId="0" fontId="15" fillId="14" borderId="25" xfId="0" applyFont="1" applyFill="1" applyBorder="1" applyAlignment="1" applyProtection="1">
      <alignment horizontal="center" vertical="center"/>
      <protection hidden="1"/>
    </xf>
    <xf numFmtId="0" fontId="15" fillId="14" borderId="1" xfId="0" applyFont="1" applyFill="1" applyBorder="1" applyAlignment="1" applyProtection="1">
      <alignment horizontal="center" vertical="center"/>
      <protection hidden="1"/>
    </xf>
    <xf numFmtId="0" fontId="15" fillId="14" borderId="13" xfId="0" applyFont="1" applyFill="1" applyBorder="1" applyAlignment="1" applyProtection="1">
      <alignment horizontal="center" vertical="center"/>
      <protection hidden="1"/>
    </xf>
    <xf numFmtId="0" fontId="15" fillId="2" borderId="25" xfId="0" applyFont="1" applyFill="1" applyBorder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5" fillId="2" borderId="13" xfId="0" applyFont="1" applyFill="1" applyBorder="1" applyAlignment="1" applyProtection="1">
      <alignment horizontal="center" vertical="center"/>
      <protection hidden="1"/>
    </xf>
    <xf numFmtId="2" fontId="17" fillId="14" borderId="4" xfId="0" applyNumberFormat="1" applyFont="1" applyFill="1" applyBorder="1" applyAlignment="1" applyProtection="1">
      <alignment horizontal="center"/>
      <protection hidden="1"/>
    </xf>
    <xf numFmtId="2" fontId="17" fillId="14" borderId="3" xfId="0" applyNumberFormat="1" applyFont="1" applyFill="1" applyBorder="1" applyAlignment="1" applyProtection="1">
      <alignment horizontal="center"/>
      <protection hidden="1"/>
    </xf>
    <xf numFmtId="2" fontId="17" fillId="14" borderId="5" xfId="0" applyNumberFormat="1" applyFont="1" applyFill="1" applyBorder="1" applyAlignment="1" applyProtection="1">
      <alignment horizontal="center"/>
      <protection hidden="1"/>
    </xf>
    <xf numFmtId="0" fontId="15" fillId="2" borderId="24" xfId="0" applyNumberFormat="1" applyFont="1" applyFill="1" applyBorder="1" applyAlignment="1" applyProtection="1">
      <alignment horizontal="center" vertical="center"/>
      <protection hidden="1"/>
    </xf>
    <xf numFmtId="0" fontId="42" fillId="0" borderId="2" xfId="0" applyFont="1" applyFill="1" applyBorder="1" applyAlignment="1" applyProtection="1">
      <alignment horizontal="left" vertical="center"/>
      <protection locked="0" hidden="1"/>
    </xf>
    <xf numFmtId="2" fontId="15" fillId="2" borderId="25" xfId="0" applyNumberFormat="1" applyFont="1" applyFill="1" applyBorder="1" applyAlignment="1" applyProtection="1">
      <alignment horizontal="center" vertical="center"/>
      <protection hidden="1"/>
    </xf>
    <xf numFmtId="14" fontId="15" fillId="0" borderId="2" xfId="0" applyNumberFormat="1" applyFont="1" applyFill="1" applyBorder="1" applyAlignment="1" applyProtection="1">
      <alignment horizontal="center" vertical="center"/>
    </xf>
    <xf numFmtId="20" fontId="15" fillId="0" borderId="24" xfId="0" applyNumberFormat="1" applyFont="1" applyFill="1" applyBorder="1" applyAlignment="1" applyProtection="1">
      <alignment horizontal="center" vertical="center"/>
      <protection hidden="1"/>
    </xf>
    <xf numFmtId="0" fontId="15" fillId="0" borderId="1" xfId="0" quotePrefix="1" applyNumberFormat="1" applyFont="1" applyFill="1" applyBorder="1" applyAlignment="1" applyProtection="1">
      <alignment horizontal="center"/>
      <protection hidden="1"/>
    </xf>
    <xf numFmtId="0" fontId="15" fillId="0" borderId="1" xfId="0" applyNumberFormat="1" applyFont="1" applyFill="1" applyBorder="1" applyAlignment="1" applyProtection="1">
      <alignment horizontal="center"/>
      <protection hidden="1"/>
    </xf>
    <xf numFmtId="0" fontId="15" fillId="0" borderId="8" xfId="0" quotePrefix="1" applyNumberFormat="1" applyFont="1" applyFill="1" applyBorder="1" applyAlignment="1" applyProtection="1">
      <alignment horizontal="center"/>
      <protection hidden="1"/>
    </xf>
    <xf numFmtId="0" fontId="15" fillId="0" borderId="8" xfId="0" applyNumberFormat="1" applyFont="1" applyFill="1" applyBorder="1" applyAlignment="1" applyProtection="1">
      <alignment horizontal="center"/>
      <protection hidden="1"/>
    </xf>
    <xf numFmtId="0" fontId="20" fillId="0" borderId="8" xfId="0" applyFont="1" applyBorder="1" applyAlignment="1" applyProtection="1">
      <alignment horizontal="center"/>
      <protection hidden="1"/>
    </xf>
    <xf numFmtId="0" fontId="20" fillId="0" borderId="7" xfId="0" quotePrefix="1" applyNumberFormat="1" applyFont="1" applyBorder="1" applyAlignment="1" applyProtection="1">
      <alignment horizontal="center" vertical="center"/>
      <protection hidden="1"/>
    </xf>
    <xf numFmtId="0" fontId="20" fillId="0" borderId="7" xfId="0" applyNumberFormat="1" applyFont="1" applyBorder="1" applyAlignment="1" applyProtection="1">
      <alignment horizontal="center" vertical="center"/>
      <protection hidden="1"/>
    </xf>
    <xf numFmtId="0" fontId="15" fillId="11" borderId="2" xfId="0" applyFont="1" applyFill="1" applyBorder="1" applyAlignment="1" applyProtection="1">
      <alignment horizontal="center" vertical="center"/>
      <protection hidden="1"/>
    </xf>
    <xf numFmtId="0" fontId="15" fillId="0" borderId="8" xfId="0" applyFont="1" applyBorder="1" applyAlignment="1" applyProtection="1">
      <alignment horizontal="left"/>
      <protection hidden="1"/>
    </xf>
    <xf numFmtId="0" fontId="43" fillId="0" borderId="0" xfId="0" applyFont="1" applyBorder="1" applyAlignment="1" applyProtection="1">
      <alignment horizontal="left" vertical="center"/>
      <protection hidden="1"/>
    </xf>
    <xf numFmtId="0" fontId="30" fillId="0" borderId="2" xfId="0" applyFont="1" applyBorder="1" applyAlignment="1" applyProtection="1">
      <alignment horizontal="left" vertical="center" wrapText="1"/>
      <protection hidden="1"/>
    </xf>
    <xf numFmtId="1" fontId="31" fillId="2" borderId="2" xfId="0" applyNumberFormat="1" applyFont="1" applyFill="1" applyBorder="1" applyAlignment="1" applyProtection="1">
      <alignment horizontal="center" vertical="center"/>
      <protection hidden="1"/>
    </xf>
    <xf numFmtId="171" fontId="31" fillId="2" borderId="24" xfId="0" applyNumberFormat="1" applyFont="1" applyFill="1" applyBorder="1" applyAlignment="1" applyProtection="1">
      <alignment horizontal="center" vertical="center"/>
      <protection hidden="1"/>
    </xf>
    <xf numFmtId="0" fontId="31" fillId="2" borderId="2" xfId="0" applyFont="1" applyFill="1" applyBorder="1" applyAlignment="1" applyProtection="1">
      <alignment horizontal="center" vertical="center"/>
      <protection hidden="1"/>
    </xf>
    <xf numFmtId="49" fontId="30" fillId="0" borderId="2" xfId="0" applyNumberFormat="1" applyFont="1" applyBorder="1" applyAlignment="1" applyProtection="1">
      <alignment horizontal="center" vertical="center"/>
      <protection hidden="1"/>
    </xf>
    <xf numFmtId="0" fontId="30" fillId="0" borderId="2" xfId="0" applyFont="1" applyBorder="1" applyAlignment="1" applyProtection="1">
      <alignment horizontal="center" vertical="center" wrapText="1"/>
      <protection hidden="1"/>
    </xf>
    <xf numFmtId="14" fontId="31" fillId="2" borderId="2" xfId="0" applyNumberFormat="1" applyFont="1" applyFill="1" applyBorder="1" applyAlignment="1" applyProtection="1">
      <alignment horizontal="center" vertical="center"/>
      <protection hidden="1"/>
    </xf>
    <xf numFmtId="20" fontId="31" fillId="2" borderId="2" xfId="0" applyNumberFormat="1" applyFont="1" applyFill="1" applyBorder="1" applyAlignment="1" applyProtection="1">
      <alignment horizontal="center" vertical="center"/>
      <protection hidden="1"/>
    </xf>
    <xf numFmtId="49" fontId="14" fillId="5" borderId="2" xfId="0" applyNumberFormat="1" applyFont="1" applyFill="1" applyBorder="1" applyAlignment="1" applyProtection="1">
      <alignment horizontal="center" vertical="center"/>
      <protection hidden="1"/>
    </xf>
    <xf numFmtId="0" fontId="22" fillId="0" borderId="13" xfId="0" applyFont="1" applyBorder="1" applyAlignment="1" applyProtection="1">
      <alignment horizontal="center" vertical="center"/>
      <protection hidden="1"/>
    </xf>
    <xf numFmtId="0" fontId="32" fillId="10" borderId="0" xfId="0" applyFont="1" applyFill="1" applyBorder="1" applyAlignment="1" applyProtection="1">
      <alignment horizontal="center" vertical="center"/>
      <protection hidden="1"/>
    </xf>
    <xf numFmtId="0" fontId="33" fillId="10" borderId="0" xfId="0" applyFont="1" applyFill="1" applyBorder="1" applyAlignment="1" applyProtection="1">
      <alignment horizontal="left" vertical="center" wrapText="1"/>
      <protection hidden="1"/>
    </xf>
    <xf numFmtId="0" fontId="16" fillId="0" borderId="0" xfId="0" applyFont="1" applyBorder="1" applyAlignment="1" applyProtection="1">
      <alignment horizontal="left" vertical="center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13" xfId="0" applyFont="1" applyBorder="1" applyAlignment="1" applyProtection="1">
      <alignment horizontal="center" vertical="center" wrapText="1"/>
      <protection hidden="1"/>
    </xf>
    <xf numFmtId="20" fontId="45" fillId="2" borderId="25" xfId="0" applyNumberFormat="1" applyFont="1" applyFill="1" applyBorder="1" applyAlignment="1" applyProtection="1">
      <alignment horizontal="center" vertical="center"/>
      <protection locked="0" hidden="1"/>
    </xf>
    <xf numFmtId="20" fontId="45" fillId="2" borderId="1" xfId="0" applyNumberFormat="1" applyFont="1" applyFill="1" applyBorder="1" applyAlignment="1" applyProtection="1">
      <alignment horizontal="center" vertical="center"/>
      <protection locked="0" hidden="1"/>
    </xf>
    <xf numFmtId="20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0" fontId="45" fillId="2" borderId="24" xfId="0" applyNumberFormat="1" applyFont="1" applyFill="1" applyBorder="1" applyAlignment="1" applyProtection="1">
      <alignment horizontal="center" vertical="center"/>
      <protection locked="0"/>
    </xf>
    <xf numFmtId="0" fontId="45" fillId="0" borderId="24" xfId="0" applyNumberFormat="1" applyFont="1" applyFill="1" applyBorder="1" applyAlignment="1" applyProtection="1">
      <alignment horizontal="center" vertical="center"/>
      <protection locked="0"/>
    </xf>
    <xf numFmtId="1" fontId="45" fillId="0" borderId="25" xfId="0" applyNumberFormat="1" applyFont="1" applyFill="1" applyBorder="1" applyAlignment="1" applyProtection="1">
      <alignment horizontal="center" vertical="center"/>
      <protection locked="0" hidden="1"/>
    </xf>
    <xf numFmtId="1" fontId="45" fillId="0" borderId="1" xfId="0" applyNumberFormat="1" applyFont="1" applyFill="1" applyBorder="1" applyAlignment="1" applyProtection="1">
      <alignment horizontal="center" vertical="center"/>
      <protection locked="0" hidden="1"/>
    </xf>
    <xf numFmtId="1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5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1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14" fontId="31" fillId="0" borderId="2" xfId="0" applyNumberFormat="1" applyFont="1" applyFill="1" applyBorder="1" applyAlignment="1" applyProtection="1">
      <alignment horizontal="center" vertical="center"/>
      <protection hidden="1"/>
    </xf>
    <xf numFmtId="20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49" fontId="30" fillId="0" borderId="2" xfId="0" applyNumberFormat="1" applyFont="1" applyFill="1" applyBorder="1" applyAlignment="1" applyProtection="1">
      <alignment horizontal="center" vertical="center"/>
      <protection hidden="1"/>
    </xf>
    <xf numFmtId="0" fontId="30" fillId="0" borderId="2" xfId="0" applyFont="1" applyFill="1" applyBorder="1" applyAlignment="1" applyProtection="1">
      <alignment horizontal="center" vertical="center"/>
      <protection hidden="1"/>
    </xf>
    <xf numFmtId="0" fontId="30" fillId="0" borderId="2" xfId="0" applyFont="1" applyFill="1" applyBorder="1" applyAlignment="1" applyProtection="1">
      <alignment horizontal="left" vertical="center" wrapText="1"/>
      <protection hidden="1"/>
    </xf>
    <xf numFmtId="49" fontId="45" fillId="2" borderId="25" xfId="0" applyNumberFormat="1" applyFont="1" applyFill="1" applyBorder="1" applyAlignment="1" applyProtection="1">
      <alignment horizontal="center" vertical="center"/>
      <protection locked="0" hidden="1"/>
    </xf>
    <xf numFmtId="49" fontId="45" fillId="2" borderId="1" xfId="0" applyNumberFormat="1" applyFont="1" applyFill="1" applyBorder="1" applyAlignment="1" applyProtection="1">
      <alignment horizontal="center" vertical="center"/>
      <protection locked="0" hidden="1"/>
    </xf>
    <xf numFmtId="49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49" fontId="45" fillId="0" borderId="25" xfId="0" applyNumberFormat="1" applyFont="1" applyFill="1" applyBorder="1" applyAlignment="1" applyProtection="1">
      <alignment horizontal="center" vertical="center"/>
      <protection locked="0" hidden="1"/>
    </xf>
    <xf numFmtId="49" fontId="45" fillId="0" borderId="1" xfId="0" applyNumberFormat="1" applyFont="1" applyFill="1" applyBorder="1" applyAlignment="1" applyProtection="1">
      <alignment horizontal="center" vertical="center"/>
      <protection locked="0" hidden="1"/>
    </xf>
    <xf numFmtId="49" fontId="45" fillId="0" borderId="13" xfId="0" applyNumberFormat="1" applyFont="1" applyFill="1" applyBorder="1" applyAlignment="1" applyProtection="1">
      <alignment horizontal="center" vertical="center"/>
      <protection locked="0" hidden="1"/>
    </xf>
    <xf numFmtId="1" fontId="45" fillId="2" borderId="25" xfId="0" applyNumberFormat="1" applyFont="1" applyFill="1" applyBorder="1" applyAlignment="1" applyProtection="1">
      <alignment horizontal="center" vertical="center"/>
      <protection locked="0" hidden="1"/>
    </xf>
    <xf numFmtId="1" fontId="45" fillId="2" borderId="1" xfId="0" applyNumberFormat="1" applyFont="1" applyFill="1" applyBorder="1" applyAlignment="1" applyProtection="1">
      <alignment horizontal="center" vertical="center"/>
      <protection locked="0" hidden="1"/>
    </xf>
    <xf numFmtId="1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2" fontId="45" fillId="2" borderId="25" xfId="0" applyNumberFormat="1" applyFont="1" applyFill="1" applyBorder="1" applyAlignment="1" applyProtection="1">
      <alignment horizontal="center" vertical="center"/>
      <protection locked="0" hidden="1"/>
    </xf>
    <xf numFmtId="2" fontId="45" fillId="2" borderId="1" xfId="0" applyNumberFormat="1" applyFont="1" applyFill="1" applyBorder="1" applyAlignment="1" applyProtection="1">
      <alignment horizontal="center" vertical="center"/>
      <protection locked="0" hidden="1"/>
    </xf>
    <xf numFmtId="2" fontId="45" fillId="2" borderId="13" xfId="0" applyNumberFormat="1" applyFont="1" applyFill="1" applyBorder="1" applyAlignment="1" applyProtection="1">
      <alignment horizontal="center" vertical="center"/>
      <protection locked="0" hidden="1"/>
    </xf>
    <xf numFmtId="1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49" fontId="45" fillId="0" borderId="2" xfId="0" applyNumberFormat="1" applyFont="1" applyFill="1" applyBorder="1" applyAlignment="1" applyProtection="1">
      <alignment horizontal="center" vertical="center"/>
      <protection locked="0" hidden="1"/>
    </xf>
    <xf numFmtId="1" fontId="45" fillId="14" borderId="2" xfId="0" applyNumberFormat="1" applyFont="1" applyFill="1" applyBorder="1" applyAlignment="1" applyProtection="1">
      <alignment horizontal="center" vertical="center"/>
      <protection locked="0" hidden="1"/>
    </xf>
    <xf numFmtId="2" fontId="45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30" fillId="0" borderId="2" xfId="0" applyFont="1" applyFill="1" applyBorder="1" applyAlignment="1" applyProtection="1">
      <alignment horizontal="center" vertical="center" wrapText="1"/>
      <protection hidden="1"/>
    </xf>
    <xf numFmtId="49" fontId="45" fillId="14" borderId="2" xfId="0" applyNumberFormat="1" applyFont="1" applyFill="1" applyBorder="1" applyAlignment="1" applyProtection="1">
      <alignment horizontal="center" vertical="center"/>
      <protection locked="0" hidden="1"/>
    </xf>
    <xf numFmtId="20" fontId="45" fillId="2" borderId="2" xfId="0" applyNumberFormat="1" applyFont="1" applyFill="1" applyBorder="1" applyAlignment="1" applyProtection="1">
      <alignment horizontal="center" vertical="center"/>
      <protection locked="0" hidden="1"/>
    </xf>
    <xf numFmtId="20" fontId="45" fillId="0" borderId="2" xfId="0" applyNumberFormat="1" applyFont="1" applyBorder="1" applyAlignment="1" applyProtection="1">
      <alignment horizontal="center" vertical="center"/>
      <protection locked="0" hidden="1"/>
    </xf>
    <xf numFmtId="0" fontId="45" fillId="0" borderId="24" xfId="0" applyFont="1" applyBorder="1" applyAlignment="1" applyProtection="1">
      <alignment horizontal="center" vertical="center"/>
      <protection locked="0"/>
    </xf>
    <xf numFmtId="49" fontId="45" fillId="0" borderId="25" xfId="0" applyNumberFormat="1" applyFont="1" applyBorder="1" applyAlignment="1" applyProtection="1">
      <alignment horizontal="center" vertical="center"/>
      <protection locked="0" hidden="1"/>
    </xf>
    <xf numFmtId="49" fontId="45" fillId="0" borderId="1" xfId="0" applyNumberFormat="1" applyFont="1" applyBorder="1" applyAlignment="1" applyProtection="1">
      <alignment horizontal="center" vertical="center"/>
      <protection locked="0" hidden="1"/>
    </xf>
    <xf numFmtId="49" fontId="45" fillId="0" borderId="13" xfId="0" applyNumberFormat="1" applyFont="1" applyBorder="1" applyAlignment="1" applyProtection="1">
      <alignment horizontal="center" vertical="center"/>
      <protection locked="0" hidden="1"/>
    </xf>
    <xf numFmtId="1" fontId="45" fillId="0" borderId="25" xfId="0" applyNumberFormat="1" applyFont="1" applyBorder="1" applyAlignment="1" applyProtection="1">
      <alignment horizontal="center" vertical="center"/>
      <protection locked="0" hidden="1"/>
    </xf>
    <xf numFmtId="1" fontId="45" fillId="0" borderId="1" xfId="0" applyNumberFormat="1" applyFont="1" applyBorder="1" applyAlignment="1" applyProtection="1">
      <alignment horizontal="center" vertical="center"/>
      <protection locked="0" hidden="1"/>
    </xf>
    <xf numFmtId="1" fontId="45" fillId="0" borderId="13" xfId="0" applyNumberFormat="1" applyFont="1" applyBorder="1" applyAlignment="1" applyProtection="1">
      <alignment horizontal="center" vertical="center"/>
      <protection locked="0" hidden="1"/>
    </xf>
    <xf numFmtId="2" fontId="45" fillId="0" borderId="25" xfId="0" applyNumberFormat="1" applyFont="1" applyBorder="1" applyAlignment="1" applyProtection="1">
      <alignment horizontal="center" vertical="center"/>
      <protection locked="0" hidden="1"/>
    </xf>
    <xf numFmtId="2" fontId="45" fillId="0" borderId="1" xfId="0" applyNumberFormat="1" applyFont="1" applyBorder="1" applyAlignment="1" applyProtection="1">
      <alignment horizontal="center" vertical="center"/>
      <protection locked="0" hidden="1"/>
    </xf>
    <xf numFmtId="2" fontId="45" fillId="0" borderId="13" xfId="0" applyNumberFormat="1" applyFont="1" applyBorder="1" applyAlignment="1" applyProtection="1">
      <alignment horizontal="center" vertical="center"/>
      <protection locked="0" hidden="1"/>
    </xf>
    <xf numFmtId="0" fontId="30" fillId="0" borderId="2" xfId="0" applyFont="1" applyBorder="1" applyAlignment="1" applyProtection="1">
      <alignment horizontal="left" vertical="center"/>
      <protection hidden="1"/>
    </xf>
    <xf numFmtId="1" fontId="45" fillId="0" borderId="2" xfId="0" applyNumberFormat="1" applyFont="1" applyBorder="1" applyAlignment="1" applyProtection="1">
      <alignment horizontal="center" vertical="center"/>
      <protection locked="0" hidden="1"/>
    </xf>
    <xf numFmtId="2" fontId="45" fillId="0" borderId="2" xfId="0" applyNumberFormat="1" applyFont="1" applyBorder="1" applyAlignment="1" applyProtection="1">
      <alignment horizontal="center" vertical="center"/>
      <protection locked="0" hidden="1"/>
    </xf>
    <xf numFmtId="49" fontId="45" fillId="0" borderId="2" xfId="0" applyNumberFormat="1" applyFont="1" applyBorder="1" applyAlignment="1" applyProtection="1">
      <alignment horizontal="center" vertical="center"/>
      <protection locked="0" hidden="1"/>
    </xf>
    <xf numFmtId="0" fontId="30" fillId="0" borderId="2" xfId="0" applyFont="1" applyBorder="1" applyAlignment="1" applyProtection="1">
      <alignment horizontal="center" vertical="center"/>
      <protection hidden="1"/>
    </xf>
    <xf numFmtId="0" fontId="45" fillId="0" borderId="1" xfId="0" applyNumberFormat="1" applyFont="1" applyBorder="1" applyAlignment="1" applyProtection="1">
      <alignment horizontal="center"/>
      <protection hidden="1"/>
    </xf>
    <xf numFmtId="0" fontId="15" fillId="0" borderId="1" xfId="0" applyNumberFormat="1" applyFont="1" applyBorder="1" applyAlignment="1" applyProtection="1">
      <alignment horizontal="center"/>
      <protection hidden="1"/>
    </xf>
    <xf numFmtId="0" fontId="45" fillId="0" borderId="8" xfId="0" applyNumberFormat="1" applyFont="1" applyBorder="1" applyAlignment="1" applyProtection="1">
      <alignment horizontal="center"/>
      <protection hidden="1"/>
    </xf>
    <xf numFmtId="0" fontId="29" fillId="0" borderId="2" xfId="0" applyFont="1" applyBorder="1" applyAlignment="1" applyProtection="1">
      <alignment horizontal="center" vertical="center"/>
      <protection hidden="1"/>
    </xf>
    <xf numFmtId="0" fontId="29" fillId="0" borderId="24" xfId="0" applyFont="1" applyBorder="1" applyAlignment="1" applyProtection="1">
      <alignment horizontal="center" vertical="top"/>
      <protection hidden="1"/>
    </xf>
    <xf numFmtId="0" fontId="29" fillId="0" borderId="17" xfId="0" applyFont="1" applyBorder="1" applyAlignment="1" applyProtection="1">
      <alignment horizontal="center"/>
      <protection hidden="1"/>
    </xf>
    <xf numFmtId="0" fontId="12" fillId="0" borderId="8" xfId="0" applyFont="1" applyBorder="1" applyAlignment="1" applyProtection="1">
      <alignment horizontal="center" vertical="center"/>
      <protection hidden="1"/>
    </xf>
    <xf numFmtId="0" fontId="22" fillId="0" borderId="0" xfId="0" applyFont="1" applyBorder="1" applyAlignment="1" applyProtection="1">
      <alignment horizontal="left" vertical="top" wrapText="1"/>
      <protection hidden="1"/>
    </xf>
    <xf numFmtId="0" fontId="17" fillId="0" borderId="10" xfId="0" applyFont="1" applyBorder="1" applyAlignment="1" applyProtection="1">
      <alignment vertical="center"/>
      <protection hidden="1"/>
    </xf>
    <xf numFmtId="49" fontId="28" fillId="0" borderId="9" xfId="0" applyNumberFormat="1" applyFont="1" applyBorder="1" applyAlignment="1" applyProtection="1">
      <alignment horizontal="center" vertical="center"/>
      <protection hidden="1"/>
    </xf>
    <xf numFmtId="167" fontId="28" fillId="0" borderId="8" xfId="0" applyNumberFormat="1" applyFont="1" applyBorder="1" applyAlignment="1" applyProtection="1">
      <alignment horizontal="left" vertical="center"/>
      <protection hidden="1"/>
    </xf>
    <xf numFmtId="167" fontId="20" fillId="0" borderId="0" xfId="0" applyNumberFormat="1" applyFont="1" applyBorder="1" applyAlignment="1" applyProtection="1">
      <alignment horizontal="center" vertical="center"/>
      <protection hidden="1"/>
    </xf>
  </cellXfs>
  <cellStyles count="20">
    <cellStyle name="1Tabellentext" xfId="1" xr:uid="{00000000-0005-0000-0000-000000000000}"/>
    <cellStyle name="2Tabellentext fett" xfId="2" xr:uid="{00000000-0005-0000-0000-000001000000}"/>
    <cellStyle name="3Tabellentext Zeilenfall" xfId="3" xr:uid="{00000000-0005-0000-0000-000002000000}"/>
    <cellStyle name="4Tabellentext fett Zeilenfall" xfId="4" xr:uid="{00000000-0005-0000-0000-000003000000}"/>
    <cellStyle name="Euro" xfId="5" xr:uid="{00000000-0005-0000-0000-000004000000}"/>
    <cellStyle name="Kopfzeile" xfId="6" xr:uid="{00000000-0005-0000-0000-000005000000}"/>
    <cellStyle name="Muster 1" xfId="7" xr:uid="{00000000-0005-0000-0000-000006000000}"/>
    <cellStyle name="Neutral" xfId="8" builtinId="28" customBuiltin="1"/>
    <cellStyle name="Normal" xfId="0" builtinId="0"/>
    <cellStyle name="Standard 2" xfId="9" xr:uid="{00000000-0005-0000-0000-000009000000}"/>
    <cellStyle name="Standard Diagramm fett" xfId="10" xr:uid="{00000000-0005-0000-0000-00000A000000}"/>
    <cellStyle name="Standard fett" xfId="11" xr:uid="{00000000-0005-0000-0000-00000B000000}"/>
    <cellStyle name="Standard fett Zeilenfall" xfId="12" xr:uid="{00000000-0005-0000-0000-00000C000000}"/>
    <cellStyle name="Standard fett_Anwenderhilfe" xfId="13" xr:uid="{00000000-0005-0000-0000-00000D000000}"/>
    <cellStyle name="Standard Zeilenfall" xfId="14" xr:uid="{00000000-0005-0000-0000-00000E000000}"/>
    <cellStyle name="Titel" xfId="15" xr:uid="{00000000-0005-0000-0000-00000F000000}"/>
    <cellStyle name="Überschrift 2 Diagramm" xfId="16" xr:uid="{00000000-0005-0000-0000-000010000000}"/>
    <cellStyle name="Überschrift 3 Diagramm" xfId="17" xr:uid="{00000000-0005-0000-0000-000011000000}"/>
    <cellStyle name="Undefiniert" xfId="18" xr:uid="{00000000-0005-0000-0000-000012000000}"/>
    <cellStyle name="Windings" xfId="19" xr:uid="{00000000-0005-0000-0000-000013000000}"/>
  </cellStyles>
  <dxfs count="30">
    <dxf>
      <font>
        <condense val="0"/>
        <extend val="0"/>
        <color indexed="3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CC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Button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Radio" firstButton="1" fmlaLink="$B$1" lockText="1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1092" name="Picture 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1</xdr:row>
          <xdr:rowOff>76200</xdr:rowOff>
        </xdr:from>
        <xdr:to>
          <xdr:col>28</xdr:col>
          <xdr:colOff>266700</xdr:colOff>
          <xdr:row>2</xdr:row>
          <xdr:rowOff>142875</xdr:rowOff>
        </xdr:to>
        <xdr:sp macro="" textlink="">
          <xdr:nvSpPr>
            <xdr:cNvPr id="1026" name="Кнопка 3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 times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</xdr:row>
          <xdr:rowOff>304800</xdr:rowOff>
        </xdr:from>
        <xdr:to>
          <xdr:col>28</xdr:col>
          <xdr:colOff>266700</xdr:colOff>
          <xdr:row>4</xdr:row>
          <xdr:rowOff>9525</xdr:rowOff>
        </xdr:to>
        <xdr:sp macro="" textlink="">
          <xdr:nvSpPr>
            <xdr:cNvPr id="1027" name="Кнопка 3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 contents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1</xdr:row>
          <xdr:rowOff>76200</xdr:rowOff>
        </xdr:from>
        <xdr:to>
          <xdr:col>32</xdr:col>
          <xdr:colOff>781050</xdr:colOff>
          <xdr:row>2</xdr:row>
          <xdr:rowOff>142875</xdr:rowOff>
        </xdr:to>
        <xdr:sp macro="" textlink="">
          <xdr:nvSpPr>
            <xdr:cNvPr id="1028" name="Кнопка 4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Save timesheet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2</xdr:row>
          <xdr:rowOff>304800</xdr:rowOff>
        </xdr:from>
        <xdr:to>
          <xdr:col>32</xdr:col>
          <xdr:colOff>781050</xdr:colOff>
          <xdr:row>4</xdr:row>
          <xdr:rowOff>9525</xdr:rowOff>
        </xdr:to>
        <xdr:sp macro="" textlink="">
          <xdr:nvSpPr>
            <xdr:cNvPr id="1029" name="Кнопка 49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86080" y="0"/>
          <a:ext cx="5806440" cy="14706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1</xdr:row>
          <xdr:rowOff>76200</xdr:rowOff>
        </xdr:from>
        <xdr:to>
          <xdr:col>32</xdr:col>
          <xdr:colOff>781050</xdr:colOff>
          <xdr:row>2</xdr:row>
          <xdr:rowOff>142875</xdr:rowOff>
        </xdr:to>
        <xdr:sp macro="" textlink="">
          <xdr:nvSpPr>
            <xdr:cNvPr id="5123" name="Кнопка 44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Сохранить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628650</xdr:colOff>
          <xdr:row>2</xdr:row>
          <xdr:rowOff>304800</xdr:rowOff>
        </xdr:from>
        <xdr:to>
          <xdr:col>32</xdr:col>
          <xdr:colOff>781050</xdr:colOff>
          <xdr:row>4</xdr:row>
          <xdr:rowOff>9525</xdr:rowOff>
        </xdr:to>
        <xdr:sp macro="" textlink="">
          <xdr:nvSpPr>
            <xdr:cNvPr id="5124" name="Кнопка 49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50292" rIns="54864" bIns="50292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Печать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152400</xdr:colOff>
      <xdr:row>0</xdr:row>
      <xdr:rowOff>0</xdr:rowOff>
    </xdr:from>
    <xdr:to>
      <xdr:col>88</xdr:col>
      <xdr:colOff>76200</xdr:colOff>
      <xdr:row>4</xdr:row>
      <xdr:rowOff>38100</xdr:rowOff>
    </xdr:to>
    <xdr:pic>
      <xdr:nvPicPr>
        <xdr:cNvPr id="2101" name="Picture 1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1700" y="0"/>
          <a:ext cx="5638800" cy="1485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19050</xdr:rowOff>
        </xdr:from>
        <xdr:to>
          <xdr:col>2</xdr:col>
          <xdr:colOff>47625</xdr:colOff>
          <xdr:row>2</xdr:row>
          <xdr:rowOff>9525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9525</xdr:rowOff>
        </xdr:from>
        <xdr:to>
          <xdr:col>2</xdr:col>
          <xdr:colOff>47625</xdr:colOff>
          <xdr:row>3</xdr:row>
          <xdr:rowOff>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47625</xdr:colOff>
          <xdr:row>4</xdr:row>
          <xdr:rowOff>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47625</xdr:colOff>
          <xdr:row>4</xdr:row>
          <xdr:rowOff>219075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2</xdr:col>
          <xdr:colOff>47625</xdr:colOff>
          <xdr:row>6</xdr:row>
          <xdr:rowOff>0</xdr:rowOff>
        </xdr:to>
        <xdr:sp macro="" textlink="">
          <xdr:nvSpPr>
            <xdr:cNvPr id="4101" name="Option Butto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9525</xdr:rowOff>
        </xdr:from>
        <xdr:to>
          <xdr:col>2</xdr:col>
          <xdr:colOff>47625</xdr:colOff>
          <xdr:row>7</xdr:row>
          <xdr:rowOff>0</xdr:rowOff>
        </xdr:to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47625</xdr:colOff>
          <xdr:row>7</xdr:row>
          <xdr:rowOff>219075</xdr:rowOff>
        </xdr:to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47625</xdr:colOff>
          <xdr:row>8</xdr:row>
          <xdr:rowOff>219075</xdr:rowOff>
        </xdr:to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9525</xdr:rowOff>
        </xdr:from>
        <xdr:to>
          <xdr:col>2</xdr:col>
          <xdr:colOff>47625</xdr:colOff>
          <xdr:row>10</xdr:row>
          <xdr:rowOff>0</xdr:rowOff>
        </xdr:to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9525</xdr:rowOff>
        </xdr:from>
        <xdr:to>
          <xdr:col>2</xdr:col>
          <xdr:colOff>47625</xdr:colOff>
          <xdr:row>11</xdr:row>
          <xdr:rowOff>0</xdr:rowOff>
        </xdr:to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3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9525</xdr:rowOff>
        </xdr:from>
        <xdr:to>
          <xdr:col>2</xdr:col>
          <xdr:colOff>47625</xdr:colOff>
          <xdr:row>12</xdr:row>
          <xdr:rowOff>0</xdr:rowOff>
        </xdr:to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3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9525</xdr:rowOff>
        </xdr:from>
        <xdr:to>
          <xdr:col>2</xdr:col>
          <xdr:colOff>47625</xdr:colOff>
          <xdr:row>13</xdr:row>
          <xdr:rowOff>0</xdr:rowOff>
        </xdr:to>
        <xdr:sp macro="" textlink="">
          <xdr:nvSpPr>
            <xdr:cNvPr id="4108" name="Option 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3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9525</xdr:rowOff>
        </xdr:from>
        <xdr:to>
          <xdr:col>2</xdr:col>
          <xdr:colOff>47625</xdr:colOff>
          <xdr:row>14</xdr:row>
          <xdr:rowOff>0</xdr:rowOff>
        </xdr:to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3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9525</xdr:rowOff>
        </xdr:from>
        <xdr:to>
          <xdr:col>2</xdr:col>
          <xdr:colOff>47625</xdr:colOff>
          <xdr:row>15</xdr:row>
          <xdr:rowOff>0</xdr:rowOff>
        </xdr:to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47625</xdr:colOff>
          <xdr:row>16</xdr:row>
          <xdr:rowOff>0</xdr:rowOff>
        </xdr:to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9525</xdr:rowOff>
        </xdr:from>
        <xdr:to>
          <xdr:col>2</xdr:col>
          <xdr:colOff>47625</xdr:colOff>
          <xdr:row>17</xdr:row>
          <xdr:rowOff>0</xdr:rowOff>
        </xdr:to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2</xdr:col>
          <xdr:colOff>47625</xdr:colOff>
          <xdr:row>18</xdr:row>
          <xdr:rowOff>0</xdr:rowOff>
        </xdr:to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9525</xdr:rowOff>
        </xdr:from>
        <xdr:to>
          <xdr:col>2</xdr:col>
          <xdr:colOff>47625</xdr:colOff>
          <xdr:row>19</xdr:row>
          <xdr:rowOff>0</xdr:rowOff>
        </xdr:to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47625</xdr:colOff>
          <xdr:row>20</xdr:row>
          <xdr:rowOff>9525</xdr:rowOff>
        </xdr:to>
        <xdr:sp macro="" textlink="">
          <xdr:nvSpPr>
            <xdr:cNvPr id="4115" name="Option Button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9525</xdr:rowOff>
        </xdr:from>
        <xdr:to>
          <xdr:col>2</xdr:col>
          <xdr:colOff>47625</xdr:colOff>
          <xdr:row>21</xdr:row>
          <xdr:rowOff>0</xdr:rowOff>
        </xdr:to>
        <xdr:sp macro="" textlink="">
          <xdr:nvSpPr>
            <xdr:cNvPr id="4116" name="Option Button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9525</xdr:rowOff>
        </xdr:from>
        <xdr:to>
          <xdr:col>2</xdr:col>
          <xdr:colOff>47625</xdr:colOff>
          <xdr:row>22</xdr:row>
          <xdr:rowOff>0</xdr:rowOff>
        </xdr:to>
        <xdr:sp macro="" textlink="">
          <xdr:nvSpPr>
            <xdr:cNvPr id="4117" name="Option Button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13" Type="http://schemas.openxmlformats.org/officeDocument/2006/relationships/ctrlProp" Target="../ctrlProps/ctrlProp16.xml"/><Relationship Id="rId1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10.xml"/><Relationship Id="rId12" Type="http://schemas.openxmlformats.org/officeDocument/2006/relationships/ctrlProp" Target="../ctrlProps/ctrlProp15.xml"/><Relationship Id="rId17" Type="http://schemas.openxmlformats.org/officeDocument/2006/relationships/ctrlProp" Target="../ctrlProps/ctrlProp20.xml"/><Relationship Id="rId25" Type="http://schemas.openxmlformats.org/officeDocument/2006/relationships/comments" Target="../comments1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9.xml"/><Relationship Id="rId20" Type="http://schemas.openxmlformats.org/officeDocument/2006/relationships/ctrlProp" Target="../ctrlProps/ctrlProp2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9.xml"/><Relationship Id="rId11" Type="http://schemas.openxmlformats.org/officeDocument/2006/relationships/ctrlProp" Target="../ctrlProps/ctrlProp14.xml"/><Relationship Id="rId24" Type="http://schemas.openxmlformats.org/officeDocument/2006/relationships/ctrlProp" Target="../ctrlProps/ctrlProp27.xml"/><Relationship Id="rId5" Type="http://schemas.openxmlformats.org/officeDocument/2006/relationships/ctrlProp" Target="../ctrlProps/ctrlProp8.xml"/><Relationship Id="rId15" Type="http://schemas.openxmlformats.org/officeDocument/2006/relationships/ctrlProp" Target="../ctrlProps/ctrlProp18.xml"/><Relationship Id="rId23" Type="http://schemas.openxmlformats.org/officeDocument/2006/relationships/ctrlProp" Target="../ctrlProps/ctrlProp26.xml"/><Relationship Id="rId10" Type="http://schemas.openxmlformats.org/officeDocument/2006/relationships/ctrlProp" Target="../ctrlProps/ctrlProp13.xml"/><Relationship Id="rId19" Type="http://schemas.openxmlformats.org/officeDocument/2006/relationships/ctrlProp" Target="../ctrlProps/ctrlProp22.xml"/><Relationship Id="rId4" Type="http://schemas.openxmlformats.org/officeDocument/2006/relationships/ctrlProp" Target="../ctrlProps/ctrlProp7.xml"/><Relationship Id="rId9" Type="http://schemas.openxmlformats.org/officeDocument/2006/relationships/ctrlProp" Target="../ctrlProps/ctrlProp12.xml"/><Relationship Id="rId14" Type="http://schemas.openxmlformats.org/officeDocument/2006/relationships/ctrlProp" Target="../ctrlProps/ctrlProp17.xml"/><Relationship Id="rId22" Type="http://schemas.openxmlformats.org/officeDocument/2006/relationships/ctrlProp" Target="../ctrlProps/ctrlProp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indexed="42"/>
    <pageSetUpPr fitToPage="1"/>
  </sheetPr>
  <dimension ref="A1:CL65536"/>
  <sheetViews>
    <sheetView showGridLines="0" tabSelected="1" view="pageBreakPreview" topLeftCell="C21" zoomScale="25" zoomScaleNormal="25" zoomScaleSheetLayoutView="25" workbookViewId="0">
      <selection activeCell="BL46" sqref="BL46:BM46"/>
    </sheetView>
  </sheetViews>
  <sheetFormatPr defaultColWidth="11.44140625" defaultRowHeight="28.5" customHeight="1" x14ac:dyDescent="0.25"/>
  <cols>
    <col min="1" max="2" width="0" style="1" hidden="1" customWidth="1"/>
    <col min="3" max="3" width="4.5546875" style="2" customWidth="1"/>
    <col min="4" max="4" width="3.44140625" style="1" customWidth="1"/>
    <col min="5" max="5" width="1.6640625" style="1" customWidth="1"/>
    <col min="6" max="6" width="6.88671875" style="1" customWidth="1"/>
    <col min="7" max="7" width="5.109375" style="1" customWidth="1"/>
    <col min="8" max="8" width="3.44140625" style="1" customWidth="1"/>
    <col min="9" max="9" width="6.88671875" style="1" customWidth="1"/>
    <col min="10" max="10" width="3.44140625" style="1" customWidth="1"/>
    <col min="11" max="11" width="10.33203125" style="1" customWidth="1"/>
    <col min="12" max="12" width="12.88671875" style="1" customWidth="1"/>
    <col min="13" max="14" width="1.6640625" style="1" customWidth="1"/>
    <col min="15" max="15" width="3.44140625" style="1" customWidth="1"/>
    <col min="16" max="17" width="1.6640625" style="1" customWidth="1"/>
    <col min="18" max="18" width="3.44140625" style="1" customWidth="1"/>
    <col min="19" max="20" width="1.6640625" style="1" customWidth="1"/>
    <col min="21" max="23" width="3.44140625" style="1" customWidth="1"/>
    <col min="24" max="26" width="1.6640625" style="1" customWidth="1"/>
    <col min="27" max="27" width="6.88671875" style="1" customWidth="1"/>
    <col min="28" max="28" width="10.33203125" style="1" customWidth="1"/>
    <col min="29" max="29" width="12" style="1" customWidth="1"/>
    <col min="30" max="30" width="10.33203125" style="1" customWidth="1"/>
    <col min="31" max="31" width="3.44140625" style="1" customWidth="1"/>
    <col min="32" max="32" width="1.6640625" style="1" customWidth="1"/>
    <col min="33" max="33" width="15.44140625" style="1" customWidth="1"/>
    <col min="34" max="34" width="1.6640625" style="1" customWidth="1"/>
    <col min="35" max="35" width="5.109375" style="1" customWidth="1"/>
    <col min="36" max="36" width="3.44140625" style="1" customWidth="1"/>
    <col min="37" max="37" width="1.6640625" style="1" customWidth="1"/>
    <col min="38" max="38" width="8.5546875" style="1" customWidth="1"/>
    <col min="39" max="39" width="3.44140625" style="1" customWidth="1"/>
    <col min="40" max="40" width="8.5546875" style="1" customWidth="1"/>
    <col min="41" max="42" width="1.6640625" style="1" customWidth="1"/>
    <col min="43" max="43" width="3.44140625" style="1" customWidth="1"/>
    <col min="44" max="45" width="1.6640625" style="1" customWidth="1"/>
    <col min="46" max="46" width="6.88671875" style="1" customWidth="1"/>
    <col min="47" max="47" width="10.33203125" style="1" customWidth="1"/>
    <col min="48" max="54" width="1.6640625" style="1" customWidth="1"/>
    <col min="55" max="55" width="17.109375" style="1" customWidth="1"/>
    <col min="56" max="56" width="1.6640625" style="1" customWidth="1"/>
    <col min="57" max="57" width="3.44140625" style="1" customWidth="1"/>
    <col min="58" max="58" width="1.6640625" style="1" customWidth="1"/>
    <col min="59" max="59" width="8.5546875" style="1" customWidth="1"/>
    <col min="60" max="60" width="3.44140625" style="1" customWidth="1"/>
    <col min="61" max="61" width="1.6640625" style="1" customWidth="1"/>
    <col min="62" max="63" width="3.44140625" style="1" customWidth="1"/>
    <col min="64" max="64" width="18.88671875" style="1" customWidth="1"/>
    <col min="65" max="65" width="8.5546875" style="1" customWidth="1"/>
    <col min="66" max="66" width="1.6640625" style="1" customWidth="1"/>
    <col min="67" max="67" width="3.44140625" style="1" customWidth="1"/>
    <col min="68" max="68" width="1.6640625" style="1" customWidth="1"/>
    <col min="69" max="69" width="10.33203125" style="1" customWidth="1"/>
    <col min="70" max="70" width="8.5546875" style="1" customWidth="1"/>
    <col min="71" max="71" width="3.44140625" style="1" customWidth="1"/>
    <col min="72" max="72" width="1.6640625" style="1" customWidth="1"/>
    <col min="73" max="73" width="3.44140625" style="1" customWidth="1"/>
    <col min="74" max="74" width="1.6640625" style="1" customWidth="1"/>
    <col min="75" max="75" width="3.44140625" style="1" customWidth="1"/>
    <col min="76" max="76" width="1.6640625" style="1" customWidth="1"/>
    <col min="77" max="77" width="8.5546875" style="1" customWidth="1"/>
    <col min="78" max="78" width="3.44140625" style="1" customWidth="1"/>
    <col min="79" max="79" width="1.6640625" style="1" customWidth="1"/>
    <col min="80" max="80" width="18.88671875" style="1" customWidth="1"/>
    <col min="81" max="81" width="3.44140625" style="1" customWidth="1"/>
    <col min="82" max="83" width="1.6640625" style="1" customWidth="1"/>
    <col min="84" max="84" width="6.88671875" style="1" customWidth="1"/>
    <col min="85" max="85" width="34.33203125" style="1" customWidth="1"/>
    <col min="86" max="86" width="3.44140625" style="1" customWidth="1"/>
    <col min="87" max="87" width="1.6640625" style="1" customWidth="1"/>
    <col min="88" max="88" width="39.44140625" style="1" customWidth="1"/>
    <col min="89" max="89" width="1.6640625" style="1" customWidth="1"/>
    <col min="90" max="90" width="6.33203125" style="1" customWidth="1"/>
    <col min="91" max="16384" width="11.44140625" style="1"/>
  </cols>
  <sheetData>
    <row r="1" spans="1:89" ht="28.5" customHeight="1" x14ac:dyDescent="0.25">
      <c r="A1" s="1">
        <v>0</v>
      </c>
      <c r="D1" s="248" t="s">
        <v>184</v>
      </c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</row>
    <row r="2" spans="1:89" ht="28.5" customHeight="1" x14ac:dyDescent="0.25">
      <c r="A2" s="1">
        <f t="shared" ref="A2:A21" si="0">A1+15</f>
        <v>15</v>
      </c>
      <c r="D2" s="248" t="s">
        <v>183</v>
      </c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AK2" s="253" t="s">
        <v>279</v>
      </c>
      <c r="AL2" s="254"/>
      <c r="AM2" s="254"/>
      <c r="AN2" s="254"/>
    </row>
    <row r="3" spans="1:89" ht="28.5" customHeight="1" x14ac:dyDescent="0.25">
      <c r="A3" s="1">
        <f t="shared" si="0"/>
        <v>30</v>
      </c>
      <c r="C3" s="3"/>
      <c r="D3" s="248" t="s">
        <v>184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AK3" s="254"/>
      <c r="AL3" s="254"/>
      <c r="AM3" s="254"/>
      <c r="AN3" s="254"/>
    </row>
    <row r="4" spans="1:89" ht="28.5" customHeight="1" x14ac:dyDescent="0.25">
      <c r="A4" s="1">
        <f t="shared" si="0"/>
        <v>45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AS4" s="250" t="s">
        <v>280</v>
      </c>
      <c r="AT4" s="250"/>
      <c r="AU4" s="250"/>
      <c r="AV4" s="250"/>
      <c r="AW4" s="250"/>
      <c r="AX4" s="250"/>
      <c r="AY4" s="250"/>
      <c r="AZ4" s="250"/>
      <c r="BA4" s="250"/>
      <c r="BB4" s="250"/>
      <c r="BC4" s="250"/>
      <c r="BD4" s="250"/>
      <c r="BE4" s="250"/>
      <c r="BF4" s="250"/>
      <c r="BG4" s="250"/>
      <c r="BH4" s="250"/>
      <c r="BI4" s="250"/>
      <c r="BJ4" s="250"/>
      <c r="BK4" s="250"/>
      <c r="BL4" s="250"/>
    </row>
    <row r="5" spans="1:89" ht="17.100000000000001" customHeight="1" x14ac:dyDescent="0.25">
      <c r="A5" s="1">
        <f t="shared" si="0"/>
        <v>60</v>
      </c>
      <c r="I5" s="5"/>
      <c r="J5" s="5"/>
      <c r="AJ5" s="251" t="s">
        <v>0</v>
      </c>
      <c r="AK5" s="251"/>
      <c r="AL5" s="251"/>
      <c r="AM5" s="251"/>
      <c r="AN5" s="251"/>
      <c r="AO5" s="251"/>
      <c r="AP5" s="251"/>
      <c r="AQ5" s="251"/>
      <c r="AR5" s="251"/>
      <c r="AS5" s="250"/>
      <c r="AT5" s="250"/>
      <c r="AU5" s="250"/>
      <c r="AV5" s="250"/>
      <c r="AW5" s="250"/>
      <c r="AX5" s="250"/>
      <c r="AY5" s="250"/>
      <c r="AZ5" s="250"/>
      <c r="BA5" s="250"/>
      <c r="BB5" s="250"/>
      <c r="BC5" s="250"/>
      <c r="BD5" s="250"/>
      <c r="BE5" s="250"/>
      <c r="BF5" s="250"/>
      <c r="BG5" s="250"/>
      <c r="BH5" s="250"/>
      <c r="BI5" s="250"/>
      <c r="BJ5" s="250"/>
      <c r="BK5" s="250"/>
      <c r="BL5" s="250"/>
      <c r="BN5" s="236" t="s">
        <v>1</v>
      </c>
      <c r="BO5" s="236"/>
      <c r="BP5" s="236"/>
      <c r="BQ5" s="236"/>
      <c r="BR5" s="236"/>
      <c r="BS5" s="236"/>
      <c r="BW5" s="143" t="s">
        <v>275</v>
      </c>
      <c r="BY5" s="8" t="s">
        <v>2</v>
      </c>
      <c r="BZ5" s="143"/>
      <c r="CB5" s="8" t="s">
        <v>3</v>
      </c>
    </row>
    <row r="6" spans="1:89" ht="28.5" customHeight="1" x14ac:dyDescent="0.25">
      <c r="A6" s="1">
        <f t="shared" si="0"/>
        <v>75</v>
      </c>
      <c r="I6" s="5"/>
      <c r="J6" s="5"/>
      <c r="K6" s="5"/>
      <c r="AJ6" s="9"/>
      <c r="AK6" s="9"/>
      <c r="AL6" s="9"/>
      <c r="AM6" s="9"/>
      <c r="AN6" s="9"/>
      <c r="AO6" s="9"/>
      <c r="AP6" s="9"/>
      <c r="AQ6" s="9"/>
      <c r="AR6" s="9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N6" s="9"/>
      <c r="BO6" s="9"/>
      <c r="BP6" s="9"/>
      <c r="BQ6" s="9"/>
      <c r="BR6" s="9"/>
      <c r="BS6" s="9"/>
      <c r="BW6" s="10"/>
      <c r="BY6" s="11"/>
      <c r="BZ6" s="10"/>
      <c r="CB6" s="9"/>
    </row>
    <row r="7" spans="1:89" ht="9.6" customHeight="1" x14ac:dyDescent="0.25">
      <c r="A7" s="1">
        <f t="shared" si="0"/>
        <v>90</v>
      </c>
      <c r="D7" s="252" t="s">
        <v>276</v>
      </c>
      <c r="E7" s="252"/>
      <c r="F7" s="252"/>
      <c r="G7" s="252"/>
      <c r="H7" s="252"/>
      <c r="I7" s="252"/>
      <c r="J7" s="252"/>
      <c r="K7" s="252"/>
      <c r="L7" s="252"/>
      <c r="M7" s="12"/>
      <c r="N7" s="12"/>
      <c r="O7" s="12"/>
    </row>
    <row r="8" spans="1:89" ht="9.6" customHeight="1" x14ac:dyDescent="0.25">
      <c r="A8" s="1">
        <f t="shared" si="0"/>
        <v>105</v>
      </c>
      <c r="D8" s="252"/>
      <c r="E8" s="252"/>
      <c r="F8" s="252"/>
      <c r="G8" s="252"/>
      <c r="H8" s="252"/>
      <c r="I8" s="252"/>
      <c r="J8" s="252"/>
      <c r="K8" s="252"/>
      <c r="L8" s="252"/>
      <c r="M8" s="12"/>
      <c r="N8" s="12"/>
      <c r="O8" s="12"/>
      <c r="AJ8" s="160"/>
      <c r="AL8" s="236" t="s">
        <v>4</v>
      </c>
      <c r="AM8" s="236"/>
      <c r="AN8" s="236"/>
      <c r="AO8" s="236"/>
      <c r="AP8" s="236"/>
      <c r="AQ8" s="236"/>
      <c r="AR8" s="236"/>
      <c r="AS8" s="236"/>
      <c r="AY8" s="160" t="s">
        <v>275</v>
      </c>
      <c r="AZ8" s="160"/>
      <c r="BB8" s="236" t="s">
        <v>4</v>
      </c>
      <c r="BC8" s="236"/>
      <c r="BD8" s="236"/>
      <c r="BE8" s="236"/>
      <c r="BF8" s="236"/>
      <c r="BG8" s="236"/>
      <c r="BN8" s="13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4"/>
    </row>
    <row r="9" spans="1:89" ht="9.6" customHeight="1" x14ac:dyDescent="0.25">
      <c r="A9" s="1">
        <f t="shared" si="0"/>
        <v>120</v>
      </c>
      <c r="D9" s="252"/>
      <c r="E9" s="252"/>
      <c r="F9" s="252"/>
      <c r="G9" s="252"/>
      <c r="H9" s="252"/>
      <c r="I9" s="252"/>
      <c r="J9" s="252"/>
      <c r="K9" s="252"/>
      <c r="L9" s="252"/>
      <c r="M9" s="12"/>
      <c r="N9" s="12"/>
      <c r="O9" s="12"/>
      <c r="AJ9" s="160"/>
      <c r="AL9" s="236"/>
      <c r="AM9" s="236"/>
      <c r="AN9" s="236"/>
      <c r="AO9" s="236"/>
      <c r="AP9" s="236"/>
      <c r="AQ9" s="236"/>
      <c r="AR9" s="236"/>
      <c r="AS9" s="236"/>
      <c r="AY9" s="160"/>
      <c r="AZ9" s="160"/>
      <c r="BB9" s="236"/>
      <c r="BC9" s="236"/>
      <c r="BD9" s="236"/>
      <c r="BE9" s="236"/>
      <c r="BF9" s="236"/>
      <c r="BG9" s="236"/>
      <c r="BN9" s="15"/>
      <c r="BO9" s="160" t="s">
        <v>275</v>
      </c>
      <c r="BQ9" s="236" t="s">
        <v>5</v>
      </c>
      <c r="BR9" s="236"/>
      <c r="BS9" s="236"/>
      <c r="BT9" s="236"/>
      <c r="BU9" s="236"/>
      <c r="BV9" s="236"/>
      <c r="BW9" s="236"/>
      <c r="BX9" s="236"/>
      <c r="BY9" s="236"/>
      <c r="BZ9" s="236"/>
      <c r="CA9" s="236"/>
      <c r="CB9" s="236"/>
      <c r="CC9" s="236"/>
      <c r="CD9" s="236"/>
      <c r="CE9" s="236"/>
      <c r="CF9" s="236"/>
      <c r="CG9" s="236"/>
      <c r="CH9" s="236"/>
      <c r="CK9" s="16"/>
    </row>
    <row r="10" spans="1:89" ht="9.6" customHeight="1" x14ac:dyDescent="0.25">
      <c r="A10" s="1">
        <f t="shared" si="0"/>
        <v>135</v>
      </c>
      <c r="D10" s="252"/>
      <c r="E10" s="252"/>
      <c r="F10" s="252"/>
      <c r="G10" s="252"/>
      <c r="H10" s="252"/>
      <c r="I10" s="252"/>
      <c r="J10" s="252"/>
      <c r="K10" s="252"/>
      <c r="L10" s="252"/>
      <c r="M10" s="12"/>
      <c r="N10" s="12"/>
      <c r="O10" s="12"/>
      <c r="AL10" s="236"/>
      <c r="AM10" s="236"/>
      <c r="AN10" s="236"/>
      <c r="BB10" s="236" t="s">
        <v>6</v>
      </c>
      <c r="BC10" s="236"/>
      <c r="BD10" s="236"/>
      <c r="BE10" s="236"/>
      <c r="BF10" s="236"/>
      <c r="BG10" s="236"/>
      <c r="BN10" s="15"/>
      <c r="BO10" s="160"/>
      <c r="BQ10" s="236"/>
      <c r="BR10" s="236"/>
      <c r="BS10" s="236"/>
      <c r="BT10" s="236"/>
      <c r="BU10" s="236"/>
      <c r="BV10" s="236"/>
      <c r="BW10" s="236"/>
      <c r="BX10" s="236"/>
      <c r="BY10" s="236"/>
      <c r="BZ10" s="236"/>
      <c r="CA10" s="236"/>
      <c r="CB10" s="236"/>
      <c r="CC10" s="236"/>
      <c r="CD10" s="236"/>
      <c r="CE10" s="236"/>
      <c r="CF10" s="236"/>
      <c r="CG10" s="236"/>
      <c r="CH10" s="236"/>
      <c r="CK10" s="16"/>
    </row>
    <row r="11" spans="1:89" ht="9.6" customHeight="1" x14ac:dyDescent="0.25">
      <c r="A11" s="1">
        <f t="shared" si="0"/>
        <v>150</v>
      </c>
      <c r="D11" s="252"/>
      <c r="E11" s="252"/>
      <c r="F11" s="252"/>
      <c r="G11" s="252"/>
      <c r="H11" s="252"/>
      <c r="I11" s="252"/>
      <c r="J11" s="252"/>
      <c r="K11" s="252"/>
      <c r="L11" s="252"/>
      <c r="AL11" s="236"/>
      <c r="AM11" s="236"/>
      <c r="AN11" s="236"/>
      <c r="BB11" s="236"/>
      <c r="BC11" s="236"/>
      <c r="BD11" s="236"/>
      <c r="BE11" s="236"/>
      <c r="BF11" s="236"/>
      <c r="BG11" s="236"/>
      <c r="BN11" s="15"/>
      <c r="BQ11" s="236" t="s">
        <v>7</v>
      </c>
      <c r="BR11" s="236"/>
      <c r="BS11" s="236"/>
      <c r="BT11" s="236"/>
      <c r="BU11" s="236"/>
      <c r="BV11" s="236"/>
      <c r="BW11" s="236"/>
      <c r="BX11" s="236"/>
      <c r="BY11" s="236"/>
      <c r="BZ11" s="236"/>
      <c r="CA11" s="236"/>
      <c r="CB11" s="236"/>
      <c r="CC11" s="236"/>
      <c r="CD11" s="236"/>
      <c r="CE11" s="236"/>
      <c r="CF11" s="236"/>
      <c r="CG11" s="236"/>
      <c r="CK11" s="16"/>
    </row>
    <row r="12" spans="1:89" ht="9.6" customHeight="1" x14ac:dyDescent="0.25">
      <c r="A12" s="1">
        <f t="shared" si="0"/>
        <v>165</v>
      </c>
      <c r="I12" s="5"/>
      <c r="J12" s="5"/>
      <c r="BN12" s="15"/>
      <c r="BQ12" s="236"/>
      <c r="BR12" s="236"/>
      <c r="BS12" s="236"/>
      <c r="BT12" s="236"/>
      <c r="BU12" s="236"/>
      <c r="BV12" s="236"/>
      <c r="BW12" s="236"/>
      <c r="BX12" s="236"/>
      <c r="BY12" s="236"/>
      <c r="BZ12" s="236"/>
      <c r="CA12" s="236"/>
      <c r="CB12" s="236"/>
      <c r="CC12" s="236"/>
      <c r="CD12" s="236"/>
      <c r="CE12" s="236"/>
      <c r="CF12" s="236"/>
      <c r="CG12" s="236"/>
      <c r="CK12" s="16"/>
    </row>
    <row r="13" spans="1:89" ht="17.100000000000001" customHeight="1" x14ac:dyDescent="0.25">
      <c r="A13" s="1">
        <f t="shared" si="0"/>
        <v>180</v>
      </c>
      <c r="I13" s="5"/>
      <c r="J13" s="5"/>
      <c r="AJ13" s="143"/>
      <c r="AL13" s="236" t="s">
        <v>4</v>
      </c>
      <c r="AM13" s="236"/>
      <c r="AN13" s="236"/>
      <c r="AO13" s="236"/>
      <c r="AP13" s="236"/>
      <c r="AQ13" s="236"/>
      <c r="AR13" s="236"/>
      <c r="AS13" s="236"/>
      <c r="AY13" s="160"/>
      <c r="AZ13" s="160"/>
      <c r="BB13" s="236" t="s">
        <v>8</v>
      </c>
      <c r="BC13" s="236"/>
      <c r="BD13" s="236"/>
      <c r="BE13" s="236"/>
      <c r="BF13" s="236"/>
      <c r="BG13" s="236"/>
      <c r="BN13" s="15"/>
      <c r="CK13" s="16"/>
    </row>
    <row r="14" spans="1:89" ht="17.100000000000001" customHeight="1" x14ac:dyDescent="0.25">
      <c r="A14" s="1">
        <f t="shared" si="0"/>
        <v>195</v>
      </c>
      <c r="I14" s="239" t="s">
        <v>285</v>
      </c>
      <c r="J14" s="239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J14" s="17"/>
      <c r="AL14" s="236" t="s">
        <v>9</v>
      </c>
      <c r="AM14" s="236"/>
      <c r="AN14" s="236"/>
      <c r="BB14" s="236"/>
      <c r="BC14" s="236"/>
      <c r="BD14" s="236"/>
      <c r="BE14" s="236"/>
      <c r="BF14" s="236"/>
      <c r="BG14" s="236"/>
      <c r="BN14" s="15"/>
      <c r="BO14" s="143"/>
      <c r="BQ14" s="236" t="s">
        <v>10</v>
      </c>
      <c r="BR14" s="236"/>
      <c r="BS14" s="236"/>
      <c r="BT14" s="236"/>
      <c r="BU14" s="236"/>
      <c r="BV14" s="236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K14" s="16"/>
    </row>
    <row r="15" spans="1:89" ht="9.6" customHeight="1" x14ac:dyDescent="0.25">
      <c r="A15" s="1">
        <f t="shared" si="0"/>
        <v>210</v>
      </c>
      <c r="I15" s="239"/>
      <c r="J15" s="239"/>
      <c r="K15" s="239"/>
      <c r="L15" s="239"/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BN15" s="15"/>
      <c r="BQ15" s="236" t="s">
        <v>11</v>
      </c>
      <c r="BR15" s="236"/>
      <c r="BS15" s="236"/>
      <c r="BT15" s="236"/>
      <c r="BU15" s="236"/>
      <c r="BV15" s="236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K15" s="16"/>
    </row>
    <row r="16" spans="1:89" ht="10.5" customHeight="1" x14ac:dyDescent="0.25">
      <c r="A16" s="1">
        <f t="shared" si="0"/>
        <v>225</v>
      </c>
      <c r="D16" s="235" t="s">
        <v>12</v>
      </c>
      <c r="E16" s="235"/>
      <c r="F16" s="235"/>
      <c r="G16" s="235"/>
      <c r="H16" s="235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BN16" s="15"/>
      <c r="BQ16" s="236"/>
      <c r="BR16" s="236"/>
      <c r="BS16" s="236"/>
      <c r="BT16" s="236"/>
      <c r="BU16" s="236"/>
      <c r="BV16" s="236"/>
      <c r="BW16" s="236"/>
      <c r="BX16" s="236"/>
      <c r="BY16" s="236"/>
      <c r="BZ16" s="236"/>
      <c r="CA16" s="236"/>
      <c r="CB16" s="236"/>
      <c r="CC16" s="236"/>
      <c r="CD16" s="236"/>
      <c r="CE16" s="236"/>
      <c r="CF16" s="236"/>
      <c r="CG16" s="236"/>
      <c r="CK16" s="16"/>
    </row>
    <row r="17" spans="1:89" ht="9.6" customHeight="1" x14ac:dyDescent="0.25">
      <c r="A17" s="1">
        <f t="shared" si="0"/>
        <v>240</v>
      </c>
      <c r="D17" s="235"/>
      <c r="E17" s="235"/>
      <c r="F17" s="235"/>
      <c r="G17" s="235"/>
      <c r="H17" s="235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J17" s="13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4"/>
      <c r="BN17" s="15"/>
      <c r="CK17" s="16"/>
    </row>
    <row r="18" spans="1:89" ht="9.6" customHeight="1" x14ac:dyDescent="0.25">
      <c r="A18" s="1">
        <f t="shared" si="0"/>
        <v>255</v>
      </c>
      <c r="I18" s="18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J18" s="15"/>
      <c r="AR18" s="237">
        <v>905534023</v>
      </c>
      <c r="AS18" s="238"/>
      <c r="AT18" s="238"/>
      <c r="AU18" s="238"/>
      <c r="AV18" s="238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38"/>
      <c r="BI18" s="238"/>
      <c r="BJ18" s="238"/>
      <c r="BK18" s="238"/>
      <c r="BL18" s="238"/>
      <c r="BN18" s="15"/>
      <c r="CK18" s="16"/>
    </row>
    <row r="19" spans="1:89" ht="18" customHeight="1" x14ac:dyDescent="0.25">
      <c r="A19" s="1">
        <f t="shared" si="0"/>
        <v>270</v>
      </c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J19" s="15"/>
      <c r="AR19" s="238"/>
      <c r="AS19" s="238"/>
      <c r="AT19" s="238"/>
      <c r="AU19" s="238"/>
      <c r="AV19" s="238"/>
      <c r="AW19" s="238"/>
      <c r="AX19" s="238"/>
      <c r="AY19" s="238"/>
      <c r="AZ19" s="238"/>
      <c r="BA19" s="238"/>
      <c r="BB19" s="238"/>
      <c r="BC19" s="238"/>
      <c r="BD19" s="238"/>
      <c r="BE19" s="238"/>
      <c r="BF19" s="238"/>
      <c r="BG19" s="238"/>
      <c r="BH19" s="238"/>
      <c r="BI19" s="238"/>
      <c r="BJ19" s="238"/>
      <c r="BK19" s="238"/>
      <c r="BL19" s="238"/>
      <c r="BN19" s="15"/>
      <c r="BO19" s="143"/>
      <c r="BQ19" s="236" t="s">
        <v>13</v>
      </c>
      <c r="BR19" s="236"/>
      <c r="BS19" s="236"/>
      <c r="BT19" s="236"/>
      <c r="BU19" s="236"/>
      <c r="BV19" s="236"/>
      <c r="BW19" s="236"/>
      <c r="BX19" s="236"/>
      <c r="BY19" s="236"/>
      <c r="BZ19" s="236"/>
      <c r="CA19" s="236"/>
      <c r="CB19" s="236"/>
      <c r="CC19" s="236"/>
      <c r="CD19" s="236"/>
      <c r="CE19" s="236"/>
      <c r="CF19" s="236"/>
      <c r="CG19" s="236"/>
      <c r="CK19" s="16"/>
    </row>
    <row r="20" spans="1:89" ht="17.100000000000001" customHeight="1" x14ac:dyDescent="0.25">
      <c r="A20" s="1">
        <f t="shared" si="0"/>
        <v>285</v>
      </c>
      <c r="I20" s="239" t="s">
        <v>286</v>
      </c>
      <c r="J20" s="239"/>
      <c r="K20" s="239"/>
      <c r="L20" s="239"/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J20" s="240" t="s">
        <v>14</v>
      </c>
      <c r="AK20" s="240"/>
      <c r="AL20" s="240"/>
      <c r="AM20" s="240"/>
      <c r="AN20" s="240"/>
      <c r="AO20" s="240"/>
      <c r="AP20" s="240"/>
      <c r="AR20" s="238"/>
      <c r="AS20" s="238"/>
      <c r="AT20" s="238"/>
      <c r="AU20" s="238"/>
      <c r="AV20" s="238"/>
      <c r="AW20" s="238"/>
      <c r="AX20" s="238"/>
      <c r="AY20" s="238"/>
      <c r="AZ20" s="238"/>
      <c r="BA20" s="238"/>
      <c r="BB20" s="238"/>
      <c r="BC20" s="238"/>
      <c r="BD20" s="238"/>
      <c r="BE20" s="238"/>
      <c r="BF20" s="238"/>
      <c r="BG20" s="238"/>
      <c r="BH20" s="238"/>
      <c r="BI20" s="238"/>
      <c r="BJ20" s="238"/>
      <c r="BK20" s="238"/>
      <c r="BL20" s="238"/>
      <c r="BN20" s="15"/>
      <c r="BQ20" s="236"/>
      <c r="BR20" s="236"/>
      <c r="BS20" s="236"/>
      <c r="BT20" s="236"/>
      <c r="CK20" s="16"/>
    </row>
    <row r="21" spans="1:89" ht="9.6" customHeight="1" x14ac:dyDescent="0.25">
      <c r="A21" s="1">
        <f t="shared" si="0"/>
        <v>300</v>
      </c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J21" s="240"/>
      <c r="AK21" s="240"/>
      <c r="AL21" s="240"/>
      <c r="AM21" s="240"/>
      <c r="AN21" s="240"/>
      <c r="AO21" s="240"/>
      <c r="AP21" s="24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1"/>
      <c r="BN21" s="15"/>
      <c r="CK21" s="16"/>
    </row>
    <row r="22" spans="1:89" ht="17.100000000000001" customHeight="1" x14ac:dyDescent="0.25">
      <c r="D22" s="235" t="s">
        <v>15</v>
      </c>
      <c r="E22" s="235"/>
      <c r="F22" s="235"/>
      <c r="G22" s="235"/>
      <c r="H22" s="235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BN22" s="15"/>
      <c r="CK22" s="16"/>
    </row>
    <row r="23" spans="1:89" ht="54" customHeight="1" x14ac:dyDescent="0.25">
      <c r="I23" s="246" t="s">
        <v>284</v>
      </c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O23" s="179" t="s">
        <v>292</v>
      </c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N23" s="15"/>
      <c r="CK23" s="16"/>
    </row>
    <row r="24" spans="1:89" ht="17.100000000000001" customHeight="1" x14ac:dyDescent="0.25">
      <c r="D24" s="235" t="s">
        <v>16</v>
      </c>
      <c r="E24" s="235"/>
      <c r="F24" s="235"/>
      <c r="G24" s="235"/>
      <c r="H24" s="235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J24" s="236" t="s">
        <v>17</v>
      </c>
      <c r="AK24" s="236"/>
      <c r="AL24" s="236"/>
      <c r="AM24" s="236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N24" s="15"/>
      <c r="BO24" s="241"/>
      <c r="BP24" s="241"/>
      <c r="BQ24" s="241"/>
      <c r="BR24" s="241"/>
      <c r="BS24" s="241"/>
      <c r="BT24" s="241"/>
      <c r="BU24" s="241"/>
      <c r="BV24" s="241"/>
      <c r="BW24" s="241"/>
      <c r="BX24" s="241"/>
      <c r="BY24" s="241"/>
      <c r="BZ24" s="241"/>
      <c r="CA24" s="241"/>
      <c r="CB24" s="241"/>
      <c r="CC24" s="241"/>
      <c r="CD24" s="241"/>
      <c r="CE24" s="241"/>
      <c r="CG24" s="242"/>
      <c r="CH24" s="242"/>
      <c r="CI24" s="242"/>
      <c r="CJ24" s="242"/>
      <c r="CK24" s="16"/>
    </row>
    <row r="25" spans="1:89" ht="17.100000000000001" customHeight="1" x14ac:dyDescent="0.25">
      <c r="D25" s="22"/>
      <c r="E25" s="22"/>
      <c r="F25" s="22"/>
      <c r="I25" s="5"/>
      <c r="J25" s="243" t="s">
        <v>293</v>
      </c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BN25" s="15"/>
      <c r="BO25" s="241"/>
      <c r="BP25" s="241"/>
      <c r="BQ25" s="241"/>
      <c r="BR25" s="241"/>
      <c r="BS25" s="241"/>
      <c r="BT25" s="241"/>
      <c r="BU25" s="241"/>
      <c r="BV25" s="241"/>
      <c r="BW25" s="241"/>
      <c r="BX25" s="241"/>
      <c r="BY25" s="241"/>
      <c r="BZ25" s="241"/>
      <c r="CA25" s="241"/>
      <c r="CB25" s="241"/>
      <c r="CC25" s="241"/>
      <c r="CD25" s="241"/>
      <c r="CE25" s="241"/>
      <c r="CG25" s="242"/>
      <c r="CH25" s="242"/>
      <c r="CI25" s="242"/>
      <c r="CJ25" s="242"/>
      <c r="CK25" s="16"/>
    </row>
    <row r="26" spans="1:89" ht="9.6" customHeight="1" x14ac:dyDescent="0.25">
      <c r="I26" s="5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BN26" s="15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G26" s="10"/>
      <c r="CH26" s="10"/>
      <c r="CI26" s="10"/>
      <c r="CJ26" s="10"/>
      <c r="CK26" s="16"/>
    </row>
    <row r="27" spans="1:89" ht="17.100000000000001" customHeight="1" x14ac:dyDescent="0.5">
      <c r="I27" s="23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O27" s="244" t="s">
        <v>287</v>
      </c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  <c r="BJ27" s="244"/>
      <c r="BK27" s="244"/>
      <c r="BL27" s="244"/>
      <c r="BN27" s="15"/>
      <c r="BO27" s="245" t="s">
        <v>18</v>
      </c>
      <c r="BP27" s="245"/>
      <c r="BQ27" s="245"/>
      <c r="BR27" s="245"/>
      <c r="BS27" s="245"/>
      <c r="BT27" s="245"/>
      <c r="BU27" s="245"/>
      <c r="BV27" s="245"/>
      <c r="BW27" s="245"/>
      <c r="BX27" s="245"/>
      <c r="CG27" s="245" t="s">
        <v>18</v>
      </c>
      <c r="CH27" s="245"/>
      <c r="CI27" s="245"/>
      <c r="CK27" s="16"/>
    </row>
    <row r="28" spans="1:89" ht="9.6" customHeight="1" x14ac:dyDescent="0.5">
      <c r="I28" s="25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  <c r="BJ28" s="244"/>
      <c r="BK28" s="244"/>
      <c r="BL28" s="244"/>
      <c r="BN28" s="15"/>
      <c r="BO28" s="245" t="s">
        <v>19</v>
      </c>
      <c r="BP28" s="245"/>
      <c r="BQ28" s="245"/>
      <c r="BR28" s="245"/>
      <c r="BS28" s="245"/>
      <c r="BT28" s="245"/>
      <c r="BU28" s="245"/>
      <c r="BV28" s="245"/>
      <c r="CG28" s="245" t="s">
        <v>20</v>
      </c>
      <c r="CK28" s="16"/>
    </row>
    <row r="29" spans="1:89" ht="9.6" customHeight="1" x14ac:dyDescent="0.25">
      <c r="D29" s="235" t="s">
        <v>21</v>
      </c>
      <c r="E29" s="235"/>
      <c r="F29" s="235"/>
      <c r="G29" s="235"/>
      <c r="H29" s="235"/>
      <c r="I29" s="235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J29" s="236" t="s">
        <v>22</v>
      </c>
      <c r="AK29" s="236"/>
      <c r="AL29" s="236"/>
      <c r="AM29" s="236"/>
      <c r="AN29" s="236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  <c r="BJ29" s="244"/>
      <c r="BK29" s="244"/>
      <c r="BL29" s="244"/>
      <c r="BN29" s="15"/>
      <c r="BO29" s="245"/>
      <c r="BP29" s="245"/>
      <c r="BQ29" s="245"/>
      <c r="BR29" s="245"/>
      <c r="BS29" s="245"/>
      <c r="BT29" s="245"/>
      <c r="BU29" s="245"/>
      <c r="BV29" s="245"/>
      <c r="CG29" s="245"/>
      <c r="CK29" s="16"/>
    </row>
    <row r="30" spans="1:89" ht="9.6" customHeight="1" x14ac:dyDescent="0.25">
      <c r="D30" s="235"/>
      <c r="E30" s="235"/>
      <c r="F30" s="235"/>
      <c r="G30" s="235"/>
      <c r="H30" s="235"/>
      <c r="I30" s="235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J30" s="236"/>
      <c r="AK30" s="236"/>
      <c r="AL30" s="236"/>
      <c r="AM30" s="236"/>
      <c r="AN30" s="236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  <c r="BJ30" s="244"/>
      <c r="BK30" s="244"/>
      <c r="BL30" s="244"/>
      <c r="BN30" s="26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1"/>
    </row>
    <row r="31" spans="1:89" ht="28.5" customHeight="1" thickBot="1" x14ac:dyDescent="0.3"/>
    <row r="32" spans="1:89" ht="45" customHeight="1" x14ac:dyDescent="0.35">
      <c r="D32" s="226" t="s">
        <v>23</v>
      </c>
      <c r="E32" s="226"/>
      <c r="F32" s="226"/>
      <c r="G32" s="226"/>
      <c r="H32" s="226"/>
      <c r="I32" s="226"/>
      <c r="J32" s="227" t="s">
        <v>24</v>
      </c>
      <c r="K32" s="227"/>
      <c r="L32" s="227"/>
      <c r="M32" s="227"/>
      <c r="N32" s="227" t="s">
        <v>25</v>
      </c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 t="s">
        <v>26</v>
      </c>
      <c r="Z32" s="227"/>
      <c r="AA32" s="227"/>
      <c r="AB32" s="227"/>
      <c r="AC32" s="228" t="s">
        <v>27</v>
      </c>
      <c r="AD32" s="229"/>
      <c r="AE32" s="229"/>
      <c r="AF32" s="229"/>
      <c r="AG32" s="229"/>
      <c r="AH32" s="229"/>
      <c r="AI32" s="230"/>
      <c r="AJ32" s="225" t="s">
        <v>28</v>
      </c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 t="s">
        <v>29</v>
      </c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7" t="s">
        <v>30</v>
      </c>
      <c r="BM32" s="227"/>
      <c r="BN32" s="259" t="s">
        <v>31</v>
      </c>
      <c r="BO32" s="259"/>
      <c r="BP32" s="259"/>
      <c r="BQ32" s="259"/>
      <c r="BR32" s="259"/>
      <c r="BS32" s="259"/>
      <c r="BT32" s="259"/>
      <c r="BU32" s="259"/>
      <c r="BV32" s="259"/>
      <c r="BW32" s="259"/>
      <c r="BX32" s="259"/>
      <c r="BY32" s="259"/>
      <c r="BZ32" s="259"/>
      <c r="CA32" s="259"/>
      <c r="CB32" s="259"/>
      <c r="CC32" s="259"/>
      <c r="CD32" s="259"/>
      <c r="CE32" s="259"/>
      <c r="CF32" s="259"/>
      <c r="CG32" s="259"/>
      <c r="CH32" s="259"/>
      <c r="CI32" s="259"/>
      <c r="CJ32" s="259"/>
      <c r="CK32" s="259"/>
    </row>
    <row r="33" spans="1:89" ht="45" customHeight="1" x14ac:dyDescent="0.25">
      <c r="D33" s="226" t="s">
        <v>32</v>
      </c>
      <c r="E33" s="226"/>
      <c r="F33" s="226"/>
      <c r="G33" s="226"/>
      <c r="H33" s="226"/>
      <c r="I33" s="226"/>
      <c r="J33" s="234" t="s">
        <v>33</v>
      </c>
      <c r="K33" s="234"/>
      <c r="L33" s="234"/>
      <c r="M33" s="234"/>
      <c r="N33" s="234" t="s">
        <v>33</v>
      </c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 t="s">
        <v>34</v>
      </c>
      <c r="Z33" s="234"/>
      <c r="AA33" s="234"/>
      <c r="AB33" s="234"/>
      <c r="AC33" s="231"/>
      <c r="AD33" s="232"/>
      <c r="AE33" s="232"/>
      <c r="AF33" s="232"/>
      <c r="AG33" s="232"/>
      <c r="AH33" s="232"/>
      <c r="AI33" s="233"/>
      <c r="AJ33" s="225" t="s">
        <v>271</v>
      </c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 t="s">
        <v>35</v>
      </c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34" t="s">
        <v>36</v>
      </c>
      <c r="BM33" s="234"/>
      <c r="BN33" s="259"/>
      <c r="BO33" s="259"/>
      <c r="BP33" s="259"/>
      <c r="BQ33" s="259"/>
      <c r="BR33" s="259"/>
      <c r="BS33" s="259"/>
      <c r="BT33" s="259"/>
      <c r="BU33" s="259"/>
      <c r="BV33" s="259"/>
      <c r="BW33" s="259"/>
      <c r="BX33" s="259"/>
      <c r="BY33" s="259"/>
      <c r="BZ33" s="259"/>
      <c r="CA33" s="259"/>
      <c r="CB33" s="259"/>
      <c r="CC33" s="259"/>
      <c r="CD33" s="259"/>
      <c r="CE33" s="259"/>
      <c r="CF33" s="259"/>
      <c r="CG33" s="259"/>
      <c r="CH33" s="259"/>
      <c r="CI33" s="259"/>
      <c r="CJ33" s="259"/>
      <c r="CK33" s="259"/>
    </row>
    <row r="34" spans="1:89" ht="17.100000000000001" customHeight="1" x14ac:dyDescent="0.25">
      <c r="D34" s="223" t="str">
        <f>TRUNC((D37-DATE(YEAR(D37+3-MOD(D37-2,7)),1,MOD(D37-2,7)-9))/7)&amp;"/"&amp;MIN(YEAR(D37-1-MOD(D37-2,7)+4),YEAR(D37-MOD(D37-1,7)+4))</f>
        <v>35/2022</v>
      </c>
      <c r="E34" s="223"/>
      <c r="F34" s="223"/>
      <c r="G34" s="223"/>
      <c r="H34" s="223"/>
      <c r="I34" s="223"/>
      <c r="J34" s="224"/>
      <c r="K34" s="224"/>
      <c r="L34" s="224"/>
      <c r="M34" s="224"/>
      <c r="N34" s="1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0"/>
      <c r="AB34" s="10"/>
      <c r="AC34" s="13"/>
      <c r="AD34" s="10"/>
      <c r="AE34" s="10"/>
      <c r="AF34" s="10"/>
      <c r="AG34" s="10"/>
      <c r="AH34" s="10"/>
      <c r="AI34" s="14"/>
      <c r="AJ34" s="28"/>
      <c r="AK34" s="29"/>
      <c r="AL34" s="29"/>
      <c r="AM34" s="29"/>
      <c r="AN34" s="29"/>
      <c r="AO34" s="30"/>
      <c r="AP34" s="225"/>
      <c r="AQ34" s="225"/>
      <c r="AR34" s="225"/>
      <c r="AS34" s="225"/>
      <c r="AT34" s="225"/>
      <c r="AU34" s="225"/>
      <c r="AV34" s="225"/>
      <c r="AW34" s="225" t="s">
        <v>272</v>
      </c>
      <c r="AX34" s="225"/>
      <c r="AY34" s="225"/>
      <c r="AZ34" s="225"/>
      <c r="BA34" s="225"/>
      <c r="BB34" s="225"/>
      <c r="BC34" s="225"/>
      <c r="BD34" s="28"/>
      <c r="BE34" s="29"/>
      <c r="BF34" s="29"/>
      <c r="BG34" s="29"/>
      <c r="BH34" s="29"/>
      <c r="BI34" s="29"/>
      <c r="BJ34" s="29"/>
      <c r="BK34" s="29"/>
      <c r="BL34" s="28"/>
      <c r="BM34" s="29"/>
      <c r="BN34" s="15"/>
      <c r="BS34" s="7"/>
      <c r="BU34" s="161" t="s">
        <v>37</v>
      </c>
      <c r="BV34" s="161"/>
      <c r="BW34" s="161"/>
      <c r="BX34" s="161"/>
      <c r="BY34" s="161"/>
      <c r="BZ34" s="161"/>
      <c r="CA34" s="161"/>
      <c r="CC34" s="7"/>
      <c r="CE34" s="162" t="s">
        <v>38</v>
      </c>
      <c r="CF34" s="162"/>
      <c r="CG34" s="162"/>
      <c r="CH34" s="7"/>
      <c r="CJ34" s="31" t="s">
        <v>39</v>
      </c>
      <c r="CK34" s="16"/>
    </row>
    <row r="35" spans="1:89" ht="28.5" customHeight="1" x14ac:dyDescent="0.25">
      <c r="D35" s="223"/>
      <c r="E35" s="223"/>
      <c r="F35" s="223"/>
      <c r="G35" s="223"/>
      <c r="H35" s="223"/>
      <c r="I35" s="223"/>
      <c r="J35" s="224"/>
      <c r="K35" s="224"/>
      <c r="L35" s="224"/>
      <c r="M35" s="224"/>
      <c r="N35" s="26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6"/>
      <c r="Z35" s="20"/>
      <c r="AA35" s="20"/>
      <c r="AB35" s="20"/>
      <c r="AC35" s="26"/>
      <c r="AD35" s="20"/>
      <c r="AE35" s="20"/>
      <c r="AF35" s="20"/>
      <c r="AG35" s="20"/>
      <c r="AH35" s="20"/>
      <c r="AI35" s="21"/>
      <c r="AJ35" s="32"/>
      <c r="AK35" s="33"/>
      <c r="AL35" s="33"/>
      <c r="AM35" s="33"/>
      <c r="AN35" s="33"/>
      <c r="AO35" s="34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32"/>
      <c r="BE35" s="33"/>
      <c r="BF35" s="33"/>
      <c r="BG35" s="33"/>
      <c r="BH35" s="33"/>
      <c r="BI35" s="33"/>
      <c r="BJ35" s="33"/>
      <c r="BK35" s="33"/>
      <c r="BL35" s="32"/>
      <c r="BM35" s="33"/>
      <c r="BN35" s="26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1"/>
    </row>
    <row r="36" spans="1:89" ht="45" customHeight="1" x14ac:dyDescent="0.25">
      <c r="A36" s="1">
        <f t="shared" ref="A36:A49" si="1">FLOOR($J36,1)+IF(($J36-FLOOR($J36,1))&gt;0,($J36-FLOOR($J36,1))/0.6,0)</f>
        <v>0</v>
      </c>
      <c r="B36" s="1">
        <f t="shared" ref="B36:B49" si="2">FLOOR($N36,1)+IF(($N36-FLOOR($N36,1))&gt;0,($N36-FLOOR($N36,1))/0.6,0)</f>
        <v>0</v>
      </c>
      <c r="C36" s="2" t="str">
        <f t="shared" ref="C36:C49" si="3">IF(Y36="","0",Y36/60)</f>
        <v>0</v>
      </c>
      <c r="D36" s="199" t="s">
        <v>40</v>
      </c>
      <c r="E36" s="199"/>
      <c r="F36" s="199"/>
      <c r="G36" s="199"/>
      <c r="H36" s="199"/>
      <c r="I36" s="199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6"/>
      <c r="Z36" s="206"/>
      <c r="AA36" s="206"/>
      <c r="AB36" s="206"/>
      <c r="AC36" s="221"/>
      <c r="AD36" s="206"/>
      <c r="AE36" s="206"/>
      <c r="AF36" s="206"/>
      <c r="AG36" s="206"/>
      <c r="AH36" s="206"/>
      <c r="AI36" s="206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203"/>
      <c r="BN36" s="204"/>
      <c r="BO36" s="204"/>
      <c r="BP36" s="204"/>
      <c r="BQ36" s="204"/>
      <c r="BR36" s="204"/>
      <c r="BS36" s="204"/>
      <c r="BT36" s="204"/>
      <c r="BU36" s="204"/>
      <c r="BV36" s="204"/>
      <c r="BW36" s="204"/>
      <c r="BX36" s="204"/>
      <c r="BY36" s="204"/>
      <c r="BZ36" s="204"/>
      <c r="CA36" s="204"/>
      <c r="CB36" s="204"/>
      <c r="CC36" s="204"/>
      <c r="CD36" s="204"/>
      <c r="CE36" s="204"/>
      <c r="CF36" s="204"/>
      <c r="CG36" s="204"/>
      <c r="CH36" s="204"/>
      <c r="CI36" s="204"/>
      <c r="CJ36" s="204"/>
      <c r="CK36" s="204"/>
    </row>
    <row r="37" spans="1:89" ht="45" customHeight="1" x14ac:dyDescent="0.25">
      <c r="A37" s="1">
        <f t="shared" si="1"/>
        <v>0</v>
      </c>
      <c r="B37" s="1">
        <f t="shared" si="2"/>
        <v>0</v>
      </c>
      <c r="C37" s="2" t="str">
        <f t="shared" si="3"/>
        <v>0</v>
      </c>
      <c r="D37" s="222">
        <v>44802</v>
      </c>
      <c r="E37" s="222"/>
      <c r="F37" s="222"/>
      <c r="G37" s="222"/>
      <c r="H37" s="222"/>
      <c r="I37" s="222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7"/>
      <c r="Z37" s="197"/>
      <c r="AA37" s="197"/>
      <c r="AB37" s="197"/>
      <c r="AC37" s="198"/>
      <c r="AD37" s="197"/>
      <c r="AE37" s="197"/>
      <c r="AF37" s="197"/>
      <c r="AG37" s="197"/>
      <c r="AH37" s="197"/>
      <c r="AI37" s="197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  <c r="BL37" s="195"/>
      <c r="BM37" s="195"/>
      <c r="BN37" s="196" t="s">
        <v>281</v>
      </c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</row>
    <row r="38" spans="1:89" ht="45" customHeight="1" x14ac:dyDescent="0.25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215" t="s">
        <v>41</v>
      </c>
      <c r="E38" s="215"/>
      <c r="F38" s="215"/>
      <c r="G38" s="215"/>
      <c r="H38" s="215"/>
      <c r="I38" s="215"/>
      <c r="J38" s="209"/>
      <c r="K38" s="210"/>
      <c r="L38" s="210"/>
      <c r="M38" s="211"/>
      <c r="N38" s="209"/>
      <c r="O38" s="210"/>
      <c r="P38" s="210"/>
      <c r="Q38" s="210"/>
      <c r="R38" s="210"/>
      <c r="S38" s="210"/>
      <c r="T38" s="210"/>
      <c r="U38" s="210"/>
      <c r="V38" s="210"/>
      <c r="W38" s="210"/>
      <c r="X38" s="211"/>
      <c r="Y38" s="212"/>
      <c r="Z38" s="213"/>
      <c r="AA38" s="213"/>
      <c r="AB38" s="214"/>
      <c r="AC38" s="212"/>
      <c r="AD38" s="213"/>
      <c r="AE38" s="213"/>
      <c r="AF38" s="213"/>
      <c r="AG38" s="213"/>
      <c r="AH38" s="213"/>
      <c r="AI38" s="214"/>
      <c r="AJ38" s="217"/>
      <c r="AK38" s="218"/>
      <c r="AL38" s="218"/>
      <c r="AM38" s="218"/>
      <c r="AN38" s="218"/>
      <c r="AO38" s="219"/>
      <c r="AP38" s="217"/>
      <c r="AQ38" s="218"/>
      <c r="AR38" s="218"/>
      <c r="AS38" s="218"/>
      <c r="AT38" s="218"/>
      <c r="AU38" s="218"/>
      <c r="AV38" s="219"/>
      <c r="AW38" s="217"/>
      <c r="AX38" s="218"/>
      <c r="AY38" s="218"/>
      <c r="AZ38" s="218"/>
      <c r="BA38" s="218"/>
      <c r="BB38" s="218"/>
      <c r="BC38" s="219"/>
      <c r="BD38" s="203"/>
      <c r="BE38" s="203"/>
      <c r="BF38" s="203"/>
      <c r="BG38" s="203"/>
      <c r="BH38" s="203"/>
      <c r="BI38" s="203"/>
      <c r="BJ38" s="203"/>
      <c r="BK38" s="203"/>
      <c r="BL38" s="203"/>
      <c r="BM38" s="203"/>
      <c r="BN38" s="204"/>
      <c r="BO38" s="204"/>
      <c r="BP38" s="204"/>
      <c r="BQ38" s="204"/>
      <c r="BR38" s="204"/>
      <c r="BS38" s="204"/>
      <c r="BT38" s="204"/>
      <c r="BU38" s="204"/>
      <c r="BV38" s="204"/>
      <c r="BW38" s="204"/>
      <c r="BX38" s="204"/>
      <c r="BY38" s="204"/>
      <c r="BZ38" s="204"/>
      <c r="CA38" s="204"/>
      <c r="CB38" s="204"/>
      <c r="CC38" s="204"/>
      <c r="CD38" s="204"/>
      <c r="CE38" s="204"/>
      <c r="CF38" s="204"/>
      <c r="CG38" s="204"/>
      <c r="CH38" s="204"/>
      <c r="CI38" s="204"/>
      <c r="CJ38" s="204"/>
      <c r="CK38" s="204"/>
    </row>
    <row r="39" spans="1:89" ht="45" customHeight="1" x14ac:dyDescent="0.25">
      <c r="A39" s="1">
        <f t="shared" si="1"/>
        <v>0.52083333333333326</v>
      </c>
      <c r="B39" s="1">
        <f t="shared" si="2"/>
        <v>1.2847222222222221</v>
      </c>
      <c r="C39" s="2">
        <f t="shared" si="3"/>
        <v>1</v>
      </c>
      <c r="D39" s="190">
        <f>D37+1</f>
        <v>44803</v>
      </c>
      <c r="E39" s="190"/>
      <c r="F39" s="190"/>
      <c r="G39" s="190"/>
      <c r="H39" s="190"/>
      <c r="I39" s="190"/>
      <c r="J39" s="191">
        <v>0.3125</v>
      </c>
      <c r="K39" s="191"/>
      <c r="L39" s="191"/>
      <c r="M39" s="191"/>
      <c r="N39" s="191">
        <v>0.77083333333333337</v>
      </c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7">
        <v>60</v>
      </c>
      <c r="Z39" s="197"/>
      <c r="AA39" s="197"/>
      <c r="AB39" s="197"/>
      <c r="AC39" s="198" t="s">
        <v>288</v>
      </c>
      <c r="AD39" s="197"/>
      <c r="AE39" s="197"/>
      <c r="AF39" s="197"/>
      <c r="AG39" s="197"/>
      <c r="AH39" s="197"/>
      <c r="AI39" s="197"/>
      <c r="AJ39" s="195">
        <v>9.5</v>
      </c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5">
        <v>0.5</v>
      </c>
      <c r="AX39" s="195"/>
      <c r="AY39" s="195"/>
      <c r="AZ39" s="195"/>
      <c r="BA39" s="195"/>
      <c r="BB39" s="195"/>
      <c r="BC39" s="195"/>
      <c r="BD39" s="195"/>
      <c r="BE39" s="195"/>
      <c r="BF39" s="195"/>
      <c r="BG39" s="195"/>
      <c r="BH39" s="195"/>
      <c r="BI39" s="195"/>
      <c r="BJ39" s="195"/>
      <c r="BK39" s="195"/>
      <c r="BL39" s="195"/>
      <c r="BM39" s="195"/>
      <c r="BN39" s="196" t="s">
        <v>290</v>
      </c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</row>
    <row r="40" spans="1:89" ht="45" customHeight="1" x14ac:dyDescent="0.25">
      <c r="A40" s="1" t="e">
        <f>FLOOR(#REF!,1)+IF((#REF!-FLOOR(#REF!,1))&gt;0,(#REF!-FLOOR(#REF!,1))/0.6,0)</f>
        <v>#REF!</v>
      </c>
      <c r="B40" s="1" t="e">
        <f>FLOOR(#REF!,1)+IF((#REF!-FLOOR(#REF!,1))&gt;0,(#REF!-FLOOR(#REF!,1))/0.6,0)</f>
        <v>#REF!</v>
      </c>
      <c r="C40" s="2" t="e">
        <f>IF(#REF!="","0",#REF!/60)</f>
        <v>#REF!</v>
      </c>
      <c r="D40" s="208" t="s">
        <v>42</v>
      </c>
      <c r="E40" s="208"/>
      <c r="F40" s="208"/>
      <c r="G40" s="208"/>
      <c r="H40" s="208"/>
      <c r="I40" s="208"/>
      <c r="J40" s="200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17"/>
      <c r="AK40" s="217"/>
      <c r="AL40" s="217"/>
      <c r="AM40" s="217"/>
      <c r="AN40" s="217"/>
      <c r="AO40" s="217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03"/>
      <c r="BL40" s="203"/>
      <c r="BM40" s="203"/>
      <c r="BN40" s="204"/>
      <c r="BO40" s="204"/>
      <c r="BP40" s="204"/>
      <c r="BQ40" s="204"/>
      <c r="BR40" s="204"/>
      <c r="BS40" s="204"/>
      <c r="BT40" s="204"/>
      <c r="BU40" s="204"/>
      <c r="BV40" s="204"/>
      <c r="BW40" s="204"/>
      <c r="BX40" s="204"/>
      <c r="BY40" s="204"/>
      <c r="BZ40" s="204"/>
      <c r="CA40" s="204"/>
      <c r="CB40" s="204"/>
      <c r="CC40" s="204"/>
      <c r="CD40" s="204"/>
      <c r="CE40" s="204"/>
      <c r="CF40" s="204"/>
      <c r="CG40" s="204"/>
      <c r="CH40" s="204"/>
      <c r="CI40" s="204"/>
      <c r="CJ40" s="204"/>
      <c r="CK40" s="204"/>
    </row>
    <row r="41" spans="1:89" ht="45" customHeight="1" x14ac:dyDescent="0.25">
      <c r="A41" s="1">
        <f>FLOOR($J40,1)+IF(($J40-FLOOR($J40,1))&gt;0,($J40-FLOOR($J40,1))/0.6,0)</f>
        <v>0</v>
      </c>
      <c r="B41" s="1">
        <f>FLOOR($N40,1)+IF(($N40-FLOOR($N40,1))&gt;0,($N40-FLOOR($N40,1))/0.6,0)</f>
        <v>0</v>
      </c>
      <c r="C41" s="2" t="str">
        <f>IF(Y40="","0",Y40/60)</f>
        <v>0</v>
      </c>
      <c r="D41" s="190">
        <f>D39+1</f>
        <v>44804</v>
      </c>
      <c r="E41" s="190"/>
      <c r="F41" s="190"/>
      <c r="G41" s="190"/>
      <c r="H41" s="190"/>
      <c r="I41" s="190"/>
      <c r="J41" s="191">
        <v>0.3125</v>
      </c>
      <c r="K41" s="191"/>
      <c r="L41" s="191"/>
      <c r="M41" s="191"/>
      <c r="N41" s="191">
        <v>0.77083333333333337</v>
      </c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7">
        <v>60</v>
      </c>
      <c r="Z41" s="197"/>
      <c r="AA41" s="197"/>
      <c r="AB41" s="197"/>
      <c r="AC41" s="198" t="s">
        <v>289</v>
      </c>
      <c r="AD41" s="197"/>
      <c r="AE41" s="197"/>
      <c r="AF41" s="197"/>
      <c r="AG41" s="197"/>
      <c r="AH41" s="197"/>
      <c r="AI41" s="197"/>
      <c r="AJ41" s="195">
        <v>9.5</v>
      </c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>
        <v>0.5</v>
      </c>
      <c r="AX41" s="195"/>
      <c r="AY41" s="195"/>
      <c r="AZ41" s="195"/>
      <c r="BA41" s="195"/>
      <c r="BB41" s="195"/>
      <c r="BC41" s="195"/>
      <c r="BD41" s="195"/>
      <c r="BE41" s="195"/>
      <c r="BF41" s="195"/>
      <c r="BG41" s="195"/>
      <c r="BH41" s="195"/>
      <c r="BI41" s="195"/>
      <c r="BJ41" s="195"/>
      <c r="BK41" s="195"/>
      <c r="BL41" s="195"/>
      <c r="BM41" s="195"/>
      <c r="BN41" s="196" t="s">
        <v>291</v>
      </c>
      <c r="BO41" s="196"/>
      <c r="BP41" s="196"/>
      <c r="BQ41" s="196"/>
      <c r="BR41" s="196"/>
      <c r="BS41" s="196"/>
      <c r="BT41" s="196"/>
      <c r="BU41" s="196"/>
      <c r="BV41" s="196"/>
      <c r="BW41" s="196"/>
      <c r="BX41" s="196"/>
      <c r="BY41" s="196"/>
      <c r="BZ41" s="196"/>
      <c r="CA41" s="196"/>
      <c r="CB41" s="196"/>
      <c r="CC41" s="196"/>
      <c r="CD41" s="196"/>
      <c r="CE41" s="196"/>
      <c r="CF41" s="196"/>
      <c r="CG41" s="196"/>
      <c r="CH41" s="196"/>
      <c r="CI41" s="196"/>
      <c r="CJ41" s="196"/>
      <c r="CK41" s="196"/>
    </row>
    <row r="42" spans="1:89" ht="45" customHeight="1" x14ac:dyDescent="0.25">
      <c r="A42" s="1" t="e">
        <f>FLOOR(#REF!,1)+IF((#REF!-FLOOR(#REF!,1))&gt;0,(#REF!-FLOOR(#REF!,1))/0.6,0)</f>
        <v>#REF!</v>
      </c>
      <c r="B42" s="1" t="e">
        <f>FLOOR(#REF!,1)+IF((#REF!-FLOOR(#REF!,1))&gt;0,(#REF!-FLOOR(#REF!,1))/0.6,0)</f>
        <v>#REF!</v>
      </c>
      <c r="C42" s="2" t="str">
        <f t="shared" si="3"/>
        <v>0</v>
      </c>
      <c r="D42" s="215" t="s">
        <v>43</v>
      </c>
      <c r="E42" s="215"/>
      <c r="F42" s="215"/>
      <c r="G42" s="215"/>
      <c r="H42" s="215"/>
      <c r="I42" s="215"/>
      <c r="J42" s="216"/>
      <c r="K42" s="216"/>
      <c r="L42" s="216"/>
      <c r="M42" s="216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203"/>
      <c r="BN42" s="204"/>
      <c r="BO42" s="204"/>
      <c r="BP42" s="204"/>
      <c r="BQ42" s="204"/>
      <c r="BR42" s="204"/>
      <c r="BS42" s="204"/>
      <c r="BT42" s="204"/>
      <c r="BU42" s="204"/>
      <c r="BV42" s="204"/>
      <c r="BW42" s="204"/>
      <c r="BX42" s="204"/>
      <c r="BY42" s="204"/>
      <c r="BZ42" s="204"/>
      <c r="CA42" s="204"/>
      <c r="CB42" s="204"/>
      <c r="CC42" s="204"/>
      <c r="CD42" s="204"/>
      <c r="CE42" s="204"/>
      <c r="CF42" s="204"/>
      <c r="CG42" s="204"/>
      <c r="CH42" s="204"/>
      <c r="CI42" s="204"/>
      <c r="CJ42" s="204"/>
      <c r="CK42" s="204"/>
    </row>
    <row r="43" spans="1:89" ht="45" customHeight="1" x14ac:dyDescent="0.25">
      <c r="A43" s="1">
        <f>FLOOR($J42,1)+IF(($J42-FLOOR($J42,1))&gt;0,($J42-FLOOR($J42,1))/0.6,0)</f>
        <v>0</v>
      </c>
      <c r="B43" s="1">
        <f>FLOOR($N42,1)+IF(($N42-FLOOR($N42,1))&gt;0,($N42-FLOOR($N42,1))/0.6,0)</f>
        <v>0</v>
      </c>
      <c r="C43" s="2">
        <f t="shared" si="3"/>
        <v>1</v>
      </c>
      <c r="D43" s="190">
        <f>D41+1</f>
        <v>44805</v>
      </c>
      <c r="E43" s="190"/>
      <c r="F43" s="190"/>
      <c r="G43" s="190"/>
      <c r="H43" s="190"/>
      <c r="I43" s="220"/>
      <c r="J43" s="191">
        <v>0.3125</v>
      </c>
      <c r="K43" s="191"/>
      <c r="L43" s="191"/>
      <c r="M43" s="191"/>
      <c r="N43" s="191">
        <v>0.77083333333333337</v>
      </c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7">
        <v>60</v>
      </c>
      <c r="Z43" s="197"/>
      <c r="AA43" s="197"/>
      <c r="AB43" s="197"/>
      <c r="AC43" s="198" t="s">
        <v>295</v>
      </c>
      <c r="AD43" s="197"/>
      <c r="AE43" s="197"/>
      <c r="AF43" s="197"/>
      <c r="AG43" s="197"/>
      <c r="AH43" s="197"/>
      <c r="AI43" s="197"/>
      <c r="AJ43" s="195">
        <v>9.5</v>
      </c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>
        <v>0.5</v>
      </c>
      <c r="AX43" s="195"/>
      <c r="AY43" s="195"/>
      <c r="AZ43" s="195"/>
      <c r="BA43" s="195"/>
      <c r="BB43" s="195"/>
      <c r="BC43" s="195"/>
      <c r="BD43" s="195"/>
      <c r="BE43" s="195"/>
      <c r="BF43" s="195"/>
      <c r="BG43" s="195"/>
      <c r="BH43" s="195"/>
      <c r="BI43" s="195"/>
      <c r="BJ43" s="195"/>
      <c r="BK43" s="195"/>
      <c r="BL43" s="195"/>
      <c r="BM43" s="195"/>
      <c r="BN43" s="196" t="s">
        <v>294</v>
      </c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</row>
    <row r="44" spans="1:89" ht="45" customHeight="1" x14ac:dyDescent="0.25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208" t="s">
        <v>44</v>
      </c>
      <c r="E44" s="208"/>
      <c r="F44" s="208"/>
      <c r="G44" s="208"/>
      <c r="H44" s="208"/>
      <c r="I44" s="208"/>
      <c r="J44" s="209"/>
      <c r="K44" s="210"/>
      <c r="L44" s="210"/>
      <c r="M44" s="211"/>
      <c r="N44" s="209"/>
      <c r="O44" s="210"/>
      <c r="P44" s="210"/>
      <c r="Q44" s="210"/>
      <c r="R44" s="210"/>
      <c r="S44" s="210"/>
      <c r="T44" s="210"/>
      <c r="U44" s="210"/>
      <c r="V44" s="210"/>
      <c r="W44" s="210"/>
      <c r="X44" s="211"/>
      <c r="Y44" s="212"/>
      <c r="Z44" s="213"/>
      <c r="AA44" s="213"/>
      <c r="AB44" s="214"/>
      <c r="AC44" s="212"/>
      <c r="AD44" s="213"/>
      <c r="AE44" s="213"/>
      <c r="AF44" s="213"/>
      <c r="AG44" s="213"/>
      <c r="AH44" s="213"/>
      <c r="AI44" s="214"/>
      <c r="AJ44" s="217"/>
      <c r="AK44" s="218"/>
      <c r="AL44" s="218"/>
      <c r="AM44" s="218"/>
      <c r="AN44" s="218"/>
      <c r="AO44" s="219"/>
      <c r="AP44" s="217"/>
      <c r="AQ44" s="218"/>
      <c r="AR44" s="218"/>
      <c r="AS44" s="218"/>
      <c r="AT44" s="218"/>
      <c r="AU44" s="218"/>
      <c r="AV44" s="219"/>
      <c r="AW44" s="217"/>
      <c r="AX44" s="218"/>
      <c r="AY44" s="218"/>
      <c r="AZ44" s="218"/>
      <c r="BA44" s="218"/>
      <c r="BB44" s="218"/>
      <c r="BC44" s="219"/>
      <c r="BD44" s="203"/>
      <c r="BE44" s="203"/>
      <c r="BF44" s="203"/>
      <c r="BG44" s="203"/>
      <c r="BH44" s="203"/>
      <c r="BI44" s="203"/>
      <c r="BJ44" s="203"/>
      <c r="BK44" s="203"/>
      <c r="BL44" s="203"/>
      <c r="BM44" s="203"/>
      <c r="BN44" s="204"/>
      <c r="BO44" s="204"/>
      <c r="BP44" s="204"/>
      <c r="BQ44" s="204"/>
      <c r="BR44" s="204"/>
      <c r="BS44" s="204"/>
      <c r="BT44" s="204"/>
      <c r="BU44" s="204"/>
      <c r="BV44" s="204"/>
      <c r="BW44" s="204"/>
      <c r="BX44" s="204"/>
      <c r="BY44" s="204"/>
      <c r="BZ44" s="204"/>
      <c r="CA44" s="204"/>
      <c r="CB44" s="204"/>
      <c r="CC44" s="204"/>
      <c r="CD44" s="204"/>
      <c r="CE44" s="204"/>
      <c r="CF44" s="204"/>
      <c r="CG44" s="204"/>
      <c r="CH44" s="204"/>
      <c r="CI44" s="204"/>
      <c r="CJ44" s="204"/>
      <c r="CK44" s="204"/>
    </row>
    <row r="45" spans="1:89" ht="45" customHeight="1" x14ac:dyDescent="0.25">
      <c r="A45" s="1">
        <f t="shared" si="1"/>
        <v>0.52083333333333326</v>
      </c>
      <c r="B45" s="1">
        <f t="shared" si="2"/>
        <v>1.2847222222222221</v>
      </c>
      <c r="C45" s="2">
        <f t="shared" si="3"/>
        <v>1</v>
      </c>
      <c r="D45" s="190">
        <f>D43+1</f>
        <v>44806</v>
      </c>
      <c r="E45" s="190"/>
      <c r="F45" s="190"/>
      <c r="G45" s="190"/>
      <c r="H45" s="190"/>
      <c r="I45" s="190"/>
      <c r="J45" s="191">
        <v>0.3125</v>
      </c>
      <c r="K45" s="191"/>
      <c r="L45" s="191"/>
      <c r="M45" s="191"/>
      <c r="N45" s="191">
        <v>0.77083333333333337</v>
      </c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7">
        <v>60</v>
      </c>
      <c r="Z45" s="197"/>
      <c r="AA45" s="197"/>
      <c r="AB45" s="197"/>
      <c r="AC45" s="198" t="s">
        <v>295</v>
      </c>
      <c r="AD45" s="197"/>
      <c r="AE45" s="197"/>
      <c r="AF45" s="197"/>
      <c r="AG45" s="197"/>
      <c r="AH45" s="197"/>
      <c r="AI45" s="197"/>
      <c r="AJ45" s="195">
        <v>9.5</v>
      </c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195">
        <v>0.5</v>
      </c>
      <c r="AX45" s="195"/>
      <c r="AY45" s="195"/>
      <c r="AZ45" s="195"/>
      <c r="BA45" s="195"/>
      <c r="BB45" s="195"/>
      <c r="BC45" s="195"/>
      <c r="BD45" s="195"/>
      <c r="BE45" s="195"/>
      <c r="BF45" s="195"/>
      <c r="BG45" s="195"/>
      <c r="BH45" s="195"/>
      <c r="BI45" s="195"/>
      <c r="BJ45" s="195"/>
      <c r="BK45" s="195"/>
      <c r="BL45" s="195"/>
      <c r="BM45" s="195"/>
      <c r="BN45" s="196" t="s">
        <v>296</v>
      </c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</row>
    <row r="46" spans="1:89" ht="45" customHeight="1" x14ac:dyDescent="0.4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215" t="s">
        <v>45</v>
      </c>
      <c r="E46" s="215"/>
      <c r="F46" s="215"/>
      <c r="G46" s="215"/>
      <c r="H46" s="215"/>
      <c r="I46" s="215"/>
      <c r="J46" s="216"/>
      <c r="K46" s="216"/>
      <c r="L46" s="216"/>
      <c r="M46" s="216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203"/>
      <c r="BL46" s="203"/>
      <c r="BM46" s="203"/>
      <c r="BN46" s="204"/>
      <c r="BO46" s="204"/>
      <c r="BP46" s="204"/>
      <c r="BQ46" s="204"/>
      <c r="BR46" s="204"/>
      <c r="BS46" s="204"/>
      <c r="BT46" s="204"/>
      <c r="BU46" s="204"/>
      <c r="BV46" s="204"/>
      <c r="BW46" s="204"/>
      <c r="BX46" s="204"/>
      <c r="BY46" s="204"/>
      <c r="BZ46" s="204"/>
      <c r="CA46" s="204"/>
      <c r="CB46" s="204"/>
      <c r="CC46" s="204"/>
      <c r="CD46" s="204"/>
      <c r="CE46" s="204"/>
      <c r="CF46" s="204"/>
      <c r="CG46" s="204"/>
      <c r="CH46" s="204"/>
      <c r="CI46" s="204"/>
      <c r="CJ46" s="204"/>
      <c r="CK46" s="204"/>
    </row>
    <row r="47" spans="1:89" ht="45" customHeight="1" x14ac:dyDescent="0.25">
      <c r="A47" s="1">
        <f t="shared" si="1"/>
        <v>0.52083333333333326</v>
      </c>
      <c r="B47" s="1">
        <f t="shared" si="2"/>
        <v>0.9722222222222221</v>
      </c>
      <c r="C47" s="2" t="str">
        <f t="shared" si="3"/>
        <v>0</v>
      </c>
      <c r="D47" s="190">
        <f>D45+1</f>
        <v>44807</v>
      </c>
      <c r="E47" s="190"/>
      <c r="F47" s="190"/>
      <c r="G47" s="190"/>
      <c r="H47" s="190"/>
      <c r="I47" s="190"/>
      <c r="J47" s="191">
        <v>0.3125</v>
      </c>
      <c r="K47" s="191"/>
      <c r="L47" s="191"/>
      <c r="M47" s="191"/>
      <c r="N47" s="191">
        <v>0.58333333333333337</v>
      </c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7"/>
      <c r="Z47" s="197"/>
      <c r="AA47" s="197"/>
      <c r="AB47" s="197"/>
      <c r="AC47" s="198" t="s">
        <v>295</v>
      </c>
      <c r="AD47" s="197"/>
      <c r="AE47" s="197"/>
      <c r="AF47" s="197"/>
      <c r="AG47" s="197"/>
      <c r="AH47" s="197"/>
      <c r="AI47" s="197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195">
        <v>6.5</v>
      </c>
      <c r="AX47" s="195"/>
      <c r="AY47" s="195"/>
      <c r="AZ47" s="195"/>
      <c r="BA47" s="195"/>
      <c r="BB47" s="195"/>
      <c r="BC47" s="195"/>
      <c r="BD47" s="195"/>
      <c r="BE47" s="195"/>
      <c r="BF47" s="195"/>
      <c r="BG47" s="195"/>
      <c r="BH47" s="195"/>
      <c r="BI47" s="195"/>
      <c r="BJ47" s="195"/>
      <c r="BK47" s="195"/>
      <c r="BL47" s="195"/>
      <c r="BM47" s="195"/>
      <c r="BN47" s="196" t="s">
        <v>296</v>
      </c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</row>
    <row r="48" spans="1:89" ht="45" customHeight="1" x14ac:dyDescent="0.25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199" t="s">
        <v>46</v>
      </c>
      <c r="E48" s="199"/>
      <c r="F48" s="199"/>
      <c r="G48" s="199"/>
      <c r="H48" s="199"/>
      <c r="I48" s="199"/>
      <c r="J48" s="200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130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  <c r="BD48" s="132"/>
      <c r="BE48" s="132"/>
      <c r="BF48" s="132"/>
      <c r="BG48" s="132"/>
      <c r="BH48" s="132"/>
      <c r="BI48" s="132"/>
      <c r="BJ48" s="132"/>
      <c r="BK48" s="132"/>
      <c r="BL48" s="203"/>
      <c r="BM48" s="203"/>
      <c r="BN48" s="204"/>
      <c r="BO48" s="204"/>
      <c r="BP48" s="204"/>
      <c r="BQ48" s="204"/>
      <c r="BR48" s="204"/>
      <c r="BS48" s="204"/>
      <c r="BT48" s="204"/>
      <c r="BU48" s="204"/>
      <c r="BV48" s="204"/>
      <c r="BW48" s="204"/>
      <c r="BX48" s="204"/>
      <c r="BY48" s="204"/>
      <c r="BZ48" s="204"/>
      <c r="CA48" s="204"/>
      <c r="CB48" s="204"/>
      <c r="CC48" s="204"/>
      <c r="CD48" s="204"/>
      <c r="CE48" s="204"/>
      <c r="CF48" s="204"/>
      <c r="CG48" s="204"/>
      <c r="CH48" s="204"/>
      <c r="CI48" s="204"/>
      <c r="CJ48" s="204"/>
      <c r="CK48" s="204"/>
    </row>
    <row r="49" spans="1:89" ht="45" customHeight="1" x14ac:dyDescent="0.25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90">
        <f>D47+1</f>
        <v>44808</v>
      </c>
      <c r="E49" s="190"/>
      <c r="F49" s="190"/>
      <c r="G49" s="190"/>
      <c r="H49" s="190"/>
      <c r="I49" s="190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2"/>
      <c r="Z49" s="192"/>
      <c r="AA49" s="192"/>
      <c r="AB49" s="192"/>
      <c r="AC49" s="202"/>
      <c r="AD49" s="192"/>
      <c r="AE49" s="192"/>
      <c r="AF49" s="192"/>
      <c r="AG49" s="192"/>
      <c r="AH49" s="192"/>
      <c r="AI49" s="192"/>
      <c r="AJ49" s="133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5"/>
      <c r="BE49" s="135"/>
      <c r="BF49" s="135"/>
      <c r="BG49" s="135"/>
      <c r="BH49" s="135"/>
      <c r="BI49" s="135"/>
      <c r="BJ49" s="135"/>
      <c r="BK49" s="135"/>
      <c r="BL49" s="195"/>
      <c r="BM49" s="195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</row>
    <row r="50" spans="1:89" ht="45" customHeight="1" x14ac:dyDescent="0.25">
      <c r="A50" s="1" t="e">
        <f>TRUNC((D37-DATE(YEAR(D37+3-MOD(D37-2,7)),1,MOD(D37-2,7)-9))/7)&amp;"_"&amp;AS4&amp;"_"&amp;I14&amp;"_"&amp;I20&amp;"_"&amp;TEXT(D37,"TT.MM.JJ")</f>
        <v>#VALUE!</v>
      </c>
      <c r="AG50" s="193" t="s">
        <v>47</v>
      </c>
      <c r="AH50" s="193"/>
      <c r="AI50" s="193"/>
      <c r="AJ50" s="194">
        <f>SUM(AJ36:AO45)</f>
        <v>38</v>
      </c>
      <c r="AK50" s="194"/>
      <c r="AL50" s="194"/>
      <c r="AM50" s="194"/>
      <c r="AN50" s="194"/>
      <c r="AO50" s="194"/>
      <c r="AP50" s="194">
        <f>SUM(AP36:AV45)</f>
        <v>0</v>
      </c>
      <c r="AQ50" s="194"/>
      <c r="AR50" s="194"/>
      <c r="AS50" s="194"/>
      <c r="AT50" s="194"/>
      <c r="AU50" s="194"/>
      <c r="AV50" s="194"/>
      <c r="AW50" s="194">
        <f>SUM(AW36:BC49)</f>
        <v>8.5</v>
      </c>
      <c r="AX50" s="194"/>
      <c r="AY50" s="194"/>
      <c r="AZ50" s="194"/>
      <c r="BA50" s="194"/>
      <c r="BB50" s="194"/>
      <c r="BC50" s="194"/>
      <c r="BD50" s="194">
        <f>SUM(BD36:BK49)</f>
        <v>0</v>
      </c>
      <c r="BE50" s="194"/>
      <c r="BF50" s="194"/>
      <c r="BG50" s="194"/>
      <c r="BH50" s="194"/>
      <c r="BI50" s="194"/>
      <c r="BJ50" s="194"/>
      <c r="BK50" s="194"/>
      <c r="BL50" s="194">
        <f>SUM(BL36:BM49)</f>
        <v>0</v>
      </c>
      <c r="BM50" s="194"/>
      <c r="BN50" s="180">
        <f>SUM(AJ50:BM50)</f>
        <v>46.5</v>
      </c>
      <c r="BO50" s="180"/>
      <c r="BP50" s="180"/>
      <c r="BQ50" s="180"/>
      <c r="BR50" s="180"/>
    </row>
    <row r="51" spans="1:89" ht="18" customHeight="1" x14ac:dyDescent="0.25">
      <c r="AC51" s="41"/>
      <c r="BN51" s="180">
        <f>SUM(AJ50:BM50)+I58+AH58</f>
        <v>59</v>
      </c>
      <c r="BO51" s="180"/>
      <c r="BP51" s="180"/>
      <c r="BQ51" s="180"/>
      <c r="BR51" s="180"/>
      <c r="BV51" s="161" t="s">
        <v>48</v>
      </c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</row>
    <row r="52" spans="1:89" ht="22.5" customHeight="1" x14ac:dyDescent="0.25">
      <c r="D52" s="181" t="s">
        <v>49</v>
      </c>
      <c r="E52" s="181"/>
      <c r="F52" s="181"/>
      <c r="G52" s="181"/>
      <c r="H52" s="181"/>
      <c r="I52" s="181"/>
      <c r="J52" s="181"/>
      <c r="K52" s="181"/>
      <c r="L52" s="181"/>
      <c r="M52" s="42"/>
      <c r="N52" s="42"/>
      <c r="O52" s="42"/>
      <c r="P52" s="42"/>
      <c r="Q52" s="42"/>
      <c r="R52" s="143"/>
      <c r="S52" s="42"/>
      <c r="T52" s="182" t="s">
        <v>2</v>
      </c>
      <c r="U52" s="182"/>
      <c r="V52" s="182"/>
      <c r="W52" s="143" t="s">
        <v>275</v>
      </c>
      <c r="X52" s="42"/>
      <c r="Y52" s="188" t="s">
        <v>3</v>
      </c>
      <c r="Z52" s="188"/>
      <c r="AA52" s="188"/>
      <c r="AB52" s="42"/>
      <c r="AC52" s="42"/>
      <c r="AD52" s="42"/>
      <c r="AE52" s="188" t="s">
        <v>50</v>
      </c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42"/>
      <c r="AV52" s="42"/>
      <c r="AW52" s="42"/>
      <c r="AX52" s="160"/>
      <c r="AY52" s="160"/>
      <c r="AZ52" s="42"/>
      <c r="BA52" s="188" t="s">
        <v>51</v>
      </c>
      <c r="BB52" s="188"/>
      <c r="BC52" s="188"/>
      <c r="BD52" s="42"/>
      <c r="BE52" s="7"/>
      <c r="BF52" s="42"/>
      <c r="BG52" s="188" t="s">
        <v>52</v>
      </c>
      <c r="BH52" s="188"/>
      <c r="BI52" s="188"/>
      <c r="BJ52" s="188"/>
      <c r="BK52" s="43"/>
      <c r="BL52" s="189" t="s">
        <v>53</v>
      </c>
      <c r="BM52" s="189"/>
      <c r="BN52" s="180"/>
      <c r="BO52" s="180"/>
      <c r="BP52" s="180"/>
      <c r="BQ52" s="180"/>
      <c r="BR52" s="180"/>
      <c r="BV52" s="161" t="s">
        <v>54</v>
      </c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2"/>
      <c r="CJ52" s="12"/>
    </row>
    <row r="53" spans="1:89" ht="18" customHeight="1" x14ac:dyDescent="0.25">
      <c r="BR53" s="16"/>
    </row>
    <row r="54" spans="1:89" ht="9.6" customHeight="1" x14ac:dyDescent="0.5">
      <c r="H54" s="44"/>
      <c r="I54" s="25"/>
      <c r="J54" s="179" t="s">
        <v>282</v>
      </c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I54" s="44"/>
      <c r="AJ54" s="179"/>
      <c r="AK54" s="179"/>
      <c r="AL54" s="179"/>
      <c r="AM54" s="179"/>
      <c r="AN54" s="179"/>
      <c r="AO54" s="179"/>
      <c r="AP54" s="179"/>
      <c r="AQ54" s="179"/>
      <c r="AR54" s="179"/>
      <c r="AS54" s="179"/>
      <c r="AT54" s="179"/>
      <c r="AU54" s="179"/>
      <c r="AV54" s="179"/>
      <c r="AW54" s="179"/>
      <c r="AX54" s="179"/>
      <c r="AY54" s="179"/>
      <c r="AZ54" s="179"/>
      <c r="BA54" s="179"/>
      <c r="BB54" s="179"/>
      <c r="BC54" s="179"/>
      <c r="BD54" s="179"/>
      <c r="BE54" s="179"/>
      <c r="BH54" s="161" t="s">
        <v>55</v>
      </c>
      <c r="BI54" s="161"/>
      <c r="BJ54" s="161"/>
      <c r="BK54" s="161"/>
      <c r="BL54" s="161"/>
      <c r="BM54" s="161"/>
      <c r="BR54" s="16"/>
      <c r="BV54" s="161" t="s">
        <v>56</v>
      </c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</row>
    <row r="55" spans="1:89" ht="9.6" customHeight="1" x14ac:dyDescent="0.25">
      <c r="D55" s="183" t="s">
        <v>57</v>
      </c>
      <c r="E55" s="183"/>
      <c r="F55" s="183"/>
      <c r="G55" s="183"/>
      <c r="H55" s="183"/>
      <c r="I55" s="183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E55" s="184" t="s">
        <v>57</v>
      </c>
      <c r="AF55" s="184"/>
      <c r="AG55" s="184"/>
      <c r="AH55" s="184"/>
      <c r="AI55" s="184"/>
      <c r="AJ55" s="179"/>
      <c r="AK55" s="179"/>
      <c r="AL55" s="179"/>
      <c r="AM55" s="179"/>
      <c r="AN55" s="179"/>
      <c r="AO55" s="179"/>
      <c r="AP55" s="179"/>
      <c r="AQ55" s="179"/>
      <c r="AR55" s="179"/>
      <c r="AS55" s="179"/>
      <c r="AT55" s="179"/>
      <c r="AU55" s="179"/>
      <c r="AV55" s="179"/>
      <c r="AW55" s="179"/>
      <c r="AX55" s="179"/>
      <c r="AY55" s="179"/>
      <c r="AZ55" s="179"/>
      <c r="BA55" s="179"/>
      <c r="BB55" s="179"/>
      <c r="BC55" s="179"/>
      <c r="BD55" s="179"/>
      <c r="BE55" s="179"/>
      <c r="BH55" s="161"/>
      <c r="BI55" s="161"/>
      <c r="BJ55" s="161"/>
      <c r="BK55" s="161"/>
      <c r="BL55" s="161"/>
      <c r="BM55" s="161"/>
      <c r="BR55" s="16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</row>
    <row r="56" spans="1:89" ht="9.6" customHeight="1" x14ac:dyDescent="0.25">
      <c r="D56" s="183"/>
      <c r="E56" s="183"/>
      <c r="F56" s="183"/>
      <c r="G56" s="183"/>
      <c r="H56" s="183"/>
      <c r="I56" s="183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E56" s="184"/>
      <c r="AF56" s="184"/>
      <c r="AG56" s="184"/>
      <c r="AH56" s="184"/>
      <c r="AI56" s="184"/>
      <c r="AJ56" s="179"/>
      <c r="AK56" s="179"/>
      <c r="AL56" s="179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H56" s="161"/>
      <c r="BI56" s="161"/>
      <c r="BJ56" s="161"/>
      <c r="BK56" s="161"/>
      <c r="BL56" s="161"/>
      <c r="BM56" s="161"/>
      <c r="BR56" s="16"/>
      <c r="BV56" s="161" t="s">
        <v>58</v>
      </c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</row>
    <row r="57" spans="1:89" ht="9.6" customHeight="1" x14ac:dyDescent="0.25">
      <c r="BH57" s="161" t="s">
        <v>59</v>
      </c>
      <c r="BI57" s="161"/>
      <c r="BJ57" s="161"/>
      <c r="BK57" s="161"/>
      <c r="BL57" s="161"/>
      <c r="BM57" s="161"/>
      <c r="BR57" s="16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</row>
    <row r="58" spans="1:89" ht="9.6" customHeight="1" x14ac:dyDescent="0.25">
      <c r="I58" s="185">
        <v>12.5</v>
      </c>
      <c r="J58" s="185"/>
      <c r="K58" s="185"/>
      <c r="L58" s="185"/>
      <c r="M58" s="185"/>
      <c r="N58" s="185"/>
      <c r="O58" s="185"/>
      <c r="U58" s="179"/>
      <c r="V58" s="179"/>
      <c r="W58" s="179"/>
      <c r="X58" s="179"/>
      <c r="Y58" s="179"/>
      <c r="Z58" s="179"/>
      <c r="AA58" s="179"/>
      <c r="AB58" s="179"/>
      <c r="AC58" s="179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H58" s="161"/>
      <c r="BI58" s="161"/>
      <c r="BJ58" s="161"/>
      <c r="BK58" s="161"/>
      <c r="BL58" s="161"/>
      <c r="BM58" s="161"/>
      <c r="BR58" s="16"/>
      <c r="BV58" s="161" t="s">
        <v>60</v>
      </c>
      <c r="BW58" s="161"/>
      <c r="BX58" s="161"/>
      <c r="BY58" s="161"/>
      <c r="BZ58" s="161"/>
      <c r="CA58" s="161"/>
      <c r="CB58" s="161"/>
      <c r="CC58" s="161"/>
      <c r="CD58" s="161"/>
      <c r="CE58" s="161"/>
      <c r="CF58" s="161"/>
      <c r="CG58" s="161"/>
      <c r="CH58" s="161"/>
      <c r="CI58" s="161"/>
      <c r="CJ58" s="161"/>
    </row>
    <row r="59" spans="1:89" ht="9.6" customHeight="1" x14ac:dyDescent="0.25">
      <c r="D59" s="187" t="s">
        <v>61</v>
      </c>
      <c r="E59" s="187"/>
      <c r="F59" s="187"/>
      <c r="G59" s="187"/>
      <c r="H59" s="187"/>
      <c r="I59" s="185"/>
      <c r="J59" s="185"/>
      <c r="K59" s="185"/>
      <c r="L59" s="185"/>
      <c r="M59" s="185"/>
      <c r="N59" s="185"/>
      <c r="O59" s="185"/>
      <c r="R59" s="187" t="s">
        <v>62</v>
      </c>
      <c r="S59" s="187"/>
      <c r="T59" s="187"/>
      <c r="U59" s="179"/>
      <c r="V59" s="179"/>
      <c r="W59" s="179"/>
      <c r="X59" s="179"/>
      <c r="Y59" s="179"/>
      <c r="Z59" s="179"/>
      <c r="AA59" s="179"/>
      <c r="AB59" s="179"/>
      <c r="AC59" s="179"/>
      <c r="AE59" s="161" t="s">
        <v>61</v>
      </c>
      <c r="AF59" s="161"/>
      <c r="AG59" s="161"/>
      <c r="AH59" s="186"/>
      <c r="AI59" s="186"/>
      <c r="AJ59" s="186"/>
      <c r="AK59" s="186"/>
      <c r="AL59" s="186"/>
      <c r="AM59" s="186"/>
      <c r="AN59" s="186"/>
      <c r="AO59" s="186"/>
      <c r="AP59" s="186"/>
      <c r="AQ59" s="186"/>
      <c r="AT59" s="187" t="s">
        <v>62</v>
      </c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R59" s="16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  <c r="CF59" s="161"/>
      <c r="CG59" s="161"/>
      <c r="CH59" s="161"/>
      <c r="CI59" s="161"/>
      <c r="CJ59" s="161"/>
    </row>
    <row r="60" spans="1:89" ht="9.6" customHeight="1" x14ac:dyDescent="0.25">
      <c r="D60" s="187"/>
      <c r="E60" s="187"/>
      <c r="F60" s="187"/>
      <c r="G60" s="187"/>
      <c r="H60" s="187"/>
      <c r="I60" s="185"/>
      <c r="J60" s="185"/>
      <c r="K60" s="185"/>
      <c r="L60" s="185"/>
      <c r="M60" s="185"/>
      <c r="N60" s="185"/>
      <c r="O60" s="185"/>
      <c r="R60" s="187"/>
      <c r="S60" s="187"/>
      <c r="T60" s="187"/>
      <c r="U60" s="179"/>
      <c r="V60" s="179"/>
      <c r="W60" s="179"/>
      <c r="X60" s="179"/>
      <c r="Y60" s="179"/>
      <c r="Z60" s="179"/>
      <c r="AA60" s="179"/>
      <c r="AB60" s="179"/>
      <c r="AC60" s="179"/>
      <c r="AE60" s="161"/>
      <c r="AF60" s="161"/>
      <c r="AG60" s="161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T60" s="187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R60" s="16"/>
      <c r="BV60" s="161" t="s">
        <v>63</v>
      </c>
      <c r="BW60" s="161"/>
      <c r="BX60" s="161"/>
      <c r="BY60" s="161"/>
      <c r="BZ60" s="161"/>
    </row>
    <row r="61" spans="1:89" ht="9.6" customHeight="1" x14ac:dyDescent="0.25">
      <c r="BH61" s="160"/>
      <c r="BJ61" s="161" t="s">
        <v>64</v>
      </c>
      <c r="BK61" s="161"/>
      <c r="BL61" s="161"/>
      <c r="BR61" s="16"/>
      <c r="BV61" s="161"/>
      <c r="BW61" s="161"/>
      <c r="BX61" s="161"/>
      <c r="BY61" s="161"/>
      <c r="BZ61" s="161"/>
    </row>
    <row r="62" spans="1:89" ht="9.6" customHeight="1" x14ac:dyDescent="0.25"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AM62" s="179"/>
      <c r="AN62" s="179"/>
      <c r="AO62" s="179"/>
      <c r="AP62" s="179"/>
      <c r="AQ62" s="179"/>
      <c r="AR62" s="179"/>
      <c r="AS62" s="179"/>
      <c r="AT62" s="179"/>
      <c r="AU62" s="179"/>
      <c r="BH62" s="160"/>
      <c r="BJ62" s="161"/>
      <c r="BK62" s="161"/>
      <c r="BL62" s="161"/>
      <c r="BR62" s="16"/>
    </row>
    <row r="63" spans="1:89" ht="9.6" customHeight="1" x14ac:dyDescent="0.25">
      <c r="D63" s="160"/>
      <c r="F63" s="161" t="s">
        <v>65</v>
      </c>
      <c r="G63" s="161"/>
      <c r="H63" s="161"/>
      <c r="I63" s="161"/>
      <c r="J63" s="161"/>
      <c r="K63" s="161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AE63" s="160"/>
      <c r="AG63" s="161" t="s">
        <v>65</v>
      </c>
      <c r="AH63" s="161"/>
      <c r="AI63" s="161"/>
      <c r="AJ63" s="161"/>
      <c r="AK63" s="161"/>
      <c r="AL63" s="161"/>
      <c r="AM63" s="179"/>
      <c r="AN63" s="179"/>
      <c r="AO63" s="179"/>
      <c r="AP63" s="179"/>
      <c r="AQ63" s="179"/>
      <c r="AR63" s="179"/>
      <c r="AS63" s="179"/>
      <c r="AT63" s="179"/>
      <c r="AU63" s="179"/>
      <c r="BR63" s="16"/>
    </row>
    <row r="64" spans="1:89" ht="9.6" customHeight="1" x14ac:dyDescent="0.25">
      <c r="D64" s="160"/>
      <c r="F64" s="161"/>
      <c r="G64" s="161"/>
      <c r="H64" s="161"/>
      <c r="I64" s="161"/>
      <c r="J64" s="161"/>
      <c r="K64" s="161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AE64" s="160"/>
      <c r="AG64" s="161"/>
      <c r="AH64" s="161"/>
      <c r="AI64" s="161"/>
      <c r="AJ64" s="161"/>
      <c r="AK64" s="161"/>
      <c r="AL64" s="161"/>
      <c r="AM64" s="179"/>
      <c r="AN64" s="179"/>
      <c r="AO64" s="179"/>
      <c r="AP64" s="179"/>
      <c r="AQ64" s="179"/>
      <c r="AR64" s="179"/>
      <c r="AS64" s="179"/>
      <c r="AT64" s="179"/>
      <c r="AU64" s="179"/>
      <c r="BR64" s="16"/>
      <c r="BV64" s="161" t="s">
        <v>66</v>
      </c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</row>
    <row r="65" spans="1:90" ht="9.6" customHeight="1" x14ac:dyDescent="0.25">
      <c r="BH65" s="160"/>
      <c r="BJ65" s="161" t="s">
        <v>67</v>
      </c>
      <c r="BK65" s="161"/>
      <c r="BL65" s="161"/>
      <c r="BR65" s="16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</row>
    <row r="66" spans="1:90" ht="9.6" customHeight="1" x14ac:dyDescent="0.25">
      <c r="BH66" s="160"/>
      <c r="BJ66" s="161"/>
      <c r="BK66" s="161"/>
      <c r="BL66" s="161"/>
      <c r="BR66" s="16"/>
    </row>
    <row r="67" spans="1:90" ht="9.6" customHeight="1" x14ac:dyDescent="0.25">
      <c r="D67" s="160"/>
      <c r="F67" s="161" t="s">
        <v>68</v>
      </c>
      <c r="G67" s="161"/>
      <c r="H67" s="161"/>
      <c r="I67" s="161"/>
      <c r="J67" s="176" t="s">
        <v>32</v>
      </c>
      <c r="K67" s="176"/>
      <c r="N67" s="16"/>
      <c r="O67" s="177" t="s">
        <v>69</v>
      </c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 t="s">
        <v>70</v>
      </c>
      <c r="AB67" s="177"/>
      <c r="AC67" s="177"/>
      <c r="AE67" s="160"/>
      <c r="AG67" s="162" t="s">
        <v>68</v>
      </c>
      <c r="AH67" s="162"/>
      <c r="AI67" s="162"/>
      <c r="AJ67" s="176" t="s">
        <v>32</v>
      </c>
      <c r="AK67" s="176"/>
      <c r="AL67" s="176"/>
      <c r="AP67" s="16"/>
      <c r="AQ67" s="177" t="s">
        <v>71</v>
      </c>
      <c r="AR67" s="177"/>
      <c r="AS67" s="177"/>
      <c r="AT67" s="177"/>
      <c r="AU67" s="177"/>
      <c r="AV67" s="177"/>
      <c r="AW67" s="177"/>
      <c r="AX67" s="177"/>
      <c r="AY67" s="177" t="s">
        <v>70</v>
      </c>
      <c r="AZ67" s="177"/>
      <c r="BA67" s="177"/>
      <c r="BB67" s="177"/>
      <c r="BC67" s="177"/>
      <c r="BD67" s="177"/>
      <c r="BE67" s="177"/>
      <c r="BR67" s="16"/>
    </row>
    <row r="68" spans="1:90" ht="9.6" customHeight="1" x14ac:dyDescent="0.25">
      <c r="D68" s="160"/>
      <c r="F68" s="161"/>
      <c r="G68" s="161"/>
      <c r="H68" s="161"/>
      <c r="I68" s="161"/>
      <c r="J68" s="176"/>
      <c r="K68" s="176"/>
      <c r="L68" s="20"/>
      <c r="M68" s="20"/>
      <c r="N68" s="21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E68" s="160"/>
      <c r="AG68" s="162"/>
      <c r="AH68" s="162"/>
      <c r="AI68" s="162"/>
      <c r="AJ68" s="176"/>
      <c r="AK68" s="176"/>
      <c r="AL68" s="176"/>
      <c r="AM68" s="20"/>
      <c r="AN68" s="20"/>
      <c r="AO68" s="20"/>
      <c r="AP68" s="21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R68" s="16"/>
      <c r="BV68" s="161" t="s">
        <v>72</v>
      </c>
      <c r="BW68" s="161"/>
      <c r="BX68" s="161"/>
      <c r="BY68" s="161"/>
      <c r="BZ68" s="161"/>
      <c r="CA68" s="161"/>
      <c r="CB68" s="161"/>
      <c r="CC68" s="161"/>
      <c r="CD68" s="161"/>
      <c r="CE68" s="161"/>
      <c r="CF68" s="161"/>
      <c r="CG68" s="161"/>
      <c r="CH68" s="161"/>
      <c r="CI68" s="161"/>
      <c r="CJ68" s="161"/>
    </row>
    <row r="69" spans="1:90" ht="9.6" customHeight="1" x14ac:dyDescent="0.25">
      <c r="A69" s="155">
        <f>FLOOR($O69,1)+IF(($O69-FLOOR($O69,1))&gt;0,($O69-FLOOR($O69,1))/0.6,0)</f>
        <v>0.76388888888888884</v>
      </c>
      <c r="B69" s="155">
        <f>FLOOR($AA69,1)+IF(($AA69-FLOOR($AA69,1))&gt;0,($AA69-FLOOR($AA69,1))/0.6,0)</f>
        <v>0.90277777777777779</v>
      </c>
      <c r="C69" s="156">
        <f>B69-A69</f>
        <v>0.13888888888888895</v>
      </c>
      <c r="J69" s="175" t="s">
        <v>283</v>
      </c>
      <c r="K69" s="175"/>
      <c r="L69" s="175"/>
      <c r="M69" s="175"/>
      <c r="N69" s="175"/>
      <c r="O69" s="163">
        <v>0.45833333333333331</v>
      </c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>
        <v>0.54166666666666663</v>
      </c>
      <c r="AB69" s="163"/>
      <c r="AC69" s="163"/>
      <c r="AD69" s="178" t="str">
        <f>IF(O69&gt;=0,(VALUE(LEFT(TEXT(AA69-O69,"hh:mm"),2))&amp;","&amp;TEXT(ROUND(VALUE(RIGHT(TEXT(AA69-O69,"hh:mm"),2))*10/6,0),"00")),0)</f>
        <v>2,00</v>
      </c>
      <c r="AJ69" s="175"/>
      <c r="AK69" s="175"/>
      <c r="AL69" s="175"/>
      <c r="AM69" s="175"/>
      <c r="AN69" s="175"/>
      <c r="AO69" s="175"/>
      <c r="AP69" s="175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H69" s="160"/>
      <c r="BJ69" s="161" t="s">
        <v>73</v>
      </c>
      <c r="BK69" s="161"/>
      <c r="BL69" s="161"/>
      <c r="BR69" s="16"/>
      <c r="BV69" s="161"/>
      <c r="BW69" s="161"/>
      <c r="BX69" s="161"/>
      <c r="BY69" s="161"/>
      <c r="BZ69" s="161"/>
      <c r="CA69" s="161"/>
      <c r="CB69" s="161"/>
      <c r="CC69" s="161"/>
      <c r="CD69" s="161"/>
      <c r="CE69" s="161"/>
      <c r="CF69" s="161"/>
      <c r="CG69" s="161"/>
      <c r="CH69" s="161"/>
      <c r="CI69" s="161"/>
      <c r="CJ69" s="161"/>
    </row>
    <row r="70" spans="1:90" ht="9.6" customHeight="1" x14ac:dyDescent="0.25">
      <c r="A70" s="155"/>
      <c r="B70" s="155"/>
      <c r="C70" s="156"/>
      <c r="J70" s="175"/>
      <c r="K70" s="175"/>
      <c r="L70" s="175"/>
      <c r="M70" s="175"/>
      <c r="N70" s="175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78"/>
      <c r="AJ70" s="175"/>
      <c r="AK70" s="175"/>
      <c r="AL70" s="175"/>
      <c r="AM70" s="175"/>
      <c r="AN70" s="175"/>
      <c r="AO70" s="175"/>
      <c r="AP70" s="175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G70" s="2" t="str">
        <f>IF(AQ69&gt;=0,(VALUE(LEFT(TEXT(AY69-AQ69,"hh:mm"),2))&amp;","&amp;TEXT(ROUND(VALUE(RIGHT(TEXT(AY69-AQ69,"hh:mm"),2))*10/6,0),"00")),0)</f>
        <v>0,00</v>
      </c>
      <c r="BH70" s="160"/>
      <c r="BJ70" s="161"/>
      <c r="BK70" s="161"/>
      <c r="BL70" s="161"/>
      <c r="BR70" s="16"/>
      <c r="BV70" s="161" t="s">
        <v>74</v>
      </c>
      <c r="BW70" s="161"/>
      <c r="BX70" s="161"/>
      <c r="BY70" s="161"/>
      <c r="BZ70" s="161"/>
      <c r="CA70" s="161"/>
      <c r="CB70" s="161"/>
    </row>
    <row r="71" spans="1:90" ht="9.6" customHeight="1" x14ac:dyDescent="0.25">
      <c r="A71" s="155">
        <f>FLOOR($AQ69,1)+IF(($AQ69-FLOOR($AQ69,1))&gt;0,($AQ69-FLOOR($AQ69,1))/0.6,0)</f>
        <v>0</v>
      </c>
      <c r="B71" s="155">
        <f>FLOOR($AY69,1)+IF(($AY69-FLOOR($AY69,1))&gt;0,($AY69-FLOOR($AY69,1))/0.6,0)</f>
        <v>0</v>
      </c>
      <c r="C71" s="159">
        <f>B71-A71</f>
        <v>0</v>
      </c>
      <c r="D71" s="160"/>
      <c r="F71" s="161" t="s">
        <v>75</v>
      </c>
      <c r="G71" s="161"/>
      <c r="H71" s="161"/>
      <c r="I71" s="161"/>
      <c r="J71" s="175"/>
      <c r="K71" s="175"/>
      <c r="L71" s="175"/>
      <c r="M71" s="175"/>
      <c r="N71" s="175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78"/>
      <c r="AE71" s="160"/>
      <c r="AG71" s="162" t="s">
        <v>75</v>
      </c>
      <c r="AH71" s="162"/>
      <c r="AI71" s="162"/>
      <c r="AJ71" s="175"/>
      <c r="AK71" s="175"/>
      <c r="AL71" s="175"/>
      <c r="AM71" s="175"/>
      <c r="AN71" s="175"/>
      <c r="AO71" s="175"/>
      <c r="AP71" s="175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R71" s="16"/>
      <c r="BV71" s="161"/>
      <c r="BW71" s="161"/>
      <c r="BX71" s="161"/>
      <c r="BY71" s="161"/>
      <c r="BZ71" s="161"/>
      <c r="CA71" s="161"/>
      <c r="CB71" s="161"/>
    </row>
    <row r="72" spans="1:90" ht="9.6" customHeight="1" x14ac:dyDescent="0.25">
      <c r="A72" s="155"/>
      <c r="B72" s="155"/>
      <c r="C72" s="159"/>
      <c r="D72" s="160"/>
      <c r="F72" s="161"/>
      <c r="G72" s="161"/>
      <c r="H72" s="161"/>
      <c r="I72" s="161"/>
      <c r="J72" s="175"/>
      <c r="K72" s="175"/>
      <c r="L72" s="175"/>
      <c r="M72" s="175"/>
      <c r="N72" s="175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78"/>
      <c r="AE72" s="160"/>
      <c r="AG72" s="162"/>
      <c r="AH72" s="162"/>
      <c r="AI72" s="162"/>
      <c r="AJ72" s="175"/>
      <c r="AK72" s="175"/>
      <c r="AL72" s="175"/>
      <c r="AM72" s="175"/>
      <c r="AN72" s="175"/>
      <c r="AO72" s="175"/>
      <c r="AP72" s="175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R72" s="16"/>
    </row>
    <row r="73" spans="1:90" ht="18" customHeight="1" x14ac:dyDescent="0.25">
      <c r="A73" s="1">
        <f>FLOOR($O73,1)+IF(($O73-FLOOR($O73,1))&gt;0,($O73-FLOOR($O73,1))/0.6,0)</f>
        <v>1.0416666666666667</v>
      </c>
      <c r="B73" s="1">
        <f>FLOOR($AA73,1)+IF(($AA73-FLOOR($AA73,1))&gt;0,($AA73-FLOOR($AA73,1))/0.6,0)</f>
        <v>1.5972222222222223</v>
      </c>
      <c r="C73" s="2">
        <f>B73-A73</f>
        <v>0.55555555555555558</v>
      </c>
      <c r="J73" s="175" t="s">
        <v>283</v>
      </c>
      <c r="K73" s="175"/>
      <c r="L73" s="175"/>
      <c r="M73" s="175"/>
      <c r="N73" s="175"/>
      <c r="O73" s="163">
        <v>0.625</v>
      </c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>
        <v>0.95833333333333337</v>
      </c>
      <c r="AB73" s="163"/>
      <c r="AC73" s="163"/>
      <c r="AD73" s="2" t="str">
        <f>IF(O73&gt;=0,(VALUE(LEFT(TEXT(AA73-O73,"hh:mm"),2))&amp;","&amp;TEXT(ROUND(VALUE(RIGHT(TEXT(AA73-O73,"hh:mm"),2))*10/6,0),"00")),0)</f>
        <v>8,00</v>
      </c>
      <c r="AJ73" s="175"/>
      <c r="AK73" s="170"/>
      <c r="AL73" s="170"/>
      <c r="AM73" s="170"/>
      <c r="AN73" s="170"/>
      <c r="AO73" s="170"/>
      <c r="AP73" s="170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G73" s="2" t="str">
        <f>IF(AQ73&gt;=0,(VALUE(LEFT(TEXT(AY73-AQ73,"hh:mm"),2))&amp;","&amp;TEXT(ROUND(VALUE(RIGHT(TEXT(AY73-AQ73,"hh:mm"),2))*10/6,0),"00")),0)</f>
        <v>0,00</v>
      </c>
      <c r="BH73" s="7"/>
      <c r="BJ73" s="161" t="s">
        <v>76</v>
      </c>
      <c r="BK73" s="161"/>
      <c r="BL73" s="161"/>
      <c r="BR73" s="16"/>
    </row>
    <row r="74" spans="1:90" ht="18" customHeight="1" x14ac:dyDescent="0.25">
      <c r="A74" s="1">
        <f>FLOOR($AQ73,1)+IF(($AQ73-FLOOR($AQ73,1))&gt;0,($AQ73-FLOOR($AQ73,1))/0.6,0)</f>
        <v>0</v>
      </c>
      <c r="B74" s="1">
        <f>FLOOR($AY73,1)+IF(($AY73-FLOOR($AY73,1))&gt;0,($AY73-FLOOR($AY73,1))/0.6,0)</f>
        <v>0</v>
      </c>
      <c r="C74" s="2">
        <f>B74-A74</f>
        <v>0</v>
      </c>
      <c r="D74" s="7" t="s">
        <v>275</v>
      </c>
      <c r="F74" s="161" t="s">
        <v>77</v>
      </c>
      <c r="G74" s="161"/>
      <c r="H74" s="161"/>
      <c r="I74" s="161"/>
      <c r="J74" s="175"/>
      <c r="K74" s="175"/>
      <c r="L74" s="175"/>
      <c r="M74" s="175"/>
      <c r="N74" s="175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2"/>
      <c r="AE74" s="7"/>
      <c r="AG74" s="31" t="s">
        <v>77</v>
      </c>
      <c r="AH74" s="9"/>
      <c r="AI74" s="46"/>
      <c r="AJ74" s="170"/>
      <c r="AK74" s="170"/>
      <c r="AL74" s="170"/>
      <c r="AM74" s="170"/>
      <c r="AN74" s="170"/>
      <c r="AO74" s="170"/>
      <c r="AP74" s="170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R74" s="16"/>
    </row>
    <row r="75" spans="1:90" ht="18" customHeight="1" x14ac:dyDescent="0.25">
      <c r="A75" s="1">
        <f>FLOOR($O75,1)+IF(($O75-FLOOR($O75,1))&gt;0,($O75-FLOOR($O75,1))/0.6,0)</f>
        <v>0</v>
      </c>
      <c r="B75" s="1">
        <f>FLOOR($AA75,1)+IF(($AA75-FLOOR($AA75,1))&gt;0,($AA75-FLOOR($AA75,1))/0.6,0)</f>
        <v>3.4722222222222224E-2</v>
      </c>
      <c r="C75" s="2">
        <f>B75-A75</f>
        <v>3.4722222222222224E-2</v>
      </c>
      <c r="J75" s="175" t="s">
        <v>283</v>
      </c>
      <c r="K75" s="170"/>
      <c r="L75" s="170"/>
      <c r="M75" s="170"/>
      <c r="N75" s="170"/>
      <c r="O75" s="163">
        <v>0</v>
      </c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>
        <v>2.0833333333333332E-2</v>
      </c>
      <c r="AB75" s="163"/>
      <c r="AC75" s="163"/>
      <c r="AD75" s="2" t="str">
        <f>IF(O75&gt;=0,(VALUE(LEFT(TEXT(AA75-O75,"hh:mm"),2))&amp;","&amp;TEXT(ROUND(VALUE(RIGHT(TEXT(AA75-O75,"hh:mm"),2))*10/6,0),"00")),0)</f>
        <v>0,50</v>
      </c>
      <c r="AJ75" s="170"/>
      <c r="AK75" s="170"/>
      <c r="AL75" s="170"/>
      <c r="AM75" s="170"/>
      <c r="AN75" s="170"/>
      <c r="AO75" s="170"/>
      <c r="AP75" s="170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G75" s="2" t="str">
        <f>IF(AQ75&gt;=0,(VALUE(LEFT(TEXT(AY75-AQ75,"hh:mm"),2))&amp;","&amp;TEXT(ROUND(VALUE(RIGHT(TEXT(AY75-AQ75,"hh:mm"),2))*10/6,0),"00")),0)</f>
        <v>0,00</v>
      </c>
      <c r="BH75" s="7"/>
      <c r="BJ75" s="161" t="s">
        <v>78</v>
      </c>
      <c r="BK75" s="161"/>
      <c r="BL75" s="161"/>
      <c r="BR75" s="16"/>
      <c r="BV75" s="257" t="str">
        <f>I20</f>
        <v>Chamzinka(Saransk), Russia</v>
      </c>
      <c r="BW75" s="257"/>
      <c r="BX75" s="257"/>
      <c r="BY75" s="257"/>
      <c r="BZ75" s="257"/>
      <c r="CA75" s="257"/>
      <c r="CB75" s="257"/>
      <c r="CC75" s="257"/>
      <c r="CD75" s="257"/>
      <c r="CE75" s="257"/>
      <c r="CF75" s="257"/>
      <c r="CG75" s="255">
        <f>DATE(E100,D100,C100)+1</f>
        <v>44809</v>
      </c>
      <c r="CH75" s="256"/>
      <c r="CI75" s="256"/>
      <c r="CJ75" s="256"/>
      <c r="CK75" s="256"/>
      <c r="CL75" s="256"/>
    </row>
    <row r="76" spans="1:90" ht="9.6" customHeight="1" x14ac:dyDescent="0.25">
      <c r="A76" s="155">
        <f>FLOOR($AQ75,1)+IF(($AQ75-FLOOR($AQ75,1))&gt;0,($AQ75-FLOOR($AQ75,1))/0.6,0)</f>
        <v>0</v>
      </c>
      <c r="B76" s="155">
        <f>FLOOR($AY75,1)+IF(($AY75-FLOOR($AY75,1))&gt;0,($AY75-FLOOR($AY75,1))/0.6,0)</f>
        <v>0</v>
      </c>
      <c r="C76" s="159">
        <f>B76-A76</f>
        <v>0</v>
      </c>
      <c r="D76" s="160" t="s">
        <v>275</v>
      </c>
      <c r="F76" s="161" t="s">
        <v>79</v>
      </c>
      <c r="G76" s="161"/>
      <c r="H76" s="161"/>
      <c r="I76" s="161"/>
      <c r="J76" s="170"/>
      <c r="K76" s="170"/>
      <c r="L76" s="170"/>
      <c r="M76" s="170"/>
      <c r="N76" s="170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2"/>
      <c r="AE76" s="160"/>
      <c r="AG76" s="162" t="s">
        <v>79</v>
      </c>
      <c r="AH76" s="162"/>
      <c r="AI76" s="162"/>
      <c r="AJ76" s="170"/>
      <c r="AK76" s="170"/>
      <c r="AL76" s="170"/>
      <c r="AM76" s="170"/>
      <c r="AN76" s="170"/>
      <c r="AO76" s="170"/>
      <c r="AP76" s="170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R76" s="16"/>
      <c r="BV76" s="258"/>
      <c r="BW76" s="258"/>
      <c r="BX76" s="258"/>
      <c r="BY76" s="258"/>
      <c r="BZ76" s="258"/>
      <c r="CA76" s="258"/>
      <c r="CB76" s="258"/>
      <c r="CC76" s="258"/>
      <c r="CD76" s="258"/>
      <c r="CE76" s="258"/>
      <c r="CF76" s="258"/>
      <c r="CG76" s="256"/>
      <c r="CH76" s="256"/>
      <c r="CI76" s="256"/>
      <c r="CJ76" s="256"/>
      <c r="CK76" s="256"/>
      <c r="CL76" s="256"/>
    </row>
    <row r="77" spans="1:90" ht="9.6" customHeight="1" x14ac:dyDescent="0.25">
      <c r="A77" s="155"/>
      <c r="B77" s="155"/>
      <c r="C77" s="159"/>
      <c r="D77" s="160"/>
      <c r="F77" s="161"/>
      <c r="G77" s="161"/>
      <c r="H77" s="161"/>
      <c r="I77" s="161"/>
      <c r="J77" s="170"/>
      <c r="K77" s="170"/>
      <c r="L77" s="170"/>
      <c r="M77" s="170"/>
      <c r="N77" s="170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2"/>
      <c r="AE77" s="160"/>
      <c r="AG77" s="162"/>
      <c r="AH77" s="162"/>
      <c r="AI77" s="162"/>
      <c r="AJ77" s="170"/>
      <c r="AK77" s="170"/>
      <c r="AL77" s="170"/>
      <c r="AM77" s="170"/>
      <c r="AN77" s="170"/>
      <c r="AO77" s="170"/>
      <c r="AP77" s="170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R77" s="16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</row>
    <row r="78" spans="1:90" ht="18" customHeight="1" x14ac:dyDescent="0.25">
      <c r="A78" s="1">
        <f>FLOOR($O78,1)+IF(($O78-FLOOR($O78,1))&gt;0,($O78-FLOOR($O78,1))/0.6,0)</f>
        <v>0</v>
      </c>
      <c r="B78" s="1">
        <f>FLOOR($AA78,1)+IF(($AA78-FLOOR($AA78,1))&gt;0,($AA78-FLOOR($AA78,1))/0.6,0)</f>
        <v>0</v>
      </c>
      <c r="C78" s="2">
        <f>B78-A78</f>
        <v>0</v>
      </c>
      <c r="J78" s="170"/>
      <c r="K78" s="170"/>
      <c r="L78" s="170"/>
      <c r="M78" s="170"/>
      <c r="N78" s="170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2" t="str">
        <f>IF(O78&gt;=0,(VALUE(LEFT(TEXT(AA78-O78,"hh:mm"),2))&amp;","&amp;TEXT(ROUND(VALUE(RIGHT(TEXT(AA78-O78,"hh:mm"),2))*10/6,0),"00")),0)</f>
        <v>0,00</v>
      </c>
      <c r="AJ78" s="170"/>
      <c r="AK78" s="170"/>
      <c r="AL78" s="170"/>
      <c r="AM78" s="170"/>
      <c r="AN78" s="170"/>
      <c r="AO78" s="170"/>
      <c r="AP78" s="170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G78" s="2" t="str">
        <f>IF(AQ78&gt;=0,(VALUE(LEFT(TEXT(AY78-AQ78,"hh:mm"),2))&amp;","&amp;TEXT(ROUND(VALUE(RIGHT(TEXT(AY78-AQ78,"hh:mm"),2))*10/6,0),"00")),0)</f>
        <v>0,00</v>
      </c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6"/>
      <c r="BV78" s="161" t="s">
        <v>80</v>
      </c>
      <c r="BW78" s="161"/>
      <c r="BX78" s="161"/>
      <c r="BY78" s="161"/>
      <c r="BZ78" s="161"/>
    </row>
    <row r="79" spans="1:90" ht="18" customHeight="1" x14ac:dyDescent="0.25">
      <c r="A79" s="1">
        <f>FLOOR($AQ78,1)+IF(($AQ78-FLOOR($AQ78,1))&gt;0,($AQ78-FLOOR($AQ78,1))/0.6,0)</f>
        <v>0</v>
      </c>
      <c r="B79" s="1">
        <f>FLOOR($AY78,1)+IF(($AY78-FLOOR($AY78,1))&gt;0,($AY78-FLOOR($AY78,1))/0.6,0)</f>
        <v>0</v>
      </c>
      <c r="C79" s="2">
        <f>B79-A79</f>
        <v>0</v>
      </c>
      <c r="D79" s="7"/>
      <c r="F79" s="161" t="s">
        <v>81</v>
      </c>
      <c r="G79" s="161"/>
      <c r="H79" s="161"/>
      <c r="I79" s="161"/>
      <c r="J79" s="170"/>
      <c r="K79" s="170"/>
      <c r="L79" s="170"/>
      <c r="M79" s="170"/>
      <c r="N79" s="170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E79" s="7"/>
      <c r="AG79" s="31" t="s">
        <v>81</v>
      </c>
      <c r="AH79" s="9"/>
      <c r="AI79" s="46"/>
      <c r="AJ79" s="170"/>
      <c r="AK79" s="170"/>
      <c r="AL79" s="170"/>
      <c r="AM79" s="170"/>
      <c r="AN79" s="170"/>
      <c r="AO79" s="170"/>
      <c r="AP79" s="170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H79" s="7"/>
      <c r="BJ79" s="161" t="s">
        <v>82</v>
      </c>
      <c r="BK79" s="161"/>
      <c r="BL79" s="161"/>
      <c r="BM79" s="161"/>
      <c r="BN79" s="161"/>
      <c r="BO79" s="161"/>
      <c r="BR79" s="16"/>
      <c r="BW79" s="47"/>
      <c r="BX79" s="47"/>
      <c r="BY79" s="47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</row>
    <row r="80" spans="1:90" ht="18" customHeight="1" x14ac:dyDescent="0.25">
      <c r="J80" s="169" t="s">
        <v>83</v>
      </c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0"/>
      <c r="Y80" s="171"/>
      <c r="Z80" s="171"/>
      <c r="AA80" s="171"/>
      <c r="AB80" s="171"/>
      <c r="AC80" s="172"/>
      <c r="AJ80" s="169" t="s">
        <v>83</v>
      </c>
      <c r="AK80" s="169"/>
      <c r="AL80" s="169"/>
      <c r="AM80" s="169"/>
      <c r="AN80" s="169"/>
      <c r="AO80" s="169"/>
      <c r="AP80" s="169"/>
      <c r="AQ80" s="169"/>
      <c r="AR80" s="169"/>
      <c r="AS80" s="169"/>
      <c r="AT80" s="169"/>
      <c r="AU80" s="169"/>
      <c r="AV80" s="10"/>
      <c r="AW80" s="158"/>
      <c r="AX80" s="158"/>
      <c r="AY80" s="158"/>
      <c r="AZ80" s="158"/>
      <c r="BA80" s="10"/>
      <c r="BB80" s="10"/>
      <c r="BC80" s="164"/>
      <c r="BD80" s="164"/>
      <c r="BE80" s="164"/>
      <c r="BR80" s="16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</row>
    <row r="81" spans="1:89" ht="18" customHeight="1" x14ac:dyDescent="0.25">
      <c r="D81" s="7"/>
      <c r="F81" s="161" t="s">
        <v>84</v>
      </c>
      <c r="G81" s="161"/>
      <c r="H81" s="161"/>
      <c r="I81" s="161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20"/>
      <c r="Y81" s="173"/>
      <c r="Z81" s="173"/>
      <c r="AA81" s="173"/>
      <c r="AB81" s="173"/>
      <c r="AC81" s="174"/>
      <c r="AE81" s="7"/>
      <c r="AG81" s="31" t="s">
        <v>84</v>
      </c>
      <c r="AH81" s="9"/>
      <c r="AI81" s="46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20"/>
      <c r="AW81" s="158"/>
      <c r="AX81" s="158"/>
      <c r="AY81" s="158"/>
      <c r="AZ81" s="158"/>
      <c r="BA81" s="20"/>
      <c r="BB81" s="20"/>
      <c r="BC81" s="164"/>
      <c r="BD81" s="164"/>
      <c r="BE81" s="164"/>
      <c r="BH81" s="7"/>
      <c r="BJ81" s="161" t="s">
        <v>85</v>
      </c>
      <c r="BK81" s="161"/>
      <c r="BL81" s="161"/>
      <c r="BM81" s="161"/>
      <c r="BR81" s="16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</row>
    <row r="82" spans="1:89" ht="9.6" customHeight="1" x14ac:dyDescent="0.25">
      <c r="A82" s="155">
        <f>FLOOR($Q83,1)+IF(($Q83-FLOOR($Q83,1))&gt;0,($Q83-FLOOR($Q83,1))/0.6,0)</f>
        <v>0</v>
      </c>
      <c r="B82" s="155">
        <f>FLOOR($AB83,1)+IF(($AB83-FLOOR($AB83,1))&gt;0,($AB83-FLOOR($AB83,1))/0.6,0)</f>
        <v>0</v>
      </c>
      <c r="C82" s="156">
        <f>B82-A82</f>
        <v>0</v>
      </c>
      <c r="BR82" s="16"/>
    </row>
    <row r="83" spans="1:89" ht="9.6" customHeight="1" x14ac:dyDescent="0.5">
      <c r="A83" s="155"/>
      <c r="B83" s="155"/>
      <c r="C83" s="156"/>
      <c r="K83" s="157"/>
      <c r="L83" s="157"/>
      <c r="Q83" s="23"/>
      <c r="R83" s="165"/>
      <c r="S83" s="165"/>
      <c r="T83" s="165"/>
      <c r="U83" s="165"/>
      <c r="V83" s="165"/>
      <c r="W83" s="165"/>
      <c r="X83" s="165"/>
      <c r="Y83" s="165"/>
      <c r="Z83" s="138"/>
      <c r="AB83" s="165"/>
      <c r="AC83" s="165"/>
      <c r="AK83" s="145"/>
      <c r="AL83" s="145"/>
      <c r="AM83" s="145"/>
      <c r="AN83" s="145"/>
      <c r="AP83" s="49"/>
      <c r="AQ83" s="49"/>
      <c r="AR83" s="49"/>
      <c r="AS83" s="50"/>
      <c r="AT83" s="165"/>
      <c r="AU83" s="165"/>
      <c r="AV83" s="165"/>
      <c r="AW83" s="165"/>
      <c r="BC83" s="165"/>
      <c r="BD83" s="165"/>
      <c r="BE83" s="165"/>
      <c r="BK83" s="51"/>
      <c r="BL83" s="166"/>
      <c r="BM83" s="166"/>
      <c r="BN83" s="166"/>
      <c r="BO83" s="166"/>
      <c r="BP83" s="166"/>
      <c r="BQ83" s="166"/>
      <c r="BR83" s="16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</row>
    <row r="84" spans="1:89" ht="18" customHeight="1" x14ac:dyDescent="0.25">
      <c r="A84" s="1">
        <f>FLOOR($AS83,1)+IF(($AS83-FLOOR($AS83,1))&gt;0,($AS83-FLOOR($AS83,1))/0.6,0)</f>
        <v>0</v>
      </c>
      <c r="B84" s="1">
        <f>FLOOR($BC83,1)+IF(($BC83-FLOOR($BC83,1))&gt;0,($BC83-FLOOR($BC83,1))/0.6,0)</f>
        <v>0</v>
      </c>
      <c r="C84" s="2">
        <f>B84-A84</f>
        <v>0</v>
      </c>
      <c r="D84" s="7"/>
      <c r="F84" s="161" t="s">
        <v>86</v>
      </c>
      <c r="G84" s="161"/>
      <c r="H84" s="161"/>
      <c r="I84" s="161"/>
      <c r="J84" s="161"/>
      <c r="K84" s="157"/>
      <c r="L84" s="157"/>
      <c r="N84" s="161" t="s">
        <v>87</v>
      </c>
      <c r="O84" s="161"/>
      <c r="P84" s="161"/>
      <c r="Q84" s="161"/>
      <c r="R84" s="165"/>
      <c r="S84" s="165"/>
      <c r="T84" s="165"/>
      <c r="U84" s="165"/>
      <c r="V84" s="165"/>
      <c r="W84" s="165"/>
      <c r="X84" s="165"/>
      <c r="Y84" s="165"/>
      <c r="AA84" s="31" t="s">
        <v>70</v>
      </c>
      <c r="AB84" s="165"/>
      <c r="AC84" s="165"/>
      <c r="AE84" s="7"/>
      <c r="AG84" s="161" t="s">
        <v>86</v>
      </c>
      <c r="AH84" s="161"/>
      <c r="AI84" s="161"/>
      <c r="AJ84" s="161"/>
      <c r="AK84" s="145"/>
      <c r="AL84" s="145"/>
      <c r="AM84" s="145"/>
      <c r="AN84" s="145"/>
      <c r="AP84" s="167"/>
      <c r="AQ84" s="167"/>
      <c r="AR84" s="167"/>
      <c r="AS84" s="167"/>
      <c r="AT84" s="165"/>
      <c r="AU84" s="165"/>
      <c r="AV84" s="165"/>
      <c r="AW84" s="165"/>
      <c r="AY84" s="161"/>
      <c r="AZ84" s="161"/>
      <c r="BA84" s="161"/>
      <c r="BB84" s="161"/>
      <c r="BC84" s="165"/>
      <c r="BD84" s="165"/>
      <c r="BE84" s="165"/>
      <c r="BH84" s="161" t="s">
        <v>88</v>
      </c>
      <c r="BI84" s="161"/>
      <c r="BJ84" s="161"/>
      <c r="BK84" s="161"/>
      <c r="BL84" s="166"/>
      <c r="BM84" s="166"/>
      <c r="BN84" s="166"/>
      <c r="BO84" s="166"/>
      <c r="BP84" s="166"/>
      <c r="BQ84" s="166"/>
      <c r="BR84" s="16"/>
      <c r="BV84" s="161" t="s">
        <v>89</v>
      </c>
      <c r="BW84" s="161"/>
      <c r="BX84" s="161"/>
      <c r="BY84" s="161"/>
      <c r="BZ84" s="161"/>
      <c r="CA84" s="161"/>
      <c r="CB84" s="161"/>
    </row>
    <row r="85" spans="1:89" ht="28.5" customHeight="1" x14ac:dyDescent="0.5">
      <c r="K85" s="150"/>
      <c r="L85" s="150"/>
      <c r="R85" s="146"/>
      <c r="S85" s="146"/>
      <c r="T85" s="146"/>
      <c r="U85" s="146"/>
      <c r="V85" s="146"/>
      <c r="W85" s="146"/>
      <c r="X85" s="146"/>
      <c r="Y85" s="146"/>
      <c r="AB85" s="147"/>
      <c r="AC85" s="147"/>
      <c r="AD85" s="154"/>
      <c r="AE85" s="154"/>
      <c r="AL85" s="145"/>
      <c r="AM85" s="145"/>
      <c r="AN85" s="145"/>
      <c r="AT85" s="146"/>
      <c r="AU85" s="146"/>
      <c r="AV85" s="146"/>
      <c r="AW85" s="146"/>
      <c r="BC85" s="144"/>
      <c r="BD85" s="144"/>
      <c r="BE85" s="144"/>
    </row>
    <row r="86" spans="1:89" ht="28.5" customHeight="1" x14ac:dyDescent="0.5">
      <c r="K86" s="150"/>
      <c r="L86" s="150"/>
      <c r="R86" s="148"/>
      <c r="S86" s="148"/>
      <c r="T86" s="148"/>
      <c r="U86" s="148"/>
      <c r="V86" s="148"/>
      <c r="W86" s="148"/>
      <c r="X86" s="148"/>
      <c r="Y86" s="148"/>
      <c r="AB86" s="149"/>
      <c r="AC86" s="149"/>
      <c r="AK86" s="120"/>
      <c r="AL86" s="153"/>
      <c r="AM86" s="153"/>
      <c r="AN86" s="153"/>
      <c r="AS86" s="151"/>
      <c r="AT86" s="151"/>
      <c r="AU86" s="151"/>
      <c r="AV86" s="151"/>
      <c r="AW86" s="151"/>
      <c r="AX86" s="151"/>
      <c r="BC86" s="152"/>
      <c r="BD86" s="152"/>
      <c r="BE86" s="152"/>
    </row>
    <row r="87" spans="1:89" ht="28.5" customHeight="1" x14ac:dyDescent="0.5">
      <c r="R87" s="119"/>
      <c r="S87" s="119"/>
      <c r="T87" s="119"/>
      <c r="U87" s="119"/>
      <c r="V87" s="119"/>
      <c r="W87" s="119"/>
      <c r="X87" s="119"/>
      <c r="Y87" s="119"/>
    </row>
    <row r="100" spans="3:5" ht="28.5" customHeight="1" x14ac:dyDescent="0.25">
      <c r="C100" s="2">
        <f>DAY(D49)</f>
        <v>4</v>
      </c>
      <c r="D100" s="1">
        <f>MONTH(D49)</f>
        <v>9</v>
      </c>
      <c r="E100" s="1">
        <f>YEAR(D49)</f>
        <v>2022</v>
      </c>
    </row>
    <row r="65536" ht="9.9" customHeight="1" x14ac:dyDescent="0.25"/>
  </sheetData>
  <sheetProtection formatCells="0"/>
  <mergeCells count="366">
    <mergeCell ref="CG75:CL76"/>
    <mergeCell ref="BV75:CF76"/>
    <mergeCell ref="BQ14:CG14"/>
    <mergeCell ref="BQ15:CG16"/>
    <mergeCell ref="AL10:AN11"/>
    <mergeCell ref="BB10:BG11"/>
    <mergeCell ref="BQ11:CG12"/>
    <mergeCell ref="AL13:AS13"/>
    <mergeCell ref="AY13:AZ13"/>
    <mergeCell ref="BB13:BG13"/>
    <mergeCell ref="BL33:BM33"/>
    <mergeCell ref="AP32:AV32"/>
    <mergeCell ref="AW32:BC32"/>
    <mergeCell ref="BD32:BK32"/>
    <mergeCell ref="BL32:BM32"/>
    <mergeCell ref="BD33:BK33"/>
    <mergeCell ref="BN32:CK33"/>
    <mergeCell ref="AP37:AV37"/>
    <mergeCell ref="BU34:CA34"/>
    <mergeCell ref="CE34:CG34"/>
    <mergeCell ref="AW37:BC37"/>
    <mergeCell ref="BD37:BK37"/>
    <mergeCell ref="BL37:BM37"/>
    <mergeCell ref="BN36:CK36"/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K2:AN3"/>
    <mergeCell ref="D24:H24"/>
    <mergeCell ref="AJ24:AM24"/>
    <mergeCell ref="D16:H17"/>
    <mergeCell ref="AR18:BL20"/>
    <mergeCell ref="BQ19:CG19"/>
    <mergeCell ref="I20:AG22"/>
    <mergeCell ref="AJ20:AP21"/>
    <mergeCell ref="BQ20:BT20"/>
    <mergeCell ref="D22:H22"/>
    <mergeCell ref="I14:AG17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I23:AG24"/>
    <mergeCell ref="AO23:BL24"/>
    <mergeCell ref="D29:I30"/>
    <mergeCell ref="AJ29:AN30"/>
    <mergeCell ref="AL14:AN14"/>
    <mergeCell ref="BB14:BG14"/>
    <mergeCell ref="D34:I35"/>
    <mergeCell ref="J34:M35"/>
    <mergeCell ref="AP34:AV35"/>
    <mergeCell ref="AW34:BC35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D33:I33"/>
    <mergeCell ref="J33:M33"/>
    <mergeCell ref="N33:X33"/>
    <mergeCell ref="Y33:AB33"/>
    <mergeCell ref="AJ33:AO33"/>
    <mergeCell ref="D36:I36"/>
    <mergeCell ref="J36:M36"/>
    <mergeCell ref="N36:X36"/>
    <mergeCell ref="Y36:AB36"/>
    <mergeCell ref="AC36:AI36"/>
    <mergeCell ref="AJ36:AO36"/>
    <mergeCell ref="AP36:AV36"/>
    <mergeCell ref="D37:I37"/>
    <mergeCell ref="J37:M37"/>
    <mergeCell ref="N37:X37"/>
    <mergeCell ref="Y37:AB37"/>
    <mergeCell ref="AC37:AI37"/>
    <mergeCell ref="AJ37:AO37"/>
    <mergeCell ref="BD36:BK36"/>
    <mergeCell ref="BL36:BM36"/>
    <mergeCell ref="AW36:BC36"/>
    <mergeCell ref="AJ38:AO38"/>
    <mergeCell ref="AP38:AV38"/>
    <mergeCell ref="AW38:BC38"/>
    <mergeCell ref="BN37:CK37"/>
    <mergeCell ref="BL39:BM39"/>
    <mergeCell ref="BN39:CK39"/>
    <mergeCell ref="BD38:BK38"/>
    <mergeCell ref="BL38:BM38"/>
    <mergeCell ref="BN38:CK38"/>
    <mergeCell ref="AJ39:AO39"/>
    <mergeCell ref="BD39:BK39"/>
    <mergeCell ref="AW39:BC39"/>
    <mergeCell ref="AP39:AV39"/>
    <mergeCell ref="Y43:AB43"/>
    <mergeCell ref="AC43:AI43"/>
    <mergeCell ref="AJ43:AO43"/>
    <mergeCell ref="AW43:BC43"/>
    <mergeCell ref="BD41:BK41"/>
    <mergeCell ref="D38:I38"/>
    <mergeCell ref="J38:M38"/>
    <mergeCell ref="N38:X38"/>
    <mergeCell ref="Y38:AB38"/>
    <mergeCell ref="D39:I39"/>
    <mergeCell ref="D40:I40"/>
    <mergeCell ref="D41:I41"/>
    <mergeCell ref="AC38:AI38"/>
    <mergeCell ref="J43:M43"/>
    <mergeCell ref="N43:X43"/>
    <mergeCell ref="J39:M39"/>
    <mergeCell ref="N39:X39"/>
    <mergeCell ref="Y39:AB39"/>
    <mergeCell ref="AC39:AI39"/>
    <mergeCell ref="BL41:BM41"/>
    <mergeCell ref="BN41:CK41"/>
    <mergeCell ref="BD40:BK40"/>
    <mergeCell ref="BL40:BM40"/>
    <mergeCell ref="BN40:CK40"/>
    <mergeCell ref="J40:M40"/>
    <mergeCell ref="N40:X40"/>
    <mergeCell ref="Y40:AB40"/>
    <mergeCell ref="AC41:AI41"/>
    <mergeCell ref="AJ41:AO41"/>
    <mergeCell ref="AW41:BC41"/>
    <mergeCell ref="AP41:AV41"/>
    <mergeCell ref="AC40:AI40"/>
    <mergeCell ref="AJ40:AO40"/>
    <mergeCell ref="AP40:AV40"/>
    <mergeCell ref="AW40:BC40"/>
    <mergeCell ref="J41:M41"/>
    <mergeCell ref="N41:X41"/>
    <mergeCell ref="Y41:AB41"/>
    <mergeCell ref="D46:I46"/>
    <mergeCell ref="J46:M46"/>
    <mergeCell ref="N46:X46"/>
    <mergeCell ref="Y46:AB46"/>
    <mergeCell ref="AP43:AV43"/>
    <mergeCell ref="BD43:BK43"/>
    <mergeCell ref="BL43:BM43"/>
    <mergeCell ref="BN43:CK43"/>
    <mergeCell ref="BD42:BK42"/>
    <mergeCell ref="BL42:BM42"/>
    <mergeCell ref="BN42:CK42"/>
    <mergeCell ref="AC44:AI44"/>
    <mergeCell ref="AJ44:AO44"/>
    <mergeCell ref="AP44:AV44"/>
    <mergeCell ref="AW44:BC44"/>
    <mergeCell ref="D43:I43"/>
    <mergeCell ref="AC42:AI42"/>
    <mergeCell ref="AJ42:AO42"/>
    <mergeCell ref="AP42:AV42"/>
    <mergeCell ref="AW42:BC42"/>
    <mergeCell ref="D42:I42"/>
    <mergeCell ref="Y42:AB42"/>
    <mergeCell ref="J42:M42"/>
    <mergeCell ref="N42:X42"/>
    <mergeCell ref="D44:I44"/>
    <mergeCell ref="J44:M44"/>
    <mergeCell ref="N44:X44"/>
    <mergeCell ref="Y44:AB44"/>
    <mergeCell ref="BL45:BM45"/>
    <mergeCell ref="BN45:CK45"/>
    <mergeCell ref="BD44:BK44"/>
    <mergeCell ref="BL44:BM44"/>
    <mergeCell ref="BN44:CK44"/>
    <mergeCell ref="D45:I45"/>
    <mergeCell ref="J45:M45"/>
    <mergeCell ref="N45:X45"/>
    <mergeCell ref="Y45:AB45"/>
    <mergeCell ref="AC45:AI45"/>
    <mergeCell ref="AW45:BC45"/>
    <mergeCell ref="BD45:BK45"/>
    <mergeCell ref="AJ45:AO45"/>
    <mergeCell ref="AP45:AV45"/>
    <mergeCell ref="BL48:BM48"/>
    <mergeCell ref="BN48:CK48"/>
    <mergeCell ref="AJ47:AV47"/>
    <mergeCell ref="AW47:BC47"/>
    <mergeCell ref="BD47:BK47"/>
    <mergeCell ref="AC46:AI46"/>
    <mergeCell ref="AJ46:AV46"/>
    <mergeCell ref="AW46:BC46"/>
    <mergeCell ref="BD46:BK46"/>
    <mergeCell ref="BL47:BM47"/>
    <mergeCell ref="BN47:CK47"/>
    <mergeCell ref="BL46:BM46"/>
    <mergeCell ref="BN46:CK46"/>
    <mergeCell ref="D47:I47"/>
    <mergeCell ref="J47:M47"/>
    <mergeCell ref="N47:X47"/>
    <mergeCell ref="Y47:AB47"/>
    <mergeCell ref="AC47:AI47"/>
    <mergeCell ref="Y52:AA52"/>
    <mergeCell ref="AE52:AT52"/>
    <mergeCell ref="AX52:AY52"/>
    <mergeCell ref="BA52:BC52"/>
    <mergeCell ref="D48:I48"/>
    <mergeCell ref="J48:M48"/>
    <mergeCell ref="N48:X48"/>
    <mergeCell ref="Y48:AB48"/>
    <mergeCell ref="AC49:AI49"/>
    <mergeCell ref="AC48:AI48"/>
    <mergeCell ref="BL52:BM52"/>
    <mergeCell ref="D49:I49"/>
    <mergeCell ref="J49:M49"/>
    <mergeCell ref="N49:X49"/>
    <mergeCell ref="Y49:AB49"/>
    <mergeCell ref="AE59:AG60"/>
    <mergeCell ref="AT59:AT60"/>
    <mergeCell ref="BV60:BZ61"/>
    <mergeCell ref="BH61:BH62"/>
    <mergeCell ref="BJ61:BL62"/>
    <mergeCell ref="AG50:AI50"/>
    <mergeCell ref="AJ50:AO50"/>
    <mergeCell ref="AP50:AV50"/>
    <mergeCell ref="AW50:BC50"/>
    <mergeCell ref="BD50:BK50"/>
    <mergeCell ref="BL50:BM50"/>
    <mergeCell ref="BN50:BR50"/>
    <mergeCell ref="D59:H60"/>
    <mergeCell ref="BL49:BM49"/>
    <mergeCell ref="BN49:CK49"/>
    <mergeCell ref="D63:D64"/>
    <mergeCell ref="F63:K64"/>
    <mergeCell ref="AE63:AE64"/>
    <mergeCell ref="AG63:AL64"/>
    <mergeCell ref="BV52:CH52"/>
    <mergeCell ref="J54:AC56"/>
    <mergeCell ref="AJ54:BE56"/>
    <mergeCell ref="BH54:BM56"/>
    <mergeCell ref="BV54:CJ55"/>
    <mergeCell ref="BN51:BR52"/>
    <mergeCell ref="BV51:CJ51"/>
    <mergeCell ref="D52:L52"/>
    <mergeCell ref="T52:V52"/>
    <mergeCell ref="D55:I56"/>
    <mergeCell ref="AE55:AI56"/>
    <mergeCell ref="BV56:CJ57"/>
    <mergeCell ref="BH57:BM58"/>
    <mergeCell ref="I58:O60"/>
    <mergeCell ref="U58:AC60"/>
    <mergeCell ref="AH58:AQ60"/>
    <mergeCell ref="AU58:BE60"/>
    <mergeCell ref="BV58:CJ59"/>
    <mergeCell ref="R59:T60"/>
    <mergeCell ref="BG52:BJ52"/>
    <mergeCell ref="BV70:CB71"/>
    <mergeCell ref="AY67:BE68"/>
    <mergeCell ref="BV68:CJ69"/>
    <mergeCell ref="AY69:BE72"/>
    <mergeCell ref="BJ65:BL66"/>
    <mergeCell ref="AG67:AI68"/>
    <mergeCell ref="AJ67:AL68"/>
    <mergeCell ref="AQ67:AX68"/>
    <mergeCell ref="L62:W64"/>
    <mergeCell ref="AM62:AU64"/>
    <mergeCell ref="BV64:CJ65"/>
    <mergeCell ref="BH65:BH66"/>
    <mergeCell ref="BH69:BH70"/>
    <mergeCell ref="BJ69:BL70"/>
    <mergeCell ref="D67:D68"/>
    <mergeCell ref="F67:I68"/>
    <mergeCell ref="J67:K68"/>
    <mergeCell ref="O67:Z68"/>
    <mergeCell ref="AA67:AC68"/>
    <mergeCell ref="AE67:AE68"/>
    <mergeCell ref="A69:A70"/>
    <mergeCell ref="B69:B70"/>
    <mergeCell ref="C69:C70"/>
    <mergeCell ref="J69:N72"/>
    <mergeCell ref="O69:Z72"/>
    <mergeCell ref="AD69:AD72"/>
    <mergeCell ref="BJ75:BL75"/>
    <mergeCell ref="J75:N77"/>
    <mergeCell ref="O75:Z77"/>
    <mergeCell ref="AA75:AC77"/>
    <mergeCell ref="AJ75:AP77"/>
    <mergeCell ref="AA78:AC79"/>
    <mergeCell ref="F74:I74"/>
    <mergeCell ref="A71:A72"/>
    <mergeCell ref="B71:B72"/>
    <mergeCell ref="C71:C72"/>
    <mergeCell ref="D71:D72"/>
    <mergeCell ref="BJ73:BL73"/>
    <mergeCell ref="F71:I72"/>
    <mergeCell ref="AE71:AE72"/>
    <mergeCell ref="AG71:AI72"/>
    <mergeCell ref="J73:N74"/>
    <mergeCell ref="O73:Z74"/>
    <mergeCell ref="AA73:AC74"/>
    <mergeCell ref="AA69:AC72"/>
    <mergeCell ref="AJ69:AP72"/>
    <mergeCell ref="AQ69:AX72"/>
    <mergeCell ref="AJ73:AP74"/>
    <mergeCell ref="AQ73:AX74"/>
    <mergeCell ref="AY73:BE74"/>
    <mergeCell ref="BW80:CJ81"/>
    <mergeCell ref="F81:I81"/>
    <mergeCell ref="BJ81:BM81"/>
    <mergeCell ref="J80:W81"/>
    <mergeCell ref="AJ80:AU81"/>
    <mergeCell ref="F79:I79"/>
    <mergeCell ref="AJ78:AP79"/>
    <mergeCell ref="AQ78:AX79"/>
    <mergeCell ref="AY78:BE79"/>
    <mergeCell ref="BV78:BZ78"/>
    <mergeCell ref="BJ79:BO79"/>
    <mergeCell ref="J78:N79"/>
    <mergeCell ref="O78:Z79"/>
    <mergeCell ref="Y80:AC81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  <mergeCell ref="R83:Y84"/>
    <mergeCell ref="AB83:AC84"/>
    <mergeCell ref="AK83:AN84"/>
    <mergeCell ref="AT83:AW84"/>
    <mergeCell ref="A82:A83"/>
    <mergeCell ref="B82:B83"/>
    <mergeCell ref="C82:C83"/>
    <mergeCell ref="K83:L84"/>
    <mergeCell ref="AW80:AZ81"/>
    <mergeCell ref="A76:A77"/>
    <mergeCell ref="B76:B77"/>
    <mergeCell ref="C76:C77"/>
    <mergeCell ref="D76:D77"/>
    <mergeCell ref="F76:I77"/>
    <mergeCell ref="AE76:AE77"/>
    <mergeCell ref="AG76:AI77"/>
    <mergeCell ref="AQ75:AX77"/>
    <mergeCell ref="AY75:BE77"/>
    <mergeCell ref="BC80:BE81"/>
    <mergeCell ref="BC85:BE85"/>
    <mergeCell ref="AL85:AN85"/>
    <mergeCell ref="R85:Y85"/>
    <mergeCell ref="AB85:AC85"/>
    <mergeCell ref="R86:Y86"/>
    <mergeCell ref="AB86:AC86"/>
    <mergeCell ref="K85:L85"/>
    <mergeCell ref="K86:L86"/>
    <mergeCell ref="AS86:AX86"/>
    <mergeCell ref="BC86:BE86"/>
    <mergeCell ref="AL86:AN86"/>
    <mergeCell ref="AT85:AW85"/>
    <mergeCell ref="AD85:AE85"/>
  </mergeCells>
  <phoneticPr fontId="0" type="noConversion"/>
  <conditionalFormatting sqref="I58:O60 AH58:AQ60">
    <cfRule type="cellIs" dxfId="29" priority="38" stopIfTrue="1" operator="equal">
      <formula>0</formula>
    </cfRule>
  </conditionalFormatting>
  <conditionalFormatting sqref="BN42:CK42">
    <cfRule type="cellIs" dxfId="28" priority="16" stopIfTrue="1" operator="equal">
      <formula>"Feiertag"</formula>
    </cfRule>
    <cfRule type="cellIs" dxfId="27" priority="17" stopIfTrue="1" operator="equal">
      <formula>"Anreise"</formula>
    </cfRule>
    <cfRule type="cellIs" dxfId="26" priority="18" stopIfTrue="1" operator="equal">
      <formula>"Heimreise"</formula>
    </cfRule>
  </conditionalFormatting>
  <conditionalFormatting sqref="BN44:CK44">
    <cfRule type="cellIs" dxfId="25" priority="13" stopIfTrue="1" operator="equal">
      <formula>"Feiertag"</formula>
    </cfRule>
    <cfRule type="cellIs" dxfId="24" priority="14" stopIfTrue="1" operator="equal">
      <formula>"Anreise"</formula>
    </cfRule>
    <cfRule type="cellIs" dxfId="23" priority="15" stopIfTrue="1" operator="equal">
      <formula>"Heimreise"</formula>
    </cfRule>
  </conditionalFormatting>
  <conditionalFormatting sqref="BN46:CK46">
    <cfRule type="cellIs" dxfId="22" priority="10" stopIfTrue="1" operator="equal">
      <formula>"Feiertag"</formula>
    </cfRule>
    <cfRule type="cellIs" dxfId="21" priority="11" stopIfTrue="1" operator="equal">
      <formula>"Anreise"</formula>
    </cfRule>
    <cfRule type="cellIs" dxfId="20" priority="12" stopIfTrue="1" operator="equal">
      <formula>"Heimreise"</formula>
    </cfRule>
  </conditionalFormatting>
  <conditionalFormatting sqref="BN40:CK40">
    <cfRule type="cellIs" dxfId="19" priority="7" stopIfTrue="1" operator="equal">
      <formula>"Feiertag"</formula>
    </cfRule>
    <cfRule type="cellIs" dxfId="18" priority="8" stopIfTrue="1" operator="equal">
      <formula>"Anreise"</formula>
    </cfRule>
    <cfRule type="cellIs" dxfId="17" priority="9" stopIfTrue="1" operator="equal">
      <formula>"Heimreise"</formula>
    </cfRule>
  </conditionalFormatting>
  <conditionalFormatting sqref="BN38:CK38">
    <cfRule type="cellIs" dxfId="16" priority="1" stopIfTrue="1" operator="equal">
      <formula>"Feiertag"</formula>
    </cfRule>
    <cfRule type="cellIs" dxfId="15" priority="2" stopIfTrue="1" operator="equal">
      <formula>"Anreise"</formula>
    </cfRule>
    <cfRule type="cellIs" dxfId="14" priority="3" stopIfTrue="1" operator="equal">
      <formula>"Heimreise"</formula>
    </cfRule>
  </conditionalFormatting>
  <dataValidations xWindow="370" yWindow="897" count="15">
    <dataValidation allowBlank="1" showDropDown="1" showErrorMessage="1" sqref="AS4:BL5" xr:uid="{00000000-0002-0000-0000-000000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000-000002000000}">
      <formula1>0</formula1>
      <formula2>0</formula2>
    </dataValidation>
    <dataValidation allowBlank="1" showInputMessage="1" showErrorMessage="1" promptTitle="Mileage" prompt="enter travelled km" sqref="U58:AC60 AU58:BE60" xr:uid="{00000000-0002-0000-0000-000003000000}">
      <formula1>0</formula1>
      <formula2>0</formula2>
    </dataValidation>
    <dataValidation allowBlank="1" showInputMessage="1" showErrorMessage="1" promptTitle="Car Number" prompt="enter the car number" sqref="L62:W64 AM62:AU64" xr:uid="{00000000-0002-0000-0000-000004000000}">
      <formula1>0</formula1>
      <formula2>0</formula2>
    </dataValidation>
    <dataValidation allowBlank="1" showInputMessage="1" showErrorMessage="1" promptTitle="Travel Date" prompt="enter travel day_x000a_e.g. 30.04.2012" sqref="AJ69:AP79 J69:N79" xr:uid="{00000000-0002-0000-0000-000005000000}">
      <formula1>0</formula1>
      <formula2>0</formula2>
    </dataValidation>
    <dataValidation allowBlank="1" showInputMessage="1" showErrorMessage="1" promptTitle="Travel Time" prompt="enter time from 00:00 o'clock till 24:00 o'clock" sqref="AQ69:BE79 O69:AC79" xr:uid="{00000000-0002-0000-0000-000006000000}">
      <formula1>0</formula1>
      <formula2>0</formula2>
    </dataValidation>
    <dataValidation allowBlank="1" showInputMessage="1" showErrorMessage="1" promptTitle="Flight Number" prompt="enter flight number_x000a_e.g. LH2354" sqref="AK83:AN84 K83:K86 L83:L84" xr:uid="{00000000-0002-0000-0000-000007000000}">
      <formula1>0</formula1>
      <formula2>0</formula2>
    </dataValidation>
    <dataValidation allowBlank="1" showInputMessage="1" showErrorMessage="1" promptTitle="Flight Time" prompt="enter flight time" sqref="R83:Y84 R86 AT83:AW84 BC83:BE84 R87:Y87 AC83:AC84 AB83:AB86" xr:uid="{00000000-0002-0000-0000-000008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000-000009000000}">
      <formula1>0</formula1>
      <formula2>0</formula2>
    </dataValidation>
    <dataValidation allowBlank="1" showInputMessage="1" showErrorMessage="1" promptTitle="Serviceauftrag" prompt="enter SA number" sqref="AO27:BL30" xr:uid="{1B53AEE2-E477-49A7-B6EA-E6ABA9717BF5}">
      <formula1>0</formula1>
      <formula2>0</formula2>
    </dataValidation>
    <dataValidation allowBlank="1" showInputMessage="1" showErrorMessage="1" promptTitle="Assignment No." prompt="e.g. 405100221" sqref="AR18:BL20" xr:uid="{1D0C5D9B-E881-4EAE-A3D6-AC72D9500670}">
      <formula1>0</formula1>
      <formula2>0</formula2>
    </dataValidation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000-00000C000000}">
      <formula1>"x"</formula1>
      <formula2>0</formula2>
    </dataValidation>
    <dataValidation type="list" operator="notBetween" allowBlank="1" showInputMessage="1" showErrorMessage="1" promptTitle="Pausenzeit" sqref="Y36:AB49" xr:uid="{00000000-0002-0000-00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000-00000E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000-000001000000}">
      <formula1>0</formula1>
      <formula2>0</formula2>
    </dataValidation>
  </dataValidations>
  <printOptions horizontalCentered="1" verticalCentered="1"/>
  <pageMargins left="0.196527777777778" right="0.196527777777778" top="0" bottom="0" header="0.51180555555555596" footer="0.51180555555555596"/>
  <pageSetup paperSize="9" scale="31" firstPageNumber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Кнопка 32">
              <controlPr defaultSize="0" print="0" autoFill="0" autoLine="0" autoPict="0" macro="[0]!CalculateAll">
                <anchor moveWithCells="1" sizeWithCells="1">
                  <from>
                    <xdr:col>22</xdr:col>
                    <xdr:colOff>0</xdr:colOff>
                    <xdr:row>1</xdr:row>
                    <xdr:rowOff>60960</xdr:rowOff>
                  </from>
                  <to>
                    <xdr:col>28</xdr:col>
                    <xdr:colOff>213360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Кнопка 33">
              <controlPr defaultSize="0" print="0" autoFill="0" autoLine="0" autoPict="0" macro="[0]!modCalculation.ClearAll">
                <anchor moveWithCells="1" sizeWithCells="1">
                  <from>
                    <xdr:col>22</xdr:col>
                    <xdr:colOff>0</xdr:colOff>
                    <xdr:row>2</xdr:row>
                    <xdr:rowOff>243840</xdr:rowOff>
                  </from>
                  <to>
                    <xdr:col>28</xdr:col>
                    <xdr:colOff>213360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502920</xdr:colOff>
                    <xdr:row>1</xdr:row>
                    <xdr:rowOff>60960</xdr:rowOff>
                  </from>
                  <to>
                    <xdr:col>32</xdr:col>
                    <xdr:colOff>624840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502920</xdr:colOff>
                    <xdr:row>2</xdr:row>
                    <xdr:rowOff>243840</xdr:rowOff>
                  </from>
                  <to>
                    <xdr:col>32</xdr:col>
                    <xdr:colOff>624840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xWindow="370" yWindow="897" count="1">
        <x14:dataValidation type="list" allowBlank="1" showInputMessage="1" showErrorMessage="1" xr:uid="{44FB01DF-12B3-4477-AEA3-BBD1B9567A98}">
          <x14:formula1>
            <xm:f>_dummy!$B$2:$B$4</xm:f>
          </x14:formula1>
          <xm:sqref>AK2:AN3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indexed="42"/>
    <pageSetUpPr fitToPage="1"/>
  </sheetPr>
  <dimension ref="A1:CK65536"/>
  <sheetViews>
    <sheetView showGridLines="0" topLeftCell="C1" zoomScale="53" zoomScaleNormal="53" zoomScaleSheetLayoutView="25" workbookViewId="0">
      <selection activeCell="J69" sqref="J69:N72"/>
    </sheetView>
  </sheetViews>
  <sheetFormatPr defaultColWidth="11.44140625" defaultRowHeight="28.5" customHeight="1" x14ac:dyDescent="0.25"/>
  <cols>
    <col min="1" max="2" width="0" style="108" hidden="1" customWidth="1"/>
    <col min="3" max="3" width="4.5546875" style="109" customWidth="1"/>
    <col min="4" max="4" width="3.44140625" style="108" customWidth="1"/>
    <col min="5" max="5" width="1.6640625" style="108" customWidth="1"/>
    <col min="6" max="6" width="6.88671875" style="108" customWidth="1"/>
    <col min="7" max="7" width="5.109375" style="108" customWidth="1"/>
    <col min="8" max="8" width="3.44140625" style="108" customWidth="1"/>
    <col min="9" max="9" width="6.88671875" style="108" customWidth="1"/>
    <col min="10" max="10" width="3.44140625" style="108" customWidth="1"/>
    <col min="11" max="11" width="10.33203125" style="108" customWidth="1"/>
    <col min="12" max="12" width="12" style="108" customWidth="1"/>
    <col min="13" max="14" width="1.6640625" style="108" customWidth="1"/>
    <col min="15" max="15" width="3.44140625" style="108" customWidth="1"/>
    <col min="16" max="17" width="1.6640625" style="108" customWidth="1"/>
    <col min="18" max="18" width="3.44140625" style="108" customWidth="1"/>
    <col min="19" max="20" width="1.6640625" style="108" customWidth="1"/>
    <col min="21" max="23" width="3.44140625" style="108" customWidth="1"/>
    <col min="24" max="26" width="1.6640625" style="108" customWidth="1"/>
    <col min="27" max="27" width="6.88671875" style="108" customWidth="1"/>
    <col min="28" max="28" width="10.33203125" style="108" customWidth="1"/>
    <col min="29" max="29" width="12" style="108" customWidth="1"/>
    <col min="30" max="30" width="10.33203125" style="108" customWidth="1"/>
    <col min="31" max="31" width="3.44140625" style="108" customWidth="1"/>
    <col min="32" max="32" width="1.6640625" style="108" customWidth="1"/>
    <col min="33" max="33" width="15.44140625" style="108" customWidth="1"/>
    <col min="34" max="34" width="1.6640625" style="108" customWidth="1"/>
    <col min="35" max="35" width="5.109375" style="108" customWidth="1"/>
    <col min="36" max="36" width="3.44140625" style="108" customWidth="1"/>
    <col min="37" max="37" width="1.6640625" style="108" customWidth="1"/>
    <col min="38" max="38" width="8.5546875" style="108" customWidth="1"/>
    <col min="39" max="39" width="3.44140625" style="108" customWidth="1"/>
    <col min="40" max="40" width="8.5546875" style="108" customWidth="1"/>
    <col min="41" max="42" width="1.6640625" style="108" customWidth="1"/>
    <col min="43" max="43" width="3.44140625" style="108" customWidth="1"/>
    <col min="44" max="44" width="1.6640625" style="108" customWidth="1"/>
    <col min="45" max="45" width="4.44140625" style="108" customWidth="1"/>
    <col min="46" max="46" width="6.88671875" style="108" customWidth="1"/>
    <col min="47" max="47" width="10.33203125" style="108" customWidth="1"/>
    <col min="48" max="54" width="1.6640625" style="108" customWidth="1"/>
    <col min="55" max="55" width="17.109375" style="108" customWidth="1"/>
    <col min="56" max="56" width="1.6640625" style="108" customWidth="1"/>
    <col min="57" max="57" width="3.44140625" style="108" customWidth="1"/>
    <col min="58" max="58" width="1.6640625" style="108" customWidth="1"/>
    <col min="59" max="59" width="8.5546875" style="108" customWidth="1"/>
    <col min="60" max="60" width="3.44140625" style="108" customWidth="1"/>
    <col min="61" max="61" width="1.6640625" style="108" customWidth="1"/>
    <col min="62" max="63" width="3.44140625" style="108" customWidth="1"/>
    <col min="64" max="64" width="18.88671875" style="108" customWidth="1"/>
    <col min="65" max="65" width="8.5546875" style="108" customWidth="1"/>
    <col min="66" max="66" width="1.6640625" style="108" customWidth="1"/>
    <col min="67" max="67" width="3.44140625" style="108" customWidth="1"/>
    <col min="68" max="68" width="1.6640625" style="108" customWidth="1"/>
    <col min="69" max="69" width="10.33203125" style="108" customWidth="1"/>
    <col min="70" max="70" width="8.5546875" style="108" customWidth="1"/>
    <col min="71" max="71" width="3.44140625" style="108" customWidth="1"/>
    <col min="72" max="72" width="1.6640625" style="108" customWidth="1"/>
    <col min="73" max="73" width="3.44140625" style="108" customWidth="1"/>
    <col min="74" max="74" width="1.6640625" style="108" customWidth="1"/>
    <col min="75" max="75" width="3.44140625" style="108" customWidth="1"/>
    <col min="76" max="76" width="1.6640625" style="108" customWidth="1"/>
    <col min="77" max="77" width="8.5546875" style="108" customWidth="1"/>
    <col min="78" max="78" width="3.44140625" style="108" customWidth="1"/>
    <col min="79" max="79" width="1.6640625" style="108" customWidth="1"/>
    <col min="80" max="80" width="18.88671875" style="108" customWidth="1"/>
    <col min="81" max="81" width="3.44140625" style="108" customWidth="1"/>
    <col min="82" max="83" width="1.6640625" style="108" customWidth="1"/>
    <col min="84" max="84" width="6.88671875" style="108" customWidth="1"/>
    <col min="85" max="85" width="34.33203125" style="108" customWidth="1"/>
    <col min="86" max="86" width="3.44140625" style="108" customWidth="1"/>
    <col min="87" max="87" width="1.6640625" style="108" customWidth="1"/>
    <col min="88" max="88" width="39.44140625" style="108" customWidth="1"/>
    <col min="89" max="89" width="1.6640625" style="108" customWidth="1"/>
    <col min="90" max="90" width="6.33203125" style="108" customWidth="1"/>
    <col min="91" max="16384" width="11.44140625" style="108"/>
  </cols>
  <sheetData>
    <row r="1" spans="1:89" ht="28.5" customHeight="1" x14ac:dyDescent="0.25">
      <c r="A1" s="108">
        <v>0</v>
      </c>
      <c r="D1" s="248" t="s">
        <v>192</v>
      </c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</row>
    <row r="2" spans="1:89" ht="28.5" customHeight="1" x14ac:dyDescent="0.25">
      <c r="A2" s="108">
        <f t="shared" ref="A2:A21" si="0">A1+15</f>
        <v>15</v>
      </c>
      <c r="D2" s="248" t="s">
        <v>193</v>
      </c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</row>
    <row r="3" spans="1:89" ht="28.5" customHeight="1" x14ac:dyDescent="0.25">
      <c r="A3" s="108">
        <f t="shared" si="0"/>
        <v>30</v>
      </c>
      <c r="C3" s="3"/>
      <c r="D3" s="248" t="s">
        <v>194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</row>
    <row r="4" spans="1:89" ht="28.5" customHeight="1" x14ac:dyDescent="0.25">
      <c r="A4" s="108">
        <f t="shared" si="0"/>
        <v>45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AS4" s="311"/>
      <c r="AT4" s="311"/>
      <c r="AU4" s="311"/>
      <c r="AV4" s="311"/>
      <c r="AW4" s="311"/>
      <c r="AX4" s="311"/>
      <c r="AY4" s="311"/>
      <c r="AZ4" s="311"/>
      <c r="BA4" s="311"/>
      <c r="BB4" s="311"/>
      <c r="BC4" s="311"/>
      <c r="BD4" s="311"/>
      <c r="BE4" s="311"/>
      <c r="BF4" s="311"/>
      <c r="BG4" s="311"/>
      <c r="BH4" s="311"/>
      <c r="BI4" s="311"/>
      <c r="BJ4" s="311"/>
      <c r="BK4" s="311"/>
      <c r="BL4" s="311"/>
    </row>
    <row r="5" spans="1:89" ht="17.100000000000001" customHeight="1" x14ac:dyDescent="0.25">
      <c r="A5" s="108">
        <f t="shared" si="0"/>
        <v>60</v>
      </c>
      <c r="I5" s="5"/>
      <c r="J5" s="5"/>
      <c r="AJ5" s="251" t="s">
        <v>187</v>
      </c>
      <c r="AK5" s="251"/>
      <c r="AL5" s="251"/>
      <c r="AM5" s="251"/>
      <c r="AN5" s="251"/>
      <c r="AO5" s="251"/>
      <c r="AP5" s="251"/>
      <c r="AQ5" s="251"/>
      <c r="AR5" s="25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N5" s="236" t="s">
        <v>241</v>
      </c>
      <c r="BO5" s="236"/>
      <c r="BP5" s="236"/>
      <c r="BQ5" s="236"/>
      <c r="BR5" s="236"/>
      <c r="BS5" s="236"/>
      <c r="BW5" s="111" t="str">
        <f>'timesheet EN'!BW5</f>
        <v>x</v>
      </c>
      <c r="BY5" s="8" t="s">
        <v>214</v>
      </c>
      <c r="BZ5" s="111">
        <f>'timesheet EN'!BZ5</f>
        <v>0</v>
      </c>
      <c r="CB5" s="8" t="s">
        <v>215</v>
      </c>
    </row>
    <row r="6" spans="1:89" ht="28.5" customHeight="1" x14ac:dyDescent="0.25">
      <c r="A6" s="108">
        <f t="shared" si="0"/>
        <v>75</v>
      </c>
      <c r="I6" s="5"/>
      <c r="J6" s="5"/>
      <c r="K6" s="5"/>
      <c r="AJ6" s="9"/>
      <c r="AK6" s="9"/>
      <c r="AL6" s="9"/>
      <c r="AM6" s="9"/>
      <c r="AN6" s="9"/>
      <c r="AO6" s="9"/>
      <c r="AP6" s="9"/>
      <c r="AQ6" s="9"/>
      <c r="AR6" s="9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N6" s="9"/>
      <c r="BO6" s="9"/>
      <c r="BP6" s="9"/>
      <c r="BQ6" s="9"/>
      <c r="BR6" s="9"/>
      <c r="BS6" s="9"/>
      <c r="BW6" s="10"/>
      <c r="BY6" s="11"/>
      <c r="BZ6" s="10"/>
      <c r="CB6" s="9"/>
    </row>
    <row r="7" spans="1:89" ht="9.6" customHeight="1" x14ac:dyDescent="0.25">
      <c r="A7" s="108">
        <f t="shared" si="0"/>
        <v>90</v>
      </c>
      <c r="D7" s="312" t="s">
        <v>195</v>
      </c>
      <c r="E7" s="312"/>
      <c r="F7" s="312"/>
      <c r="G7" s="312"/>
      <c r="H7" s="312"/>
      <c r="I7" s="312"/>
      <c r="J7" s="312"/>
      <c r="K7" s="312"/>
      <c r="L7" s="312"/>
      <c r="M7" s="12"/>
      <c r="N7" s="12"/>
      <c r="O7" s="12"/>
    </row>
    <row r="8" spans="1:89" ht="9.6" customHeight="1" x14ac:dyDescent="0.25">
      <c r="A8" s="108">
        <f t="shared" si="0"/>
        <v>105</v>
      </c>
      <c r="D8" s="312"/>
      <c r="E8" s="312"/>
      <c r="F8" s="312"/>
      <c r="G8" s="312"/>
      <c r="H8" s="312"/>
      <c r="I8" s="312"/>
      <c r="J8" s="312"/>
      <c r="K8" s="312"/>
      <c r="L8" s="312"/>
      <c r="M8" s="12"/>
      <c r="N8" s="12"/>
      <c r="O8" s="12"/>
      <c r="AJ8" s="310">
        <f>'timesheet EN'!AJ8:AJ9</f>
        <v>0</v>
      </c>
      <c r="AL8" s="236" t="s">
        <v>274</v>
      </c>
      <c r="AM8" s="236"/>
      <c r="AN8" s="236"/>
      <c r="AO8" s="236"/>
      <c r="AP8" s="236"/>
      <c r="AQ8" s="236"/>
      <c r="AR8" s="236"/>
      <c r="AS8" s="236"/>
      <c r="AY8" s="310" t="str">
        <f>'timesheet EN'!AY8:AZ9</f>
        <v>x</v>
      </c>
      <c r="AZ8" s="310"/>
      <c r="BB8" s="236" t="s">
        <v>4</v>
      </c>
      <c r="BC8" s="236"/>
      <c r="BD8" s="236"/>
      <c r="BE8" s="236"/>
      <c r="BF8" s="236"/>
      <c r="BG8" s="236"/>
      <c r="BN8" s="13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4"/>
    </row>
    <row r="9" spans="1:89" ht="9.6" customHeight="1" x14ac:dyDescent="0.25">
      <c r="A9" s="108">
        <f t="shared" si="0"/>
        <v>120</v>
      </c>
      <c r="D9" s="312"/>
      <c r="E9" s="312"/>
      <c r="F9" s="312"/>
      <c r="G9" s="312"/>
      <c r="H9" s="312"/>
      <c r="I9" s="312"/>
      <c r="J9" s="312"/>
      <c r="K9" s="312"/>
      <c r="L9" s="312"/>
      <c r="M9" s="12"/>
      <c r="N9" s="12"/>
      <c r="O9" s="12"/>
      <c r="AJ9" s="310"/>
      <c r="AL9" s="236"/>
      <c r="AM9" s="236"/>
      <c r="AN9" s="236"/>
      <c r="AO9" s="236"/>
      <c r="AP9" s="236"/>
      <c r="AQ9" s="236"/>
      <c r="AR9" s="236"/>
      <c r="AS9" s="236"/>
      <c r="AY9" s="310"/>
      <c r="AZ9" s="310"/>
      <c r="BB9" s="236"/>
      <c r="BC9" s="236"/>
      <c r="BD9" s="236"/>
      <c r="BE9" s="236"/>
      <c r="BF9" s="236"/>
      <c r="BG9" s="236"/>
      <c r="BN9" s="15"/>
      <c r="BO9" s="310" t="str">
        <f>'timesheet EN'!BO9:BO10</f>
        <v>x</v>
      </c>
      <c r="BQ9" s="236" t="s">
        <v>230</v>
      </c>
      <c r="BR9" s="236"/>
      <c r="BS9" s="236"/>
      <c r="BT9" s="236"/>
      <c r="BU9" s="236"/>
      <c r="BV9" s="236"/>
      <c r="BW9" s="236"/>
      <c r="BX9" s="236"/>
      <c r="BY9" s="236"/>
      <c r="BZ9" s="236"/>
      <c r="CA9" s="236"/>
      <c r="CB9" s="236"/>
      <c r="CC9" s="236"/>
      <c r="CD9" s="236"/>
      <c r="CE9" s="236"/>
      <c r="CF9" s="236"/>
      <c r="CG9" s="236"/>
      <c r="CH9" s="236"/>
      <c r="CK9" s="16"/>
    </row>
    <row r="10" spans="1:89" ht="9.6" customHeight="1" x14ac:dyDescent="0.25">
      <c r="A10" s="108">
        <f t="shared" si="0"/>
        <v>135</v>
      </c>
      <c r="D10" s="312"/>
      <c r="E10" s="312"/>
      <c r="F10" s="312"/>
      <c r="G10" s="312"/>
      <c r="H10" s="312"/>
      <c r="I10" s="312"/>
      <c r="J10" s="312"/>
      <c r="K10" s="312"/>
      <c r="L10" s="312"/>
      <c r="M10" s="12"/>
      <c r="N10" s="12"/>
      <c r="O10" s="12"/>
      <c r="AL10" s="236"/>
      <c r="AM10" s="236"/>
      <c r="AN10" s="236"/>
      <c r="BB10" s="236" t="s">
        <v>6</v>
      </c>
      <c r="BC10" s="236"/>
      <c r="BD10" s="236"/>
      <c r="BE10" s="236"/>
      <c r="BF10" s="236"/>
      <c r="BG10" s="236"/>
      <c r="BN10" s="15"/>
      <c r="BO10" s="310"/>
      <c r="BQ10" s="236"/>
      <c r="BR10" s="236"/>
      <c r="BS10" s="236"/>
      <c r="BT10" s="236"/>
      <c r="BU10" s="236"/>
      <c r="BV10" s="236"/>
      <c r="BW10" s="236"/>
      <c r="BX10" s="236"/>
      <c r="BY10" s="236"/>
      <c r="BZ10" s="236"/>
      <c r="CA10" s="236"/>
      <c r="CB10" s="236"/>
      <c r="CC10" s="236"/>
      <c r="CD10" s="236"/>
      <c r="CE10" s="236"/>
      <c r="CF10" s="236"/>
      <c r="CG10" s="236"/>
      <c r="CH10" s="236"/>
      <c r="CK10" s="16"/>
    </row>
    <row r="11" spans="1:89" ht="9.6" customHeight="1" x14ac:dyDescent="0.25">
      <c r="A11" s="108">
        <f t="shared" si="0"/>
        <v>150</v>
      </c>
      <c r="D11" s="312"/>
      <c r="E11" s="312"/>
      <c r="F11" s="312"/>
      <c r="G11" s="312"/>
      <c r="H11" s="312"/>
      <c r="I11" s="312"/>
      <c r="J11" s="312"/>
      <c r="K11" s="312"/>
      <c r="L11" s="312"/>
      <c r="AL11" s="236"/>
      <c r="AM11" s="236"/>
      <c r="AN11" s="236"/>
      <c r="BB11" s="236"/>
      <c r="BC11" s="236"/>
      <c r="BD11" s="236"/>
      <c r="BE11" s="236"/>
      <c r="BF11" s="236"/>
      <c r="BG11" s="236"/>
      <c r="BN11" s="15"/>
      <c r="BQ11" s="236"/>
      <c r="BR11" s="236"/>
      <c r="BS11" s="236"/>
      <c r="BT11" s="236"/>
      <c r="BU11" s="236"/>
      <c r="BV11" s="236"/>
      <c r="BW11" s="236"/>
      <c r="BX11" s="236"/>
      <c r="BY11" s="236"/>
      <c r="BZ11" s="236"/>
      <c r="CA11" s="236"/>
      <c r="CB11" s="236"/>
      <c r="CC11" s="236"/>
      <c r="CD11" s="236"/>
      <c r="CE11" s="236"/>
      <c r="CF11" s="236"/>
      <c r="CG11" s="236"/>
      <c r="CK11" s="16"/>
    </row>
    <row r="12" spans="1:89" ht="9.6" customHeight="1" x14ac:dyDescent="0.25">
      <c r="A12" s="108">
        <f t="shared" si="0"/>
        <v>165</v>
      </c>
      <c r="I12" s="5"/>
      <c r="J12" s="5"/>
      <c r="BN12" s="15"/>
      <c r="BQ12" s="236"/>
      <c r="BR12" s="236"/>
      <c r="BS12" s="236"/>
      <c r="BT12" s="236"/>
      <c r="BU12" s="236"/>
      <c r="BV12" s="236"/>
      <c r="BW12" s="236"/>
      <c r="BX12" s="236"/>
      <c r="BY12" s="236"/>
      <c r="BZ12" s="236"/>
      <c r="CA12" s="236"/>
      <c r="CB12" s="236"/>
      <c r="CC12" s="236"/>
      <c r="CD12" s="236"/>
      <c r="CE12" s="236"/>
      <c r="CF12" s="236"/>
      <c r="CG12" s="236"/>
      <c r="CK12" s="16"/>
    </row>
    <row r="13" spans="1:89" ht="17.100000000000001" customHeight="1" x14ac:dyDescent="0.25">
      <c r="A13" s="108">
        <f t="shared" si="0"/>
        <v>180</v>
      </c>
      <c r="I13" s="5"/>
      <c r="J13" s="5"/>
      <c r="AJ13" s="111">
        <f>'timesheet EN'!AJ13</f>
        <v>0</v>
      </c>
      <c r="AL13" s="236" t="s">
        <v>4</v>
      </c>
      <c r="AM13" s="236"/>
      <c r="AN13" s="236"/>
      <c r="AO13" s="236"/>
      <c r="AP13" s="236"/>
      <c r="AQ13" s="236"/>
      <c r="AR13" s="236"/>
      <c r="AS13" s="236"/>
      <c r="AY13" s="310">
        <f>'timesheet EN'!AY13:AZ13</f>
        <v>0</v>
      </c>
      <c r="AZ13" s="310"/>
      <c r="BB13" s="236" t="s">
        <v>191</v>
      </c>
      <c r="BC13" s="236"/>
      <c r="BD13" s="236"/>
      <c r="BE13" s="236"/>
      <c r="BF13" s="236"/>
      <c r="BG13" s="236"/>
      <c r="BN13" s="15"/>
      <c r="CK13" s="16"/>
    </row>
    <row r="14" spans="1:89" ht="17.100000000000001" customHeight="1" x14ac:dyDescent="0.25">
      <c r="A14" s="108">
        <f t="shared" si="0"/>
        <v>195</v>
      </c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  <c r="AA14" s="306"/>
      <c r="AB14" s="306"/>
      <c r="AC14" s="306"/>
      <c r="AD14" s="306"/>
      <c r="AE14" s="306"/>
      <c r="AF14" s="306"/>
      <c r="AG14" s="306"/>
      <c r="AJ14" s="17"/>
      <c r="AL14" s="236" t="s">
        <v>9</v>
      </c>
      <c r="AM14" s="236"/>
      <c r="AN14" s="236"/>
      <c r="BB14" s="236"/>
      <c r="BC14" s="236"/>
      <c r="BD14" s="236"/>
      <c r="BE14" s="236"/>
      <c r="BF14" s="236"/>
      <c r="BG14" s="236"/>
      <c r="BN14" s="15"/>
      <c r="BO14" s="111">
        <f>'timesheet EN'!BO14</f>
        <v>0</v>
      </c>
      <c r="BQ14" s="236" t="s">
        <v>231</v>
      </c>
      <c r="BR14" s="236"/>
      <c r="BS14" s="236"/>
      <c r="BT14" s="236"/>
      <c r="BU14" s="236"/>
      <c r="BV14" s="236"/>
      <c r="BW14" s="236"/>
      <c r="BX14" s="236"/>
      <c r="BY14" s="236"/>
      <c r="BZ14" s="236"/>
      <c r="CA14" s="236"/>
      <c r="CB14" s="236"/>
      <c r="CC14" s="236"/>
      <c r="CD14" s="236"/>
      <c r="CE14" s="236"/>
      <c r="CF14" s="236"/>
      <c r="CG14" s="236"/>
      <c r="CK14" s="16"/>
    </row>
    <row r="15" spans="1:89" ht="9.6" customHeight="1" x14ac:dyDescent="0.25">
      <c r="A15" s="108">
        <f t="shared" si="0"/>
        <v>210</v>
      </c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06"/>
      <c r="AC15" s="306"/>
      <c r="AD15" s="306"/>
      <c r="AE15" s="306"/>
      <c r="AF15" s="306"/>
      <c r="AG15" s="306"/>
      <c r="BN15" s="15"/>
      <c r="BQ15" s="236" t="s">
        <v>232</v>
      </c>
      <c r="BR15" s="236"/>
      <c r="BS15" s="236"/>
      <c r="BT15" s="236"/>
      <c r="BU15" s="236"/>
      <c r="BV15" s="236"/>
      <c r="BW15" s="236"/>
      <c r="BX15" s="236"/>
      <c r="BY15" s="236"/>
      <c r="BZ15" s="236"/>
      <c r="CA15" s="236"/>
      <c r="CB15" s="236"/>
      <c r="CC15" s="236"/>
      <c r="CD15" s="236"/>
      <c r="CE15" s="236"/>
      <c r="CF15" s="236"/>
      <c r="CG15" s="236"/>
      <c r="CK15" s="16"/>
    </row>
    <row r="16" spans="1:89" ht="10.5" customHeight="1" x14ac:dyDescent="0.25">
      <c r="A16" s="108">
        <f t="shared" si="0"/>
        <v>225</v>
      </c>
      <c r="D16" s="235" t="s">
        <v>239</v>
      </c>
      <c r="E16" s="235"/>
      <c r="F16" s="235"/>
      <c r="G16" s="235"/>
      <c r="H16" s="235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306"/>
      <c r="AG16" s="306"/>
      <c r="BN16" s="15"/>
      <c r="BQ16" s="236"/>
      <c r="BR16" s="236"/>
      <c r="BS16" s="236"/>
      <c r="BT16" s="236"/>
      <c r="BU16" s="236"/>
      <c r="BV16" s="236"/>
      <c r="BW16" s="236"/>
      <c r="BX16" s="236"/>
      <c r="BY16" s="236"/>
      <c r="BZ16" s="236"/>
      <c r="CA16" s="236"/>
      <c r="CB16" s="236"/>
      <c r="CC16" s="236"/>
      <c r="CD16" s="236"/>
      <c r="CE16" s="236"/>
      <c r="CF16" s="236"/>
      <c r="CG16" s="236"/>
      <c r="CK16" s="16"/>
    </row>
    <row r="17" spans="1:89" ht="9.6" customHeight="1" x14ac:dyDescent="0.25">
      <c r="A17" s="108">
        <f t="shared" si="0"/>
        <v>240</v>
      </c>
      <c r="D17" s="235"/>
      <c r="E17" s="235"/>
      <c r="F17" s="235"/>
      <c r="G17" s="235"/>
      <c r="H17" s="235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J17" s="13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4"/>
      <c r="BN17" s="15"/>
      <c r="CK17" s="16"/>
    </row>
    <row r="18" spans="1:89" ht="9.6" customHeight="1" x14ac:dyDescent="0.25">
      <c r="A18" s="108">
        <f t="shared" si="0"/>
        <v>255</v>
      </c>
      <c r="I18" s="18"/>
      <c r="J18" s="1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J18" s="15"/>
      <c r="AR18" s="308">
        <f>'timesheet EN'!AR18:BL20</f>
        <v>905534023</v>
      </c>
      <c r="AS18" s="309"/>
      <c r="AT18" s="309"/>
      <c r="AU18" s="309"/>
      <c r="AV18" s="309"/>
      <c r="AW18" s="309"/>
      <c r="AX18" s="309"/>
      <c r="AY18" s="309"/>
      <c r="AZ18" s="309"/>
      <c r="BA18" s="309"/>
      <c r="BB18" s="309"/>
      <c r="BC18" s="309"/>
      <c r="BD18" s="309"/>
      <c r="BE18" s="309"/>
      <c r="BF18" s="309"/>
      <c r="BG18" s="309"/>
      <c r="BH18" s="309"/>
      <c r="BI18" s="309"/>
      <c r="BJ18" s="309"/>
      <c r="BK18" s="309"/>
      <c r="BL18" s="309"/>
      <c r="BN18" s="15"/>
      <c r="CK18" s="16"/>
    </row>
    <row r="19" spans="1:89" ht="18" customHeight="1" x14ac:dyDescent="0.25">
      <c r="A19" s="108">
        <f t="shared" si="0"/>
        <v>270</v>
      </c>
      <c r="I19" s="18"/>
      <c r="J19" s="1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J19" s="15"/>
      <c r="AR19" s="309"/>
      <c r="AS19" s="309"/>
      <c r="AT19" s="309"/>
      <c r="AU19" s="309"/>
      <c r="AV19" s="309"/>
      <c r="AW19" s="309"/>
      <c r="AX19" s="309"/>
      <c r="AY19" s="309"/>
      <c r="AZ19" s="309"/>
      <c r="BA19" s="309"/>
      <c r="BB19" s="309"/>
      <c r="BC19" s="309"/>
      <c r="BD19" s="309"/>
      <c r="BE19" s="309"/>
      <c r="BF19" s="309"/>
      <c r="BG19" s="309"/>
      <c r="BH19" s="309"/>
      <c r="BI19" s="309"/>
      <c r="BJ19" s="309"/>
      <c r="BK19" s="309"/>
      <c r="BL19" s="309"/>
      <c r="BN19" s="15"/>
      <c r="BO19" s="111">
        <f>'timesheet EN'!BO19</f>
        <v>0</v>
      </c>
      <c r="BQ19" s="236" t="s">
        <v>233</v>
      </c>
      <c r="BR19" s="236"/>
      <c r="BS19" s="236"/>
      <c r="BT19" s="236"/>
      <c r="BU19" s="236"/>
      <c r="BV19" s="236"/>
      <c r="BW19" s="236"/>
      <c r="BX19" s="236"/>
      <c r="BY19" s="236"/>
      <c r="BZ19" s="236"/>
      <c r="CA19" s="236"/>
      <c r="CB19" s="236"/>
      <c r="CC19" s="236"/>
      <c r="CD19" s="236"/>
      <c r="CE19" s="236"/>
      <c r="CF19" s="236"/>
      <c r="CG19" s="236"/>
      <c r="CK19" s="16"/>
    </row>
    <row r="20" spans="1:89" ht="17.100000000000001" customHeight="1" x14ac:dyDescent="0.25">
      <c r="A20" s="108">
        <f t="shared" si="0"/>
        <v>285</v>
      </c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6"/>
      <c r="AD20" s="306"/>
      <c r="AE20" s="306"/>
      <c r="AF20" s="306"/>
      <c r="AG20" s="306"/>
      <c r="AJ20" s="240" t="s">
        <v>238</v>
      </c>
      <c r="AK20" s="240"/>
      <c r="AL20" s="240"/>
      <c r="AM20" s="240"/>
      <c r="AN20" s="240"/>
      <c r="AO20" s="240"/>
      <c r="AP20" s="240"/>
      <c r="AR20" s="309"/>
      <c r="AS20" s="309"/>
      <c r="AT20" s="309"/>
      <c r="AU20" s="309"/>
      <c r="AV20" s="309"/>
      <c r="AW20" s="309"/>
      <c r="AX20" s="309"/>
      <c r="AY20" s="309"/>
      <c r="AZ20" s="309"/>
      <c r="BA20" s="309"/>
      <c r="BB20" s="309"/>
      <c r="BC20" s="309"/>
      <c r="BD20" s="309"/>
      <c r="BE20" s="309"/>
      <c r="BF20" s="309"/>
      <c r="BG20" s="309"/>
      <c r="BH20" s="309"/>
      <c r="BI20" s="309"/>
      <c r="BJ20" s="309"/>
      <c r="BK20" s="309"/>
      <c r="BL20" s="309"/>
      <c r="BN20" s="15"/>
      <c r="BQ20" s="236"/>
      <c r="BR20" s="236"/>
      <c r="BS20" s="236"/>
      <c r="BT20" s="236"/>
      <c r="CK20" s="16"/>
    </row>
    <row r="21" spans="1:89" ht="9.6" customHeight="1" x14ac:dyDescent="0.25">
      <c r="A21" s="108">
        <f t="shared" si="0"/>
        <v>300</v>
      </c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J21" s="240"/>
      <c r="AK21" s="240"/>
      <c r="AL21" s="240"/>
      <c r="AM21" s="240"/>
      <c r="AN21" s="240"/>
      <c r="AO21" s="240"/>
      <c r="AP21" s="24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21"/>
      <c r="BN21" s="15"/>
      <c r="CK21" s="16"/>
    </row>
    <row r="22" spans="1:89" ht="17.100000000000001" customHeight="1" x14ac:dyDescent="0.25">
      <c r="D22" s="235" t="s">
        <v>189</v>
      </c>
      <c r="E22" s="235"/>
      <c r="F22" s="235"/>
      <c r="G22" s="235"/>
      <c r="H22" s="235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6"/>
      <c r="AD22" s="306"/>
      <c r="AE22" s="306"/>
      <c r="AF22" s="306"/>
      <c r="AG22" s="306"/>
      <c r="BN22" s="15"/>
      <c r="CK22" s="16"/>
    </row>
    <row r="23" spans="1:89" ht="54" customHeight="1" x14ac:dyDescent="0.25">
      <c r="I23" s="303" t="str">
        <f>'timesheet EN'!I23:AG24</f>
        <v>C370875</v>
      </c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O23" s="264" t="str">
        <f>CONCATENATE('timesheet EN'!AO23:BL24)</f>
        <v>KAG</v>
      </c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64"/>
      <c r="BB23" s="264"/>
      <c r="BC23" s="264"/>
      <c r="BD23" s="264"/>
      <c r="BE23" s="264"/>
      <c r="BF23" s="264"/>
      <c r="BG23" s="264"/>
      <c r="BH23" s="264"/>
      <c r="BI23" s="264"/>
      <c r="BJ23" s="264"/>
      <c r="BK23" s="264"/>
      <c r="BL23" s="264"/>
      <c r="BN23" s="15"/>
      <c r="CK23" s="16"/>
    </row>
    <row r="24" spans="1:89" ht="17.100000000000001" customHeight="1" x14ac:dyDescent="0.25">
      <c r="D24" s="235" t="s">
        <v>190</v>
      </c>
      <c r="E24" s="235"/>
      <c r="F24" s="235"/>
      <c r="G24" s="235"/>
      <c r="H24" s="235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J24" s="236" t="s">
        <v>188</v>
      </c>
      <c r="AK24" s="236"/>
      <c r="AL24" s="236"/>
      <c r="AM24" s="236"/>
      <c r="AO24" s="264"/>
      <c r="AP24" s="264"/>
      <c r="AQ24" s="264"/>
      <c r="AR24" s="264"/>
      <c r="AS24" s="264"/>
      <c r="AT24" s="264"/>
      <c r="AU24" s="264"/>
      <c r="AV24" s="264"/>
      <c r="AW24" s="264"/>
      <c r="AX24" s="264"/>
      <c r="AY24" s="264"/>
      <c r="AZ24" s="264"/>
      <c r="BA24" s="264"/>
      <c r="BB24" s="264"/>
      <c r="BC24" s="264"/>
      <c r="BD24" s="264"/>
      <c r="BE24" s="264"/>
      <c r="BF24" s="264"/>
      <c r="BG24" s="264"/>
      <c r="BH24" s="264"/>
      <c r="BI24" s="264"/>
      <c r="BJ24" s="264"/>
      <c r="BK24" s="264"/>
      <c r="BL24" s="264"/>
      <c r="BN24" s="15"/>
      <c r="BO24" s="241" t="str">
        <f>CONCATENATE(AS4)</f>
        <v/>
      </c>
      <c r="BP24" s="241"/>
      <c r="BQ24" s="241"/>
      <c r="BR24" s="241"/>
      <c r="BS24" s="241"/>
      <c r="BT24" s="241"/>
      <c r="BU24" s="241"/>
      <c r="BV24" s="241"/>
      <c r="BW24" s="241"/>
      <c r="BX24" s="241"/>
      <c r="BY24" s="241"/>
      <c r="BZ24" s="241"/>
      <c r="CA24" s="241"/>
      <c r="CB24" s="241"/>
      <c r="CC24" s="241"/>
      <c r="CD24" s="241"/>
      <c r="CE24" s="241"/>
      <c r="CG24" s="242"/>
      <c r="CH24" s="242"/>
      <c r="CI24" s="242"/>
      <c r="CJ24" s="242"/>
      <c r="CK24" s="16"/>
    </row>
    <row r="25" spans="1:89" ht="17.100000000000001" customHeight="1" x14ac:dyDescent="0.25">
      <c r="D25" s="22"/>
      <c r="E25" s="22"/>
      <c r="F25" s="22"/>
      <c r="I25" s="5"/>
      <c r="J25" s="305" t="str">
        <f>'timesheet EN'!J25:AG30</f>
        <v>Joseph Rohmayer</v>
      </c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6"/>
      <c r="AG25" s="306"/>
      <c r="BN25" s="15"/>
      <c r="BO25" s="241"/>
      <c r="BP25" s="241"/>
      <c r="BQ25" s="241"/>
      <c r="BR25" s="241"/>
      <c r="BS25" s="241"/>
      <c r="BT25" s="241"/>
      <c r="BU25" s="241"/>
      <c r="BV25" s="241"/>
      <c r="BW25" s="241"/>
      <c r="BX25" s="241"/>
      <c r="BY25" s="241"/>
      <c r="BZ25" s="241"/>
      <c r="CA25" s="241"/>
      <c r="CB25" s="241"/>
      <c r="CC25" s="241"/>
      <c r="CD25" s="241"/>
      <c r="CE25" s="241"/>
      <c r="CG25" s="242"/>
      <c r="CH25" s="242"/>
      <c r="CI25" s="242"/>
      <c r="CJ25" s="242"/>
      <c r="CK25" s="16"/>
    </row>
    <row r="26" spans="1:89" ht="9.6" customHeight="1" x14ac:dyDescent="0.25">
      <c r="I26" s="5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6"/>
      <c r="AG26" s="306"/>
      <c r="BN26" s="15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G26" s="10"/>
      <c r="CH26" s="10"/>
      <c r="CI26" s="10"/>
      <c r="CJ26" s="10"/>
      <c r="CK26" s="16"/>
    </row>
    <row r="27" spans="1:89" ht="17.100000000000001" customHeight="1" x14ac:dyDescent="0.5">
      <c r="I27" s="23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6"/>
      <c r="AD27" s="306"/>
      <c r="AE27" s="306"/>
      <c r="AF27" s="306"/>
      <c r="AG27" s="306"/>
      <c r="AO27" s="307" t="str">
        <f>'timesheet EN'!AO27:BL30</f>
        <v>4511018339_7033250</v>
      </c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  <c r="BI27" s="307"/>
      <c r="BJ27" s="307"/>
      <c r="BK27" s="307"/>
      <c r="BL27" s="307"/>
      <c r="BN27" s="15"/>
      <c r="BO27" s="245" t="s">
        <v>234</v>
      </c>
      <c r="BP27" s="245"/>
      <c r="BQ27" s="245"/>
      <c r="BR27" s="245"/>
      <c r="BS27" s="245"/>
      <c r="BT27" s="245"/>
      <c r="BU27" s="245"/>
      <c r="BV27" s="245"/>
      <c r="BW27" s="245"/>
      <c r="BX27" s="245"/>
      <c r="CG27" s="245" t="s">
        <v>236</v>
      </c>
      <c r="CH27" s="245"/>
      <c r="CI27" s="245"/>
      <c r="CK27" s="16"/>
    </row>
    <row r="28" spans="1:89" ht="9.6" customHeight="1" x14ac:dyDescent="0.5">
      <c r="I28" s="25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6"/>
      <c r="AD28" s="306"/>
      <c r="AE28" s="306"/>
      <c r="AF28" s="306"/>
      <c r="AG28" s="306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  <c r="BI28" s="307"/>
      <c r="BJ28" s="307"/>
      <c r="BK28" s="307"/>
      <c r="BL28" s="307"/>
      <c r="BN28" s="15"/>
      <c r="BO28" s="245" t="s">
        <v>235</v>
      </c>
      <c r="BP28" s="245"/>
      <c r="BQ28" s="245"/>
      <c r="BR28" s="245"/>
      <c r="BS28" s="245"/>
      <c r="BT28" s="245"/>
      <c r="BU28" s="245"/>
      <c r="BV28" s="245"/>
      <c r="CG28" s="245" t="s">
        <v>237</v>
      </c>
      <c r="CK28" s="16"/>
    </row>
    <row r="29" spans="1:89" ht="9.6" customHeight="1" x14ac:dyDescent="0.25">
      <c r="D29" s="235" t="s">
        <v>191</v>
      </c>
      <c r="E29" s="235"/>
      <c r="F29" s="235"/>
      <c r="G29" s="235"/>
      <c r="H29" s="235"/>
      <c r="I29" s="235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6"/>
      <c r="AD29" s="306"/>
      <c r="AE29" s="306"/>
      <c r="AF29" s="306"/>
      <c r="AG29" s="306"/>
      <c r="AJ29" s="236" t="s">
        <v>202</v>
      </c>
      <c r="AK29" s="236"/>
      <c r="AL29" s="236"/>
      <c r="AM29" s="236"/>
      <c r="AN29" s="236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  <c r="BI29" s="307"/>
      <c r="BJ29" s="307"/>
      <c r="BK29" s="307"/>
      <c r="BL29" s="307"/>
      <c r="BN29" s="15"/>
      <c r="BO29" s="245"/>
      <c r="BP29" s="245"/>
      <c r="BQ29" s="245"/>
      <c r="BR29" s="245"/>
      <c r="BS29" s="245"/>
      <c r="BT29" s="245"/>
      <c r="BU29" s="245"/>
      <c r="BV29" s="245"/>
      <c r="CG29" s="245"/>
      <c r="CK29" s="16"/>
    </row>
    <row r="30" spans="1:89" ht="9.6" customHeight="1" x14ac:dyDescent="0.25">
      <c r="D30" s="235"/>
      <c r="E30" s="235"/>
      <c r="F30" s="235"/>
      <c r="G30" s="235"/>
      <c r="H30" s="235"/>
      <c r="I30" s="235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6"/>
      <c r="AD30" s="306"/>
      <c r="AE30" s="306"/>
      <c r="AF30" s="306"/>
      <c r="AG30" s="306"/>
      <c r="AJ30" s="236"/>
      <c r="AK30" s="236"/>
      <c r="AL30" s="236"/>
      <c r="AM30" s="236"/>
      <c r="AN30" s="236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  <c r="BI30" s="307"/>
      <c r="BJ30" s="307"/>
      <c r="BK30" s="307"/>
      <c r="BL30" s="307"/>
      <c r="BN30" s="26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  <c r="CI30" s="110"/>
      <c r="CJ30" s="110"/>
      <c r="CK30" s="21"/>
    </row>
    <row r="31" spans="1:89" ht="28.5" customHeight="1" thickBot="1" x14ac:dyDescent="0.3"/>
    <row r="32" spans="1:89" ht="45" customHeight="1" x14ac:dyDescent="0.35">
      <c r="D32" s="226" t="s">
        <v>260</v>
      </c>
      <c r="E32" s="226"/>
      <c r="F32" s="226"/>
      <c r="G32" s="226"/>
      <c r="H32" s="226"/>
      <c r="I32" s="226"/>
      <c r="J32" s="227" t="s">
        <v>223</v>
      </c>
      <c r="K32" s="227"/>
      <c r="L32" s="227"/>
      <c r="M32" s="227"/>
      <c r="N32" s="227" t="s">
        <v>224</v>
      </c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 t="s">
        <v>225</v>
      </c>
      <c r="Z32" s="227"/>
      <c r="AA32" s="227"/>
      <c r="AB32" s="227"/>
      <c r="AC32" s="228" t="s">
        <v>240</v>
      </c>
      <c r="AD32" s="229"/>
      <c r="AE32" s="229"/>
      <c r="AF32" s="229"/>
      <c r="AG32" s="229"/>
      <c r="AH32" s="229"/>
      <c r="AI32" s="230"/>
      <c r="AJ32" s="225" t="s">
        <v>219</v>
      </c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 t="s">
        <v>220</v>
      </c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  <c r="BL32" s="227" t="s">
        <v>221</v>
      </c>
      <c r="BM32" s="227"/>
      <c r="BN32" s="259" t="s">
        <v>203</v>
      </c>
      <c r="BO32" s="259"/>
      <c r="BP32" s="259"/>
      <c r="BQ32" s="259"/>
      <c r="BR32" s="259"/>
      <c r="BS32" s="259"/>
      <c r="BT32" s="259"/>
      <c r="BU32" s="259"/>
      <c r="BV32" s="259"/>
      <c r="BW32" s="259"/>
      <c r="BX32" s="259"/>
      <c r="BY32" s="259"/>
      <c r="BZ32" s="259"/>
      <c r="CA32" s="259"/>
      <c r="CB32" s="259"/>
      <c r="CC32" s="259"/>
      <c r="CD32" s="259"/>
      <c r="CE32" s="259"/>
      <c r="CF32" s="259"/>
      <c r="CG32" s="259"/>
      <c r="CH32" s="259"/>
      <c r="CI32" s="259"/>
      <c r="CJ32" s="259"/>
      <c r="CK32" s="259"/>
    </row>
    <row r="33" spans="1:89" ht="45" customHeight="1" x14ac:dyDescent="0.25">
      <c r="D33" s="226" t="s">
        <v>259</v>
      </c>
      <c r="E33" s="226"/>
      <c r="F33" s="226"/>
      <c r="G33" s="226"/>
      <c r="H33" s="226"/>
      <c r="I33" s="226"/>
      <c r="J33" s="234" t="s">
        <v>227</v>
      </c>
      <c r="K33" s="234"/>
      <c r="L33" s="234"/>
      <c r="M33" s="234"/>
      <c r="N33" s="234" t="s">
        <v>227</v>
      </c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 t="s">
        <v>226</v>
      </c>
      <c r="Z33" s="234"/>
      <c r="AA33" s="234"/>
      <c r="AB33" s="234"/>
      <c r="AC33" s="231"/>
      <c r="AD33" s="232"/>
      <c r="AE33" s="232"/>
      <c r="AF33" s="232"/>
      <c r="AG33" s="232"/>
      <c r="AH33" s="232"/>
      <c r="AI33" s="233"/>
      <c r="AJ33" s="225" t="s">
        <v>271</v>
      </c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 t="s">
        <v>228</v>
      </c>
      <c r="AX33" s="225"/>
      <c r="AY33" s="225"/>
      <c r="AZ33" s="225"/>
      <c r="BA33" s="225"/>
      <c r="BB33" s="225"/>
      <c r="BC33" s="225"/>
      <c r="BD33" s="225"/>
      <c r="BE33" s="225"/>
      <c r="BF33" s="225"/>
      <c r="BG33" s="225"/>
      <c r="BH33" s="225"/>
      <c r="BI33" s="225"/>
      <c r="BJ33" s="225"/>
      <c r="BK33" s="225"/>
      <c r="BL33" s="234" t="s">
        <v>222</v>
      </c>
      <c r="BM33" s="234"/>
      <c r="BN33" s="259"/>
      <c r="BO33" s="259"/>
      <c r="BP33" s="259"/>
      <c r="BQ33" s="259"/>
      <c r="BR33" s="259"/>
      <c r="BS33" s="259"/>
      <c r="BT33" s="259"/>
      <c r="BU33" s="259"/>
      <c r="BV33" s="259"/>
      <c r="BW33" s="259"/>
      <c r="BX33" s="259"/>
      <c r="BY33" s="259"/>
      <c r="BZ33" s="259"/>
      <c r="CA33" s="259"/>
      <c r="CB33" s="259"/>
      <c r="CC33" s="259"/>
      <c r="CD33" s="259"/>
      <c r="CE33" s="259"/>
      <c r="CF33" s="259"/>
      <c r="CG33" s="259"/>
      <c r="CH33" s="259"/>
      <c r="CI33" s="259"/>
      <c r="CJ33" s="259"/>
      <c r="CK33" s="259"/>
    </row>
    <row r="34" spans="1:89" ht="17.100000000000001" customHeight="1" x14ac:dyDescent="0.25">
      <c r="D34" s="223" t="str">
        <f>TRUNC((D37-DATE(YEAR(D37+3-MOD(D37-2,7)),1,MOD(D37-2,7)-9))/7)&amp;"/"&amp;MIN(YEAR(D37-1-MOD(D37-2,7)+4),YEAR(D37-MOD(D37-1,7)+4))</f>
        <v>35/2022</v>
      </c>
      <c r="E34" s="223"/>
      <c r="F34" s="223"/>
      <c r="G34" s="223"/>
      <c r="H34" s="223"/>
      <c r="I34" s="223"/>
      <c r="J34" s="224"/>
      <c r="K34" s="224"/>
      <c r="L34" s="224"/>
      <c r="M34" s="224"/>
      <c r="N34" s="13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3"/>
      <c r="Z34" s="10"/>
      <c r="AA34" s="10"/>
      <c r="AB34" s="10"/>
      <c r="AC34" s="13"/>
      <c r="AD34" s="10"/>
      <c r="AE34" s="10"/>
      <c r="AF34" s="10"/>
      <c r="AG34" s="10"/>
      <c r="AH34" s="10"/>
      <c r="AI34" s="14"/>
      <c r="AJ34" s="28"/>
      <c r="AK34" s="29"/>
      <c r="AL34" s="29"/>
      <c r="AM34" s="29"/>
      <c r="AN34" s="29"/>
      <c r="AO34" s="30"/>
      <c r="AP34" s="225"/>
      <c r="AQ34" s="225"/>
      <c r="AR34" s="225"/>
      <c r="AS34" s="225"/>
      <c r="AT34" s="225"/>
      <c r="AU34" s="225"/>
      <c r="AV34" s="225"/>
      <c r="AW34" s="225" t="s">
        <v>273</v>
      </c>
      <c r="AX34" s="225"/>
      <c r="AY34" s="225"/>
      <c r="AZ34" s="225"/>
      <c r="BA34" s="225"/>
      <c r="BB34" s="225"/>
      <c r="BC34" s="225"/>
      <c r="BD34" s="28"/>
      <c r="BE34" s="29"/>
      <c r="BF34" s="29"/>
      <c r="BG34" s="29"/>
      <c r="BH34" s="29"/>
      <c r="BI34" s="29"/>
      <c r="BJ34" s="29"/>
      <c r="BK34" s="29"/>
      <c r="BL34" s="28"/>
      <c r="BM34" s="29"/>
      <c r="BN34" s="15"/>
      <c r="BS34" s="7"/>
      <c r="BU34" s="161" t="s">
        <v>204</v>
      </c>
      <c r="BV34" s="161"/>
      <c r="BW34" s="161"/>
      <c r="BX34" s="161"/>
      <c r="BY34" s="161"/>
      <c r="BZ34" s="161"/>
      <c r="CA34" s="161"/>
      <c r="CC34" s="7"/>
      <c r="CE34" s="162" t="s">
        <v>205</v>
      </c>
      <c r="CF34" s="162"/>
      <c r="CG34" s="162"/>
      <c r="CH34" s="7"/>
      <c r="CJ34" s="107" t="s">
        <v>206</v>
      </c>
      <c r="CK34" s="16"/>
    </row>
    <row r="35" spans="1:89" ht="28.5" customHeight="1" x14ac:dyDescent="0.25">
      <c r="D35" s="223"/>
      <c r="E35" s="223"/>
      <c r="F35" s="223"/>
      <c r="G35" s="223"/>
      <c r="H35" s="223"/>
      <c r="I35" s="223"/>
      <c r="J35" s="224"/>
      <c r="K35" s="224"/>
      <c r="L35" s="224"/>
      <c r="M35" s="224"/>
      <c r="N35" s="26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26"/>
      <c r="Z35" s="110"/>
      <c r="AA35" s="110"/>
      <c r="AB35" s="110"/>
      <c r="AC35" s="26"/>
      <c r="AD35" s="110"/>
      <c r="AE35" s="110"/>
      <c r="AF35" s="110"/>
      <c r="AG35" s="110"/>
      <c r="AH35" s="110"/>
      <c r="AI35" s="21"/>
      <c r="AJ35" s="32"/>
      <c r="AK35" s="33"/>
      <c r="AL35" s="33"/>
      <c r="AM35" s="33"/>
      <c r="AN35" s="33"/>
      <c r="AO35" s="34"/>
      <c r="AP35" s="225"/>
      <c r="AQ35" s="225"/>
      <c r="AR35" s="225"/>
      <c r="AS35" s="225"/>
      <c r="AT35" s="225"/>
      <c r="AU35" s="225"/>
      <c r="AV35" s="225"/>
      <c r="AW35" s="225"/>
      <c r="AX35" s="225"/>
      <c r="AY35" s="225"/>
      <c r="AZ35" s="225"/>
      <c r="BA35" s="225"/>
      <c r="BB35" s="225"/>
      <c r="BC35" s="225"/>
      <c r="BD35" s="32"/>
      <c r="BE35" s="33"/>
      <c r="BF35" s="33"/>
      <c r="BG35" s="33"/>
      <c r="BH35" s="33"/>
      <c r="BI35" s="33"/>
      <c r="BJ35" s="33"/>
      <c r="BK35" s="33"/>
      <c r="BL35" s="32"/>
      <c r="BM35" s="33"/>
      <c r="BN35" s="26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21"/>
    </row>
    <row r="36" spans="1:89" ht="45" customHeight="1" x14ac:dyDescent="0.25">
      <c r="A36" s="108">
        <f t="shared" ref="A36:A49" si="1">FLOOR($J36,1)+IF(($J36-FLOOR($J36,1))&gt;0,($J36-FLOOR($J36,1))/0.6,0)</f>
        <v>0</v>
      </c>
      <c r="B36" s="108">
        <f t="shared" ref="B36:B49" si="2">FLOOR($N36,1)+IF(($N36-FLOOR($N36,1))&gt;0,($N36-FLOOR($N36,1))/0.6,0)</f>
        <v>0</v>
      </c>
      <c r="C36" s="109">
        <f t="shared" ref="C36:C49" si="3">IF(Y36="","0",Y36/60)</f>
        <v>0</v>
      </c>
      <c r="D36" s="199" t="s">
        <v>207</v>
      </c>
      <c r="E36" s="199"/>
      <c r="F36" s="199"/>
      <c r="G36" s="199"/>
      <c r="H36" s="199"/>
      <c r="I36" s="199"/>
      <c r="J36" s="273">
        <f>'timesheet EN'!J36:M36</f>
        <v>0</v>
      </c>
      <c r="K36" s="273"/>
      <c r="L36" s="273"/>
      <c r="M36" s="273"/>
      <c r="N36" s="273">
        <f>'timesheet EN'!N36:X36</f>
        <v>0</v>
      </c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4">
        <f>'timesheet EN'!Y36:AB36</f>
        <v>0</v>
      </c>
      <c r="Z36" s="274"/>
      <c r="AA36" s="274"/>
      <c r="AB36" s="274"/>
      <c r="AC36" s="298" t="str">
        <f>CONCATENATE('timesheet EN'!AC36:AI36)</f>
        <v/>
      </c>
      <c r="AD36" s="298"/>
      <c r="AE36" s="298"/>
      <c r="AF36" s="298"/>
      <c r="AG36" s="298"/>
      <c r="AH36" s="298"/>
      <c r="AI36" s="298"/>
      <c r="AJ36" s="275">
        <f>'timesheet EN'!AJ36:AO36</f>
        <v>0</v>
      </c>
      <c r="AK36" s="275"/>
      <c r="AL36" s="275"/>
      <c r="AM36" s="275"/>
      <c r="AN36" s="275"/>
      <c r="AO36" s="275"/>
      <c r="AP36" s="275">
        <f>'timesheet EN'!AP36:AV36</f>
        <v>0</v>
      </c>
      <c r="AQ36" s="275"/>
      <c r="AR36" s="275"/>
      <c r="AS36" s="275"/>
      <c r="AT36" s="275"/>
      <c r="AU36" s="275"/>
      <c r="AV36" s="275"/>
      <c r="AW36" s="275">
        <f>'timesheet EN'!AW36:BC36</f>
        <v>0</v>
      </c>
      <c r="AX36" s="275"/>
      <c r="AY36" s="275"/>
      <c r="AZ36" s="275"/>
      <c r="BA36" s="275"/>
      <c r="BB36" s="275"/>
      <c r="BC36" s="275"/>
      <c r="BD36" s="275">
        <f>'timesheet EN'!BD36:BK36</f>
        <v>0</v>
      </c>
      <c r="BE36" s="275"/>
      <c r="BF36" s="275"/>
      <c r="BG36" s="275"/>
      <c r="BH36" s="275"/>
      <c r="BI36" s="275"/>
      <c r="BJ36" s="275"/>
      <c r="BK36" s="275"/>
      <c r="BL36" s="275">
        <f>'timesheet EN'!BL36:BM36</f>
        <v>0</v>
      </c>
      <c r="BM36" s="275"/>
      <c r="BN36" s="269"/>
      <c r="BO36" s="269"/>
      <c r="BP36" s="269"/>
      <c r="BQ36" s="269"/>
      <c r="BR36" s="269"/>
      <c r="BS36" s="269"/>
      <c r="BT36" s="269"/>
      <c r="BU36" s="269"/>
      <c r="BV36" s="269"/>
      <c r="BW36" s="269"/>
      <c r="BX36" s="269"/>
      <c r="BY36" s="269"/>
      <c r="BZ36" s="269"/>
      <c r="CA36" s="269"/>
      <c r="CB36" s="269"/>
      <c r="CC36" s="269"/>
      <c r="CD36" s="269"/>
      <c r="CE36" s="269"/>
      <c r="CF36" s="269"/>
      <c r="CG36" s="269"/>
      <c r="CH36" s="269"/>
      <c r="CI36" s="269"/>
      <c r="CJ36" s="269"/>
      <c r="CK36" s="269"/>
    </row>
    <row r="37" spans="1:89" ht="45" customHeight="1" x14ac:dyDescent="0.25">
      <c r="A37" s="108">
        <f t="shared" si="1"/>
        <v>0</v>
      </c>
      <c r="B37" s="108">
        <f t="shared" si="2"/>
        <v>0</v>
      </c>
      <c r="C37" s="109">
        <f t="shared" si="3"/>
        <v>0</v>
      </c>
      <c r="D37" s="301">
        <f>'timesheet EN'!D37:AB37</f>
        <v>44802</v>
      </c>
      <c r="E37" s="301"/>
      <c r="F37" s="301"/>
      <c r="G37" s="301"/>
      <c r="H37" s="301"/>
      <c r="I37" s="301"/>
      <c r="J37" s="302">
        <f>'timesheet EN'!J37:M37</f>
        <v>0</v>
      </c>
      <c r="K37" s="302"/>
      <c r="L37" s="302"/>
      <c r="M37" s="302"/>
      <c r="N37" s="302">
        <f>'timesheet EN'!N37:X37</f>
        <v>0</v>
      </c>
      <c r="O37" s="302"/>
      <c r="P37" s="302"/>
      <c r="Q37" s="302"/>
      <c r="R37" s="302"/>
      <c r="S37" s="302"/>
      <c r="T37" s="302"/>
      <c r="U37" s="302"/>
      <c r="V37" s="302"/>
      <c r="W37" s="302"/>
      <c r="X37" s="302"/>
      <c r="Y37" s="282">
        <f>'timesheet EN'!Y37:AB37</f>
        <v>0</v>
      </c>
      <c r="Z37" s="282"/>
      <c r="AA37" s="282"/>
      <c r="AB37" s="282"/>
      <c r="AC37" s="282" t="str">
        <f>CONCATENATE('timesheet EN'!AC37:AI37)</f>
        <v/>
      </c>
      <c r="AD37" s="282"/>
      <c r="AE37" s="282"/>
      <c r="AF37" s="282"/>
      <c r="AG37" s="282"/>
      <c r="AH37" s="282"/>
      <c r="AI37" s="282"/>
      <c r="AJ37" s="272">
        <f>'timesheet EN'!AJ37:AO37</f>
        <v>0</v>
      </c>
      <c r="AK37" s="272"/>
      <c r="AL37" s="272"/>
      <c r="AM37" s="272"/>
      <c r="AN37" s="272"/>
      <c r="AO37" s="272"/>
      <c r="AP37" s="272">
        <f>'timesheet EN'!AP37:AV37</f>
        <v>0</v>
      </c>
      <c r="AQ37" s="272"/>
      <c r="AR37" s="272"/>
      <c r="AS37" s="272"/>
      <c r="AT37" s="272"/>
      <c r="AU37" s="272"/>
      <c r="AV37" s="272"/>
      <c r="AW37" s="272">
        <f>'timesheet EN'!AW37:BC37</f>
        <v>0</v>
      </c>
      <c r="AX37" s="272"/>
      <c r="AY37" s="272"/>
      <c r="AZ37" s="272"/>
      <c r="BA37" s="272"/>
      <c r="BB37" s="272"/>
      <c r="BC37" s="272"/>
      <c r="BD37" s="272">
        <f>'timesheet EN'!BD37:BK37</f>
        <v>0</v>
      </c>
      <c r="BE37" s="272"/>
      <c r="BF37" s="272"/>
      <c r="BG37" s="272"/>
      <c r="BH37" s="272"/>
      <c r="BI37" s="272"/>
      <c r="BJ37" s="272"/>
      <c r="BK37" s="272"/>
      <c r="BL37" s="272">
        <f>'timesheet EN'!BL37:BM37</f>
        <v>0</v>
      </c>
      <c r="BM37" s="272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6"/>
    </row>
    <row r="38" spans="1:89" ht="45" customHeight="1" x14ac:dyDescent="0.25">
      <c r="A38" s="108">
        <f t="shared" si="1"/>
        <v>0</v>
      </c>
      <c r="B38" s="108">
        <f t="shared" si="2"/>
        <v>0</v>
      </c>
      <c r="C38" s="109">
        <f t="shared" si="3"/>
        <v>0</v>
      </c>
      <c r="D38" s="199" t="s">
        <v>208</v>
      </c>
      <c r="E38" s="199"/>
      <c r="F38" s="199"/>
      <c r="G38" s="199"/>
      <c r="H38" s="199"/>
      <c r="I38" s="199"/>
      <c r="J38" s="273">
        <f>'timesheet EN'!J38:M38</f>
        <v>0</v>
      </c>
      <c r="K38" s="273"/>
      <c r="L38" s="273"/>
      <c r="M38" s="273"/>
      <c r="N38" s="273">
        <f>'timesheet EN'!N38:X38</f>
        <v>0</v>
      </c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4">
        <f>'timesheet EN'!Y38:AB38</f>
        <v>0</v>
      </c>
      <c r="Z38" s="274"/>
      <c r="AA38" s="274"/>
      <c r="AB38" s="274"/>
      <c r="AC38" s="298" t="str">
        <f>CONCATENATE('timesheet EN'!AC38:AI38)</f>
        <v/>
      </c>
      <c r="AD38" s="298"/>
      <c r="AE38" s="298"/>
      <c r="AF38" s="298"/>
      <c r="AG38" s="298"/>
      <c r="AH38" s="298"/>
      <c r="AI38" s="298"/>
      <c r="AJ38" s="275">
        <f>'timesheet EN'!AJ38:AO38</f>
        <v>0</v>
      </c>
      <c r="AK38" s="275"/>
      <c r="AL38" s="275"/>
      <c r="AM38" s="275"/>
      <c r="AN38" s="275"/>
      <c r="AO38" s="275"/>
      <c r="AP38" s="275">
        <f>'timesheet EN'!AP38:AV38</f>
        <v>0</v>
      </c>
      <c r="AQ38" s="275"/>
      <c r="AR38" s="275"/>
      <c r="AS38" s="275"/>
      <c r="AT38" s="275"/>
      <c r="AU38" s="275"/>
      <c r="AV38" s="275"/>
      <c r="AW38" s="275">
        <f>'timesheet EN'!AW38:BC38</f>
        <v>0</v>
      </c>
      <c r="AX38" s="275"/>
      <c r="AY38" s="275"/>
      <c r="AZ38" s="275"/>
      <c r="BA38" s="275"/>
      <c r="BB38" s="275"/>
      <c r="BC38" s="275"/>
      <c r="BD38" s="275">
        <f>'timesheet EN'!BD38:BK38</f>
        <v>0</v>
      </c>
      <c r="BE38" s="275"/>
      <c r="BF38" s="275"/>
      <c r="BG38" s="275"/>
      <c r="BH38" s="275"/>
      <c r="BI38" s="275"/>
      <c r="BJ38" s="275"/>
      <c r="BK38" s="275"/>
      <c r="BL38" s="275">
        <f>'timesheet EN'!BL38:BM38</f>
        <v>0</v>
      </c>
      <c r="BM38" s="275"/>
      <c r="BN38" s="269"/>
      <c r="BO38" s="269"/>
      <c r="BP38" s="269"/>
      <c r="BQ38" s="269"/>
      <c r="BR38" s="269"/>
      <c r="BS38" s="269"/>
      <c r="BT38" s="269"/>
      <c r="BU38" s="269"/>
      <c r="BV38" s="269"/>
      <c r="BW38" s="269"/>
      <c r="BX38" s="269"/>
      <c r="BY38" s="269"/>
      <c r="BZ38" s="269"/>
      <c r="CA38" s="269"/>
      <c r="CB38" s="269"/>
      <c r="CC38" s="269"/>
      <c r="CD38" s="269"/>
      <c r="CE38" s="269"/>
      <c r="CF38" s="269"/>
      <c r="CG38" s="269"/>
      <c r="CH38" s="269"/>
      <c r="CI38" s="269"/>
      <c r="CJ38" s="269"/>
      <c r="CK38" s="269"/>
    </row>
    <row r="39" spans="1:89" ht="45" customHeight="1" x14ac:dyDescent="0.25">
      <c r="A39" s="108">
        <f t="shared" si="1"/>
        <v>0.52083333333333326</v>
      </c>
      <c r="B39" s="108">
        <f t="shared" si="2"/>
        <v>1.2847222222222221</v>
      </c>
      <c r="C39" s="109">
        <f t="shared" si="3"/>
        <v>1</v>
      </c>
      <c r="D39" s="190">
        <f>D37+1</f>
        <v>44803</v>
      </c>
      <c r="E39" s="190"/>
      <c r="F39" s="190"/>
      <c r="G39" s="190"/>
      <c r="H39" s="190"/>
      <c r="I39" s="190"/>
      <c r="J39" s="270">
        <f>'timesheet EN'!J39:M39</f>
        <v>0.3125</v>
      </c>
      <c r="K39" s="270"/>
      <c r="L39" s="270"/>
      <c r="M39" s="270"/>
      <c r="N39" s="270">
        <f>'timesheet EN'!N39:X39</f>
        <v>0.77083333333333337</v>
      </c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82">
        <f>'timesheet EN'!Y39:AB39</f>
        <v>60</v>
      </c>
      <c r="Z39" s="282"/>
      <c r="AA39" s="282"/>
      <c r="AB39" s="282"/>
      <c r="AC39" s="271" t="str">
        <f>CONCATENATE('timesheet EN'!AC39:AI39)</f>
        <v>K866765</v>
      </c>
      <c r="AD39" s="271"/>
      <c r="AE39" s="271"/>
      <c r="AF39" s="271"/>
      <c r="AG39" s="271"/>
      <c r="AH39" s="271"/>
      <c r="AI39" s="271"/>
      <c r="AJ39" s="272">
        <f>'timesheet EN'!AJ39:AO39</f>
        <v>9.5</v>
      </c>
      <c r="AK39" s="272"/>
      <c r="AL39" s="272"/>
      <c r="AM39" s="272"/>
      <c r="AN39" s="272"/>
      <c r="AO39" s="272"/>
      <c r="AP39" s="272">
        <f>'timesheet EN'!AP39:BC39</f>
        <v>0</v>
      </c>
      <c r="AQ39" s="272"/>
      <c r="AR39" s="272"/>
      <c r="AS39" s="272"/>
      <c r="AT39" s="272"/>
      <c r="AU39" s="272"/>
      <c r="AV39" s="272"/>
      <c r="AW39" s="272">
        <f>'timesheet EN'!AW39:BC39</f>
        <v>0.5</v>
      </c>
      <c r="AX39" s="272"/>
      <c r="AY39" s="272"/>
      <c r="AZ39" s="272"/>
      <c r="BA39" s="272"/>
      <c r="BB39" s="272"/>
      <c r="BC39" s="272"/>
      <c r="BD39" s="272">
        <f>'timesheet EN'!AW39:BK39</f>
        <v>0</v>
      </c>
      <c r="BE39" s="272"/>
      <c r="BF39" s="272"/>
      <c r="BG39" s="272"/>
      <c r="BH39" s="272"/>
      <c r="BI39" s="272"/>
      <c r="BJ39" s="272"/>
      <c r="BK39" s="272"/>
      <c r="BL39" s="272">
        <f>'timesheet EN'!BL39:BM39</f>
        <v>0</v>
      </c>
      <c r="BM39" s="272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196"/>
      <c r="CA39" s="196"/>
      <c r="CB39" s="196"/>
      <c r="CC39" s="196"/>
      <c r="CD39" s="196"/>
      <c r="CE39" s="196"/>
      <c r="CF39" s="196"/>
      <c r="CG39" s="196"/>
      <c r="CH39" s="196"/>
      <c r="CI39" s="196"/>
      <c r="CJ39" s="196"/>
      <c r="CK39" s="196"/>
    </row>
    <row r="40" spans="1:89" ht="45" customHeight="1" x14ac:dyDescent="0.25">
      <c r="A40" s="108">
        <f t="shared" si="1"/>
        <v>0</v>
      </c>
      <c r="B40" s="108">
        <f t="shared" si="2"/>
        <v>0</v>
      </c>
      <c r="C40" s="109">
        <f t="shared" si="3"/>
        <v>0</v>
      </c>
      <c r="D40" s="199" t="s">
        <v>209</v>
      </c>
      <c r="E40" s="199"/>
      <c r="F40" s="199"/>
      <c r="G40" s="199"/>
      <c r="H40" s="199"/>
      <c r="I40" s="199"/>
      <c r="J40" s="273">
        <f>'timesheet EN'!J40:M40</f>
        <v>0</v>
      </c>
      <c r="K40" s="273"/>
      <c r="L40" s="273"/>
      <c r="M40" s="273"/>
      <c r="N40" s="273">
        <f>'timesheet EN'!N40:X40</f>
        <v>0</v>
      </c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4">
        <f>'timesheet EN'!Y40:AB40</f>
        <v>0</v>
      </c>
      <c r="Z40" s="274"/>
      <c r="AA40" s="274"/>
      <c r="AB40" s="274"/>
      <c r="AC40" s="274" t="str">
        <f>CONCATENATE('timesheet EN'!AC40:AI40)</f>
        <v/>
      </c>
      <c r="AD40" s="274"/>
      <c r="AE40" s="274"/>
      <c r="AF40" s="274"/>
      <c r="AG40" s="274"/>
      <c r="AH40" s="274"/>
      <c r="AI40" s="274"/>
      <c r="AJ40" s="300">
        <f>'timesheet EN'!AJ40:BC40</f>
        <v>0</v>
      </c>
      <c r="AK40" s="300"/>
      <c r="AL40" s="300"/>
      <c r="AM40" s="300"/>
      <c r="AN40" s="300"/>
      <c r="AO40" s="300"/>
      <c r="AP40" s="275">
        <f>'timesheet EN'!AJ40:BC40</f>
        <v>0</v>
      </c>
      <c r="AQ40" s="275"/>
      <c r="AR40" s="275"/>
      <c r="AS40" s="275"/>
      <c r="AT40" s="275"/>
      <c r="AU40" s="275"/>
      <c r="AV40" s="275"/>
      <c r="AW40" s="275">
        <f>'timesheet EN'!AJ40:BC40</f>
        <v>0</v>
      </c>
      <c r="AX40" s="275"/>
      <c r="AY40" s="275"/>
      <c r="AZ40" s="275"/>
      <c r="BA40" s="275"/>
      <c r="BB40" s="275"/>
      <c r="BC40" s="275"/>
      <c r="BD40" s="275">
        <f>'timesheet EN'!AJ40:BK40</f>
        <v>0</v>
      </c>
      <c r="BE40" s="275"/>
      <c r="BF40" s="275"/>
      <c r="BG40" s="275"/>
      <c r="BH40" s="275"/>
      <c r="BI40" s="275"/>
      <c r="BJ40" s="275"/>
      <c r="BK40" s="275"/>
      <c r="BL40" s="275">
        <f>'timesheet EN'!BL40:BM40</f>
        <v>0</v>
      </c>
      <c r="BM40" s="275"/>
      <c r="BN40" s="269"/>
      <c r="BO40" s="269"/>
      <c r="BP40" s="269"/>
      <c r="BQ40" s="269"/>
      <c r="BR40" s="269"/>
      <c r="BS40" s="269"/>
      <c r="BT40" s="269"/>
      <c r="BU40" s="269"/>
      <c r="BV40" s="269"/>
      <c r="BW40" s="269"/>
      <c r="BX40" s="269"/>
      <c r="BY40" s="269"/>
      <c r="BZ40" s="269"/>
      <c r="CA40" s="269"/>
      <c r="CB40" s="269"/>
      <c r="CC40" s="269"/>
      <c r="CD40" s="269"/>
      <c r="CE40" s="269"/>
      <c r="CF40" s="269"/>
      <c r="CG40" s="269"/>
      <c r="CH40" s="269"/>
      <c r="CI40" s="269"/>
      <c r="CJ40" s="269"/>
      <c r="CK40" s="269"/>
    </row>
    <row r="41" spans="1:89" ht="45" customHeight="1" x14ac:dyDescent="0.25">
      <c r="A41" s="108">
        <f t="shared" si="1"/>
        <v>0.52083333333333326</v>
      </c>
      <c r="B41" s="108">
        <f t="shared" si="2"/>
        <v>1.2847222222222221</v>
      </c>
      <c r="C41" s="109">
        <f t="shared" si="3"/>
        <v>1</v>
      </c>
      <c r="D41" s="190">
        <f>D39+1</f>
        <v>44804</v>
      </c>
      <c r="E41" s="190"/>
      <c r="F41" s="190"/>
      <c r="G41" s="190"/>
      <c r="H41" s="190"/>
      <c r="I41" s="190"/>
      <c r="J41" s="270">
        <f>'timesheet EN'!J41:M41</f>
        <v>0.3125</v>
      </c>
      <c r="K41" s="270"/>
      <c r="L41" s="270"/>
      <c r="M41" s="270"/>
      <c r="N41" s="270">
        <f>'timesheet EN'!N41:X41</f>
        <v>0.77083333333333337</v>
      </c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82">
        <f>'timesheet EN'!Y41:AB41</f>
        <v>60</v>
      </c>
      <c r="Z41" s="282"/>
      <c r="AA41" s="282"/>
      <c r="AB41" s="282"/>
      <c r="AC41" s="271" t="str">
        <f>CONCATENATE('timesheet EN'!AC41:AI41)</f>
        <v>K966N71</v>
      </c>
      <c r="AD41" s="271"/>
      <c r="AE41" s="271"/>
      <c r="AF41" s="271"/>
      <c r="AG41" s="271"/>
      <c r="AH41" s="271"/>
      <c r="AI41" s="271"/>
      <c r="AJ41" s="272">
        <f>'timesheet EN'!AJ41:AO41</f>
        <v>9.5</v>
      </c>
      <c r="AK41" s="272"/>
      <c r="AL41" s="272"/>
      <c r="AM41" s="272"/>
      <c r="AN41" s="272"/>
      <c r="AO41" s="272"/>
      <c r="AP41" s="272">
        <f>'timesheet EN'!AP41:AV41</f>
        <v>0</v>
      </c>
      <c r="AQ41" s="272"/>
      <c r="AR41" s="272"/>
      <c r="AS41" s="272"/>
      <c r="AT41" s="272"/>
      <c r="AU41" s="272"/>
      <c r="AV41" s="272"/>
      <c r="AW41" s="272">
        <f>'timesheet EN'!AW41:BC41</f>
        <v>0.5</v>
      </c>
      <c r="AX41" s="272"/>
      <c r="AY41" s="272"/>
      <c r="AZ41" s="272"/>
      <c r="BA41" s="272"/>
      <c r="BB41" s="272"/>
      <c r="BC41" s="272"/>
      <c r="BD41" s="272">
        <f>'timesheet EN'!BD41:BK41</f>
        <v>0</v>
      </c>
      <c r="BE41" s="272"/>
      <c r="BF41" s="272"/>
      <c r="BG41" s="272"/>
      <c r="BH41" s="272"/>
      <c r="BI41" s="272"/>
      <c r="BJ41" s="272"/>
      <c r="BK41" s="272"/>
      <c r="BL41" s="272">
        <f>'timesheet EN'!BL41:BM41</f>
        <v>0</v>
      </c>
      <c r="BM41" s="272"/>
      <c r="BN41" s="299"/>
      <c r="BO41" s="299"/>
      <c r="BP41" s="299"/>
      <c r="BQ41" s="299"/>
      <c r="BR41" s="299"/>
      <c r="BS41" s="299"/>
      <c r="BT41" s="299"/>
      <c r="BU41" s="299"/>
      <c r="BV41" s="299"/>
      <c r="BW41" s="299"/>
      <c r="BX41" s="299"/>
      <c r="BY41" s="299"/>
      <c r="BZ41" s="299"/>
      <c r="CA41" s="299"/>
      <c r="CB41" s="299"/>
      <c r="CC41" s="299"/>
      <c r="CD41" s="299"/>
      <c r="CE41" s="299"/>
      <c r="CF41" s="299"/>
      <c r="CG41" s="299"/>
      <c r="CH41" s="299"/>
      <c r="CI41" s="299"/>
      <c r="CJ41" s="299"/>
      <c r="CK41" s="299"/>
    </row>
    <row r="42" spans="1:89" ht="45" customHeight="1" x14ac:dyDescent="0.25">
      <c r="A42" s="108">
        <f t="shared" si="1"/>
        <v>0</v>
      </c>
      <c r="B42" s="108">
        <f t="shared" si="2"/>
        <v>0</v>
      </c>
      <c r="C42" s="109">
        <f t="shared" si="3"/>
        <v>0</v>
      </c>
      <c r="D42" s="199" t="s">
        <v>210</v>
      </c>
      <c r="E42" s="199"/>
      <c r="F42" s="199"/>
      <c r="G42" s="199"/>
      <c r="H42" s="199"/>
      <c r="I42" s="199"/>
      <c r="J42" s="273">
        <f>'timesheet EN'!J42:M42</f>
        <v>0</v>
      </c>
      <c r="K42" s="273"/>
      <c r="L42" s="273"/>
      <c r="M42" s="273"/>
      <c r="N42" s="273">
        <f>'timesheet EN'!N42:X42</f>
        <v>0</v>
      </c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4">
        <f>'timesheet EN'!Y42:AB42</f>
        <v>0</v>
      </c>
      <c r="Z42" s="274"/>
      <c r="AA42" s="274"/>
      <c r="AB42" s="274"/>
      <c r="AC42" s="298" t="str">
        <f>CONCATENATE('timesheet EN'!AC42:AI42)</f>
        <v/>
      </c>
      <c r="AD42" s="298"/>
      <c r="AE42" s="298"/>
      <c r="AF42" s="298"/>
      <c r="AG42" s="298"/>
      <c r="AH42" s="298"/>
      <c r="AI42" s="298"/>
      <c r="AJ42" s="275">
        <f>'timesheet EN'!AJ42:AO42</f>
        <v>0</v>
      </c>
      <c r="AK42" s="275"/>
      <c r="AL42" s="275"/>
      <c r="AM42" s="275"/>
      <c r="AN42" s="275"/>
      <c r="AO42" s="275"/>
      <c r="AP42" s="275">
        <f>'timesheet EN'!AP42:AV42</f>
        <v>0</v>
      </c>
      <c r="AQ42" s="275"/>
      <c r="AR42" s="275"/>
      <c r="AS42" s="275"/>
      <c r="AT42" s="275"/>
      <c r="AU42" s="275"/>
      <c r="AV42" s="275"/>
      <c r="AW42" s="275">
        <f>'timesheet EN'!AW42:BC42</f>
        <v>0</v>
      </c>
      <c r="AX42" s="275"/>
      <c r="AY42" s="275"/>
      <c r="AZ42" s="275"/>
      <c r="BA42" s="275"/>
      <c r="BB42" s="275"/>
      <c r="BC42" s="275"/>
      <c r="BD42" s="275">
        <f>'timesheet EN'!BD42:BK42</f>
        <v>0</v>
      </c>
      <c r="BE42" s="275"/>
      <c r="BF42" s="275"/>
      <c r="BG42" s="275"/>
      <c r="BH42" s="275"/>
      <c r="BI42" s="275"/>
      <c r="BJ42" s="275"/>
      <c r="BK42" s="275"/>
      <c r="BL42" s="275">
        <f>'timesheet EN'!BL42:BM42</f>
        <v>0</v>
      </c>
      <c r="BM42" s="275"/>
      <c r="BN42" s="269"/>
      <c r="BO42" s="269"/>
      <c r="BP42" s="269"/>
      <c r="BQ42" s="269"/>
      <c r="BR42" s="269"/>
      <c r="BS42" s="269"/>
      <c r="BT42" s="269"/>
      <c r="BU42" s="269"/>
      <c r="BV42" s="269"/>
      <c r="BW42" s="269"/>
      <c r="BX42" s="269"/>
      <c r="BY42" s="269"/>
      <c r="BZ42" s="269"/>
      <c r="CA42" s="269"/>
      <c r="CB42" s="269"/>
      <c r="CC42" s="269"/>
      <c r="CD42" s="269"/>
      <c r="CE42" s="269"/>
      <c r="CF42" s="269"/>
      <c r="CG42" s="269"/>
      <c r="CH42" s="269"/>
      <c r="CI42" s="269"/>
      <c r="CJ42" s="269"/>
      <c r="CK42" s="269"/>
    </row>
    <row r="43" spans="1:89" ht="45" customHeight="1" x14ac:dyDescent="0.25">
      <c r="A43" s="108">
        <f t="shared" si="1"/>
        <v>0.52083333333333326</v>
      </c>
      <c r="B43" s="108">
        <f t="shared" si="2"/>
        <v>1.2847222222222221</v>
      </c>
      <c r="C43" s="109">
        <f t="shared" si="3"/>
        <v>1</v>
      </c>
      <c r="D43" s="190">
        <f>D41+1</f>
        <v>44805</v>
      </c>
      <c r="E43" s="190"/>
      <c r="F43" s="190"/>
      <c r="G43" s="190"/>
      <c r="H43" s="190"/>
      <c r="I43" s="190"/>
      <c r="J43" s="270">
        <f>'timesheet EN'!J43:M43</f>
        <v>0.3125</v>
      </c>
      <c r="K43" s="270"/>
      <c r="L43" s="270"/>
      <c r="M43" s="270"/>
      <c r="N43" s="270">
        <f>'timesheet EN'!N43:X43</f>
        <v>0.77083333333333337</v>
      </c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82">
        <f>'timesheet EN'!Y43:AB43</f>
        <v>60</v>
      </c>
      <c r="Z43" s="282"/>
      <c r="AA43" s="282"/>
      <c r="AB43" s="282"/>
      <c r="AC43" s="271" t="str">
        <f>CONCATENATE('timesheet EN'!AC43:AI43)</f>
        <v>K966N71,K866765</v>
      </c>
      <c r="AD43" s="271"/>
      <c r="AE43" s="271"/>
      <c r="AF43" s="271"/>
      <c r="AG43" s="271"/>
      <c r="AH43" s="271"/>
      <c r="AI43" s="271"/>
      <c r="AJ43" s="272">
        <f>'timesheet EN'!AJ43:AO43</f>
        <v>9.5</v>
      </c>
      <c r="AK43" s="272"/>
      <c r="AL43" s="272"/>
      <c r="AM43" s="272"/>
      <c r="AN43" s="272"/>
      <c r="AO43" s="272"/>
      <c r="AP43" s="272">
        <f>'timesheet EN'!AP43:AV43</f>
        <v>0</v>
      </c>
      <c r="AQ43" s="272"/>
      <c r="AR43" s="272"/>
      <c r="AS43" s="272"/>
      <c r="AT43" s="272"/>
      <c r="AU43" s="272"/>
      <c r="AV43" s="272"/>
      <c r="AW43" s="272">
        <f>'timesheet EN'!AW43:BC43</f>
        <v>0.5</v>
      </c>
      <c r="AX43" s="272"/>
      <c r="AY43" s="272"/>
      <c r="AZ43" s="272"/>
      <c r="BA43" s="272"/>
      <c r="BB43" s="272"/>
      <c r="BC43" s="272"/>
      <c r="BD43" s="272">
        <f>'timesheet EN'!BD43:BK43</f>
        <v>0</v>
      </c>
      <c r="BE43" s="272"/>
      <c r="BF43" s="272"/>
      <c r="BG43" s="272"/>
      <c r="BH43" s="272"/>
      <c r="BI43" s="272"/>
      <c r="BJ43" s="272"/>
      <c r="BK43" s="272"/>
      <c r="BL43" s="272">
        <f>'timesheet EN'!BL43:BM43</f>
        <v>0</v>
      </c>
      <c r="BM43" s="272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  <c r="BX43" s="196"/>
      <c r="BY43" s="196"/>
      <c r="BZ43" s="196"/>
      <c r="CA43" s="196"/>
      <c r="CB43" s="196"/>
      <c r="CC43" s="196"/>
      <c r="CD43" s="196"/>
      <c r="CE43" s="196"/>
      <c r="CF43" s="196"/>
      <c r="CG43" s="196"/>
      <c r="CH43" s="196"/>
      <c r="CI43" s="196"/>
      <c r="CJ43" s="196"/>
      <c r="CK43" s="196"/>
    </row>
    <row r="44" spans="1:89" ht="45" customHeight="1" x14ac:dyDescent="0.25">
      <c r="A44" s="108">
        <f t="shared" si="1"/>
        <v>0</v>
      </c>
      <c r="B44" s="108">
        <f t="shared" si="2"/>
        <v>0</v>
      </c>
      <c r="C44" s="109">
        <f t="shared" si="3"/>
        <v>0</v>
      </c>
      <c r="D44" s="199" t="s">
        <v>211</v>
      </c>
      <c r="E44" s="199"/>
      <c r="F44" s="199"/>
      <c r="G44" s="199"/>
      <c r="H44" s="199"/>
      <c r="I44" s="199"/>
      <c r="J44" s="273">
        <f>'timesheet EN'!J44:M44</f>
        <v>0</v>
      </c>
      <c r="K44" s="273"/>
      <c r="L44" s="273"/>
      <c r="M44" s="273"/>
      <c r="N44" s="273">
        <f>'timesheet EN'!N44:X44</f>
        <v>0</v>
      </c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4">
        <f>'timesheet EN'!Y44:AB44</f>
        <v>0</v>
      </c>
      <c r="Z44" s="274"/>
      <c r="AA44" s="274"/>
      <c r="AB44" s="274"/>
      <c r="AC44" s="274" t="str">
        <f>CONCATENATE('timesheet EN'!AC44:AI44)</f>
        <v/>
      </c>
      <c r="AD44" s="274"/>
      <c r="AE44" s="274"/>
      <c r="AF44" s="274"/>
      <c r="AG44" s="274"/>
      <c r="AH44" s="274"/>
      <c r="AI44" s="274"/>
      <c r="AJ44" s="275">
        <f>'timesheet EN'!AJ44:AO44</f>
        <v>0</v>
      </c>
      <c r="AK44" s="275"/>
      <c r="AL44" s="275"/>
      <c r="AM44" s="275"/>
      <c r="AN44" s="275"/>
      <c r="AO44" s="275"/>
      <c r="AP44" s="275">
        <f>'timesheet EN'!AP44:AV44</f>
        <v>0</v>
      </c>
      <c r="AQ44" s="275"/>
      <c r="AR44" s="275"/>
      <c r="AS44" s="275"/>
      <c r="AT44" s="275"/>
      <c r="AU44" s="275"/>
      <c r="AV44" s="275"/>
      <c r="AW44" s="275">
        <f>'timesheet EN'!AW44:BC44</f>
        <v>0</v>
      </c>
      <c r="AX44" s="275"/>
      <c r="AY44" s="275"/>
      <c r="AZ44" s="275"/>
      <c r="BA44" s="275"/>
      <c r="BB44" s="275"/>
      <c r="BC44" s="275"/>
      <c r="BD44" s="275">
        <f>'timesheet EN'!BD44:BK44</f>
        <v>0</v>
      </c>
      <c r="BE44" s="275"/>
      <c r="BF44" s="275"/>
      <c r="BG44" s="275"/>
      <c r="BH44" s="275"/>
      <c r="BI44" s="275"/>
      <c r="BJ44" s="275"/>
      <c r="BK44" s="275"/>
      <c r="BL44" s="275">
        <f>'timesheet EN'!BL44:BM44</f>
        <v>0</v>
      </c>
      <c r="BM44" s="275"/>
      <c r="BN44" s="269"/>
      <c r="BO44" s="269"/>
      <c r="BP44" s="269"/>
      <c r="BQ44" s="269"/>
      <c r="BR44" s="269"/>
      <c r="BS44" s="269"/>
      <c r="BT44" s="269"/>
      <c r="BU44" s="269"/>
      <c r="BV44" s="269"/>
      <c r="BW44" s="269"/>
      <c r="BX44" s="269"/>
      <c r="BY44" s="269"/>
      <c r="BZ44" s="269"/>
      <c r="CA44" s="269"/>
      <c r="CB44" s="269"/>
      <c r="CC44" s="269"/>
      <c r="CD44" s="269"/>
      <c r="CE44" s="269"/>
      <c r="CF44" s="269"/>
      <c r="CG44" s="269"/>
      <c r="CH44" s="269"/>
      <c r="CI44" s="269"/>
      <c r="CJ44" s="269"/>
      <c r="CK44" s="269"/>
    </row>
    <row r="45" spans="1:89" ht="45" customHeight="1" x14ac:dyDescent="0.25">
      <c r="A45" s="108">
        <f t="shared" si="1"/>
        <v>0.52083333333333326</v>
      </c>
      <c r="B45" s="108">
        <f t="shared" si="2"/>
        <v>1.2847222222222221</v>
      </c>
      <c r="C45" s="109">
        <f t="shared" si="3"/>
        <v>1</v>
      </c>
      <c r="D45" s="190">
        <f>D43+1</f>
        <v>44806</v>
      </c>
      <c r="E45" s="190"/>
      <c r="F45" s="190"/>
      <c r="G45" s="190"/>
      <c r="H45" s="190"/>
      <c r="I45" s="190"/>
      <c r="J45" s="270">
        <f>'timesheet EN'!J45:M45</f>
        <v>0.3125</v>
      </c>
      <c r="K45" s="270"/>
      <c r="L45" s="270"/>
      <c r="M45" s="270"/>
      <c r="N45" s="270">
        <f>'timesheet EN'!N45:X45</f>
        <v>0.77083333333333337</v>
      </c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82">
        <f>'timesheet EN'!Y45:AB45</f>
        <v>60</v>
      </c>
      <c r="Z45" s="282"/>
      <c r="AA45" s="282"/>
      <c r="AB45" s="282"/>
      <c r="AC45" s="271" t="str">
        <f>CONCATENATE('timesheet EN'!AC45:AI45)</f>
        <v>K966N71,K866765</v>
      </c>
      <c r="AD45" s="271"/>
      <c r="AE45" s="271"/>
      <c r="AF45" s="271"/>
      <c r="AG45" s="271"/>
      <c r="AH45" s="271"/>
      <c r="AI45" s="271"/>
      <c r="AJ45" s="272">
        <f>'timesheet EN'!AJ45:AO45</f>
        <v>9.5</v>
      </c>
      <c r="AK45" s="272"/>
      <c r="AL45" s="272"/>
      <c r="AM45" s="272"/>
      <c r="AN45" s="272"/>
      <c r="AO45" s="272"/>
      <c r="AP45" s="272">
        <f>'timesheet EN'!AP45:AV45</f>
        <v>0</v>
      </c>
      <c r="AQ45" s="272"/>
      <c r="AR45" s="272"/>
      <c r="AS45" s="272"/>
      <c r="AT45" s="272"/>
      <c r="AU45" s="272"/>
      <c r="AV45" s="272"/>
      <c r="AW45" s="272">
        <f>'timesheet EN'!AW45:BC45</f>
        <v>0.5</v>
      </c>
      <c r="AX45" s="272"/>
      <c r="AY45" s="272"/>
      <c r="AZ45" s="272"/>
      <c r="BA45" s="272"/>
      <c r="BB45" s="272"/>
      <c r="BC45" s="272"/>
      <c r="BD45" s="272">
        <f>'timesheet EN'!BD45:BK45</f>
        <v>0</v>
      </c>
      <c r="BE45" s="272"/>
      <c r="BF45" s="272"/>
      <c r="BG45" s="272"/>
      <c r="BH45" s="272"/>
      <c r="BI45" s="272"/>
      <c r="BJ45" s="272"/>
      <c r="BK45" s="272"/>
      <c r="BL45" s="272">
        <f>'timesheet EN'!BL45:BM45</f>
        <v>0</v>
      </c>
      <c r="BM45" s="272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  <c r="CB45" s="196"/>
      <c r="CC45" s="196"/>
      <c r="CD45" s="196"/>
      <c r="CE45" s="196"/>
      <c r="CF45" s="196"/>
      <c r="CG45" s="196"/>
      <c r="CH45" s="196"/>
      <c r="CI45" s="196"/>
      <c r="CJ45" s="196"/>
      <c r="CK45" s="196"/>
    </row>
    <row r="46" spans="1:89" ht="45" customHeight="1" x14ac:dyDescent="0.4">
      <c r="A46" s="108">
        <f t="shared" si="1"/>
        <v>0</v>
      </c>
      <c r="B46" s="108">
        <f t="shared" si="2"/>
        <v>0</v>
      </c>
      <c r="C46" s="109">
        <f t="shared" si="3"/>
        <v>0</v>
      </c>
      <c r="D46" s="283" t="s">
        <v>212</v>
      </c>
      <c r="E46" s="284"/>
      <c r="F46" s="284"/>
      <c r="G46" s="284"/>
      <c r="H46" s="284"/>
      <c r="I46" s="285"/>
      <c r="J46" s="286">
        <f>'timesheet EN'!J46:M46</f>
        <v>0</v>
      </c>
      <c r="K46" s="287"/>
      <c r="L46" s="287"/>
      <c r="M46" s="288"/>
      <c r="N46" s="286">
        <f>'timesheet EN'!N46:X46</f>
        <v>0</v>
      </c>
      <c r="O46" s="287"/>
      <c r="P46" s="287"/>
      <c r="Q46" s="287"/>
      <c r="R46" s="287"/>
      <c r="S46" s="287"/>
      <c r="T46" s="287"/>
      <c r="U46" s="287"/>
      <c r="V46" s="287"/>
      <c r="W46" s="287"/>
      <c r="X46" s="288"/>
      <c r="Y46" s="289">
        <f>'timesheet EN'!Y46:AB46</f>
        <v>0</v>
      </c>
      <c r="Z46" s="290"/>
      <c r="AA46" s="290"/>
      <c r="AB46" s="291"/>
      <c r="AC46" s="292" t="str">
        <f>CONCATENATE('timesheet EN'!AC46:AI46)</f>
        <v/>
      </c>
      <c r="AD46" s="293"/>
      <c r="AE46" s="293"/>
      <c r="AF46" s="293"/>
      <c r="AG46" s="293"/>
      <c r="AH46" s="293"/>
      <c r="AI46" s="294"/>
      <c r="AJ46" s="295"/>
      <c r="AK46" s="296"/>
      <c r="AL46" s="296"/>
      <c r="AM46" s="296"/>
      <c r="AN46" s="296"/>
      <c r="AO46" s="296"/>
      <c r="AP46" s="296"/>
      <c r="AQ46" s="296"/>
      <c r="AR46" s="296"/>
      <c r="AS46" s="296"/>
      <c r="AT46" s="296"/>
      <c r="AU46" s="296"/>
      <c r="AV46" s="297"/>
      <c r="AW46" s="276">
        <f>'timesheet EN'!AW46:BC46</f>
        <v>0</v>
      </c>
      <c r="AX46" s="277"/>
      <c r="AY46" s="277"/>
      <c r="AZ46" s="277"/>
      <c r="BA46" s="277"/>
      <c r="BB46" s="277"/>
      <c r="BC46" s="278"/>
      <c r="BD46" s="276">
        <f>'timesheet EN'!BD46:BK46</f>
        <v>0</v>
      </c>
      <c r="BE46" s="277"/>
      <c r="BF46" s="277"/>
      <c r="BG46" s="277"/>
      <c r="BH46" s="277"/>
      <c r="BI46" s="277"/>
      <c r="BJ46" s="277"/>
      <c r="BK46" s="278"/>
      <c r="BL46" s="276">
        <f>'timesheet EN'!BL46:BM46</f>
        <v>0</v>
      </c>
      <c r="BM46" s="278"/>
      <c r="BN46" s="279"/>
      <c r="BO46" s="280"/>
      <c r="BP46" s="280"/>
      <c r="BQ46" s="280"/>
      <c r="BR46" s="280"/>
      <c r="BS46" s="280"/>
      <c r="BT46" s="280"/>
      <c r="BU46" s="280"/>
      <c r="BV46" s="280"/>
      <c r="BW46" s="280"/>
      <c r="BX46" s="280"/>
      <c r="BY46" s="280"/>
      <c r="BZ46" s="280"/>
      <c r="CA46" s="280"/>
      <c r="CB46" s="280"/>
      <c r="CC46" s="280"/>
      <c r="CD46" s="280"/>
      <c r="CE46" s="280"/>
      <c r="CF46" s="280"/>
      <c r="CG46" s="280"/>
      <c r="CH46" s="280"/>
      <c r="CI46" s="280"/>
      <c r="CJ46" s="280"/>
      <c r="CK46" s="281"/>
    </row>
    <row r="47" spans="1:89" ht="45" customHeight="1" x14ac:dyDescent="0.25">
      <c r="A47" s="108">
        <f t="shared" si="1"/>
        <v>0.52083333333333326</v>
      </c>
      <c r="B47" s="108">
        <f t="shared" si="2"/>
        <v>0.9722222222222221</v>
      </c>
      <c r="C47" s="109">
        <f t="shared" si="3"/>
        <v>0</v>
      </c>
      <c r="D47" s="190">
        <f>D45+1</f>
        <v>44807</v>
      </c>
      <c r="E47" s="190"/>
      <c r="F47" s="190"/>
      <c r="G47" s="190"/>
      <c r="H47" s="190"/>
      <c r="I47" s="190"/>
      <c r="J47" s="270">
        <f>'timesheet EN'!J47:M47</f>
        <v>0.3125</v>
      </c>
      <c r="K47" s="270"/>
      <c r="L47" s="270"/>
      <c r="M47" s="270"/>
      <c r="N47" s="270">
        <f>'timesheet EN'!N47:X47</f>
        <v>0.58333333333333337</v>
      </c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82">
        <f>'timesheet EN'!Y47:AB47</f>
        <v>0</v>
      </c>
      <c r="Z47" s="282"/>
      <c r="AA47" s="282"/>
      <c r="AB47" s="282"/>
      <c r="AC47" s="271" t="str">
        <f>CONCATENATE('timesheet EN'!AC47:AI47)</f>
        <v>K966N71,K866765</v>
      </c>
      <c r="AD47" s="271"/>
      <c r="AE47" s="271"/>
      <c r="AF47" s="271"/>
      <c r="AG47" s="271"/>
      <c r="AH47" s="271"/>
      <c r="AI47" s="271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72">
        <f>'timesheet EN'!AW47:BC47</f>
        <v>6.5</v>
      </c>
      <c r="AX47" s="272"/>
      <c r="AY47" s="272"/>
      <c r="AZ47" s="272"/>
      <c r="BA47" s="272"/>
      <c r="BB47" s="272"/>
      <c r="BC47" s="272"/>
      <c r="BD47" s="272">
        <f>'timesheet EN'!BD47:BK47</f>
        <v>0</v>
      </c>
      <c r="BE47" s="272"/>
      <c r="BF47" s="272"/>
      <c r="BG47" s="272"/>
      <c r="BH47" s="272"/>
      <c r="BI47" s="272"/>
      <c r="BJ47" s="272"/>
      <c r="BK47" s="272"/>
      <c r="BL47" s="272">
        <f>'timesheet EN'!BL47:BM47</f>
        <v>0</v>
      </c>
      <c r="BM47" s="272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  <c r="BX47" s="196"/>
      <c r="BY47" s="196"/>
      <c r="BZ47" s="196"/>
      <c r="CA47" s="196"/>
      <c r="CB47" s="196"/>
      <c r="CC47" s="196"/>
      <c r="CD47" s="196"/>
      <c r="CE47" s="196"/>
      <c r="CF47" s="196"/>
      <c r="CG47" s="196"/>
      <c r="CH47" s="196"/>
      <c r="CI47" s="196"/>
      <c r="CJ47" s="196"/>
      <c r="CK47" s="196"/>
    </row>
    <row r="48" spans="1:89" ht="45" customHeight="1" x14ac:dyDescent="0.25">
      <c r="A48" s="108">
        <f t="shared" si="1"/>
        <v>0</v>
      </c>
      <c r="B48" s="108">
        <f t="shared" si="2"/>
        <v>0</v>
      </c>
      <c r="C48" s="109">
        <f t="shared" si="3"/>
        <v>0</v>
      </c>
      <c r="D48" s="199" t="s">
        <v>213</v>
      </c>
      <c r="E48" s="199"/>
      <c r="F48" s="199"/>
      <c r="G48" s="199"/>
      <c r="H48" s="199"/>
      <c r="I48" s="199"/>
      <c r="J48" s="273">
        <f>'timesheet EN'!J48:M48</f>
        <v>0</v>
      </c>
      <c r="K48" s="273"/>
      <c r="L48" s="273"/>
      <c r="M48" s="273"/>
      <c r="N48" s="273">
        <f>'timesheet EN'!N48:X48</f>
        <v>0</v>
      </c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4">
        <f>'timesheet EN'!Y48:AB48</f>
        <v>0</v>
      </c>
      <c r="Z48" s="274"/>
      <c r="AA48" s="274"/>
      <c r="AB48" s="274"/>
      <c r="AC48" s="274" t="str">
        <f>CONCATENATE('timesheet EN'!AC48:AI48)</f>
        <v/>
      </c>
      <c r="AD48" s="274"/>
      <c r="AE48" s="274"/>
      <c r="AF48" s="274"/>
      <c r="AG48" s="274"/>
      <c r="AH48" s="274"/>
      <c r="AI48" s="274"/>
      <c r="AJ48" s="35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7"/>
      <c r="BE48" s="37"/>
      <c r="BF48" s="37"/>
      <c r="BG48" s="37"/>
      <c r="BH48" s="37"/>
      <c r="BI48" s="37"/>
      <c r="BJ48" s="37"/>
      <c r="BK48" s="37"/>
      <c r="BL48" s="275">
        <f>'timesheet EN'!BL48:BM48</f>
        <v>0</v>
      </c>
      <c r="BM48" s="275"/>
      <c r="BN48" s="269"/>
      <c r="BO48" s="269"/>
      <c r="BP48" s="269"/>
      <c r="BQ48" s="269"/>
      <c r="BR48" s="269"/>
      <c r="BS48" s="269"/>
      <c r="BT48" s="269"/>
      <c r="BU48" s="269"/>
      <c r="BV48" s="269"/>
      <c r="BW48" s="269"/>
      <c r="BX48" s="269"/>
      <c r="BY48" s="269"/>
      <c r="BZ48" s="269"/>
      <c r="CA48" s="269"/>
      <c r="CB48" s="269"/>
      <c r="CC48" s="269"/>
      <c r="CD48" s="269"/>
      <c r="CE48" s="269"/>
      <c r="CF48" s="269"/>
      <c r="CG48" s="269"/>
      <c r="CH48" s="269"/>
      <c r="CI48" s="269"/>
      <c r="CJ48" s="269"/>
      <c r="CK48" s="269"/>
    </row>
    <row r="49" spans="1:89" ht="45" customHeight="1" x14ac:dyDescent="0.25">
      <c r="A49" s="108">
        <f t="shared" si="1"/>
        <v>0</v>
      </c>
      <c r="B49" s="108">
        <f t="shared" si="2"/>
        <v>0</v>
      </c>
      <c r="C49" s="109">
        <f t="shared" si="3"/>
        <v>0</v>
      </c>
      <c r="D49" s="190">
        <f>D47+1</f>
        <v>44808</v>
      </c>
      <c r="E49" s="190"/>
      <c r="F49" s="190"/>
      <c r="G49" s="190"/>
      <c r="H49" s="190"/>
      <c r="I49" s="190"/>
      <c r="J49" s="270">
        <f>'timesheet EN'!J49:M49</f>
        <v>0</v>
      </c>
      <c r="K49" s="270"/>
      <c r="L49" s="270"/>
      <c r="M49" s="270"/>
      <c r="N49" s="270">
        <f>'timesheet EN'!N49:X49</f>
        <v>0</v>
      </c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1">
        <f>'timesheet EN'!Y49:AB49</f>
        <v>0</v>
      </c>
      <c r="Z49" s="271"/>
      <c r="AA49" s="271"/>
      <c r="AB49" s="271"/>
      <c r="AC49" s="271" t="str">
        <f>CONCATENATE('timesheet EN'!AC49:AI49)</f>
        <v/>
      </c>
      <c r="AD49" s="271"/>
      <c r="AE49" s="271"/>
      <c r="AF49" s="271"/>
      <c r="AG49" s="271"/>
      <c r="AH49" s="271"/>
      <c r="AI49" s="271"/>
      <c r="AJ49" s="38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40"/>
      <c r="BE49" s="40"/>
      <c r="BF49" s="40"/>
      <c r="BG49" s="40"/>
      <c r="BH49" s="40"/>
      <c r="BI49" s="40"/>
      <c r="BJ49" s="40"/>
      <c r="BK49" s="40"/>
      <c r="BL49" s="272">
        <f>'timesheet EN'!BL49:BM49</f>
        <v>0</v>
      </c>
      <c r="BM49" s="272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  <c r="BX49" s="196"/>
      <c r="BY49" s="196"/>
      <c r="BZ49" s="196"/>
      <c r="CA49" s="196"/>
      <c r="CB49" s="196"/>
      <c r="CC49" s="196"/>
      <c r="CD49" s="196"/>
      <c r="CE49" s="196"/>
      <c r="CF49" s="196"/>
      <c r="CG49" s="196"/>
      <c r="CH49" s="196"/>
      <c r="CI49" s="196"/>
      <c r="CJ49" s="196"/>
      <c r="CK49" s="196"/>
    </row>
    <row r="50" spans="1:89" ht="45" customHeight="1" x14ac:dyDescent="0.25">
      <c r="A50" s="108" t="e">
        <f>TRUNC((D37-DATE(YEAR(D37+3-MOD(D37-2,7)),1,MOD(D37-2,7)-9))/7)&amp;"_"&amp;AS4&amp;"_"&amp;I14&amp;"_"&amp;I20&amp;"_"&amp;TEXT(D37,"TT.MM.JJ")</f>
        <v>#VALUE!</v>
      </c>
      <c r="AG50" s="193" t="s">
        <v>47</v>
      </c>
      <c r="AH50" s="193"/>
      <c r="AI50" s="193"/>
      <c r="AJ50" s="194">
        <f>SUM(AJ36:AO45)</f>
        <v>38</v>
      </c>
      <c r="AK50" s="194"/>
      <c r="AL50" s="194"/>
      <c r="AM50" s="194"/>
      <c r="AN50" s="194"/>
      <c r="AO50" s="194"/>
      <c r="AP50" s="194">
        <f>SUM(AP36:AV45)</f>
        <v>0</v>
      </c>
      <c r="AQ50" s="194"/>
      <c r="AR50" s="194"/>
      <c r="AS50" s="194"/>
      <c r="AT50" s="194"/>
      <c r="AU50" s="194"/>
      <c r="AV50" s="194"/>
      <c r="AW50" s="194">
        <f>SUM(AW36:BC49)</f>
        <v>8.5</v>
      </c>
      <c r="AX50" s="194"/>
      <c r="AY50" s="194"/>
      <c r="AZ50" s="194"/>
      <c r="BA50" s="194"/>
      <c r="BB50" s="194"/>
      <c r="BC50" s="194"/>
      <c r="BD50" s="194">
        <f>SUM(BD36:BK49)</f>
        <v>0</v>
      </c>
      <c r="BE50" s="194"/>
      <c r="BF50" s="194"/>
      <c r="BG50" s="194"/>
      <c r="BH50" s="194"/>
      <c r="BI50" s="194"/>
      <c r="BJ50" s="194"/>
      <c r="BK50" s="194"/>
      <c r="BL50" s="194">
        <f>SUM(BL36:BM49)</f>
        <v>0</v>
      </c>
      <c r="BM50" s="194"/>
      <c r="BN50" s="180">
        <f>SUM(AJ50:BM50)</f>
        <v>46.5</v>
      </c>
      <c r="BO50" s="180"/>
      <c r="BP50" s="180"/>
      <c r="BQ50" s="180"/>
      <c r="BR50" s="180"/>
    </row>
    <row r="51" spans="1:89" ht="18" customHeight="1" x14ac:dyDescent="0.25">
      <c r="AC51" s="41"/>
      <c r="BN51" s="180">
        <f>SUM(AJ50:BM50)+I58+AH58</f>
        <v>59</v>
      </c>
      <c r="BO51" s="180"/>
      <c r="BP51" s="180"/>
      <c r="BQ51" s="180"/>
      <c r="BR51" s="180"/>
      <c r="BV51" s="161" t="s">
        <v>48</v>
      </c>
      <c r="BW51" s="161"/>
      <c r="BX51" s="161"/>
      <c r="BY51" s="161"/>
      <c r="BZ51" s="161"/>
      <c r="CA51" s="161"/>
      <c r="CB51" s="161"/>
      <c r="CC51" s="161"/>
      <c r="CD51" s="161"/>
      <c r="CE51" s="161"/>
      <c r="CF51" s="161"/>
      <c r="CG51" s="161"/>
      <c r="CH51" s="161"/>
      <c r="CI51" s="161"/>
      <c r="CJ51" s="161"/>
    </row>
    <row r="52" spans="1:89" ht="22.5" customHeight="1" x14ac:dyDescent="0.25">
      <c r="D52" s="265" t="s">
        <v>242</v>
      </c>
      <c r="E52" s="265"/>
      <c r="F52" s="265"/>
      <c r="G52" s="265"/>
      <c r="H52" s="265"/>
      <c r="I52" s="265"/>
      <c r="J52" s="265"/>
      <c r="K52" s="265"/>
      <c r="L52" s="265"/>
      <c r="M52" s="113"/>
      <c r="N52" s="113"/>
      <c r="O52" s="113"/>
      <c r="P52" s="113"/>
      <c r="Q52" s="113"/>
      <c r="R52" s="114"/>
      <c r="S52" s="113"/>
      <c r="T52" s="266" t="s">
        <v>214</v>
      </c>
      <c r="U52" s="266"/>
      <c r="V52" s="266"/>
      <c r="W52" s="114"/>
      <c r="X52" s="113"/>
      <c r="Y52" s="267" t="s">
        <v>215</v>
      </c>
      <c r="Z52" s="267"/>
      <c r="AA52" s="267"/>
      <c r="AB52" s="113"/>
      <c r="AC52" s="113"/>
      <c r="AD52" s="113"/>
      <c r="AE52" s="115" t="s">
        <v>243</v>
      </c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3"/>
      <c r="AV52" s="113"/>
      <c r="AW52" s="113"/>
      <c r="AX52" s="268"/>
      <c r="AY52" s="268"/>
      <c r="AZ52" s="113"/>
      <c r="BA52" s="267" t="s">
        <v>244</v>
      </c>
      <c r="BB52" s="267"/>
      <c r="BC52" s="267"/>
      <c r="BD52" s="113"/>
      <c r="BE52" s="116"/>
      <c r="BF52" s="113"/>
      <c r="BG52" s="115" t="s">
        <v>245</v>
      </c>
      <c r="BH52" s="115"/>
      <c r="BI52" s="115"/>
      <c r="BJ52" s="115"/>
      <c r="BK52" s="117"/>
      <c r="BL52" s="189" t="s">
        <v>246</v>
      </c>
      <c r="BM52" s="189"/>
      <c r="BN52" s="180"/>
      <c r="BO52" s="180"/>
      <c r="BP52" s="180"/>
      <c r="BQ52" s="180"/>
      <c r="BR52" s="180"/>
      <c r="BV52" s="161" t="s">
        <v>54</v>
      </c>
      <c r="BW52" s="161"/>
      <c r="BX52" s="161"/>
      <c r="BY52" s="161"/>
      <c r="BZ52" s="161"/>
      <c r="CA52" s="161"/>
      <c r="CB52" s="161"/>
      <c r="CC52" s="161"/>
      <c r="CD52" s="161"/>
      <c r="CE52" s="161"/>
      <c r="CF52" s="161"/>
      <c r="CG52" s="161"/>
      <c r="CH52" s="161"/>
      <c r="CI52" s="12"/>
      <c r="CJ52" s="12"/>
    </row>
    <row r="53" spans="1:89" ht="18" customHeight="1" x14ac:dyDescent="0.25">
      <c r="BR53" s="16"/>
    </row>
    <row r="54" spans="1:89" ht="9.6" customHeight="1" x14ac:dyDescent="0.5">
      <c r="H54" s="44"/>
      <c r="I54" s="25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I54" s="4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  <c r="BC54" s="264"/>
      <c r="BD54" s="264"/>
      <c r="BE54" s="264"/>
      <c r="BH54" s="161" t="s">
        <v>261</v>
      </c>
      <c r="BI54" s="161"/>
      <c r="BJ54" s="161"/>
      <c r="BK54" s="161"/>
      <c r="BL54" s="161"/>
      <c r="BM54" s="161"/>
      <c r="BR54" s="16"/>
      <c r="BV54" s="161" t="s">
        <v>56</v>
      </c>
      <c r="BW54" s="161"/>
      <c r="BX54" s="161"/>
      <c r="BY54" s="161"/>
      <c r="BZ54" s="161"/>
      <c r="CA54" s="161"/>
      <c r="CB54" s="161"/>
      <c r="CC54" s="161"/>
      <c r="CD54" s="161"/>
      <c r="CE54" s="161"/>
      <c r="CF54" s="161"/>
      <c r="CG54" s="161"/>
      <c r="CH54" s="161"/>
      <c r="CI54" s="161"/>
      <c r="CJ54" s="161"/>
    </row>
    <row r="55" spans="1:89" ht="9.6" customHeight="1" x14ac:dyDescent="0.25">
      <c r="D55" s="183" t="s">
        <v>196</v>
      </c>
      <c r="E55" s="183"/>
      <c r="F55" s="183"/>
      <c r="G55" s="183"/>
      <c r="H55" s="183"/>
      <c r="I55" s="183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E55" s="184" t="s">
        <v>199</v>
      </c>
      <c r="AF55" s="184"/>
      <c r="AG55" s="184"/>
      <c r="AH55" s="184"/>
      <c r="AI55" s="18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  <c r="BC55" s="264"/>
      <c r="BD55" s="264"/>
      <c r="BE55" s="264"/>
      <c r="BH55" s="161"/>
      <c r="BI55" s="161"/>
      <c r="BJ55" s="161"/>
      <c r="BK55" s="161"/>
      <c r="BL55" s="161"/>
      <c r="BM55" s="161"/>
      <c r="BR55" s="16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  <c r="CF55" s="161"/>
      <c r="CG55" s="161"/>
      <c r="CH55" s="161"/>
      <c r="CI55" s="161"/>
      <c r="CJ55" s="161"/>
    </row>
    <row r="56" spans="1:89" ht="9.6" customHeight="1" x14ac:dyDescent="0.25">
      <c r="D56" s="183"/>
      <c r="E56" s="183"/>
      <c r="F56" s="183"/>
      <c r="G56" s="183"/>
      <c r="H56" s="183"/>
      <c r="I56" s="183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E56" s="184"/>
      <c r="AF56" s="184"/>
      <c r="AG56" s="184"/>
      <c r="AH56" s="184"/>
      <c r="AI56" s="18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  <c r="BC56" s="264"/>
      <c r="BD56" s="264"/>
      <c r="BE56" s="264"/>
      <c r="BH56" s="161"/>
      <c r="BI56" s="161"/>
      <c r="BJ56" s="161"/>
      <c r="BK56" s="161"/>
      <c r="BL56" s="161"/>
      <c r="BM56" s="161"/>
      <c r="BR56" s="16"/>
      <c r="BV56" s="161" t="s">
        <v>58</v>
      </c>
      <c r="BW56" s="161"/>
      <c r="BX56" s="161"/>
      <c r="BY56" s="161"/>
      <c r="BZ56" s="161"/>
      <c r="CA56" s="161"/>
      <c r="CB56" s="161"/>
      <c r="CC56" s="161"/>
      <c r="CD56" s="161"/>
      <c r="CE56" s="161"/>
      <c r="CF56" s="161"/>
      <c r="CG56" s="161"/>
      <c r="CH56" s="161"/>
      <c r="CI56" s="161"/>
      <c r="CJ56" s="161"/>
    </row>
    <row r="57" spans="1:89" ht="9.6" customHeight="1" x14ac:dyDescent="0.25">
      <c r="BH57" s="161" t="s">
        <v>262</v>
      </c>
      <c r="BI57" s="161"/>
      <c r="BJ57" s="161"/>
      <c r="BK57" s="161"/>
      <c r="BL57" s="161"/>
      <c r="BM57" s="161"/>
      <c r="BR57" s="16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  <c r="CF57" s="161"/>
      <c r="CG57" s="161"/>
      <c r="CH57" s="161"/>
      <c r="CI57" s="161"/>
      <c r="CJ57" s="161"/>
    </row>
    <row r="58" spans="1:89" ht="9.6" customHeight="1" x14ac:dyDescent="0.25">
      <c r="I58" s="185">
        <f>'timesheet EN'!I58:O60</f>
        <v>12.5</v>
      </c>
      <c r="J58" s="185"/>
      <c r="K58" s="185"/>
      <c r="L58" s="185"/>
      <c r="M58" s="185"/>
      <c r="N58" s="185"/>
      <c r="O58" s="185"/>
      <c r="U58" s="179"/>
      <c r="V58" s="179"/>
      <c r="W58" s="179"/>
      <c r="X58" s="179"/>
      <c r="Y58" s="179"/>
      <c r="Z58" s="179"/>
      <c r="AA58" s="179"/>
      <c r="AB58" s="179"/>
      <c r="AC58" s="179"/>
      <c r="AH58" s="185">
        <f>'timesheet EN'!AH58:AQ60</f>
        <v>0</v>
      </c>
      <c r="AI58" s="185"/>
      <c r="AJ58" s="185"/>
      <c r="AK58" s="185"/>
      <c r="AL58" s="185"/>
      <c r="AM58" s="185"/>
      <c r="AN58" s="185"/>
      <c r="AO58" s="185"/>
      <c r="AP58" s="185"/>
      <c r="AQ58" s="185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H58" s="161"/>
      <c r="BI58" s="161"/>
      <c r="BJ58" s="161"/>
      <c r="BK58" s="161"/>
      <c r="BL58" s="161"/>
      <c r="BM58" s="161"/>
      <c r="BR58" s="16"/>
      <c r="BV58" s="161" t="s">
        <v>60</v>
      </c>
      <c r="BW58" s="161"/>
      <c r="BX58" s="161"/>
      <c r="BY58" s="161"/>
      <c r="BZ58" s="161"/>
      <c r="CA58" s="161"/>
      <c r="CB58" s="161"/>
      <c r="CC58" s="161"/>
      <c r="CD58" s="161"/>
      <c r="CE58" s="161"/>
      <c r="CF58" s="161"/>
      <c r="CG58" s="161"/>
      <c r="CH58" s="161"/>
      <c r="CI58" s="161"/>
      <c r="CJ58" s="161"/>
    </row>
    <row r="59" spans="1:89" ht="9.6" customHeight="1" x14ac:dyDescent="0.25">
      <c r="D59" s="187" t="s">
        <v>197</v>
      </c>
      <c r="E59" s="187"/>
      <c r="F59" s="187"/>
      <c r="G59" s="187"/>
      <c r="H59" s="187"/>
      <c r="I59" s="185"/>
      <c r="J59" s="185"/>
      <c r="K59" s="185"/>
      <c r="L59" s="185"/>
      <c r="M59" s="185"/>
      <c r="N59" s="185"/>
      <c r="O59" s="185"/>
      <c r="R59" s="187" t="s">
        <v>198</v>
      </c>
      <c r="S59" s="187"/>
      <c r="T59" s="187"/>
      <c r="U59" s="179"/>
      <c r="V59" s="179"/>
      <c r="W59" s="179"/>
      <c r="X59" s="179"/>
      <c r="Y59" s="179"/>
      <c r="Z59" s="179"/>
      <c r="AA59" s="179"/>
      <c r="AB59" s="179"/>
      <c r="AC59" s="179"/>
      <c r="AE59" s="161" t="s">
        <v>197</v>
      </c>
      <c r="AF59" s="161"/>
      <c r="AG59" s="161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T59" s="187" t="s">
        <v>198</v>
      </c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R59" s="16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  <c r="CF59" s="161"/>
      <c r="CG59" s="161"/>
      <c r="CH59" s="161"/>
      <c r="CI59" s="161"/>
      <c r="CJ59" s="161"/>
    </row>
    <row r="60" spans="1:89" ht="9.6" customHeight="1" x14ac:dyDescent="0.25">
      <c r="D60" s="187"/>
      <c r="E60" s="187"/>
      <c r="F60" s="187"/>
      <c r="G60" s="187"/>
      <c r="H60" s="187"/>
      <c r="I60" s="185"/>
      <c r="J60" s="185"/>
      <c r="K60" s="185"/>
      <c r="L60" s="185"/>
      <c r="M60" s="185"/>
      <c r="N60" s="185"/>
      <c r="O60" s="185"/>
      <c r="R60" s="187"/>
      <c r="S60" s="187"/>
      <c r="T60" s="187"/>
      <c r="U60" s="179"/>
      <c r="V60" s="179"/>
      <c r="W60" s="179"/>
      <c r="X60" s="179"/>
      <c r="Y60" s="179"/>
      <c r="Z60" s="179"/>
      <c r="AA60" s="179"/>
      <c r="AB60" s="179"/>
      <c r="AC60" s="179"/>
      <c r="AE60" s="161"/>
      <c r="AF60" s="161"/>
      <c r="AG60" s="161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T60" s="187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R60" s="16"/>
      <c r="BV60" s="161" t="s">
        <v>63</v>
      </c>
      <c r="BW60" s="161"/>
      <c r="BX60" s="161"/>
      <c r="BY60" s="161"/>
      <c r="BZ60" s="161"/>
    </row>
    <row r="61" spans="1:89" ht="9.6" customHeight="1" x14ac:dyDescent="0.25">
      <c r="BH61" s="160"/>
      <c r="BJ61" s="161" t="s">
        <v>268</v>
      </c>
      <c r="BK61" s="161"/>
      <c r="BL61" s="161"/>
      <c r="BR61" s="16"/>
      <c r="BV61" s="161"/>
      <c r="BW61" s="161"/>
      <c r="BX61" s="161"/>
      <c r="BY61" s="161"/>
      <c r="BZ61" s="161"/>
    </row>
    <row r="62" spans="1:89" ht="9.6" customHeight="1" x14ac:dyDescent="0.25"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AM62" s="179"/>
      <c r="AN62" s="179"/>
      <c r="AO62" s="179"/>
      <c r="AP62" s="179"/>
      <c r="AQ62" s="179"/>
      <c r="AR62" s="179"/>
      <c r="AS62" s="179"/>
      <c r="AT62" s="179"/>
      <c r="AU62" s="179"/>
      <c r="BH62" s="160"/>
      <c r="BJ62" s="161"/>
      <c r="BK62" s="161"/>
      <c r="BL62" s="161"/>
      <c r="BR62" s="16"/>
    </row>
    <row r="63" spans="1:89" ht="9.6" customHeight="1" x14ac:dyDescent="0.25">
      <c r="D63" s="160"/>
      <c r="F63" s="161" t="s">
        <v>247</v>
      </c>
      <c r="G63" s="161"/>
      <c r="H63" s="161"/>
      <c r="I63" s="161"/>
      <c r="J63" s="161"/>
      <c r="K63" s="161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AE63" s="160"/>
      <c r="AG63" s="161" t="s">
        <v>248</v>
      </c>
      <c r="AH63" s="161"/>
      <c r="AI63" s="161"/>
      <c r="AJ63" s="161"/>
      <c r="AK63" s="161"/>
      <c r="AL63" s="161"/>
      <c r="AM63" s="179"/>
      <c r="AN63" s="179"/>
      <c r="AO63" s="179"/>
      <c r="AP63" s="179"/>
      <c r="AQ63" s="179"/>
      <c r="AR63" s="179"/>
      <c r="AS63" s="179"/>
      <c r="AT63" s="179"/>
      <c r="AU63" s="179"/>
      <c r="BR63" s="16"/>
    </row>
    <row r="64" spans="1:89" ht="9.6" customHeight="1" x14ac:dyDescent="0.25">
      <c r="D64" s="160"/>
      <c r="F64" s="161"/>
      <c r="G64" s="161"/>
      <c r="H64" s="161"/>
      <c r="I64" s="161"/>
      <c r="J64" s="161"/>
      <c r="K64" s="161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AE64" s="160"/>
      <c r="AG64" s="161"/>
      <c r="AH64" s="161"/>
      <c r="AI64" s="161"/>
      <c r="AJ64" s="161"/>
      <c r="AK64" s="161"/>
      <c r="AL64" s="161"/>
      <c r="AM64" s="179"/>
      <c r="AN64" s="179"/>
      <c r="AO64" s="179"/>
      <c r="AP64" s="179"/>
      <c r="AQ64" s="179"/>
      <c r="AR64" s="179"/>
      <c r="AS64" s="179"/>
      <c r="AT64" s="179"/>
      <c r="AU64" s="179"/>
      <c r="BR64" s="16"/>
      <c r="BV64" s="161" t="s">
        <v>66</v>
      </c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</row>
    <row r="65" spans="1:89" ht="9.6" customHeight="1" x14ac:dyDescent="0.25">
      <c r="BH65" s="160"/>
      <c r="BJ65" s="161" t="s">
        <v>263</v>
      </c>
      <c r="BK65" s="161"/>
      <c r="BL65" s="161"/>
      <c r="BR65" s="16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  <c r="CF65" s="161"/>
      <c r="CG65" s="161"/>
      <c r="CH65" s="161"/>
      <c r="CI65" s="161"/>
      <c r="CJ65" s="161"/>
    </row>
    <row r="66" spans="1:89" ht="9.6" customHeight="1" x14ac:dyDescent="0.25">
      <c r="BH66" s="160"/>
      <c r="BJ66" s="161"/>
      <c r="BK66" s="161"/>
      <c r="BL66" s="161"/>
      <c r="BR66" s="16"/>
    </row>
    <row r="67" spans="1:89" ht="9.6" customHeight="1" x14ac:dyDescent="0.25">
      <c r="D67" s="160"/>
      <c r="F67" s="161" t="s">
        <v>249</v>
      </c>
      <c r="G67" s="161"/>
      <c r="H67" s="161"/>
      <c r="I67" s="161"/>
      <c r="J67" s="176" t="s">
        <v>216</v>
      </c>
      <c r="K67" s="176"/>
      <c r="N67" s="16"/>
      <c r="O67" s="263" t="s">
        <v>217</v>
      </c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 t="s">
        <v>218</v>
      </c>
      <c r="AB67" s="263"/>
      <c r="AC67" s="263"/>
      <c r="AE67" s="160"/>
      <c r="AG67" s="162" t="s">
        <v>68</v>
      </c>
      <c r="AH67" s="162"/>
      <c r="AI67" s="162"/>
      <c r="AJ67" s="176" t="s">
        <v>216</v>
      </c>
      <c r="AK67" s="176"/>
      <c r="AL67" s="176"/>
      <c r="AP67" s="16"/>
      <c r="AQ67" s="263" t="s">
        <v>217</v>
      </c>
      <c r="AR67" s="263"/>
      <c r="AS67" s="263"/>
      <c r="AT67" s="263"/>
      <c r="AU67" s="263"/>
      <c r="AV67" s="263"/>
      <c r="AW67" s="263"/>
      <c r="AX67" s="263"/>
      <c r="AY67" s="263" t="s">
        <v>218</v>
      </c>
      <c r="AZ67" s="263"/>
      <c r="BA67" s="263"/>
      <c r="BB67" s="263"/>
      <c r="BC67" s="263"/>
      <c r="BD67" s="263"/>
      <c r="BE67" s="263"/>
      <c r="BR67" s="16"/>
    </row>
    <row r="68" spans="1:89" ht="9.6" customHeight="1" x14ac:dyDescent="0.25">
      <c r="D68" s="160"/>
      <c r="F68" s="161"/>
      <c r="G68" s="161"/>
      <c r="H68" s="161"/>
      <c r="I68" s="161"/>
      <c r="J68" s="176"/>
      <c r="K68" s="176"/>
      <c r="L68" s="110"/>
      <c r="M68" s="110"/>
      <c r="N68" s="21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E68" s="160"/>
      <c r="AG68" s="162"/>
      <c r="AH68" s="162"/>
      <c r="AI68" s="162"/>
      <c r="AJ68" s="176"/>
      <c r="AK68" s="176"/>
      <c r="AL68" s="176"/>
      <c r="AM68" s="110"/>
      <c r="AN68" s="110"/>
      <c r="AO68" s="110"/>
      <c r="AP68" s="21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R68" s="16"/>
      <c r="BV68" s="236" t="s">
        <v>229</v>
      </c>
      <c r="BW68" s="236"/>
      <c r="BX68" s="236"/>
      <c r="BY68" s="236"/>
      <c r="BZ68" s="236"/>
      <c r="CA68" s="236"/>
      <c r="CB68" s="236"/>
      <c r="CC68" s="236"/>
      <c r="CD68" s="236"/>
      <c r="CE68" s="236"/>
      <c r="CF68" s="236"/>
      <c r="CG68" s="236"/>
      <c r="CH68" s="236"/>
      <c r="CI68" s="236"/>
      <c r="CJ68" s="236"/>
    </row>
    <row r="69" spans="1:89" ht="9.6" customHeight="1" x14ac:dyDescent="0.25">
      <c r="A69" s="155">
        <f>FLOOR($O69,1)+IF(($O69-FLOOR($O69,1))&gt;0,($O69-FLOOR($O69,1))/0.6,0)</f>
        <v>0</v>
      </c>
      <c r="B69" s="155">
        <f>FLOOR($AA69,1)+IF(($AA69-FLOOR($AA69,1))&gt;0,($AA69-FLOOR($AA69,1))/0.6,0)</f>
        <v>0</v>
      </c>
      <c r="C69" s="156">
        <f>B69-A69</f>
        <v>0</v>
      </c>
      <c r="J69" s="175"/>
      <c r="K69" s="170"/>
      <c r="L69" s="170"/>
      <c r="M69" s="170"/>
      <c r="N69" s="170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J69" s="175"/>
      <c r="AK69" s="175"/>
      <c r="AL69" s="175"/>
      <c r="AM69" s="175"/>
      <c r="AN69" s="175"/>
      <c r="AO69" s="175"/>
      <c r="AP69" s="175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H69" s="160"/>
      <c r="BJ69" s="161" t="s">
        <v>264</v>
      </c>
      <c r="BK69" s="161"/>
      <c r="BL69" s="161"/>
      <c r="BR69" s="16"/>
      <c r="BV69" s="236"/>
      <c r="BW69" s="236"/>
      <c r="BX69" s="236"/>
      <c r="BY69" s="236"/>
      <c r="BZ69" s="236"/>
      <c r="CA69" s="236"/>
      <c r="CB69" s="236"/>
      <c r="CC69" s="236"/>
      <c r="CD69" s="236"/>
      <c r="CE69" s="236"/>
      <c r="CF69" s="236"/>
      <c r="CG69" s="236"/>
      <c r="CH69" s="236"/>
      <c r="CI69" s="236"/>
      <c r="CJ69" s="236"/>
    </row>
    <row r="70" spans="1:89" ht="9.6" customHeight="1" x14ac:dyDescent="0.25">
      <c r="A70" s="155"/>
      <c r="B70" s="155"/>
      <c r="C70" s="156"/>
      <c r="J70" s="170"/>
      <c r="K70" s="170"/>
      <c r="L70" s="170"/>
      <c r="M70" s="170"/>
      <c r="N70" s="170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J70" s="175"/>
      <c r="AK70" s="175"/>
      <c r="AL70" s="175"/>
      <c r="AM70" s="175"/>
      <c r="AN70" s="175"/>
      <c r="AO70" s="175"/>
      <c r="AP70" s="175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G70" s="109" t="str">
        <f>IF(AQ69&gt;=0,(VALUE(LEFT(TEXT(AY69-AQ69,"hh:mm"),2))&amp;","&amp;TEXT(ROUND(VALUE(RIGHT(TEXT(AY69-AQ69,"hh:mm"),2))*10/6,0),"00")),0)</f>
        <v>0,00</v>
      </c>
      <c r="BH70" s="160"/>
      <c r="BJ70" s="161"/>
      <c r="BK70" s="161"/>
      <c r="BL70" s="161"/>
      <c r="BR70" s="16"/>
      <c r="BV70" s="161"/>
      <c r="BW70" s="161"/>
      <c r="BX70" s="161"/>
      <c r="BY70" s="161"/>
      <c r="BZ70" s="161"/>
      <c r="CA70" s="161"/>
      <c r="CB70" s="161"/>
    </row>
    <row r="71" spans="1:89" ht="9.6" customHeight="1" x14ac:dyDescent="0.25">
      <c r="A71" s="155">
        <f>FLOOR($AQ69,1)+IF(($AQ69-FLOOR($AQ69,1))&gt;0,($AQ69-FLOOR($AQ69,1))/0.6,0)</f>
        <v>0</v>
      </c>
      <c r="B71" s="155">
        <f>FLOOR($AY69,1)+IF(($AY69-FLOOR($AY69,1))&gt;0,($AY69-FLOOR($AY69,1))/0.6,0)</f>
        <v>0</v>
      </c>
      <c r="C71" s="159">
        <f>B71-A71</f>
        <v>0</v>
      </c>
      <c r="D71" s="160"/>
      <c r="F71" s="161" t="s">
        <v>250</v>
      </c>
      <c r="G71" s="161"/>
      <c r="H71" s="161"/>
      <c r="I71" s="161"/>
      <c r="J71" s="170"/>
      <c r="K71" s="170"/>
      <c r="L71" s="170"/>
      <c r="M71" s="170"/>
      <c r="N71" s="170"/>
      <c r="O71" s="163"/>
      <c r="P71" s="163"/>
      <c r="Q71" s="163"/>
      <c r="R71" s="163"/>
      <c r="S71" s="163"/>
      <c r="T71" s="163"/>
      <c r="U71" s="163"/>
      <c r="V71" s="163"/>
      <c r="W71" s="163"/>
      <c r="X71" s="163"/>
      <c r="Y71" s="163"/>
      <c r="Z71" s="163"/>
      <c r="AA71" s="163"/>
      <c r="AB71" s="163"/>
      <c r="AC71" s="163"/>
      <c r="AD71" s="109" t="str">
        <f>IF(O69&gt;=0,(VALUE(LEFT(TEXT(AA69-O69,"hh:mm"),2))&amp;","&amp;TEXT(ROUND(VALUE(RIGHT(TEXT(AA69-O69,"hh:mm"),2))*10/6,0),"00")),0)</f>
        <v>0,00</v>
      </c>
      <c r="AE71" s="160"/>
      <c r="AG71" s="162" t="s">
        <v>250</v>
      </c>
      <c r="AH71" s="162"/>
      <c r="AI71" s="162"/>
      <c r="AJ71" s="175"/>
      <c r="AK71" s="175"/>
      <c r="AL71" s="175"/>
      <c r="AM71" s="175"/>
      <c r="AN71" s="175"/>
      <c r="AO71" s="175"/>
      <c r="AP71" s="175"/>
      <c r="AQ71" s="163"/>
      <c r="AR71" s="163"/>
      <c r="AS71" s="163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R71" s="16"/>
      <c r="BV71" s="161"/>
      <c r="BW71" s="161"/>
      <c r="BX71" s="161"/>
      <c r="BY71" s="161"/>
      <c r="BZ71" s="161"/>
      <c r="CA71" s="161"/>
      <c r="CB71" s="161"/>
    </row>
    <row r="72" spans="1:89" ht="9.6" customHeight="1" x14ac:dyDescent="0.25">
      <c r="A72" s="155"/>
      <c r="B72" s="155"/>
      <c r="C72" s="159"/>
      <c r="D72" s="160"/>
      <c r="F72" s="161"/>
      <c r="G72" s="161"/>
      <c r="H72" s="161"/>
      <c r="I72" s="161"/>
      <c r="J72" s="170"/>
      <c r="K72" s="170"/>
      <c r="L72" s="170"/>
      <c r="M72" s="170"/>
      <c r="N72" s="170"/>
      <c r="O72" s="163"/>
      <c r="P72" s="163"/>
      <c r="Q72" s="163"/>
      <c r="R72" s="163"/>
      <c r="S72" s="163"/>
      <c r="T72" s="163"/>
      <c r="U72" s="163"/>
      <c r="V72" s="163"/>
      <c r="W72" s="163"/>
      <c r="X72" s="163"/>
      <c r="Y72" s="163"/>
      <c r="Z72" s="163"/>
      <c r="AA72" s="163"/>
      <c r="AB72" s="163"/>
      <c r="AC72" s="163"/>
      <c r="AD72" s="109"/>
      <c r="AE72" s="160"/>
      <c r="AG72" s="162"/>
      <c r="AH72" s="162"/>
      <c r="AI72" s="162"/>
      <c r="AJ72" s="175"/>
      <c r="AK72" s="175"/>
      <c r="AL72" s="175"/>
      <c r="AM72" s="175"/>
      <c r="AN72" s="175"/>
      <c r="AO72" s="175"/>
      <c r="AP72" s="175"/>
      <c r="AQ72" s="163"/>
      <c r="AR72" s="163"/>
      <c r="AS72" s="163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R72" s="16"/>
    </row>
    <row r="73" spans="1:89" ht="18" customHeight="1" x14ac:dyDescent="0.25">
      <c r="A73" s="108">
        <f>FLOOR($O73,1)+IF(($O73-FLOOR($O73,1))&gt;0,($O73-FLOOR($O73,1))/0.6,0)</f>
        <v>0</v>
      </c>
      <c r="B73" s="108">
        <f>FLOOR($AA73,1)+IF(($AA73-FLOOR($AA73,1))&gt;0,($AA73-FLOOR($AA73,1))/0.6,0)</f>
        <v>0</v>
      </c>
      <c r="C73" s="109">
        <f>B73-A73</f>
        <v>0</v>
      </c>
      <c r="J73" s="175"/>
      <c r="K73" s="170"/>
      <c r="L73" s="170"/>
      <c r="M73" s="170"/>
      <c r="N73" s="170"/>
      <c r="O73" s="163"/>
      <c r="P73" s="163"/>
      <c r="Q73" s="163"/>
      <c r="R73" s="163"/>
      <c r="S73" s="163"/>
      <c r="T73" s="163"/>
      <c r="U73" s="163"/>
      <c r="V73" s="163"/>
      <c r="W73" s="163"/>
      <c r="X73" s="163"/>
      <c r="Y73" s="163"/>
      <c r="Z73" s="163"/>
      <c r="AA73" s="163"/>
      <c r="AB73" s="163"/>
      <c r="AC73" s="163"/>
      <c r="AD73" s="109" t="str">
        <f>IF(O73&gt;=0,(VALUE(LEFT(TEXT(AA73-O73,"hh:mm"),2))&amp;","&amp;TEXT(ROUND(VALUE(RIGHT(TEXT(AA73-O73,"hh:mm"),2))*10/6,0),"00")),0)</f>
        <v>0,00</v>
      </c>
      <c r="AJ73" s="175"/>
      <c r="AK73" s="170"/>
      <c r="AL73" s="170"/>
      <c r="AM73" s="170"/>
      <c r="AN73" s="170"/>
      <c r="AO73" s="170"/>
      <c r="AP73" s="170"/>
      <c r="AQ73" s="163"/>
      <c r="AR73" s="163"/>
      <c r="AS73" s="163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G73" s="109" t="str">
        <f>IF(AQ73&gt;=0,(VALUE(LEFT(TEXT(AY73-AQ73,"hh:mm"),2))&amp;","&amp;TEXT(ROUND(VALUE(RIGHT(TEXT(AY73-AQ73,"hh:mm"),2))*10/6,0),"00")),0)</f>
        <v>0,00</v>
      </c>
      <c r="BH73" s="7"/>
      <c r="BJ73" s="161" t="s">
        <v>265</v>
      </c>
      <c r="BK73" s="161"/>
      <c r="BL73" s="161"/>
      <c r="BR73" s="16"/>
    </row>
    <row r="74" spans="1:89" ht="18" customHeight="1" x14ac:dyDescent="0.25">
      <c r="A74" s="108">
        <f>FLOOR($AQ73,1)+IF(($AQ73-FLOOR($AQ73,1))&gt;0,($AQ73-FLOOR($AQ73,1))/0.6,0)</f>
        <v>0</v>
      </c>
      <c r="B74" s="108">
        <f>FLOOR($AY73,1)+IF(($AY73-FLOOR($AY73,1))&gt;0,($AY73-FLOOR($AY73,1))/0.6,0)</f>
        <v>0</v>
      </c>
      <c r="C74" s="109">
        <f>B74-A74</f>
        <v>0</v>
      </c>
      <c r="D74" s="7"/>
      <c r="F74" s="161" t="s">
        <v>251</v>
      </c>
      <c r="G74" s="161"/>
      <c r="H74" s="161"/>
      <c r="I74" s="161"/>
      <c r="J74" s="170"/>
      <c r="K74" s="170"/>
      <c r="L74" s="170"/>
      <c r="M74" s="170"/>
      <c r="N74" s="170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09"/>
      <c r="AE74" s="7"/>
      <c r="AG74" s="107" t="s">
        <v>251</v>
      </c>
      <c r="AH74" s="9"/>
      <c r="AI74" s="46"/>
      <c r="AJ74" s="170"/>
      <c r="AK74" s="170"/>
      <c r="AL74" s="170"/>
      <c r="AM74" s="170"/>
      <c r="AN74" s="170"/>
      <c r="AO74" s="170"/>
      <c r="AP74" s="170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R74" s="16"/>
    </row>
    <row r="75" spans="1:89" ht="18" customHeight="1" x14ac:dyDescent="0.25">
      <c r="A75" s="108">
        <f>FLOOR($O75,1)+IF(($O75-FLOOR($O75,1))&gt;0,($O75-FLOOR($O75,1))/0.6,0)</f>
        <v>0</v>
      </c>
      <c r="B75" s="108">
        <f>FLOOR($AA75,1)+IF(($AA75-FLOOR($AA75,1))&gt;0,($AA75-FLOOR($AA75,1))/0.6,0)</f>
        <v>0</v>
      </c>
      <c r="C75" s="109">
        <f>B75-A75</f>
        <v>0</v>
      </c>
      <c r="J75" s="175"/>
      <c r="K75" s="170"/>
      <c r="L75" s="170"/>
      <c r="M75" s="170"/>
      <c r="N75" s="170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09" t="str">
        <f>IF(O75&gt;=0,(VALUE(LEFT(TEXT(AA75-O75,"hh:mm"),2))&amp;","&amp;TEXT(ROUND(VALUE(RIGHT(TEXT(AA75-O75,"hh:mm"),2))*10/6,0),"00")),0)</f>
        <v>0,00</v>
      </c>
      <c r="AJ75" s="170"/>
      <c r="AK75" s="170"/>
      <c r="AL75" s="170"/>
      <c r="AM75" s="170"/>
      <c r="AN75" s="170"/>
      <c r="AO75" s="170"/>
      <c r="AP75" s="170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G75" s="109" t="str">
        <f>IF(AQ75&gt;=0,(VALUE(LEFT(TEXT(AY75-AQ75,"hh:mm"),2))&amp;","&amp;TEXT(ROUND(VALUE(RIGHT(TEXT(AY75-AQ75,"hh:mm"),2))*10/6,0),"00")),0)</f>
        <v>0,00</v>
      </c>
      <c r="BH75" s="7"/>
      <c r="BJ75" s="118" t="s">
        <v>266</v>
      </c>
      <c r="BK75" s="118"/>
      <c r="BL75" s="118"/>
      <c r="BM75" s="112"/>
      <c r="BR75" s="16"/>
      <c r="BU75" s="260"/>
      <c r="BV75" s="260"/>
      <c r="BW75" s="260"/>
      <c r="BX75" s="260"/>
      <c r="BY75" s="260"/>
      <c r="BZ75" s="260"/>
      <c r="CA75" s="260"/>
      <c r="CB75" s="260"/>
      <c r="CC75" s="260"/>
      <c r="CD75" s="261">
        <f>DATE(E100,D100,C100)+1</f>
        <v>44809</v>
      </c>
      <c r="CE75" s="261"/>
      <c r="CF75" s="261"/>
      <c r="CG75" s="261"/>
      <c r="CH75" s="261"/>
      <c r="CI75" s="261"/>
      <c r="CJ75" s="261"/>
      <c r="CK75" s="261"/>
    </row>
    <row r="76" spans="1:89" ht="9.6" customHeight="1" x14ac:dyDescent="0.25">
      <c r="A76" s="155">
        <f>FLOOR($AQ75,1)+IF(($AQ75-FLOOR($AQ75,1))&gt;0,($AQ75-FLOOR($AQ75,1))/0.6,0)</f>
        <v>0</v>
      </c>
      <c r="B76" s="155">
        <f>FLOOR($AY75,1)+IF(($AY75-FLOOR($AY75,1))&gt;0,($AY75-FLOOR($AY75,1))/0.6,0)</f>
        <v>0</v>
      </c>
      <c r="C76" s="159">
        <f>B76-A76</f>
        <v>0</v>
      </c>
      <c r="D76" s="160"/>
      <c r="F76" s="161" t="s">
        <v>252</v>
      </c>
      <c r="G76" s="161"/>
      <c r="H76" s="161"/>
      <c r="I76" s="161"/>
      <c r="J76" s="170"/>
      <c r="K76" s="170"/>
      <c r="L76" s="170"/>
      <c r="M76" s="170"/>
      <c r="N76" s="170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09"/>
      <c r="AE76" s="160"/>
      <c r="AG76" s="162" t="s">
        <v>252</v>
      </c>
      <c r="AH76" s="162"/>
      <c r="AI76" s="162"/>
      <c r="AJ76" s="170"/>
      <c r="AK76" s="170"/>
      <c r="AL76" s="170"/>
      <c r="AM76" s="170"/>
      <c r="AN76" s="170"/>
      <c r="AO76" s="170"/>
      <c r="AP76" s="170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R76" s="16"/>
      <c r="BU76" s="260"/>
      <c r="BV76" s="260"/>
      <c r="BW76" s="260"/>
      <c r="BX76" s="260"/>
      <c r="BY76" s="260"/>
      <c r="BZ76" s="260"/>
      <c r="CA76" s="260"/>
      <c r="CB76" s="260"/>
      <c r="CC76" s="260"/>
      <c r="CD76" s="262"/>
      <c r="CE76" s="262"/>
      <c r="CF76" s="262"/>
      <c r="CG76" s="262"/>
      <c r="CH76" s="262"/>
      <c r="CI76" s="262"/>
      <c r="CJ76" s="262"/>
      <c r="CK76" s="262"/>
    </row>
    <row r="77" spans="1:89" ht="9.6" customHeight="1" x14ac:dyDescent="0.25">
      <c r="A77" s="155"/>
      <c r="B77" s="155"/>
      <c r="C77" s="159"/>
      <c r="D77" s="160"/>
      <c r="F77" s="161"/>
      <c r="G77" s="161"/>
      <c r="H77" s="161"/>
      <c r="I77" s="161"/>
      <c r="J77" s="170"/>
      <c r="K77" s="170"/>
      <c r="L77" s="170"/>
      <c r="M77" s="170"/>
      <c r="N77" s="170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09"/>
      <c r="AE77" s="160"/>
      <c r="AG77" s="162"/>
      <c r="AH77" s="162"/>
      <c r="AI77" s="162"/>
      <c r="AJ77" s="170"/>
      <c r="AK77" s="170"/>
      <c r="AL77" s="170"/>
      <c r="AM77" s="170"/>
      <c r="AN77" s="170"/>
      <c r="AO77" s="170"/>
      <c r="AP77" s="170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R77" s="16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</row>
    <row r="78" spans="1:89" ht="18" customHeight="1" x14ac:dyDescent="0.25">
      <c r="A78" s="108">
        <f>FLOOR($O78,1)+IF(($O78-FLOOR($O78,1))&gt;0,($O78-FLOOR($O78,1))/0.6,0)</f>
        <v>0</v>
      </c>
      <c r="B78" s="108">
        <f>FLOOR($AA78,1)+IF(($AA78-FLOOR($AA78,1))&gt;0,($AA78-FLOOR($AA78,1))/0.6,0)</f>
        <v>0</v>
      </c>
      <c r="C78" s="109">
        <f>B78-A78</f>
        <v>0</v>
      </c>
      <c r="J78" s="170"/>
      <c r="K78" s="170"/>
      <c r="L78" s="170"/>
      <c r="M78" s="170"/>
      <c r="N78" s="170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09" t="str">
        <f>IF(O78&gt;=0,(VALUE(LEFT(TEXT(AA78-O78,"hh:mm"),2))&amp;","&amp;TEXT(ROUND(VALUE(RIGHT(TEXT(AA78-O78,"hh:mm"),2))*10/6,0),"00")),0)</f>
        <v>0,00</v>
      </c>
      <c r="AJ78" s="170"/>
      <c r="AK78" s="170"/>
      <c r="AL78" s="170"/>
      <c r="AM78" s="170"/>
      <c r="AN78" s="170"/>
      <c r="AO78" s="170"/>
      <c r="AP78" s="170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G78" s="109" t="str">
        <f>IF(AQ78&gt;=0,(VALUE(LEFT(TEXT(AY78-AQ78,"hh:mm"),2))&amp;","&amp;TEXT(ROUND(VALUE(RIGHT(TEXT(AY78-AQ78,"hh:mm"),2))*10/6,0),"00")),0)</f>
        <v>0,00</v>
      </c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6"/>
      <c r="BV78" s="161" t="s">
        <v>200</v>
      </c>
      <c r="BW78" s="161"/>
      <c r="BX78" s="161"/>
      <c r="BY78" s="161"/>
      <c r="BZ78" s="161"/>
    </row>
    <row r="79" spans="1:89" ht="18" customHeight="1" x14ac:dyDescent="0.25">
      <c r="A79" s="108">
        <f>FLOOR($AQ78,1)+IF(($AQ78-FLOOR($AQ78,1))&gt;0,($AQ78-FLOOR($AQ78,1))/0.6,0)</f>
        <v>0</v>
      </c>
      <c r="B79" s="108">
        <f>FLOOR($AY78,1)+IF(($AY78-FLOOR($AY78,1))&gt;0,($AY78-FLOOR($AY78,1))/0.6,0)</f>
        <v>0</v>
      </c>
      <c r="C79" s="109">
        <f>B79-A79</f>
        <v>0</v>
      </c>
      <c r="D79" s="7"/>
      <c r="F79" s="161" t="s">
        <v>253</v>
      </c>
      <c r="G79" s="161"/>
      <c r="H79" s="161"/>
      <c r="I79" s="161"/>
      <c r="J79" s="170"/>
      <c r="K79" s="170"/>
      <c r="L79" s="170"/>
      <c r="M79" s="170"/>
      <c r="N79" s="170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E79" s="7"/>
      <c r="AG79" s="107" t="s">
        <v>253</v>
      </c>
      <c r="AH79" s="9"/>
      <c r="AI79" s="46"/>
      <c r="AJ79" s="170"/>
      <c r="AK79" s="170"/>
      <c r="AL79" s="170"/>
      <c r="AM79" s="170"/>
      <c r="AN79" s="170"/>
      <c r="AO79" s="170"/>
      <c r="AP79" s="170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H79" s="7"/>
      <c r="BJ79" s="161" t="s">
        <v>270</v>
      </c>
      <c r="BK79" s="161"/>
      <c r="BL79" s="161"/>
      <c r="BM79" s="161"/>
      <c r="BN79" s="161"/>
      <c r="BO79" s="161"/>
      <c r="BR79" s="16"/>
      <c r="BW79" s="47"/>
      <c r="BX79" s="47"/>
      <c r="BY79" s="47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</row>
    <row r="80" spans="1:89" ht="18" customHeight="1" x14ac:dyDescent="0.25">
      <c r="J80" s="169" t="s">
        <v>258</v>
      </c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0"/>
      <c r="Y80" s="158"/>
      <c r="Z80" s="158"/>
      <c r="AA80" s="158"/>
      <c r="AB80" s="164"/>
      <c r="AC80" s="164"/>
      <c r="AJ80" s="169" t="s">
        <v>258</v>
      </c>
      <c r="AK80" s="169"/>
      <c r="AL80" s="169"/>
      <c r="AM80" s="169"/>
      <c r="AN80" s="169"/>
      <c r="AO80" s="169"/>
      <c r="AP80" s="169"/>
      <c r="AQ80" s="169"/>
      <c r="AR80" s="169"/>
      <c r="AS80" s="169"/>
      <c r="AT80" s="169"/>
      <c r="AU80" s="169"/>
      <c r="AV80" s="10"/>
      <c r="AW80" s="158"/>
      <c r="AX80" s="158"/>
      <c r="AY80" s="158"/>
      <c r="AZ80" s="158"/>
      <c r="BA80" s="10"/>
      <c r="BB80" s="10"/>
      <c r="BC80" s="164"/>
      <c r="BD80" s="164"/>
      <c r="BE80" s="164"/>
      <c r="BR80" s="16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</row>
    <row r="81" spans="1:89" ht="18" customHeight="1" x14ac:dyDescent="0.25">
      <c r="D81" s="7"/>
      <c r="F81" s="161" t="s">
        <v>254</v>
      </c>
      <c r="G81" s="161"/>
      <c r="H81" s="161"/>
      <c r="I81" s="161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10"/>
      <c r="Y81" s="158"/>
      <c r="Z81" s="158"/>
      <c r="AA81" s="158"/>
      <c r="AB81" s="164"/>
      <c r="AC81" s="164"/>
      <c r="AE81" s="7"/>
      <c r="AG81" s="107" t="s">
        <v>255</v>
      </c>
      <c r="AH81" s="9"/>
      <c r="AI81" s="46"/>
      <c r="AJ81" s="169"/>
      <c r="AK81" s="169"/>
      <c r="AL81" s="169"/>
      <c r="AM81" s="169"/>
      <c r="AN81" s="169"/>
      <c r="AO81" s="169"/>
      <c r="AP81" s="169"/>
      <c r="AQ81" s="169"/>
      <c r="AR81" s="169"/>
      <c r="AS81" s="169"/>
      <c r="AT81" s="169"/>
      <c r="AU81" s="169"/>
      <c r="AV81" s="110"/>
      <c r="AW81" s="158"/>
      <c r="AX81" s="158"/>
      <c r="AY81" s="158"/>
      <c r="AZ81" s="158"/>
      <c r="BA81" s="110"/>
      <c r="BB81" s="110"/>
      <c r="BC81" s="164"/>
      <c r="BD81" s="164"/>
      <c r="BE81" s="164"/>
      <c r="BH81" s="7"/>
      <c r="BJ81" s="118" t="s">
        <v>269</v>
      </c>
      <c r="BK81" s="118"/>
      <c r="BL81" s="118"/>
      <c r="BM81" s="118"/>
      <c r="BN81" s="112"/>
      <c r="BO81" s="112"/>
      <c r="BR81" s="16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</row>
    <row r="82" spans="1:89" ht="9.6" customHeight="1" x14ac:dyDescent="0.25">
      <c r="A82" s="155">
        <f>FLOOR($Q83,1)+IF(($Q83-FLOOR($Q83,1))&gt;0,($Q83-FLOOR($Q83,1))/0.6,0)</f>
        <v>0</v>
      </c>
      <c r="B82" s="155">
        <f>FLOOR($AB83,1)+IF(($AB83-FLOOR($AB83,1))&gt;0,($AB83-FLOOR($AB83,1))/0.6,0)</f>
        <v>0</v>
      </c>
      <c r="C82" s="156">
        <f>B82-A82</f>
        <v>0</v>
      </c>
      <c r="BR82" s="16"/>
    </row>
    <row r="83" spans="1:89" ht="9.6" customHeight="1" x14ac:dyDescent="0.5">
      <c r="A83" s="155"/>
      <c r="B83" s="155"/>
      <c r="C83" s="156"/>
      <c r="K83" s="145"/>
      <c r="L83" s="145"/>
      <c r="Q83" s="23"/>
      <c r="R83" s="165"/>
      <c r="S83" s="165"/>
      <c r="T83" s="165"/>
      <c r="U83" s="165"/>
      <c r="V83" s="165"/>
      <c r="W83" s="165"/>
      <c r="X83" s="165"/>
      <c r="Y83" s="165"/>
      <c r="AB83" s="165"/>
      <c r="AC83" s="165"/>
      <c r="AK83" s="145"/>
      <c r="AL83" s="145"/>
      <c r="AM83" s="145"/>
      <c r="AN83" s="145"/>
      <c r="AP83" s="49"/>
      <c r="AQ83" s="49"/>
      <c r="AR83" s="49"/>
      <c r="AS83" s="50"/>
      <c r="AT83" s="165"/>
      <c r="AU83" s="165"/>
      <c r="AV83" s="165"/>
      <c r="AW83" s="165"/>
      <c r="BC83" s="165"/>
      <c r="BD83" s="165"/>
      <c r="BE83" s="165"/>
      <c r="BK83" s="51"/>
      <c r="BL83" s="166"/>
      <c r="BM83" s="166"/>
      <c r="BN83" s="166"/>
      <c r="BO83" s="166"/>
      <c r="BP83" s="166"/>
      <c r="BQ83" s="166"/>
      <c r="BR83" s="16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</row>
    <row r="84" spans="1:89" ht="18" customHeight="1" x14ac:dyDescent="0.25">
      <c r="A84" s="108">
        <f>FLOOR($AS83,1)+IF(($AS83-FLOOR($AS83,1))&gt;0,($AS83-FLOOR($AS83,1))/0.6,0)</f>
        <v>0</v>
      </c>
      <c r="B84" s="108">
        <f>FLOOR($BC83,1)+IF(($BC83-FLOOR($BC83,1))&gt;0,($BC83-FLOOR($BC83,1))/0.6,0)</f>
        <v>0</v>
      </c>
      <c r="C84" s="109">
        <f>B84-A84</f>
        <v>0</v>
      </c>
      <c r="D84" s="7"/>
      <c r="F84" s="161" t="s">
        <v>256</v>
      </c>
      <c r="G84" s="161"/>
      <c r="H84" s="161"/>
      <c r="I84" s="161"/>
      <c r="J84" s="161"/>
      <c r="K84" s="145"/>
      <c r="L84" s="145"/>
      <c r="N84" s="161" t="s">
        <v>257</v>
      </c>
      <c r="O84" s="161"/>
      <c r="P84" s="161"/>
      <c r="Q84" s="161"/>
      <c r="R84" s="165"/>
      <c r="S84" s="165"/>
      <c r="T84" s="165"/>
      <c r="U84" s="165"/>
      <c r="V84" s="165"/>
      <c r="W84" s="165"/>
      <c r="X84" s="165"/>
      <c r="Y84" s="165"/>
      <c r="AA84" s="107" t="s">
        <v>218</v>
      </c>
      <c r="AB84" s="165"/>
      <c r="AC84" s="165"/>
      <c r="AE84" s="7"/>
      <c r="AG84" s="161" t="s">
        <v>256</v>
      </c>
      <c r="AH84" s="161"/>
      <c r="AI84" s="161"/>
      <c r="AJ84" s="161"/>
      <c r="AK84" s="145"/>
      <c r="AL84" s="145"/>
      <c r="AM84" s="145"/>
      <c r="AN84" s="145"/>
      <c r="AP84" s="167" t="s">
        <v>257</v>
      </c>
      <c r="AQ84" s="167"/>
      <c r="AR84" s="167"/>
      <c r="AS84" s="167"/>
      <c r="AT84" s="165"/>
      <c r="AU84" s="165"/>
      <c r="AV84" s="165"/>
      <c r="AW84" s="165"/>
      <c r="AY84" s="161" t="s">
        <v>218</v>
      </c>
      <c r="AZ84" s="161"/>
      <c r="BA84" s="161"/>
      <c r="BB84" s="161"/>
      <c r="BC84" s="165"/>
      <c r="BD84" s="165"/>
      <c r="BE84" s="165"/>
      <c r="BH84" s="161" t="s">
        <v>267</v>
      </c>
      <c r="BI84" s="161"/>
      <c r="BJ84" s="161"/>
      <c r="BK84" s="161"/>
      <c r="BL84" s="166"/>
      <c r="BM84" s="166"/>
      <c r="BN84" s="166"/>
      <c r="BO84" s="166"/>
      <c r="BP84" s="166"/>
      <c r="BQ84" s="166"/>
      <c r="BR84" s="16"/>
      <c r="BV84" s="161" t="s">
        <v>201</v>
      </c>
      <c r="BW84" s="161"/>
      <c r="BX84" s="161"/>
      <c r="BY84" s="161"/>
      <c r="BZ84" s="161"/>
      <c r="CA84" s="161"/>
      <c r="CB84" s="161"/>
    </row>
    <row r="100" spans="3:5" ht="28.5" customHeight="1" x14ac:dyDescent="0.25">
      <c r="C100" s="109">
        <f>DAY(D49)</f>
        <v>4</v>
      </c>
      <c r="D100" s="108">
        <f>MONTH(D49)</f>
        <v>9</v>
      </c>
      <c r="E100" s="108">
        <f>YEAR(D49)</f>
        <v>2022</v>
      </c>
    </row>
    <row r="65536" ht="9.9" customHeight="1" x14ac:dyDescent="0.25"/>
  </sheetData>
  <sheetProtection formatCells="0"/>
  <mergeCells count="348">
    <mergeCell ref="D1:V1"/>
    <mergeCell ref="D2:V2"/>
    <mergeCell ref="D3:V3"/>
    <mergeCell ref="D4:V4"/>
    <mergeCell ref="AS4:BL5"/>
    <mergeCell ref="AJ5:AR5"/>
    <mergeCell ref="BN5:BS5"/>
    <mergeCell ref="D7:L11"/>
    <mergeCell ref="AJ8:AJ9"/>
    <mergeCell ref="AL8:AS9"/>
    <mergeCell ref="AY8:AZ9"/>
    <mergeCell ref="BB8:BG9"/>
    <mergeCell ref="BO9:BO10"/>
    <mergeCell ref="BQ9:CH10"/>
    <mergeCell ref="AL10:AN11"/>
    <mergeCell ref="BB10:BG11"/>
    <mergeCell ref="D16:H17"/>
    <mergeCell ref="AR18:BL20"/>
    <mergeCell ref="BQ19:CG19"/>
    <mergeCell ref="I20:AG22"/>
    <mergeCell ref="AJ20:AP21"/>
    <mergeCell ref="BQ20:BT20"/>
    <mergeCell ref="D22:H22"/>
    <mergeCell ref="BQ11:CG12"/>
    <mergeCell ref="AL13:AS13"/>
    <mergeCell ref="AY13:AZ13"/>
    <mergeCell ref="BB13:BG13"/>
    <mergeCell ref="I14:AG17"/>
    <mergeCell ref="AL14:AN14"/>
    <mergeCell ref="BB14:BG14"/>
    <mergeCell ref="BQ14:CG14"/>
    <mergeCell ref="BQ15:CG16"/>
    <mergeCell ref="I23:AG24"/>
    <mergeCell ref="AO23:BL24"/>
    <mergeCell ref="D24:H24"/>
    <mergeCell ref="AJ24:AM24"/>
    <mergeCell ref="BO24:CE25"/>
    <mergeCell ref="CG24:CJ25"/>
    <mergeCell ref="J25:AG30"/>
    <mergeCell ref="AO27:BL30"/>
    <mergeCell ref="BO27:BX27"/>
    <mergeCell ref="CG27:CI27"/>
    <mergeCell ref="BO28:BV29"/>
    <mergeCell ref="CG28:CG29"/>
    <mergeCell ref="D29:I30"/>
    <mergeCell ref="AJ29:AN30"/>
    <mergeCell ref="BL33:BM33"/>
    <mergeCell ref="AP32:AV32"/>
    <mergeCell ref="AW32:BC32"/>
    <mergeCell ref="BD32:BK32"/>
    <mergeCell ref="BL32:BM32"/>
    <mergeCell ref="BU34:CA34"/>
    <mergeCell ref="BN32:CK33"/>
    <mergeCell ref="D33:I33"/>
    <mergeCell ref="J33:M33"/>
    <mergeCell ref="N33:X33"/>
    <mergeCell ref="Y33:AB33"/>
    <mergeCell ref="AJ33:AO33"/>
    <mergeCell ref="D32:I32"/>
    <mergeCell ref="J32:M32"/>
    <mergeCell ref="N32:X32"/>
    <mergeCell ref="Y32:AB32"/>
    <mergeCell ref="AC32:AI33"/>
    <mergeCell ref="AJ32:AO32"/>
    <mergeCell ref="AP33:AV33"/>
    <mergeCell ref="AW33:BC33"/>
    <mergeCell ref="BD33:BK33"/>
    <mergeCell ref="D39:I39"/>
    <mergeCell ref="J39:M39"/>
    <mergeCell ref="N39:X39"/>
    <mergeCell ref="Y39:AB39"/>
    <mergeCell ref="AC39:AI39"/>
    <mergeCell ref="AJ39:AO39"/>
    <mergeCell ref="AP39:AV39"/>
    <mergeCell ref="CE34:CG34"/>
    <mergeCell ref="D36:I36"/>
    <mergeCell ref="J36:M36"/>
    <mergeCell ref="N36:X36"/>
    <mergeCell ref="Y36:AB36"/>
    <mergeCell ref="AC36:AI36"/>
    <mergeCell ref="AJ36:AO36"/>
    <mergeCell ref="AP36:AV36"/>
    <mergeCell ref="AW36:BC36"/>
    <mergeCell ref="BD36:BK36"/>
    <mergeCell ref="BL36:BM36"/>
    <mergeCell ref="BN36:CK36"/>
    <mergeCell ref="D34:I35"/>
    <mergeCell ref="J34:M35"/>
    <mergeCell ref="AP34:AV35"/>
    <mergeCell ref="AW34:BC35"/>
    <mergeCell ref="AW37:BC37"/>
    <mergeCell ref="BD37:BK37"/>
    <mergeCell ref="BL37:BM37"/>
    <mergeCell ref="BN37:CK37"/>
    <mergeCell ref="D38:I38"/>
    <mergeCell ref="J38:M38"/>
    <mergeCell ref="N38:X38"/>
    <mergeCell ref="Y38:AB38"/>
    <mergeCell ref="AC38:AI38"/>
    <mergeCell ref="AJ38:AO38"/>
    <mergeCell ref="D37:I37"/>
    <mergeCell ref="J37:M37"/>
    <mergeCell ref="N37:X37"/>
    <mergeCell ref="Y37:AB37"/>
    <mergeCell ref="AC37:AI37"/>
    <mergeCell ref="AJ37:AO37"/>
    <mergeCell ref="AP37:AV37"/>
    <mergeCell ref="AW39:BC39"/>
    <mergeCell ref="BD39:BK39"/>
    <mergeCell ref="BL39:BM39"/>
    <mergeCell ref="BN39:CK39"/>
    <mergeCell ref="AP38:AV38"/>
    <mergeCell ref="AW38:BC38"/>
    <mergeCell ref="BD38:BK38"/>
    <mergeCell ref="BL38:BM38"/>
    <mergeCell ref="BN38:CK38"/>
    <mergeCell ref="D41:I41"/>
    <mergeCell ref="J41:M41"/>
    <mergeCell ref="N41:X41"/>
    <mergeCell ref="Y41:AB41"/>
    <mergeCell ref="AC41:AI41"/>
    <mergeCell ref="D40:I40"/>
    <mergeCell ref="J40:M40"/>
    <mergeCell ref="N40:X40"/>
    <mergeCell ref="Y40:AB40"/>
    <mergeCell ref="AC40:AI40"/>
    <mergeCell ref="AJ41:AO41"/>
    <mergeCell ref="AP41:AV41"/>
    <mergeCell ref="AW41:BC41"/>
    <mergeCell ref="BD41:BK41"/>
    <mergeCell ref="BL41:BM41"/>
    <mergeCell ref="BN41:CK41"/>
    <mergeCell ref="AP40:AV40"/>
    <mergeCell ref="AW40:BC40"/>
    <mergeCell ref="BD40:BK40"/>
    <mergeCell ref="BL40:BM40"/>
    <mergeCell ref="BN40:CK40"/>
    <mergeCell ref="AJ40:AO40"/>
    <mergeCell ref="D43:I43"/>
    <mergeCell ref="J43:M43"/>
    <mergeCell ref="N43:X43"/>
    <mergeCell ref="Y43:AB43"/>
    <mergeCell ref="AC43:AI43"/>
    <mergeCell ref="D42:I42"/>
    <mergeCell ref="J42:M42"/>
    <mergeCell ref="N42:X42"/>
    <mergeCell ref="Y42:AB42"/>
    <mergeCell ref="AC42:AI42"/>
    <mergeCell ref="AJ43:AO43"/>
    <mergeCell ref="AP43:AV43"/>
    <mergeCell ref="AW43:BC43"/>
    <mergeCell ref="BD43:BK43"/>
    <mergeCell ref="BL43:BM43"/>
    <mergeCell ref="BN43:CK43"/>
    <mergeCell ref="AP42:AV42"/>
    <mergeCell ref="AW42:BC42"/>
    <mergeCell ref="BD42:BK42"/>
    <mergeCell ref="BL42:BM42"/>
    <mergeCell ref="BN42:CK42"/>
    <mergeCell ref="AJ42:AO42"/>
    <mergeCell ref="D45:I45"/>
    <mergeCell ref="J45:M45"/>
    <mergeCell ref="N45:X45"/>
    <mergeCell ref="Y45:AB45"/>
    <mergeCell ref="AC45:AI45"/>
    <mergeCell ref="D44:I44"/>
    <mergeCell ref="J44:M44"/>
    <mergeCell ref="N44:X44"/>
    <mergeCell ref="Y44:AB44"/>
    <mergeCell ref="AC44:AI44"/>
    <mergeCell ref="AJ45:AO45"/>
    <mergeCell ref="AP45:AV45"/>
    <mergeCell ref="AW45:BC45"/>
    <mergeCell ref="BD45:BK45"/>
    <mergeCell ref="BL45:BM45"/>
    <mergeCell ref="BN45:CK45"/>
    <mergeCell ref="AP44:AV44"/>
    <mergeCell ref="AW44:BC44"/>
    <mergeCell ref="BD44:BK44"/>
    <mergeCell ref="BL44:BM44"/>
    <mergeCell ref="BN44:CK44"/>
    <mergeCell ref="AJ44:AO44"/>
    <mergeCell ref="AW46:BC46"/>
    <mergeCell ref="BD46:BK46"/>
    <mergeCell ref="BL46:BM46"/>
    <mergeCell ref="BN46:CK46"/>
    <mergeCell ref="D47:I47"/>
    <mergeCell ref="J47:M47"/>
    <mergeCell ref="N47:X47"/>
    <mergeCell ref="Y47:AB47"/>
    <mergeCell ref="AC47:AI47"/>
    <mergeCell ref="AJ47:AV47"/>
    <mergeCell ref="D46:I46"/>
    <mergeCell ref="J46:M46"/>
    <mergeCell ref="N46:X46"/>
    <mergeCell ref="Y46:AB46"/>
    <mergeCell ref="AC46:AI46"/>
    <mergeCell ref="AJ46:AV46"/>
    <mergeCell ref="BN48:CK48"/>
    <mergeCell ref="D49:I49"/>
    <mergeCell ref="J49:M49"/>
    <mergeCell ref="N49:X49"/>
    <mergeCell ref="Y49:AB49"/>
    <mergeCell ref="AC49:AI49"/>
    <mergeCell ref="BL49:BM49"/>
    <mergeCell ref="BN49:CK49"/>
    <mergeCell ref="AW47:BC47"/>
    <mergeCell ref="BD47:BK47"/>
    <mergeCell ref="BL47:BM47"/>
    <mergeCell ref="BN47:CK47"/>
    <mergeCell ref="D48:I48"/>
    <mergeCell ref="J48:M48"/>
    <mergeCell ref="N48:X48"/>
    <mergeCell ref="Y48:AB48"/>
    <mergeCell ref="AC48:AI48"/>
    <mergeCell ref="BL48:BM48"/>
    <mergeCell ref="BL52:BM52"/>
    <mergeCell ref="BV52:CH52"/>
    <mergeCell ref="J54:AC56"/>
    <mergeCell ref="AJ54:BE56"/>
    <mergeCell ref="BH54:BM56"/>
    <mergeCell ref="BV54:CJ55"/>
    <mergeCell ref="BN50:BR50"/>
    <mergeCell ref="BN51:BR52"/>
    <mergeCell ref="BV51:CJ51"/>
    <mergeCell ref="D52:L52"/>
    <mergeCell ref="T52:V52"/>
    <mergeCell ref="Y52:AA52"/>
    <mergeCell ref="AX52:AY52"/>
    <mergeCell ref="BA52:BC52"/>
    <mergeCell ref="AG50:AI50"/>
    <mergeCell ref="AJ50:AO50"/>
    <mergeCell ref="AP50:AV50"/>
    <mergeCell ref="AW50:BC50"/>
    <mergeCell ref="BD50:BK50"/>
    <mergeCell ref="BL50:BM50"/>
    <mergeCell ref="D55:I56"/>
    <mergeCell ref="AE55:AI56"/>
    <mergeCell ref="BV56:CJ57"/>
    <mergeCell ref="BH57:BM58"/>
    <mergeCell ref="I58:O60"/>
    <mergeCell ref="U58:AC60"/>
    <mergeCell ref="AH58:AQ60"/>
    <mergeCell ref="AU58:BE60"/>
    <mergeCell ref="BV58:CJ59"/>
    <mergeCell ref="D59:H60"/>
    <mergeCell ref="D63:D64"/>
    <mergeCell ref="F63:K64"/>
    <mergeCell ref="AE63:AE64"/>
    <mergeCell ref="AG63:AL64"/>
    <mergeCell ref="BV64:CJ65"/>
    <mergeCell ref="BH65:BH66"/>
    <mergeCell ref="BJ65:BL66"/>
    <mergeCell ref="R59:T60"/>
    <mergeCell ref="AE59:AG60"/>
    <mergeCell ref="AT59:AT60"/>
    <mergeCell ref="BV60:BZ61"/>
    <mergeCell ref="BH61:BH62"/>
    <mergeCell ref="BJ61:BL62"/>
    <mergeCell ref="L62:W64"/>
    <mergeCell ref="AM62:AU64"/>
    <mergeCell ref="AG67:AI68"/>
    <mergeCell ref="AJ67:AL68"/>
    <mergeCell ref="AQ67:AX68"/>
    <mergeCell ref="AY67:BE68"/>
    <mergeCell ref="BV68:CJ69"/>
    <mergeCell ref="A69:A70"/>
    <mergeCell ref="B69:B70"/>
    <mergeCell ref="C69:C70"/>
    <mergeCell ref="J69:N72"/>
    <mergeCell ref="O69:Z72"/>
    <mergeCell ref="D67:D68"/>
    <mergeCell ref="F67:I68"/>
    <mergeCell ref="J67:K68"/>
    <mergeCell ref="O67:Z68"/>
    <mergeCell ref="AA67:AC68"/>
    <mergeCell ref="AE67:AE68"/>
    <mergeCell ref="BV70:CB71"/>
    <mergeCell ref="A71:A72"/>
    <mergeCell ref="B71:B72"/>
    <mergeCell ref="C71:C72"/>
    <mergeCell ref="D71:D72"/>
    <mergeCell ref="F71:I72"/>
    <mergeCell ref="AE71:AE72"/>
    <mergeCell ref="AG71:AI72"/>
    <mergeCell ref="AA69:AC72"/>
    <mergeCell ref="AJ69:AP72"/>
    <mergeCell ref="AQ69:AX72"/>
    <mergeCell ref="AY69:BE72"/>
    <mergeCell ref="BH69:BH70"/>
    <mergeCell ref="BJ69:BL70"/>
    <mergeCell ref="A76:A77"/>
    <mergeCell ref="B76:B77"/>
    <mergeCell ref="C76:C77"/>
    <mergeCell ref="D76:D77"/>
    <mergeCell ref="F76:I77"/>
    <mergeCell ref="AE76:AE77"/>
    <mergeCell ref="AG76:AI77"/>
    <mergeCell ref="BJ73:BL73"/>
    <mergeCell ref="F74:I74"/>
    <mergeCell ref="J75:N77"/>
    <mergeCell ref="O75:Z77"/>
    <mergeCell ref="AA75:AC77"/>
    <mergeCell ref="AJ75:AP77"/>
    <mergeCell ref="AQ75:AX77"/>
    <mergeCell ref="AY75:BE77"/>
    <mergeCell ref="J73:N74"/>
    <mergeCell ref="O73:Z74"/>
    <mergeCell ref="AA73:AC74"/>
    <mergeCell ref="AJ73:AP74"/>
    <mergeCell ref="AQ73:AX74"/>
    <mergeCell ref="AY73:BE74"/>
    <mergeCell ref="BV78:BZ78"/>
    <mergeCell ref="F79:I79"/>
    <mergeCell ref="BJ79:BO79"/>
    <mergeCell ref="J80:W81"/>
    <mergeCell ref="Y80:AA81"/>
    <mergeCell ref="AB80:AC81"/>
    <mergeCell ref="AJ80:AU81"/>
    <mergeCell ref="AW80:AZ81"/>
    <mergeCell ref="BC80:BE81"/>
    <mergeCell ref="BW80:CJ81"/>
    <mergeCell ref="J78:N79"/>
    <mergeCell ref="O78:Z79"/>
    <mergeCell ref="AA78:AC79"/>
    <mergeCell ref="AJ78:AP79"/>
    <mergeCell ref="AQ78:AX79"/>
    <mergeCell ref="AY78:BE79"/>
    <mergeCell ref="F81:I81"/>
    <mergeCell ref="BU75:CC76"/>
    <mergeCell ref="CD75:CK76"/>
    <mergeCell ref="A82:A83"/>
    <mergeCell ref="B82:B83"/>
    <mergeCell ref="C82:C83"/>
    <mergeCell ref="K83:L84"/>
    <mergeCell ref="R83:Y84"/>
    <mergeCell ref="AB83:AC84"/>
    <mergeCell ref="AK83:AN84"/>
    <mergeCell ref="AT83:AW84"/>
    <mergeCell ref="BV84:CB84"/>
    <mergeCell ref="BC83:BE84"/>
    <mergeCell ref="BL83:BQ84"/>
    <mergeCell ref="F84:J84"/>
    <mergeCell ref="N84:Q84"/>
    <mergeCell ref="AG84:AJ84"/>
    <mergeCell ref="AP84:AS84"/>
    <mergeCell ref="AY84:BB84"/>
    <mergeCell ref="BH84:BK84"/>
  </mergeCells>
  <conditionalFormatting sqref="BN43:CK43">
    <cfRule type="cellIs" dxfId="13" priority="4" stopIfTrue="1" operator="equal">
      <formula>"Feiertag"</formula>
    </cfRule>
    <cfRule type="cellIs" dxfId="12" priority="5" stopIfTrue="1" operator="equal">
      <formula>"Anreise"</formula>
    </cfRule>
    <cfRule type="cellIs" dxfId="11" priority="6" stopIfTrue="1" operator="equal">
      <formula>"Heimreise"</formula>
    </cfRule>
  </conditionalFormatting>
  <conditionalFormatting sqref="BN44:CK44">
    <cfRule type="cellIs" dxfId="10" priority="7" stopIfTrue="1" operator="equal">
      <formula>"Anreise"</formula>
    </cfRule>
    <cfRule type="cellIs" dxfId="9" priority="8" stopIfTrue="1" operator="equal">
      <formula>"Heimreise"</formula>
    </cfRule>
  </conditionalFormatting>
  <conditionalFormatting sqref="I58:O60 AH58:AQ60">
    <cfRule type="cellIs" dxfId="8" priority="9" stopIfTrue="1" operator="equal">
      <formula>0</formula>
    </cfRule>
  </conditionalFormatting>
  <dataValidations xWindow="794" yWindow="687" count="15">
    <dataValidation type="list" allowBlank="1" showDropDown="1" showInputMessage="1" showErrorMessage="1" errorTitle="Aaaaaaaaaaaaaaaaaaaaaaaaa" error="You are the best !!!_x000a__x000a_ONLY x is accepted..." promptTitle="Select with" prompt="x" sqref="BW5 BZ5 AJ8:AJ9 AY8:AZ9 BO9:BO10 AJ13 AY13:AZ13 BO14 BO19 BS34 CC34 CH34 R52 W52 AX52:AY52 BE52 BH61:BH62 D63:D64 AE63:AE64 BH65:BH66 D67:D68 AE67:AE68 BH69:BH70 D71:D72 AE71:AE72 BH73 D74 AE74 BH75 D76:D77 AE76:AE77 D79 AE79 BH79 D81 AE81 BH81 D84 AE84" xr:uid="{00000000-0002-0000-0100-000000000000}">
      <formula1>"x"</formula1>
      <formula2>0</formula2>
    </dataValidation>
    <dataValidation allowBlank="1" showInputMessage="1" showErrorMessage="1" promptTitle="Assignment No." prompt="e.g. 405100221" sqref="AR18:BL20" xr:uid="{00000000-0002-0000-0100-000001000000}">
      <formula1>0</formula1>
      <formula2>0</formula2>
    </dataValidation>
    <dataValidation allowBlank="1" showInputMessage="1" showErrorMessage="1" promptTitle="Serviceauftrag" prompt="enter SA number" sqref="AO27:BL30" xr:uid="{00000000-0002-0000-0100-000002000000}">
      <formula1>0</formula1>
      <formula2>0</formula2>
    </dataValidation>
    <dataValidation allowBlank="1" showInputMessage="1" showErrorMessage="1" promptTitle="Order Number" prompt="enter order number_x000a_e.g. 905154321" sqref="AO23:BL24" xr:uid="{00000000-0002-0000-0100-000003000000}">
      <formula1>0</formula1>
      <formula2>0</formula2>
    </dataValidation>
    <dataValidation allowBlank="1" showInputMessage="1" showErrorMessage="1" promptTitle="Flight Time" prompt="enter flight time" sqref="R83:Y84 AB83:AC84 AT83:AW84 BC83:BE84" xr:uid="{00000000-0002-0000-0100-000004000000}">
      <formula1>0</formula1>
      <formula2>0</formula2>
    </dataValidation>
    <dataValidation allowBlank="1" showInputMessage="1" showErrorMessage="1" promptTitle="Flight Number" prompt="enter flight number_x000a_e.g. LH2354" sqref="K83:L84 AK83:AN84" xr:uid="{00000000-0002-0000-0100-000005000000}">
      <formula1>0</formula1>
      <formula2>0</formula2>
    </dataValidation>
    <dataValidation allowBlank="1" showInputMessage="1" showErrorMessage="1" promptTitle="Travel Time" prompt="enter time from 00:00 o'clock till 24:00 o'clock" sqref="O69:AC79 AQ69:BE79" xr:uid="{00000000-0002-0000-0100-000006000000}">
      <formula1>0</formula1>
      <formula2>0</formula2>
    </dataValidation>
    <dataValidation allowBlank="1" showInputMessage="1" showErrorMessage="1" promptTitle="Travel Date" prompt="enter travel day_x000a_e.g. 30.04.2012" sqref="J69:N79 AJ69:AP79" xr:uid="{00000000-0002-0000-0100-000007000000}">
      <formula1>0</formula1>
      <formula2>0</formula2>
    </dataValidation>
    <dataValidation allowBlank="1" showInputMessage="1" showErrorMessage="1" promptTitle="Car Number" prompt="enter the car number" sqref="L62:W64 AM62:AU64" xr:uid="{00000000-0002-0000-0100-000008000000}">
      <formula1>0</formula1>
      <formula2>0</formula2>
    </dataValidation>
    <dataValidation allowBlank="1" showInputMessage="1" showErrorMessage="1" promptTitle="Mileage" prompt="enter travelled km" sqref="U58:AC60 AU58:BE60" xr:uid="{00000000-0002-0000-0100-000009000000}">
      <formula1>0</formula1>
      <formula2>0</formula2>
    </dataValidation>
    <dataValidation allowBlank="1" showInputMessage="1" showErrorMessage="1" promptTitle="Travel from &gt;&gt; to" prompt="travel was FROM &gt;&gt; TO_x000a_Kiev &gt;&gt; Kharkov" sqref="J54:AC56 AJ54:BE56" xr:uid="{00000000-0002-0000-0100-00000A000000}">
      <formula1>0</formula1>
      <formula2>0</formula2>
    </dataValidation>
    <dataValidation allowBlank="1" showInputMessage="1" showErrorMessage="1" promptTitle="Machine number" prompt="enter machine number_x000a_e.g. K123-456" sqref="AC36:AI49" xr:uid="{00000000-0002-0000-0100-00000B000000}">
      <formula1>0</formula1>
      <formula2>0</formula2>
    </dataValidation>
    <dataValidation allowBlank="1" showDropDown="1" showErrorMessage="1" sqref="AS4:BL5" xr:uid="{00000000-0002-0000-0100-00000C000000}">
      <formula1>0</formula1>
      <formula2>0</formula2>
    </dataValidation>
    <dataValidation type="list" operator="notBetween" allowBlank="1" showInputMessage="1" showErrorMessage="1" promptTitle="Pausenzeit" sqref="Y36:AB49" xr:uid="{00000000-0002-0000-0100-00000D000000}">
      <formula1>$A$1:$A$21</formula1>
      <formula2>0</formula2>
    </dataValidation>
    <dataValidation allowBlank="1" showInputMessage="1" showErrorMessage="1" errorTitle="Zeiteingabe" error="Zeit liegt Ausserhalb des zugelassenen bereichs" promptTitle="Working Time" prompt="enter time from 00:00 o'clock till 24:00 o'clock" sqref="J36:X49" xr:uid="{00000000-0002-0000-0100-00000E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ignoredErrors>
    <ignoredError sqref="K38:M38 O38:X38 Z38:AB38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" name="Кнопка 44">
              <controlPr defaultSize="0" print="0" autoFill="0" autoLine="0" autoPict="0" macro="[0]!modCalculation.easySave">
                <anchor moveWithCells="1" sizeWithCells="1">
                  <from>
                    <xdr:col>28</xdr:col>
                    <xdr:colOff>632460</xdr:colOff>
                    <xdr:row>1</xdr:row>
                    <xdr:rowOff>76200</xdr:rowOff>
                  </from>
                  <to>
                    <xdr:col>32</xdr:col>
                    <xdr:colOff>784860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Кнопка 49">
              <controlPr defaultSize="0" print="0" autoFill="0" autoLine="0" autoPict="0" macro="[0]!modCalculation.print_1">
                <anchor moveWithCells="1" sizeWithCells="1">
                  <from>
                    <xdr:col>28</xdr:col>
                    <xdr:colOff>632460</xdr:colOff>
                    <xdr:row>2</xdr:row>
                    <xdr:rowOff>304800</xdr:rowOff>
                  </from>
                  <to>
                    <xdr:col>32</xdr:col>
                    <xdr:colOff>784860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tabColor indexed="42"/>
    <pageSetUpPr fitToPage="1"/>
  </sheetPr>
  <dimension ref="A1:CM65536"/>
  <sheetViews>
    <sheetView showGridLines="0" topLeftCell="C27" zoomScale="40" zoomScaleNormal="40" zoomScaleSheetLayoutView="25" workbookViewId="0">
      <selection activeCell="J38" sqref="J38:BM40"/>
    </sheetView>
  </sheetViews>
  <sheetFormatPr defaultColWidth="11.44140625" defaultRowHeight="28.5" customHeight="1" x14ac:dyDescent="0.25"/>
  <cols>
    <col min="1" max="2" width="0" style="1" hidden="1" customWidth="1"/>
    <col min="3" max="3" width="4.5546875" style="2" customWidth="1"/>
    <col min="4" max="4" width="3.44140625" style="1" customWidth="1"/>
    <col min="5" max="5" width="1.6640625" style="1" customWidth="1"/>
    <col min="6" max="6" width="6.88671875" style="1" customWidth="1"/>
    <col min="7" max="7" width="5.109375" style="1" customWidth="1"/>
    <col min="8" max="8" width="3.44140625" style="1" customWidth="1"/>
    <col min="9" max="9" width="6.88671875" style="1" customWidth="1"/>
    <col min="10" max="10" width="3.44140625" style="1" customWidth="1"/>
    <col min="11" max="11" width="10.33203125" style="1" customWidth="1"/>
    <col min="12" max="12" width="12" style="1" customWidth="1"/>
    <col min="13" max="14" width="1.6640625" style="1" customWidth="1"/>
    <col min="15" max="15" width="3.44140625" style="1" customWidth="1"/>
    <col min="16" max="17" width="1.6640625" style="1" customWidth="1"/>
    <col min="18" max="18" width="3.44140625" style="1" customWidth="1"/>
    <col min="19" max="20" width="1.6640625" style="1" customWidth="1"/>
    <col min="21" max="23" width="3.44140625" style="1" customWidth="1"/>
    <col min="24" max="24" width="1.6640625" style="1" customWidth="1"/>
    <col min="25" max="25" width="8" style="1" customWidth="1"/>
    <col min="26" max="26" width="4" style="1" customWidth="1"/>
    <col min="27" max="27" width="3.6640625" style="1" customWidth="1"/>
    <col min="28" max="28" width="5.44140625" style="1" customWidth="1"/>
    <col min="29" max="29" width="3.6640625" style="1" customWidth="1"/>
    <col min="30" max="30" width="18.88671875" style="1" customWidth="1"/>
    <col min="31" max="31" width="3.44140625" style="1" customWidth="1"/>
    <col min="32" max="32" width="1.6640625" style="1" customWidth="1"/>
    <col min="33" max="33" width="15.44140625" style="1" customWidth="1"/>
    <col min="34" max="34" width="1.6640625" style="1" customWidth="1"/>
    <col min="35" max="35" width="5.109375" style="1" customWidth="1"/>
    <col min="36" max="36" width="3.44140625" style="1" customWidth="1"/>
    <col min="37" max="37" width="1.6640625" style="1" customWidth="1"/>
    <col min="38" max="38" width="8.5546875" style="1" customWidth="1"/>
    <col min="39" max="39" width="3.44140625" style="1" customWidth="1"/>
    <col min="40" max="40" width="8.5546875" style="1" customWidth="1"/>
    <col min="41" max="42" width="1.6640625" style="1" customWidth="1"/>
    <col min="43" max="43" width="3.44140625" style="1" customWidth="1"/>
    <col min="44" max="45" width="1.6640625" style="1" customWidth="1"/>
    <col min="46" max="46" width="6.88671875" style="1" customWidth="1"/>
    <col min="47" max="47" width="10.33203125" style="1" customWidth="1"/>
    <col min="48" max="53" width="1.6640625" style="1" customWidth="1"/>
    <col min="54" max="54" width="4" style="1" customWidth="1"/>
    <col min="55" max="55" width="13.5546875" style="1" customWidth="1"/>
    <col min="56" max="56" width="1.6640625" style="1" customWidth="1"/>
    <col min="57" max="57" width="3.44140625" style="1" customWidth="1"/>
    <col min="58" max="58" width="1.6640625" style="1" customWidth="1"/>
    <col min="59" max="59" width="8.5546875" style="1" customWidth="1"/>
    <col min="60" max="60" width="3.44140625" style="1" customWidth="1"/>
    <col min="61" max="61" width="1.6640625" style="1" customWidth="1"/>
    <col min="62" max="63" width="3.44140625" style="1" customWidth="1"/>
    <col min="64" max="64" width="13.33203125" style="1" customWidth="1"/>
    <col min="65" max="65" width="13.5546875" style="1" customWidth="1"/>
    <col min="66" max="66" width="1.6640625" style="1" customWidth="1"/>
    <col min="67" max="67" width="3.44140625" style="1" customWidth="1"/>
    <col min="68" max="68" width="1.6640625" style="1" customWidth="1"/>
    <col min="69" max="69" width="10.33203125" style="1" customWidth="1"/>
    <col min="70" max="70" width="8.5546875" style="1" customWidth="1"/>
    <col min="71" max="71" width="3.44140625" style="1" customWidth="1"/>
    <col min="72" max="72" width="1.6640625" style="1" customWidth="1"/>
    <col min="73" max="73" width="3.44140625" style="1" customWidth="1"/>
    <col min="74" max="74" width="1.6640625" style="1" customWidth="1"/>
    <col min="75" max="75" width="3.44140625" style="1" customWidth="1"/>
    <col min="76" max="76" width="1.6640625" style="1" customWidth="1"/>
    <col min="77" max="77" width="8.5546875" style="1" customWidth="1"/>
    <col min="78" max="78" width="3.44140625" style="1" customWidth="1"/>
    <col min="79" max="79" width="1.6640625" style="1" customWidth="1"/>
    <col min="80" max="80" width="18.88671875" style="1" customWidth="1"/>
    <col min="81" max="81" width="3.44140625" style="1" customWidth="1"/>
    <col min="82" max="83" width="1.6640625" style="1" customWidth="1"/>
    <col min="84" max="84" width="6.88671875" style="1" customWidth="1"/>
    <col min="85" max="85" width="34.33203125" style="1" customWidth="1"/>
    <col min="86" max="86" width="3.44140625" style="1" customWidth="1"/>
    <col min="87" max="87" width="1.6640625" style="1" customWidth="1"/>
    <col min="88" max="88" width="39.44140625" style="1" customWidth="1"/>
    <col min="89" max="89" width="1.6640625" style="1" customWidth="1"/>
    <col min="90" max="90" width="8.5546875" style="1" customWidth="1"/>
    <col min="91" max="16384" width="11.44140625" style="1"/>
  </cols>
  <sheetData>
    <row r="1" spans="1:86" ht="28.5" customHeight="1" x14ac:dyDescent="0.25">
      <c r="A1" s="1">
        <v>0</v>
      </c>
      <c r="D1" s="248" t="s">
        <v>182</v>
      </c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</row>
    <row r="2" spans="1:86" ht="28.5" customHeight="1" x14ac:dyDescent="0.25">
      <c r="A2" s="1">
        <f>A1+15</f>
        <v>15</v>
      </c>
      <c r="D2" s="248" t="s">
        <v>183</v>
      </c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AA2" s="13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4"/>
    </row>
    <row r="3" spans="1:86" ht="28.5" customHeight="1" x14ac:dyDescent="0.25">
      <c r="A3" s="1">
        <f>A2+15</f>
        <v>30</v>
      </c>
      <c r="D3" s="248" t="s">
        <v>184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AA3" s="15"/>
      <c r="AB3" s="27"/>
      <c r="AD3" s="387" t="s">
        <v>90</v>
      </c>
      <c r="AI3" s="31" t="s">
        <v>91</v>
      </c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6"/>
      <c r="AZ3" s="386"/>
      <c r="BA3" s="386"/>
      <c r="BB3" s="386"/>
      <c r="BC3" s="386"/>
      <c r="BD3" s="386"/>
      <c r="BE3" s="386"/>
      <c r="BF3" s="386"/>
      <c r="BG3" s="386"/>
      <c r="BH3" s="386"/>
      <c r="BI3" s="386"/>
      <c r="BJ3" s="386"/>
      <c r="BK3" s="386"/>
      <c r="BL3" s="386"/>
      <c r="BM3" s="16"/>
    </row>
    <row r="4" spans="1:86" ht="28.5" customHeight="1" x14ac:dyDescent="0.5">
      <c r="A4" s="1">
        <f>A3+15</f>
        <v>45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AA4" s="15"/>
      <c r="AD4" s="387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3"/>
    </row>
    <row r="5" spans="1:86" ht="28.5" customHeight="1" x14ac:dyDescent="0.5">
      <c r="D5" s="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AA5" s="15"/>
      <c r="AB5" s="27"/>
      <c r="AD5" s="31" t="s">
        <v>92</v>
      </c>
      <c r="AI5" s="386"/>
      <c r="AJ5" s="386"/>
      <c r="AK5" s="386"/>
      <c r="AL5" s="386"/>
      <c r="AM5" s="386"/>
      <c r="AN5" s="386"/>
      <c r="AO5" s="386"/>
      <c r="AP5" s="386"/>
      <c r="AQ5" s="386"/>
      <c r="AR5" s="386"/>
      <c r="AS5" s="386"/>
      <c r="AT5" s="386"/>
      <c r="AU5" s="386"/>
      <c r="AV5" s="52"/>
      <c r="AW5" s="52"/>
      <c r="AX5" s="52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53"/>
    </row>
    <row r="6" spans="1:86" ht="7.5" customHeight="1" x14ac:dyDescent="0.5">
      <c r="A6" s="1">
        <f>A4+15</f>
        <v>60</v>
      </c>
      <c r="I6" s="5"/>
      <c r="J6" s="5"/>
      <c r="AA6" s="15"/>
      <c r="AJ6" s="55"/>
      <c r="AK6" s="56"/>
      <c r="AL6" s="56"/>
      <c r="AM6" s="56"/>
      <c r="AN6" s="56"/>
      <c r="AO6" s="56"/>
      <c r="AP6" s="56"/>
      <c r="AQ6" s="56"/>
      <c r="AR6" s="56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3"/>
      <c r="BN6" s="6"/>
      <c r="BO6" s="56"/>
      <c r="BP6" s="56"/>
      <c r="BQ6" s="56"/>
      <c r="BR6" s="56"/>
      <c r="BS6" s="56"/>
      <c r="BW6" s="17"/>
      <c r="BY6" s="57"/>
      <c r="BZ6" s="17"/>
      <c r="CB6" s="8"/>
    </row>
    <row r="7" spans="1:86" ht="28.5" customHeight="1" x14ac:dyDescent="0.25">
      <c r="A7" s="1">
        <f t="shared" ref="A7:A22" si="0">A6+15</f>
        <v>75</v>
      </c>
      <c r="I7" s="5"/>
      <c r="J7" s="5"/>
      <c r="K7" s="5"/>
      <c r="AA7" s="15"/>
      <c r="AB7" s="27"/>
      <c r="AD7" s="31" t="s">
        <v>93</v>
      </c>
      <c r="AI7" s="31" t="s">
        <v>94</v>
      </c>
      <c r="AJ7" s="56"/>
      <c r="AK7" s="56"/>
      <c r="AL7" s="56"/>
      <c r="AM7" s="56"/>
      <c r="AN7" s="56"/>
      <c r="AO7" s="56"/>
      <c r="AP7" s="56"/>
      <c r="AQ7" s="56"/>
      <c r="AR7" s="56"/>
      <c r="AY7" s="31" t="s">
        <v>95</v>
      </c>
      <c r="BM7" s="16"/>
      <c r="BN7" s="56"/>
      <c r="BO7" s="56"/>
      <c r="BP7" s="56"/>
      <c r="BQ7" s="56"/>
      <c r="BR7" s="56"/>
      <c r="BS7" s="56"/>
      <c r="BY7" s="58"/>
      <c r="CB7" s="56"/>
    </row>
    <row r="8" spans="1:86" ht="9.6" customHeight="1" x14ac:dyDescent="0.25">
      <c r="A8" s="1">
        <f t="shared" si="0"/>
        <v>90</v>
      </c>
      <c r="D8" s="252" t="s">
        <v>96</v>
      </c>
      <c r="E8" s="252"/>
      <c r="F8" s="252"/>
      <c r="G8" s="252"/>
      <c r="H8" s="252"/>
      <c r="I8" s="252"/>
      <c r="J8" s="252"/>
      <c r="K8" s="252"/>
      <c r="L8" s="252"/>
      <c r="M8" s="12"/>
      <c r="N8" s="12"/>
      <c r="O8" s="12"/>
      <c r="AA8" s="26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1"/>
    </row>
    <row r="9" spans="1:86" ht="9.6" customHeight="1" x14ac:dyDescent="0.25">
      <c r="A9" s="1">
        <f t="shared" si="0"/>
        <v>105</v>
      </c>
      <c r="D9" s="252"/>
      <c r="E9" s="252"/>
      <c r="F9" s="252"/>
      <c r="G9" s="252"/>
      <c r="H9" s="252"/>
      <c r="I9" s="252"/>
      <c r="J9" s="252"/>
      <c r="K9" s="252"/>
      <c r="L9" s="252"/>
      <c r="M9" s="12"/>
      <c r="N9" s="12"/>
      <c r="O9" s="12"/>
      <c r="AJ9" s="17"/>
      <c r="AL9" s="6"/>
      <c r="AM9" s="59"/>
      <c r="AN9" s="59"/>
      <c r="AO9" s="59"/>
      <c r="AP9" s="59"/>
      <c r="AQ9" s="59"/>
      <c r="AR9" s="59"/>
      <c r="AS9" s="59"/>
      <c r="AY9" s="17"/>
      <c r="AZ9" s="17"/>
      <c r="BB9" s="6"/>
      <c r="BC9" s="59"/>
      <c r="BD9" s="59"/>
      <c r="BE9" s="59"/>
      <c r="BF9" s="59"/>
      <c r="BG9" s="59"/>
    </row>
    <row r="10" spans="1:86" ht="9.6" customHeight="1" x14ac:dyDescent="0.25">
      <c r="A10" s="1">
        <f t="shared" si="0"/>
        <v>120</v>
      </c>
      <c r="D10" s="252"/>
      <c r="E10" s="252"/>
      <c r="F10" s="252"/>
      <c r="G10" s="252"/>
      <c r="H10" s="252"/>
      <c r="I10" s="252"/>
      <c r="J10" s="252"/>
      <c r="K10" s="252"/>
      <c r="L10" s="252"/>
      <c r="M10" s="12"/>
      <c r="N10" s="12"/>
      <c r="O10" s="12"/>
      <c r="AJ10" s="17"/>
      <c r="AL10" s="59"/>
      <c r="AM10" s="59"/>
      <c r="AN10" s="59"/>
      <c r="AO10" s="59"/>
      <c r="AP10" s="59"/>
      <c r="AQ10" s="59"/>
      <c r="AR10" s="59"/>
      <c r="AS10" s="59"/>
      <c r="AY10" s="17"/>
      <c r="AZ10" s="17"/>
      <c r="BB10" s="59"/>
      <c r="BC10" s="59"/>
      <c r="BD10" s="59"/>
      <c r="BE10" s="59"/>
      <c r="BF10" s="59"/>
      <c r="BG10" s="59"/>
      <c r="BO10" s="17"/>
      <c r="BQ10" s="6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</row>
    <row r="11" spans="1:86" ht="9.6" customHeight="1" x14ac:dyDescent="0.25">
      <c r="A11" s="1">
        <f t="shared" si="0"/>
        <v>135</v>
      </c>
      <c r="D11" s="252"/>
      <c r="E11" s="252"/>
      <c r="F11" s="252"/>
      <c r="G11" s="252"/>
      <c r="H11" s="252"/>
      <c r="I11" s="252"/>
      <c r="J11" s="252"/>
      <c r="K11" s="252"/>
      <c r="L11" s="252"/>
      <c r="M11" s="12"/>
      <c r="N11" s="12"/>
      <c r="O11" s="12"/>
      <c r="AL11" s="6"/>
      <c r="AM11" s="59"/>
      <c r="AN11" s="59"/>
      <c r="BB11" s="6"/>
      <c r="BC11" s="59"/>
      <c r="BD11" s="59"/>
      <c r="BE11" s="59"/>
      <c r="BF11" s="59"/>
      <c r="BG11" s="59"/>
      <c r="BO11" s="17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</row>
    <row r="12" spans="1:86" ht="9.6" customHeight="1" x14ac:dyDescent="0.25">
      <c r="A12" s="1">
        <f t="shared" si="0"/>
        <v>150</v>
      </c>
      <c r="D12" s="252"/>
      <c r="E12" s="252"/>
      <c r="F12" s="252"/>
      <c r="G12" s="252"/>
      <c r="H12" s="252"/>
      <c r="I12" s="252"/>
      <c r="J12" s="252"/>
      <c r="K12" s="252"/>
      <c r="L12" s="252"/>
      <c r="AL12" s="59"/>
      <c r="AM12" s="59"/>
      <c r="AN12" s="59"/>
      <c r="BB12" s="59"/>
      <c r="BC12" s="59"/>
      <c r="BD12" s="59"/>
      <c r="BE12" s="59"/>
      <c r="BF12" s="59"/>
      <c r="BG12" s="59"/>
      <c r="BQ12" s="6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</row>
    <row r="13" spans="1:86" ht="3" customHeight="1" x14ac:dyDescent="0.25">
      <c r="A13" s="1">
        <f t="shared" si="0"/>
        <v>165</v>
      </c>
      <c r="I13" s="5"/>
      <c r="J13" s="5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</row>
    <row r="14" spans="1:86" ht="6" customHeight="1" x14ac:dyDescent="0.25">
      <c r="A14" s="1">
        <f t="shared" si="0"/>
        <v>180</v>
      </c>
      <c r="I14" s="5"/>
      <c r="J14" s="5"/>
      <c r="AJ14" s="17"/>
      <c r="AL14" s="6"/>
      <c r="AM14" s="56"/>
      <c r="AN14" s="56"/>
      <c r="AO14" s="56"/>
      <c r="AP14" s="56"/>
      <c r="AQ14" s="56"/>
      <c r="AR14" s="56"/>
      <c r="AS14" s="56"/>
      <c r="AY14" s="17"/>
      <c r="AZ14" s="17"/>
      <c r="BB14" s="6"/>
      <c r="BC14" s="56"/>
      <c r="BD14" s="56"/>
      <c r="BE14" s="56"/>
      <c r="BF14" s="56"/>
      <c r="BG14" s="56"/>
    </row>
    <row r="15" spans="1:86" ht="13.5" customHeight="1" x14ac:dyDescent="0.25">
      <c r="A15" s="1">
        <f t="shared" si="0"/>
        <v>195</v>
      </c>
      <c r="I15" s="382" t="str">
        <f>IF('timesheet EN'!I14&lt;&gt;"",'timesheet EN'!I14,"")</f>
        <v>OOO "Mechta"</v>
      </c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  <c r="AJ15" s="17"/>
      <c r="AL15" s="236" t="s">
        <v>97</v>
      </c>
      <c r="AM15" s="236"/>
      <c r="AN15" s="236"/>
      <c r="AO15" s="236"/>
      <c r="AP15" s="236"/>
      <c r="AQ15" s="236"/>
      <c r="AR15" s="236"/>
      <c r="AS15" s="236"/>
      <c r="AT15" s="236"/>
      <c r="AU15" s="390" t="str">
        <f>IF('timesheet EN'!AS4&lt;&gt;"",'timesheet EN'!AS4,"")</f>
        <v>Ovchinnikov Maksim</v>
      </c>
      <c r="AV15" s="390"/>
      <c r="AW15" s="390"/>
      <c r="AX15" s="390"/>
      <c r="AY15" s="390"/>
      <c r="AZ15" s="390"/>
      <c r="BA15" s="390"/>
      <c r="BB15" s="390"/>
      <c r="BC15" s="390"/>
      <c r="BD15" s="390"/>
      <c r="BE15" s="390"/>
      <c r="BF15" s="390"/>
      <c r="BG15" s="390"/>
      <c r="BH15" s="390"/>
      <c r="BI15" s="390"/>
      <c r="BJ15" s="390"/>
      <c r="BK15" s="390"/>
      <c r="BL15" s="390"/>
      <c r="BM15" s="390"/>
      <c r="BO15" s="17"/>
      <c r="BQ15" s="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</row>
    <row r="16" spans="1:86" ht="9.6" customHeight="1" x14ac:dyDescent="0.25">
      <c r="A16" s="1">
        <f t="shared" si="0"/>
        <v>210</v>
      </c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  <c r="AL16" s="236"/>
      <c r="AM16" s="236"/>
      <c r="AN16" s="236"/>
      <c r="AO16" s="236"/>
      <c r="AP16" s="236"/>
      <c r="AQ16" s="236"/>
      <c r="AR16" s="236"/>
      <c r="AS16" s="236"/>
      <c r="AT16" s="236"/>
      <c r="AU16" s="390"/>
      <c r="AV16" s="390"/>
      <c r="AW16" s="390"/>
      <c r="AX16" s="390"/>
      <c r="AY16" s="390"/>
      <c r="AZ16" s="390"/>
      <c r="BA16" s="390"/>
      <c r="BB16" s="390"/>
      <c r="BC16" s="390"/>
      <c r="BD16" s="390"/>
      <c r="BE16" s="390"/>
      <c r="BF16" s="390"/>
      <c r="BG16" s="390"/>
      <c r="BH16" s="390"/>
      <c r="BI16" s="390"/>
      <c r="BJ16" s="390"/>
      <c r="BK16" s="390"/>
      <c r="BL16" s="390"/>
      <c r="BM16" s="390"/>
      <c r="BQ16" s="6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</row>
    <row r="17" spans="1:88" ht="10.5" customHeight="1" x14ac:dyDescent="0.25">
      <c r="A17" s="1">
        <f t="shared" si="0"/>
        <v>225</v>
      </c>
      <c r="D17" s="236" t="s">
        <v>12</v>
      </c>
      <c r="E17" s="236"/>
      <c r="F17" s="236"/>
      <c r="G17" s="236"/>
      <c r="H17" s="236"/>
      <c r="I17" s="382"/>
      <c r="J17" s="382"/>
      <c r="K17" s="382"/>
      <c r="L17" s="382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  <c r="AL17" s="236"/>
      <c r="AM17" s="236"/>
      <c r="AN17" s="236"/>
      <c r="AO17" s="236"/>
      <c r="AP17" s="236"/>
      <c r="AQ17" s="236"/>
      <c r="AR17" s="236"/>
      <c r="AS17" s="236"/>
      <c r="AT17" s="236"/>
      <c r="AU17" s="390"/>
      <c r="AV17" s="390"/>
      <c r="AW17" s="390"/>
      <c r="AX17" s="390"/>
      <c r="AY17" s="390"/>
      <c r="AZ17" s="390"/>
      <c r="BA17" s="390"/>
      <c r="BB17" s="390"/>
      <c r="BC17" s="390"/>
      <c r="BD17" s="390"/>
      <c r="BE17" s="390"/>
      <c r="BF17" s="390"/>
      <c r="BG17" s="390"/>
      <c r="BH17" s="390"/>
      <c r="BI17" s="390"/>
      <c r="BJ17" s="390"/>
      <c r="BK17" s="390"/>
      <c r="BL17" s="390"/>
      <c r="BM17" s="390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</row>
    <row r="18" spans="1:88" ht="9.6" customHeight="1" x14ac:dyDescent="0.25">
      <c r="A18" s="1">
        <f t="shared" si="0"/>
        <v>240</v>
      </c>
      <c r="D18" s="236"/>
      <c r="E18" s="236"/>
      <c r="F18" s="236"/>
      <c r="G18" s="236"/>
      <c r="H18" s="236"/>
      <c r="I18" s="382"/>
      <c r="J18" s="382"/>
      <c r="K18" s="382"/>
      <c r="L18" s="382"/>
      <c r="M18" s="382"/>
      <c r="N18" s="382"/>
      <c r="O18" s="382"/>
      <c r="P18" s="382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  <c r="AL18" s="236"/>
      <c r="AM18" s="236"/>
      <c r="AN18" s="236"/>
      <c r="AO18" s="236"/>
      <c r="AP18" s="236"/>
      <c r="AQ18" s="236"/>
      <c r="AR18" s="236"/>
      <c r="AS18" s="236"/>
      <c r="AT18" s="236"/>
      <c r="AU18" s="391"/>
      <c r="AV18" s="391"/>
      <c r="AW18" s="391"/>
      <c r="AX18" s="391"/>
      <c r="AY18" s="391"/>
      <c r="AZ18" s="391"/>
      <c r="BA18" s="391"/>
      <c r="BB18" s="391"/>
      <c r="BC18" s="391"/>
      <c r="BD18" s="391"/>
      <c r="BE18" s="391"/>
      <c r="BF18" s="391"/>
      <c r="BG18" s="391"/>
      <c r="BH18" s="391"/>
      <c r="BI18" s="391"/>
      <c r="BJ18" s="391"/>
      <c r="BK18" s="391"/>
      <c r="BL18" s="391"/>
      <c r="BM18" s="391"/>
    </row>
    <row r="19" spans="1:88" ht="9.6" customHeight="1" x14ac:dyDescent="0.25">
      <c r="A19" s="1">
        <f t="shared" si="0"/>
        <v>255</v>
      </c>
      <c r="I19" s="123"/>
      <c r="J19" s="123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J19" s="6"/>
      <c r="AK19" s="56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1"/>
    </row>
    <row r="20" spans="1:88" ht="18" customHeight="1" x14ac:dyDescent="0.25">
      <c r="A20" s="1">
        <f t="shared" si="0"/>
        <v>270</v>
      </c>
      <c r="I20" s="123"/>
      <c r="J20" s="123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J20" s="56"/>
      <c r="AK20" s="56"/>
      <c r="AL20" s="62"/>
      <c r="AM20" s="63"/>
      <c r="AN20" s="63"/>
      <c r="AO20" s="63"/>
      <c r="AP20" s="63"/>
      <c r="AQ20" s="10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5"/>
      <c r="BO20" s="17"/>
      <c r="BQ20" s="6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</row>
    <row r="21" spans="1:88" ht="17.100000000000001" customHeight="1" x14ac:dyDescent="0.25">
      <c r="A21" s="1">
        <f t="shared" si="0"/>
        <v>285</v>
      </c>
      <c r="I21" s="382" t="str">
        <f>IF('timesheet EN'!I20&lt;&gt;"",'timesheet EN'!I20,"")</f>
        <v>Chamzinka(Saransk), Russia</v>
      </c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  <c r="AJ21" s="56"/>
      <c r="AK21" s="56"/>
      <c r="AL21" s="388" t="s">
        <v>14</v>
      </c>
      <c r="AM21" s="388"/>
      <c r="AN21" s="388"/>
      <c r="AO21" s="388"/>
      <c r="AP21" s="388"/>
      <c r="AQ21" s="388"/>
      <c r="AR21" s="388"/>
      <c r="AS21" s="388"/>
      <c r="AT21" s="388"/>
      <c r="AU21" s="389">
        <f>IF('timesheet EN'!AR18&lt;&gt;"",'timesheet EN'!AR18,"")</f>
        <v>905534023</v>
      </c>
      <c r="AV21" s="389"/>
      <c r="AW21" s="389"/>
      <c r="AX21" s="389"/>
      <c r="AY21" s="389"/>
      <c r="AZ21" s="389"/>
      <c r="BA21" s="389"/>
      <c r="BB21" s="389"/>
      <c r="BC21" s="389"/>
      <c r="BD21" s="389"/>
      <c r="BE21" s="389"/>
      <c r="BF21" s="389"/>
      <c r="BG21" s="389"/>
      <c r="BH21" s="389"/>
      <c r="BI21" s="389"/>
      <c r="BJ21" s="389"/>
      <c r="BK21" s="389"/>
      <c r="BL21" s="389"/>
      <c r="BM21" s="389"/>
      <c r="BQ21" s="6"/>
      <c r="BR21" s="56"/>
      <c r="BS21" s="56"/>
      <c r="BT21" s="56"/>
    </row>
    <row r="22" spans="1:88" ht="9.6" customHeight="1" x14ac:dyDescent="0.25">
      <c r="A22" s="1">
        <f t="shared" si="0"/>
        <v>300</v>
      </c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  <c r="AL22" s="388"/>
      <c r="AM22" s="388"/>
      <c r="AN22" s="388"/>
      <c r="AO22" s="388"/>
      <c r="AP22" s="388"/>
      <c r="AQ22" s="388"/>
      <c r="AR22" s="388"/>
      <c r="AS22" s="388"/>
      <c r="AT22" s="388"/>
      <c r="AU22" s="389"/>
      <c r="AV22" s="389"/>
      <c r="AW22" s="389"/>
      <c r="AX22" s="389"/>
      <c r="AY22" s="389"/>
      <c r="AZ22" s="389"/>
      <c r="BA22" s="389"/>
      <c r="BB22" s="389"/>
      <c r="BC22" s="389"/>
      <c r="BD22" s="389"/>
      <c r="BE22" s="389"/>
      <c r="BF22" s="389"/>
      <c r="BG22" s="389"/>
      <c r="BH22" s="389"/>
      <c r="BI22" s="389"/>
      <c r="BJ22" s="389"/>
      <c r="BK22" s="389"/>
      <c r="BL22" s="389"/>
      <c r="BM22" s="389"/>
    </row>
    <row r="23" spans="1:88" ht="17.100000000000001" customHeight="1" x14ac:dyDescent="0.25">
      <c r="D23" s="236" t="s">
        <v>15</v>
      </c>
      <c r="E23" s="236"/>
      <c r="F23" s="236"/>
      <c r="G23" s="236"/>
      <c r="H23" s="236"/>
      <c r="I23" s="382"/>
      <c r="J23" s="382"/>
      <c r="K23" s="382"/>
      <c r="L23" s="382"/>
      <c r="M23" s="382"/>
      <c r="N23" s="382"/>
      <c r="O23" s="382"/>
      <c r="P23" s="382"/>
      <c r="Q23" s="382"/>
      <c r="R23" s="382"/>
      <c r="S23" s="382"/>
      <c r="T23" s="382"/>
      <c r="U23" s="382"/>
      <c r="V23" s="382"/>
      <c r="W23" s="382"/>
      <c r="X23" s="382"/>
      <c r="Y23" s="382"/>
      <c r="Z23" s="382"/>
      <c r="AA23" s="382"/>
      <c r="AB23" s="382"/>
      <c r="AC23" s="382"/>
      <c r="AD23" s="382"/>
      <c r="AE23" s="382"/>
      <c r="AF23" s="382"/>
      <c r="AG23" s="382"/>
      <c r="AL23" s="388"/>
      <c r="AM23" s="388"/>
      <c r="AN23" s="388"/>
      <c r="AO23" s="388"/>
      <c r="AP23" s="388"/>
      <c r="AQ23" s="388"/>
      <c r="AR23" s="388"/>
      <c r="AS23" s="388"/>
      <c r="AT23" s="388"/>
      <c r="AU23" s="389"/>
      <c r="AV23" s="389"/>
      <c r="AW23" s="389"/>
      <c r="AX23" s="389"/>
      <c r="AY23" s="389"/>
      <c r="AZ23" s="389"/>
      <c r="BA23" s="389"/>
      <c r="BB23" s="389"/>
      <c r="BC23" s="389"/>
      <c r="BD23" s="389"/>
      <c r="BE23" s="389"/>
      <c r="BF23" s="389"/>
      <c r="BG23" s="389"/>
      <c r="BH23" s="389"/>
      <c r="BI23" s="389"/>
      <c r="BJ23" s="389"/>
      <c r="BK23" s="389"/>
      <c r="BL23" s="389"/>
      <c r="BM23" s="389"/>
    </row>
    <row r="24" spans="1:88" ht="54" customHeight="1" x14ac:dyDescent="0.5">
      <c r="I24" s="125"/>
      <c r="J24" s="380" t="str">
        <f>IF('timesheet EN'!I23&lt;&gt;"",'timesheet EN'!I23,"")</f>
        <v>C370875</v>
      </c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0"/>
      <c r="AF24" s="380"/>
      <c r="AG24" s="380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66"/>
    </row>
    <row r="25" spans="1:88" ht="17.100000000000001" customHeight="1" x14ac:dyDescent="0.5">
      <c r="D25" s="236" t="s">
        <v>98</v>
      </c>
      <c r="E25" s="236"/>
      <c r="F25" s="236"/>
      <c r="G25" s="236"/>
      <c r="H25" s="236"/>
      <c r="I25" s="126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0"/>
      <c r="AF25" s="380"/>
      <c r="AG25" s="380"/>
      <c r="AJ25" s="6"/>
      <c r="AK25" s="56"/>
      <c r="AL25" s="56"/>
      <c r="AM25" s="56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66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G25" s="67"/>
      <c r="CH25" s="67"/>
      <c r="CI25" s="67"/>
      <c r="CJ25" s="67"/>
    </row>
    <row r="26" spans="1:88" ht="17.100000000000001" customHeight="1" x14ac:dyDescent="0.25">
      <c r="D26" s="22"/>
      <c r="E26" s="22"/>
      <c r="F26" s="22"/>
      <c r="I26" s="5"/>
      <c r="J26" s="381" t="str">
        <f>IF('timesheet EN'!J25&lt;&gt;"",'timesheet EN'!J25,"")</f>
        <v>Joseph Rohmayer</v>
      </c>
      <c r="K26" s="381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1"/>
      <c r="AA26" s="381"/>
      <c r="AB26" s="381"/>
      <c r="AC26" s="381"/>
      <c r="AD26" s="381"/>
      <c r="AE26" s="381"/>
      <c r="AF26" s="381"/>
      <c r="AG26" s="381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G26" s="67"/>
      <c r="CH26" s="67"/>
      <c r="CI26" s="67"/>
      <c r="CJ26" s="67"/>
    </row>
    <row r="27" spans="1:88" ht="9.6" customHeight="1" x14ac:dyDescent="0.25">
      <c r="I27" s="5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1"/>
      <c r="AA27" s="381"/>
      <c r="AB27" s="381"/>
      <c r="AC27" s="381"/>
      <c r="AD27" s="381"/>
      <c r="AE27" s="381"/>
      <c r="AF27" s="381"/>
      <c r="AG27" s="381"/>
    </row>
    <row r="28" spans="1:88" ht="17.100000000000001" customHeight="1" x14ac:dyDescent="0.5">
      <c r="I28" s="23"/>
      <c r="J28" s="381"/>
      <c r="K28" s="381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1"/>
      <c r="AA28" s="381"/>
      <c r="AB28" s="381"/>
      <c r="AC28" s="381"/>
      <c r="AD28" s="381"/>
      <c r="AE28" s="381"/>
      <c r="AF28" s="381"/>
      <c r="AG28" s="381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6"/>
      <c r="BO28" s="24"/>
      <c r="BP28" s="69"/>
      <c r="BQ28" s="69"/>
      <c r="BR28" s="69"/>
      <c r="BS28" s="69"/>
      <c r="BT28" s="69"/>
      <c r="BU28" s="69"/>
      <c r="BV28" s="69"/>
      <c r="BW28" s="69"/>
      <c r="BX28" s="69"/>
      <c r="CG28" s="24"/>
      <c r="CH28" s="69"/>
      <c r="CI28" s="69"/>
    </row>
    <row r="29" spans="1:88" ht="9.6" customHeight="1" x14ac:dyDescent="0.5">
      <c r="I29" s="25"/>
      <c r="J29" s="381"/>
      <c r="K29" s="381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1"/>
      <c r="AA29" s="381"/>
      <c r="AB29" s="381"/>
      <c r="AC29" s="381"/>
      <c r="AD29" s="381"/>
      <c r="AE29" s="381"/>
      <c r="AF29" s="381"/>
      <c r="AG29" s="381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6"/>
      <c r="BO29" s="24"/>
      <c r="BP29" s="69"/>
      <c r="BQ29" s="69"/>
      <c r="BR29" s="69"/>
      <c r="BS29" s="69"/>
      <c r="BT29" s="69"/>
      <c r="BU29" s="69"/>
      <c r="BV29" s="69"/>
      <c r="CG29" s="24"/>
    </row>
    <row r="30" spans="1:88" ht="9.6" customHeight="1" x14ac:dyDescent="0.45">
      <c r="D30" s="236" t="s">
        <v>99</v>
      </c>
      <c r="E30" s="236"/>
      <c r="F30" s="236"/>
      <c r="G30" s="236"/>
      <c r="H30" s="236"/>
      <c r="I30" s="236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1"/>
      <c r="AA30" s="381"/>
      <c r="AB30" s="381"/>
      <c r="AC30" s="381"/>
      <c r="AD30" s="381"/>
      <c r="AE30" s="381"/>
      <c r="AF30" s="381"/>
      <c r="AG30" s="381"/>
      <c r="AJ30" s="6"/>
      <c r="AK30" s="56"/>
      <c r="AL30" s="56"/>
      <c r="AM30" s="56"/>
      <c r="AN30" s="56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6"/>
      <c r="BO30" s="69"/>
      <c r="BP30" s="69"/>
      <c r="BQ30" s="69"/>
      <c r="BR30" s="69"/>
      <c r="BS30" s="69"/>
      <c r="BT30" s="69"/>
      <c r="BU30" s="69"/>
      <c r="BV30" s="69"/>
      <c r="CG30" s="70"/>
    </row>
    <row r="31" spans="1:88" ht="9.6" customHeight="1" x14ac:dyDescent="0.45">
      <c r="D31" s="236"/>
      <c r="E31" s="236"/>
      <c r="F31" s="236"/>
      <c r="G31" s="236"/>
      <c r="H31" s="236"/>
      <c r="I31" s="236"/>
      <c r="J31" s="381"/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1"/>
      <c r="AA31" s="381"/>
      <c r="AB31" s="381"/>
      <c r="AC31" s="381"/>
      <c r="AD31" s="381"/>
      <c r="AE31" s="381"/>
      <c r="AF31" s="381"/>
      <c r="AG31" s="381"/>
      <c r="AJ31" s="56"/>
      <c r="AK31" s="56"/>
      <c r="AL31" s="56"/>
      <c r="AM31" s="56"/>
      <c r="AN31" s="56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6"/>
    </row>
    <row r="33" spans="1:91" ht="45" customHeight="1" x14ac:dyDescent="0.4">
      <c r="D33" s="226" t="s">
        <v>23</v>
      </c>
      <c r="E33" s="226"/>
      <c r="F33" s="226"/>
      <c r="G33" s="226"/>
      <c r="H33" s="226"/>
      <c r="I33" s="226"/>
      <c r="J33" s="227" t="s">
        <v>24</v>
      </c>
      <c r="K33" s="227"/>
      <c r="L33" s="227"/>
      <c r="M33" s="227"/>
      <c r="N33" s="227" t="s">
        <v>25</v>
      </c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 t="s">
        <v>26</v>
      </c>
      <c r="Z33" s="227"/>
      <c r="AA33" s="227"/>
      <c r="AB33" s="227"/>
      <c r="AC33" s="225" t="s">
        <v>27</v>
      </c>
      <c r="AD33" s="225"/>
      <c r="AE33" s="225"/>
      <c r="AF33" s="225"/>
      <c r="AG33" s="225"/>
      <c r="AH33" s="225"/>
      <c r="AI33" s="225"/>
      <c r="AJ33" s="225" t="s">
        <v>100</v>
      </c>
      <c r="AK33" s="225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5" t="s">
        <v>101</v>
      </c>
      <c r="AX33" s="225"/>
      <c r="AY33" s="225"/>
      <c r="AZ33" s="225"/>
      <c r="BA33" s="225"/>
      <c r="BB33" s="225"/>
      <c r="BC33" s="225"/>
      <c r="BD33" s="227" t="s">
        <v>102</v>
      </c>
      <c r="BE33" s="227"/>
      <c r="BF33" s="227"/>
      <c r="BG33" s="227"/>
      <c r="BH33" s="227"/>
      <c r="BI33" s="227"/>
      <c r="BJ33" s="227"/>
      <c r="BK33" s="227"/>
      <c r="BL33" s="227" t="s">
        <v>103</v>
      </c>
      <c r="BM33" s="227"/>
      <c r="BN33" s="41"/>
      <c r="BO33" s="61"/>
      <c r="BP33" s="61"/>
      <c r="BQ33" s="385" t="s">
        <v>102</v>
      </c>
      <c r="BR33" s="385"/>
      <c r="BS33" s="385"/>
      <c r="BT33" s="385"/>
      <c r="BU33" s="385"/>
      <c r="BV33" s="383" t="s">
        <v>104</v>
      </c>
      <c r="BW33" s="383"/>
      <c r="BX33" s="383"/>
      <c r="BY33" s="383"/>
      <c r="BZ33" s="383"/>
      <c r="CA33" s="383"/>
      <c r="CB33" s="383"/>
      <c r="CC33" s="383" t="s">
        <v>105</v>
      </c>
      <c r="CD33" s="383"/>
      <c r="CE33" s="383"/>
      <c r="CF33" s="383"/>
      <c r="CG33" s="383"/>
      <c r="CH33" s="383"/>
      <c r="CI33" s="383"/>
      <c r="CJ33" s="383"/>
      <c r="CK33" s="383"/>
    </row>
    <row r="34" spans="1:91" ht="45" customHeight="1" x14ac:dyDescent="0.25">
      <c r="D34" s="226" t="s">
        <v>32</v>
      </c>
      <c r="E34" s="226"/>
      <c r="F34" s="226"/>
      <c r="G34" s="226"/>
      <c r="H34" s="226"/>
      <c r="I34" s="226"/>
      <c r="J34" s="234" t="s">
        <v>33</v>
      </c>
      <c r="K34" s="234"/>
      <c r="L34" s="234"/>
      <c r="M34" s="234"/>
      <c r="N34" s="234" t="s">
        <v>33</v>
      </c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 t="s">
        <v>34</v>
      </c>
      <c r="Z34" s="234"/>
      <c r="AA34" s="234"/>
      <c r="AB34" s="234"/>
      <c r="AC34" s="225"/>
      <c r="AD34" s="225"/>
      <c r="AE34" s="225"/>
      <c r="AF34" s="225"/>
      <c r="AG34" s="225"/>
      <c r="AH34" s="225"/>
      <c r="AI34" s="225"/>
      <c r="AJ34" s="225"/>
      <c r="AK34" s="225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326" t="s">
        <v>106</v>
      </c>
      <c r="AX34" s="326"/>
      <c r="AY34" s="326"/>
      <c r="AZ34" s="326"/>
      <c r="BA34" s="326"/>
      <c r="BB34" s="326"/>
      <c r="BC34" s="327" t="s">
        <v>107</v>
      </c>
      <c r="BD34" s="234" t="s">
        <v>108</v>
      </c>
      <c r="BE34" s="234"/>
      <c r="BF34" s="234"/>
      <c r="BG34" s="234"/>
      <c r="BH34" s="234"/>
      <c r="BI34" s="234"/>
      <c r="BJ34" s="234"/>
      <c r="BK34" s="234"/>
      <c r="BL34" s="234" t="s">
        <v>109</v>
      </c>
      <c r="BM34" s="234"/>
      <c r="BN34" s="61"/>
      <c r="BO34" s="61"/>
      <c r="BP34" s="61"/>
      <c r="BQ34" s="384" t="s">
        <v>108</v>
      </c>
      <c r="BR34" s="384"/>
      <c r="BS34" s="384"/>
      <c r="BT34" s="384"/>
      <c r="BU34" s="384"/>
      <c r="BV34" s="383"/>
      <c r="BW34" s="383"/>
      <c r="BX34" s="383"/>
      <c r="BY34" s="383"/>
      <c r="BZ34" s="383"/>
      <c r="CA34" s="383"/>
      <c r="CB34" s="383"/>
      <c r="CC34" s="383"/>
      <c r="CD34" s="383"/>
      <c r="CE34" s="383"/>
      <c r="CF34" s="383"/>
      <c r="CG34" s="383"/>
      <c r="CH34" s="383"/>
      <c r="CI34" s="383"/>
      <c r="CJ34" s="383"/>
      <c r="CK34" s="383"/>
    </row>
    <row r="35" spans="1:91" ht="17.100000000000001" customHeight="1" x14ac:dyDescent="0.25">
      <c r="D35" s="223" t="str">
        <f>'timesheet EN'!D34</f>
        <v>35/2022</v>
      </c>
      <c r="E35" s="223"/>
      <c r="F35" s="223"/>
      <c r="G35" s="223"/>
      <c r="H35" s="223"/>
      <c r="I35" s="223"/>
      <c r="J35" s="224"/>
      <c r="K35" s="224"/>
      <c r="L35" s="224"/>
      <c r="M35" s="224"/>
      <c r="N35" s="13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3"/>
      <c r="Z35" s="10"/>
      <c r="AA35" s="10"/>
      <c r="AB35" s="10"/>
      <c r="AC35" s="13"/>
      <c r="AD35" s="10"/>
      <c r="AE35" s="10"/>
      <c r="AF35" s="10"/>
      <c r="AG35" s="10"/>
      <c r="AH35" s="10"/>
      <c r="AI35" s="14"/>
      <c r="AJ35" s="225" t="s">
        <v>110</v>
      </c>
      <c r="AK35" s="225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 t="s">
        <v>111</v>
      </c>
      <c r="AV35" s="225"/>
      <c r="AW35" s="326"/>
      <c r="AX35" s="326"/>
      <c r="AY35" s="326"/>
      <c r="AZ35" s="326"/>
      <c r="BA35" s="326"/>
      <c r="BB35" s="326"/>
      <c r="BC35" s="327"/>
      <c r="BD35" s="225"/>
      <c r="BE35" s="225"/>
      <c r="BF35" s="225"/>
      <c r="BG35" s="225"/>
      <c r="BH35" s="225"/>
      <c r="BI35" s="225"/>
      <c r="BJ35" s="225"/>
      <c r="BK35" s="225"/>
      <c r="BL35" s="225" t="s">
        <v>2</v>
      </c>
      <c r="BM35" s="322" t="s">
        <v>3</v>
      </c>
      <c r="BQ35" s="317" t="s">
        <v>112</v>
      </c>
      <c r="BR35" s="317"/>
      <c r="BS35" s="317"/>
      <c r="BT35" s="317"/>
      <c r="BU35" s="317"/>
      <c r="BV35" s="379" t="s">
        <v>113</v>
      </c>
      <c r="BW35" s="379"/>
      <c r="BX35" s="379"/>
      <c r="BY35" s="379"/>
      <c r="BZ35" s="379"/>
      <c r="CA35" s="379"/>
      <c r="CB35" s="379"/>
      <c r="CC35" s="375" t="s">
        <v>114</v>
      </c>
      <c r="CD35" s="375"/>
      <c r="CE35" s="375"/>
      <c r="CF35" s="375"/>
      <c r="CG35" s="375"/>
      <c r="CH35" s="375"/>
      <c r="CI35" s="375"/>
      <c r="CJ35" s="375"/>
      <c r="CK35" s="375"/>
    </row>
    <row r="36" spans="1:91" ht="28.5" customHeight="1" x14ac:dyDescent="0.25">
      <c r="D36" s="223"/>
      <c r="E36" s="223"/>
      <c r="F36" s="223"/>
      <c r="G36" s="223"/>
      <c r="H36" s="223"/>
      <c r="I36" s="223"/>
      <c r="J36" s="224"/>
      <c r="K36" s="224"/>
      <c r="L36" s="224"/>
      <c r="M36" s="224"/>
      <c r="N36" s="26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6"/>
      <c r="Z36" s="20"/>
      <c r="AA36" s="20"/>
      <c r="AB36" s="20"/>
      <c r="AC36" s="26"/>
      <c r="AD36" s="20"/>
      <c r="AE36" s="20"/>
      <c r="AF36" s="20"/>
      <c r="AG36" s="20"/>
      <c r="AH36" s="20"/>
      <c r="AI36" s="21"/>
      <c r="AJ36" s="225"/>
      <c r="AK36" s="225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326"/>
      <c r="AX36" s="326"/>
      <c r="AY36" s="326"/>
      <c r="AZ36" s="326"/>
      <c r="BA36" s="326"/>
      <c r="BB36" s="326"/>
      <c r="BC36" s="327"/>
      <c r="BD36" s="225"/>
      <c r="BE36" s="225"/>
      <c r="BF36" s="225"/>
      <c r="BG36" s="225"/>
      <c r="BH36" s="225"/>
      <c r="BI36" s="225"/>
      <c r="BJ36" s="225"/>
      <c r="BK36" s="225"/>
      <c r="BL36" s="225"/>
      <c r="BM36" s="322"/>
      <c r="BN36" s="19"/>
      <c r="BO36" s="19"/>
      <c r="BP36" s="19"/>
      <c r="BQ36" s="317"/>
      <c r="BR36" s="317"/>
      <c r="BS36" s="317"/>
      <c r="BT36" s="317"/>
      <c r="BU36" s="317"/>
      <c r="BV36" s="379"/>
      <c r="BW36" s="379"/>
      <c r="BX36" s="379"/>
      <c r="BY36" s="379"/>
      <c r="BZ36" s="379"/>
      <c r="CA36" s="379"/>
      <c r="CB36" s="379"/>
      <c r="CC36" s="375"/>
      <c r="CD36" s="375"/>
      <c r="CE36" s="375"/>
      <c r="CF36" s="375"/>
      <c r="CG36" s="375"/>
      <c r="CH36" s="375"/>
      <c r="CI36" s="375"/>
      <c r="CJ36" s="375"/>
      <c r="CK36" s="375"/>
      <c r="CL36" s="19"/>
      <c r="CM36" s="19"/>
    </row>
    <row r="37" spans="1:91" ht="45" customHeight="1" x14ac:dyDescent="0.25">
      <c r="A37" s="1">
        <f t="shared" ref="A37:A50" si="1">FLOOR($J37,1)+IF(($J37-FLOOR($J37,1))&gt;0,($J37-FLOOR($J37,1))/0.6,0)</f>
        <v>0</v>
      </c>
      <c r="B37" s="1">
        <f t="shared" ref="B37:B50" si="2">FLOOR($N37,1)+IF(($N37-FLOOR($N37,1))&gt;0,($N37-FLOOR($N37,1))/0.6,0)</f>
        <v>0</v>
      </c>
      <c r="C37" s="2" t="str">
        <f t="shared" ref="C37:C50" si="3">IF(Y37="","0",Y37/60)</f>
        <v>0</v>
      </c>
      <c r="D37" s="199" t="s">
        <v>40</v>
      </c>
      <c r="E37" s="199"/>
      <c r="F37" s="199"/>
      <c r="G37" s="199"/>
      <c r="H37" s="199"/>
      <c r="I37" s="199"/>
      <c r="J37" s="363"/>
      <c r="K37" s="363"/>
      <c r="L37" s="363"/>
      <c r="M37" s="363"/>
      <c r="N37" s="363"/>
      <c r="O37" s="363"/>
      <c r="P37" s="363"/>
      <c r="Q37" s="363"/>
      <c r="R37" s="363"/>
      <c r="S37" s="363"/>
      <c r="T37" s="363"/>
      <c r="U37" s="363"/>
      <c r="V37" s="363"/>
      <c r="W37" s="363"/>
      <c r="X37" s="363"/>
      <c r="Y37" s="331"/>
      <c r="Z37" s="331"/>
      <c r="AA37" s="331"/>
      <c r="AB37" s="331"/>
      <c r="AC37" s="331"/>
      <c r="AD37" s="331"/>
      <c r="AE37" s="331"/>
      <c r="AF37" s="331"/>
      <c r="AG37" s="331"/>
      <c r="AH37" s="331"/>
      <c r="AI37" s="331"/>
      <c r="AJ37" s="350"/>
      <c r="AK37" s="351"/>
      <c r="AL37" s="351"/>
      <c r="AM37" s="351"/>
      <c r="AN37" s="351"/>
      <c r="AO37" s="351"/>
      <c r="AP37" s="351"/>
      <c r="AQ37" s="351"/>
      <c r="AR37" s="351"/>
      <c r="AS37" s="351"/>
      <c r="AT37" s="352"/>
      <c r="AU37" s="350"/>
      <c r="AV37" s="352"/>
      <c r="AW37" s="353"/>
      <c r="AX37" s="354"/>
      <c r="AY37" s="354"/>
      <c r="AZ37" s="354"/>
      <c r="BA37" s="354"/>
      <c r="BB37" s="355"/>
      <c r="BC37" s="127"/>
      <c r="BD37" s="344"/>
      <c r="BE37" s="345"/>
      <c r="BF37" s="345"/>
      <c r="BG37" s="345"/>
      <c r="BH37" s="345"/>
      <c r="BI37" s="345"/>
      <c r="BJ37" s="345"/>
      <c r="BK37" s="346"/>
      <c r="BL37" s="127"/>
      <c r="BM37" s="121"/>
      <c r="BN37" s="71"/>
      <c r="BO37" s="71"/>
      <c r="BP37" s="71"/>
      <c r="BQ37" s="341" t="s">
        <v>115</v>
      </c>
      <c r="BR37" s="341"/>
      <c r="BS37" s="341"/>
      <c r="BT37" s="341"/>
      <c r="BU37" s="341"/>
      <c r="BV37" s="342" t="s">
        <v>116</v>
      </c>
      <c r="BW37" s="342"/>
      <c r="BX37" s="342"/>
      <c r="BY37" s="342"/>
      <c r="BZ37" s="342"/>
      <c r="CA37" s="342"/>
      <c r="CB37" s="342"/>
      <c r="CC37" s="343" t="s">
        <v>117</v>
      </c>
      <c r="CD37" s="343"/>
      <c r="CE37" s="343"/>
      <c r="CF37" s="343"/>
      <c r="CG37" s="343"/>
      <c r="CH37" s="343"/>
      <c r="CI37" s="343"/>
      <c r="CJ37" s="343"/>
      <c r="CK37" s="343"/>
      <c r="CL37" s="19"/>
      <c r="CM37" s="19"/>
    </row>
    <row r="38" spans="1:91" ht="45" customHeight="1" x14ac:dyDescent="0.25">
      <c r="A38" s="1">
        <f t="shared" si="1"/>
        <v>0</v>
      </c>
      <c r="B38" s="1">
        <f t="shared" si="2"/>
        <v>0</v>
      </c>
      <c r="C38" s="2" t="str">
        <f t="shared" si="3"/>
        <v>0</v>
      </c>
      <c r="D38" s="339">
        <f>'timesheet EN'!D37</f>
        <v>44802</v>
      </c>
      <c r="E38" s="339"/>
      <c r="F38" s="339"/>
      <c r="G38" s="339"/>
      <c r="H38" s="339"/>
      <c r="I38" s="339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5"/>
      <c r="Z38" s="365"/>
      <c r="AA38" s="365"/>
      <c r="AB38" s="365"/>
      <c r="AC38" s="365"/>
      <c r="AD38" s="365"/>
      <c r="AE38" s="365"/>
      <c r="AF38" s="365"/>
      <c r="AG38" s="365"/>
      <c r="AH38" s="365"/>
      <c r="AI38" s="365"/>
      <c r="AJ38" s="376"/>
      <c r="AK38" s="376"/>
      <c r="AL38" s="376"/>
      <c r="AM38" s="376"/>
      <c r="AN38" s="376"/>
      <c r="AO38" s="376"/>
      <c r="AP38" s="376"/>
      <c r="AQ38" s="376"/>
      <c r="AR38" s="376"/>
      <c r="AS38" s="376"/>
      <c r="AT38" s="376"/>
      <c r="AU38" s="376"/>
      <c r="AV38" s="376"/>
      <c r="AW38" s="377"/>
      <c r="AX38" s="377"/>
      <c r="AY38" s="377"/>
      <c r="AZ38" s="377"/>
      <c r="BA38" s="377"/>
      <c r="BB38" s="377"/>
      <c r="BC38" s="141"/>
      <c r="BD38" s="378"/>
      <c r="BE38" s="378"/>
      <c r="BF38" s="378"/>
      <c r="BG38" s="378"/>
      <c r="BH38" s="378"/>
      <c r="BI38" s="378"/>
      <c r="BJ38" s="378"/>
      <c r="BK38" s="378"/>
      <c r="BL38" s="141"/>
      <c r="BM38" s="142"/>
      <c r="BN38" s="71"/>
      <c r="BO38" s="71"/>
      <c r="BP38" s="71"/>
      <c r="BQ38" s="341"/>
      <c r="BR38" s="341"/>
      <c r="BS38" s="341"/>
      <c r="BT38" s="341"/>
      <c r="BU38" s="341"/>
      <c r="BV38" s="342"/>
      <c r="BW38" s="342"/>
      <c r="BX38" s="342"/>
      <c r="BY38" s="342"/>
      <c r="BZ38" s="342"/>
      <c r="CA38" s="342"/>
      <c r="CB38" s="342"/>
      <c r="CC38" s="343"/>
      <c r="CD38" s="343"/>
      <c r="CE38" s="343"/>
      <c r="CF38" s="343"/>
      <c r="CG38" s="343"/>
      <c r="CH38" s="343"/>
      <c r="CI38" s="343"/>
      <c r="CJ38" s="343"/>
      <c r="CK38" s="343"/>
      <c r="CL38" s="19"/>
      <c r="CM38" s="19"/>
    </row>
    <row r="39" spans="1:91" ht="45" customHeight="1" x14ac:dyDescent="0.25">
      <c r="A39" s="1">
        <f t="shared" si="1"/>
        <v>0</v>
      </c>
      <c r="B39" s="1">
        <f t="shared" si="2"/>
        <v>0</v>
      </c>
      <c r="C39" s="2" t="str">
        <f t="shared" si="3"/>
        <v>0</v>
      </c>
      <c r="D39" s="215" t="s">
        <v>41</v>
      </c>
      <c r="E39" s="215"/>
      <c r="F39" s="215"/>
      <c r="G39" s="215"/>
      <c r="H39" s="215"/>
      <c r="I39" s="215"/>
      <c r="J39" s="363"/>
      <c r="K39" s="363"/>
      <c r="L39" s="363"/>
      <c r="M39" s="363"/>
      <c r="N39" s="328"/>
      <c r="O39" s="329"/>
      <c r="P39" s="329"/>
      <c r="Q39" s="329"/>
      <c r="R39" s="329"/>
      <c r="S39" s="329"/>
      <c r="T39" s="329"/>
      <c r="U39" s="329"/>
      <c r="V39" s="329"/>
      <c r="W39" s="329"/>
      <c r="X39" s="330"/>
      <c r="Y39" s="331"/>
      <c r="Z39" s="331"/>
      <c r="AA39" s="331"/>
      <c r="AB39" s="331"/>
      <c r="AC39" s="331"/>
      <c r="AD39" s="331"/>
      <c r="AE39" s="331"/>
      <c r="AF39" s="331"/>
      <c r="AG39" s="331"/>
      <c r="AH39" s="331"/>
      <c r="AI39" s="331"/>
      <c r="AJ39" s="359"/>
      <c r="AK39" s="359"/>
      <c r="AL39" s="359"/>
      <c r="AM39" s="359"/>
      <c r="AN39" s="359"/>
      <c r="AO39" s="359"/>
      <c r="AP39" s="359"/>
      <c r="AQ39" s="359"/>
      <c r="AR39" s="359"/>
      <c r="AS39" s="359"/>
      <c r="AT39" s="359"/>
      <c r="AU39" s="359"/>
      <c r="AV39" s="359"/>
      <c r="AW39" s="360"/>
      <c r="AX39" s="360"/>
      <c r="AY39" s="360"/>
      <c r="AZ39" s="360"/>
      <c r="BA39" s="360"/>
      <c r="BB39" s="360"/>
      <c r="BC39" s="136"/>
      <c r="BD39" s="362"/>
      <c r="BE39" s="362"/>
      <c r="BF39" s="362"/>
      <c r="BG39" s="362"/>
      <c r="BH39" s="362"/>
      <c r="BI39" s="362"/>
      <c r="BJ39" s="362"/>
      <c r="BK39" s="362"/>
      <c r="BL39" s="136"/>
      <c r="BM39" s="137"/>
      <c r="BN39" s="71"/>
      <c r="BO39" s="71"/>
      <c r="BP39" s="71"/>
      <c r="BQ39" s="341" t="s">
        <v>118</v>
      </c>
      <c r="BR39" s="341"/>
      <c r="BS39" s="341"/>
      <c r="BT39" s="341"/>
      <c r="BU39" s="341"/>
      <c r="BV39" s="361" t="s">
        <v>119</v>
      </c>
      <c r="BW39" s="361"/>
      <c r="BX39" s="361"/>
      <c r="BY39" s="361"/>
      <c r="BZ39" s="361"/>
      <c r="CA39" s="361"/>
      <c r="CB39" s="361"/>
      <c r="CC39" s="343" t="s">
        <v>120</v>
      </c>
      <c r="CD39" s="343"/>
      <c r="CE39" s="343"/>
      <c r="CF39" s="343"/>
      <c r="CG39" s="343"/>
      <c r="CH39" s="343"/>
      <c r="CI39" s="343"/>
      <c r="CJ39" s="343"/>
      <c r="CK39" s="343"/>
      <c r="CL39" s="19"/>
      <c r="CM39" s="19"/>
    </row>
    <row r="40" spans="1:91" ht="45" customHeight="1" x14ac:dyDescent="0.25">
      <c r="A40" s="1">
        <f t="shared" si="1"/>
        <v>0</v>
      </c>
      <c r="B40" s="1">
        <f t="shared" si="2"/>
        <v>0</v>
      </c>
      <c r="C40" s="2" t="str">
        <f t="shared" si="3"/>
        <v>0</v>
      </c>
      <c r="D40" s="339">
        <f>D38+1</f>
        <v>44803</v>
      </c>
      <c r="E40" s="339"/>
      <c r="F40" s="339"/>
      <c r="G40" s="339"/>
      <c r="H40" s="339"/>
      <c r="I40" s="339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  <c r="W40" s="364"/>
      <c r="X40" s="364"/>
      <c r="Y40" s="365"/>
      <c r="Z40" s="365"/>
      <c r="AA40" s="365"/>
      <c r="AB40" s="365"/>
      <c r="AC40" s="365"/>
      <c r="AD40" s="365"/>
      <c r="AE40" s="365"/>
      <c r="AF40" s="365"/>
      <c r="AG40" s="365"/>
      <c r="AH40" s="365"/>
      <c r="AI40" s="365"/>
      <c r="AJ40" s="369"/>
      <c r="AK40" s="370"/>
      <c r="AL40" s="370"/>
      <c r="AM40" s="370"/>
      <c r="AN40" s="370"/>
      <c r="AO40" s="370"/>
      <c r="AP40" s="370"/>
      <c r="AQ40" s="370"/>
      <c r="AR40" s="370"/>
      <c r="AS40" s="370"/>
      <c r="AT40" s="371"/>
      <c r="AU40" s="369"/>
      <c r="AV40" s="371"/>
      <c r="AW40" s="372"/>
      <c r="AX40" s="373"/>
      <c r="AY40" s="373"/>
      <c r="AZ40" s="373"/>
      <c r="BA40" s="373"/>
      <c r="BB40" s="374"/>
      <c r="BC40" s="141"/>
      <c r="BD40" s="366"/>
      <c r="BE40" s="367"/>
      <c r="BF40" s="367"/>
      <c r="BG40" s="367"/>
      <c r="BH40" s="367"/>
      <c r="BI40" s="367"/>
      <c r="BJ40" s="367"/>
      <c r="BK40" s="368"/>
      <c r="BL40" s="141"/>
      <c r="BM40" s="142"/>
      <c r="BN40" s="71"/>
      <c r="BO40" s="71"/>
      <c r="BP40" s="71"/>
      <c r="BQ40" s="341"/>
      <c r="BR40" s="341"/>
      <c r="BS40" s="341"/>
      <c r="BT40" s="341"/>
      <c r="BU40" s="341"/>
      <c r="BV40" s="361"/>
      <c r="BW40" s="361"/>
      <c r="BX40" s="361"/>
      <c r="BY40" s="361"/>
      <c r="BZ40" s="361"/>
      <c r="CA40" s="361"/>
      <c r="CB40" s="361"/>
      <c r="CC40" s="343"/>
      <c r="CD40" s="343"/>
      <c r="CE40" s="343"/>
      <c r="CF40" s="343"/>
      <c r="CG40" s="343"/>
      <c r="CH40" s="343"/>
      <c r="CI40" s="343"/>
      <c r="CJ40" s="343"/>
      <c r="CK40" s="343"/>
      <c r="CL40" s="19"/>
      <c r="CM40" s="19"/>
    </row>
    <row r="41" spans="1:91" ht="45" customHeight="1" x14ac:dyDescent="0.25">
      <c r="A41" s="1">
        <f t="shared" si="1"/>
        <v>0</v>
      </c>
      <c r="B41" s="1">
        <f t="shared" si="2"/>
        <v>0</v>
      </c>
      <c r="C41" s="2" t="str">
        <f t="shared" si="3"/>
        <v>0</v>
      </c>
      <c r="D41" s="199" t="s">
        <v>42</v>
      </c>
      <c r="E41" s="199"/>
      <c r="F41" s="199"/>
      <c r="G41" s="199"/>
      <c r="H41" s="199"/>
      <c r="I41" s="199"/>
      <c r="J41" s="328"/>
      <c r="K41" s="329"/>
      <c r="L41" s="329"/>
      <c r="M41" s="330"/>
      <c r="N41" s="328"/>
      <c r="O41" s="329"/>
      <c r="P41" s="329"/>
      <c r="Q41" s="329"/>
      <c r="R41" s="329"/>
      <c r="S41" s="329"/>
      <c r="T41" s="329"/>
      <c r="U41" s="329"/>
      <c r="V41" s="329"/>
      <c r="W41" s="329"/>
      <c r="X41" s="330"/>
      <c r="Y41" s="331"/>
      <c r="Z41" s="331"/>
      <c r="AA41" s="331"/>
      <c r="AB41" s="331"/>
      <c r="AC41" s="331"/>
      <c r="AD41" s="331"/>
      <c r="AE41" s="331"/>
      <c r="AF41" s="331"/>
      <c r="AG41" s="331"/>
      <c r="AH41" s="331"/>
      <c r="AI41" s="331"/>
      <c r="AJ41" s="350"/>
      <c r="AK41" s="351"/>
      <c r="AL41" s="351"/>
      <c r="AM41" s="351"/>
      <c r="AN41" s="351"/>
      <c r="AO41" s="351"/>
      <c r="AP41" s="351"/>
      <c r="AQ41" s="351"/>
      <c r="AR41" s="351"/>
      <c r="AS41" s="351"/>
      <c r="AT41" s="352"/>
      <c r="AU41" s="350"/>
      <c r="AV41" s="352"/>
      <c r="AW41" s="353"/>
      <c r="AX41" s="354"/>
      <c r="AY41" s="354"/>
      <c r="AZ41" s="354"/>
      <c r="BA41" s="354"/>
      <c r="BB41" s="355"/>
      <c r="BC41" s="127"/>
      <c r="BD41" s="344"/>
      <c r="BE41" s="345"/>
      <c r="BF41" s="345"/>
      <c r="BG41" s="345"/>
      <c r="BH41" s="345"/>
      <c r="BI41" s="345"/>
      <c r="BJ41" s="345"/>
      <c r="BK41" s="346"/>
      <c r="BL41" s="127"/>
      <c r="BM41" s="121"/>
      <c r="BN41" s="71"/>
      <c r="BO41" s="71"/>
      <c r="BP41" s="71"/>
      <c r="BQ41" s="341"/>
      <c r="BR41" s="341"/>
      <c r="BS41" s="341"/>
      <c r="BT41" s="341"/>
      <c r="BU41" s="341"/>
      <c r="BV41" s="361"/>
      <c r="BW41" s="361"/>
      <c r="BX41" s="361"/>
      <c r="BY41" s="361"/>
      <c r="BZ41" s="361"/>
      <c r="CA41" s="361"/>
      <c r="CB41" s="361"/>
      <c r="CC41" s="343"/>
      <c r="CD41" s="343"/>
      <c r="CE41" s="343"/>
      <c r="CF41" s="343"/>
      <c r="CG41" s="343"/>
      <c r="CH41" s="343"/>
      <c r="CI41" s="343"/>
      <c r="CJ41" s="343"/>
      <c r="CK41" s="343"/>
      <c r="CL41" s="19"/>
      <c r="CM41" s="19"/>
    </row>
    <row r="42" spans="1:91" ht="45" customHeight="1" x14ac:dyDescent="0.25">
      <c r="A42" s="1">
        <f t="shared" si="1"/>
        <v>0</v>
      </c>
      <c r="B42" s="1">
        <f t="shared" si="2"/>
        <v>0</v>
      </c>
      <c r="C42" s="2" t="str">
        <f t="shared" si="3"/>
        <v>0</v>
      </c>
      <c r="D42" s="339">
        <f>D40+1</f>
        <v>44804</v>
      </c>
      <c r="E42" s="339"/>
      <c r="F42" s="339"/>
      <c r="G42" s="339"/>
      <c r="H42" s="339"/>
      <c r="I42" s="339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332"/>
      <c r="Z42" s="332"/>
      <c r="AA42" s="332"/>
      <c r="AB42" s="332"/>
      <c r="AC42" s="332"/>
      <c r="AD42" s="332"/>
      <c r="AE42" s="332"/>
      <c r="AF42" s="332"/>
      <c r="AG42" s="332"/>
      <c r="AH42" s="332"/>
      <c r="AI42" s="332"/>
      <c r="AJ42" s="333"/>
      <c r="AK42" s="334"/>
      <c r="AL42" s="334"/>
      <c r="AM42" s="334"/>
      <c r="AN42" s="334"/>
      <c r="AO42" s="334"/>
      <c r="AP42" s="334"/>
      <c r="AQ42" s="334"/>
      <c r="AR42" s="334"/>
      <c r="AS42" s="334"/>
      <c r="AT42" s="335"/>
      <c r="AU42" s="333"/>
      <c r="AV42" s="335"/>
      <c r="AW42" s="336"/>
      <c r="AX42" s="337"/>
      <c r="AY42" s="337"/>
      <c r="AZ42" s="337"/>
      <c r="BA42" s="337"/>
      <c r="BB42" s="338"/>
      <c r="BC42" s="140"/>
      <c r="BD42" s="347"/>
      <c r="BE42" s="348"/>
      <c r="BF42" s="348"/>
      <c r="BG42" s="348"/>
      <c r="BH42" s="348"/>
      <c r="BI42" s="348"/>
      <c r="BJ42" s="348"/>
      <c r="BK42" s="349"/>
      <c r="BL42" s="140"/>
      <c r="BM42" s="139"/>
      <c r="BN42" s="71"/>
      <c r="BO42" s="71"/>
      <c r="BP42" s="71"/>
      <c r="BQ42" s="341" t="s">
        <v>121</v>
      </c>
      <c r="BR42" s="341"/>
      <c r="BS42" s="341"/>
      <c r="BT42" s="341"/>
      <c r="BU42" s="341"/>
      <c r="BV42" s="361" t="s">
        <v>122</v>
      </c>
      <c r="BW42" s="361"/>
      <c r="BX42" s="361"/>
      <c r="BY42" s="361"/>
      <c r="BZ42" s="361"/>
      <c r="CA42" s="361"/>
      <c r="CB42" s="361"/>
      <c r="CC42" s="343" t="s">
        <v>123</v>
      </c>
      <c r="CD42" s="343"/>
      <c r="CE42" s="343"/>
      <c r="CF42" s="343"/>
      <c r="CG42" s="343"/>
      <c r="CH42" s="343"/>
      <c r="CI42" s="343"/>
      <c r="CJ42" s="343"/>
      <c r="CK42" s="343"/>
      <c r="CL42" s="19"/>
      <c r="CM42" s="19"/>
    </row>
    <row r="43" spans="1:91" ht="45" customHeight="1" x14ac:dyDescent="0.25">
      <c r="A43" s="1">
        <f t="shared" si="1"/>
        <v>0</v>
      </c>
      <c r="B43" s="1">
        <f t="shared" si="2"/>
        <v>0</v>
      </c>
      <c r="C43" s="2" t="str">
        <f t="shared" si="3"/>
        <v>0</v>
      </c>
      <c r="D43" s="215" t="s">
        <v>43</v>
      </c>
      <c r="E43" s="215"/>
      <c r="F43" s="215"/>
      <c r="G43" s="215"/>
      <c r="H43" s="215"/>
      <c r="I43" s="215"/>
      <c r="J43" s="363"/>
      <c r="K43" s="363"/>
      <c r="L43" s="363"/>
      <c r="M43" s="363"/>
      <c r="N43" s="328"/>
      <c r="O43" s="329"/>
      <c r="P43" s="329"/>
      <c r="Q43" s="329"/>
      <c r="R43" s="329"/>
      <c r="S43" s="329"/>
      <c r="T43" s="329"/>
      <c r="U43" s="329"/>
      <c r="V43" s="329"/>
      <c r="W43" s="329"/>
      <c r="X43" s="330"/>
      <c r="Y43" s="331"/>
      <c r="Z43" s="331"/>
      <c r="AA43" s="331"/>
      <c r="AB43" s="331"/>
      <c r="AC43" s="331"/>
      <c r="AD43" s="331"/>
      <c r="AE43" s="331"/>
      <c r="AF43" s="331"/>
      <c r="AG43" s="331"/>
      <c r="AH43" s="331"/>
      <c r="AI43" s="331"/>
      <c r="AJ43" s="359"/>
      <c r="AK43" s="359"/>
      <c r="AL43" s="359"/>
      <c r="AM43" s="359"/>
      <c r="AN43" s="359"/>
      <c r="AO43" s="359"/>
      <c r="AP43" s="359"/>
      <c r="AQ43" s="359"/>
      <c r="AR43" s="359"/>
      <c r="AS43" s="359"/>
      <c r="AT43" s="359"/>
      <c r="AU43" s="359"/>
      <c r="AV43" s="359"/>
      <c r="AW43" s="360"/>
      <c r="AX43" s="360"/>
      <c r="AY43" s="360"/>
      <c r="AZ43" s="360"/>
      <c r="BA43" s="360"/>
      <c r="BB43" s="360"/>
      <c r="BC43" s="136"/>
      <c r="BD43" s="362"/>
      <c r="BE43" s="362"/>
      <c r="BF43" s="362"/>
      <c r="BG43" s="362"/>
      <c r="BH43" s="362"/>
      <c r="BI43" s="362"/>
      <c r="BJ43" s="362"/>
      <c r="BK43" s="362"/>
      <c r="BL43" s="136"/>
      <c r="BM43" s="137"/>
      <c r="BN43" s="71"/>
      <c r="BO43" s="71"/>
      <c r="BP43" s="71"/>
      <c r="BQ43" s="341"/>
      <c r="BR43" s="341"/>
      <c r="BS43" s="341"/>
      <c r="BT43" s="341"/>
      <c r="BU43" s="341"/>
      <c r="BV43" s="361"/>
      <c r="BW43" s="361"/>
      <c r="BX43" s="361"/>
      <c r="BY43" s="361"/>
      <c r="BZ43" s="361"/>
      <c r="CA43" s="361"/>
      <c r="CB43" s="361"/>
      <c r="CC43" s="343"/>
      <c r="CD43" s="343"/>
      <c r="CE43" s="343"/>
      <c r="CF43" s="343"/>
      <c r="CG43" s="343"/>
      <c r="CH43" s="343"/>
      <c r="CI43" s="343"/>
      <c r="CJ43" s="343"/>
      <c r="CK43" s="343"/>
      <c r="CL43" s="19"/>
      <c r="CM43" s="19"/>
    </row>
    <row r="44" spans="1:91" ht="45" customHeight="1" x14ac:dyDescent="0.25">
      <c r="A44" s="1">
        <f t="shared" si="1"/>
        <v>0</v>
      </c>
      <c r="B44" s="1">
        <f t="shared" si="2"/>
        <v>0</v>
      </c>
      <c r="C44" s="2" t="str">
        <f t="shared" si="3"/>
        <v>0</v>
      </c>
      <c r="D44" s="339">
        <f>D42+1</f>
        <v>44805</v>
      </c>
      <c r="E44" s="339"/>
      <c r="F44" s="339"/>
      <c r="G44" s="339"/>
      <c r="H44" s="339"/>
      <c r="I44" s="339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  <c r="W44" s="340"/>
      <c r="X44" s="340"/>
      <c r="Y44" s="332"/>
      <c r="Z44" s="332"/>
      <c r="AA44" s="332"/>
      <c r="AB44" s="332"/>
      <c r="AC44" s="332"/>
      <c r="AD44" s="332"/>
      <c r="AE44" s="332"/>
      <c r="AF44" s="332"/>
      <c r="AG44" s="332"/>
      <c r="AH44" s="332"/>
      <c r="AI44" s="332"/>
      <c r="AJ44" s="333"/>
      <c r="AK44" s="334"/>
      <c r="AL44" s="334"/>
      <c r="AM44" s="334"/>
      <c r="AN44" s="334"/>
      <c r="AO44" s="334"/>
      <c r="AP44" s="334"/>
      <c r="AQ44" s="334"/>
      <c r="AR44" s="334"/>
      <c r="AS44" s="334"/>
      <c r="AT44" s="335"/>
      <c r="AU44" s="333"/>
      <c r="AV44" s="335"/>
      <c r="AW44" s="336"/>
      <c r="AX44" s="337"/>
      <c r="AY44" s="337"/>
      <c r="AZ44" s="337"/>
      <c r="BA44" s="337"/>
      <c r="BB44" s="338"/>
      <c r="BC44" s="140"/>
      <c r="BD44" s="347"/>
      <c r="BE44" s="348"/>
      <c r="BF44" s="348"/>
      <c r="BG44" s="348"/>
      <c r="BH44" s="348"/>
      <c r="BI44" s="348"/>
      <c r="BJ44" s="348"/>
      <c r="BK44" s="349"/>
      <c r="BL44" s="140"/>
      <c r="BM44" s="139"/>
      <c r="BN44" s="71"/>
      <c r="BO44" s="71"/>
      <c r="BP44" s="71"/>
      <c r="BQ44" s="341"/>
      <c r="BR44" s="341"/>
      <c r="BS44" s="341"/>
      <c r="BT44" s="341"/>
      <c r="BU44" s="341"/>
      <c r="BV44" s="361"/>
      <c r="BW44" s="361"/>
      <c r="BX44" s="361"/>
      <c r="BY44" s="361"/>
      <c r="BZ44" s="361"/>
      <c r="CA44" s="361"/>
      <c r="CB44" s="361"/>
      <c r="CC44" s="343"/>
      <c r="CD44" s="343"/>
      <c r="CE44" s="343"/>
      <c r="CF44" s="343"/>
      <c r="CG44" s="343"/>
      <c r="CH44" s="343"/>
      <c r="CI44" s="343"/>
      <c r="CJ44" s="343"/>
      <c r="CK44" s="343"/>
      <c r="CL44" s="19"/>
      <c r="CM44" s="19"/>
    </row>
    <row r="45" spans="1:91" ht="45" customHeight="1" x14ac:dyDescent="0.25">
      <c r="A45" s="1">
        <f t="shared" si="1"/>
        <v>0</v>
      </c>
      <c r="B45" s="1">
        <f t="shared" si="2"/>
        <v>0</v>
      </c>
      <c r="C45" s="2" t="str">
        <f t="shared" si="3"/>
        <v>0</v>
      </c>
      <c r="D45" s="199" t="s">
        <v>44</v>
      </c>
      <c r="E45" s="199"/>
      <c r="F45" s="199"/>
      <c r="G45" s="199"/>
      <c r="H45" s="199"/>
      <c r="I45" s="199"/>
      <c r="J45" s="328"/>
      <c r="K45" s="329"/>
      <c r="L45" s="329"/>
      <c r="M45" s="330"/>
      <c r="N45" s="328"/>
      <c r="O45" s="329"/>
      <c r="P45" s="329"/>
      <c r="Q45" s="329"/>
      <c r="R45" s="329"/>
      <c r="S45" s="329"/>
      <c r="T45" s="329"/>
      <c r="U45" s="329"/>
      <c r="V45" s="329"/>
      <c r="W45" s="329"/>
      <c r="X45" s="330"/>
      <c r="Y45" s="331"/>
      <c r="Z45" s="331"/>
      <c r="AA45" s="331"/>
      <c r="AB45" s="331"/>
      <c r="AC45" s="331"/>
      <c r="AD45" s="331"/>
      <c r="AE45" s="331"/>
      <c r="AF45" s="331"/>
      <c r="AG45" s="331"/>
      <c r="AH45" s="331"/>
      <c r="AI45" s="331"/>
      <c r="AJ45" s="350"/>
      <c r="AK45" s="351"/>
      <c r="AL45" s="351"/>
      <c r="AM45" s="351"/>
      <c r="AN45" s="351"/>
      <c r="AO45" s="351"/>
      <c r="AP45" s="351"/>
      <c r="AQ45" s="351"/>
      <c r="AR45" s="351"/>
      <c r="AS45" s="351"/>
      <c r="AT45" s="352"/>
      <c r="AU45" s="350"/>
      <c r="AV45" s="352"/>
      <c r="AW45" s="353"/>
      <c r="AX45" s="354"/>
      <c r="AY45" s="354"/>
      <c r="AZ45" s="354"/>
      <c r="BA45" s="354"/>
      <c r="BB45" s="355"/>
      <c r="BC45" s="127"/>
      <c r="BD45" s="344"/>
      <c r="BE45" s="345"/>
      <c r="BF45" s="345"/>
      <c r="BG45" s="345"/>
      <c r="BH45" s="345"/>
      <c r="BI45" s="345"/>
      <c r="BJ45" s="345"/>
      <c r="BK45" s="346"/>
      <c r="BL45" s="127"/>
      <c r="BM45" s="121"/>
      <c r="BN45" s="71"/>
      <c r="BO45" s="71"/>
      <c r="BP45" s="71"/>
      <c r="BQ45" s="341" t="s">
        <v>124</v>
      </c>
      <c r="BR45" s="341"/>
      <c r="BS45" s="341"/>
      <c r="BT45" s="341"/>
      <c r="BU45" s="341"/>
      <c r="BV45" s="361" t="s">
        <v>125</v>
      </c>
      <c r="BW45" s="361"/>
      <c r="BX45" s="361"/>
      <c r="BY45" s="361"/>
      <c r="BZ45" s="361"/>
      <c r="CA45" s="361"/>
      <c r="CB45" s="361"/>
      <c r="CC45" s="343" t="s">
        <v>126</v>
      </c>
      <c r="CD45" s="343"/>
      <c r="CE45" s="343"/>
      <c r="CF45" s="343"/>
      <c r="CG45" s="343"/>
      <c r="CH45" s="343"/>
      <c r="CI45" s="343"/>
      <c r="CJ45" s="343"/>
      <c r="CK45" s="343"/>
      <c r="CL45" s="19"/>
      <c r="CM45" s="19"/>
    </row>
    <row r="46" spans="1:91" ht="45" customHeight="1" x14ac:dyDescent="0.25">
      <c r="A46" s="1">
        <f t="shared" si="1"/>
        <v>0</v>
      </c>
      <c r="B46" s="1">
        <f t="shared" si="2"/>
        <v>0</v>
      </c>
      <c r="C46" s="2" t="str">
        <f t="shared" si="3"/>
        <v>0</v>
      </c>
      <c r="D46" s="339">
        <f>D44+1</f>
        <v>44806</v>
      </c>
      <c r="E46" s="339"/>
      <c r="F46" s="339"/>
      <c r="G46" s="339"/>
      <c r="H46" s="339"/>
      <c r="I46" s="339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3"/>
      <c r="AK46" s="334"/>
      <c r="AL46" s="334"/>
      <c r="AM46" s="334"/>
      <c r="AN46" s="334"/>
      <c r="AO46" s="334"/>
      <c r="AP46" s="334"/>
      <c r="AQ46" s="334"/>
      <c r="AR46" s="334"/>
      <c r="AS46" s="334"/>
      <c r="AT46" s="335"/>
      <c r="AU46" s="333"/>
      <c r="AV46" s="335"/>
      <c r="AW46" s="336"/>
      <c r="AX46" s="337"/>
      <c r="AY46" s="337"/>
      <c r="AZ46" s="337"/>
      <c r="BA46" s="337"/>
      <c r="BB46" s="338"/>
      <c r="BC46" s="129"/>
      <c r="BD46" s="347"/>
      <c r="BE46" s="348"/>
      <c r="BF46" s="348"/>
      <c r="BG46" s="348"/>
      <c r="BH46" s="348"/>
      <c r="BI46" s="348"/>
      <c r="BJ46" s="348"/>
      <c r="BK46" s="349"/>
      <c r="BL46" s="129"/>
      <c r="BM46" s="122"/>
      <c r="BN46" s="71"/>
      <c r="BO46" s="71"/>
      <c r="BP46" s="71"/>
      <c r="BQ46" s="341"/>
      <c r="BR46" s="341"/>
      <c r="BS46" s="341"/>
      <c r="BT46" s="341"/>
      <c r="BU46" s="341"/>
      <c r="BV46" s="361"/>
      <c r="BW46" s="361"/>
      <c r="BX46" s="361"/>
      <c r="BY46" s="361"/>
      <c r="BZ46" s="361"/>
      <c r="CA46" s="361"/>
      <c r="CB46" s="361"/>
      <c r="CC46" s="343"/>
      <c r="CD46" s="343"/>
      <c r="CE46" s="343"/>
      <c r="CF46" s="343"/>
      <c r="CG46" s="343"/>
      <c r="CH46" s="343"/>
      <c r="CI46" s="343"/>
      <c r="CJ46" s="343"/>
      <c r="CK46" s="343"/>
      <c r="CL46" s="19"/>
      <c r="CM46" s="19"/>
    </row>
    <row r="47" spans="1:91" ht="45" customHeight="1" x14ac:dyDescent="0.25">
      <c r="A47" s="1">
        <f t="shared" si="1"/>
        <v>0</v>
      </c>
      <c r="B47" s="1">
        <f t="shared" si="2"/>
        <v>0</v>
      </c>
      <c r="C47" s="2" t="str">
        <f t="shared" si="3"/>
        <v>0</v>
      </c>
      <c r="D47" s="215" t="s">
        <v>45</v>
      </c>
      <c r="E47" s="215"/>
      <c r="F47" s="215"/>
      <c r="G47" s="215"/>
      <c r="H47" s="215"/>
      <c r="I47" s="215"/>
      <c r="J47" s="328"/>
      <c r="K47" s="329"/>
      <c r="L47" s="329"/>
      <c r="M47" s="330"/>
      <c r="N47" s="328"/>
      <c r="O47" s="329"/>
      <c r="P47" s="329"/>
      <c r="Q47" s="329"/>
      <c r="R47" s="329"/>
      <c r="S47" s="329"/>
      <c r="T47" s="329"/>
      <c r="U47" s="329"/>
      <c r="V47" s="329"/>
      <c r="W47" s="329"/>
      <c r="X47" s="330"/>
      <c r="Y47" s="331"/>
      <c r="Z47" s="331"/>
      <c r="AA47" s="331"/>
      <c r="AB47" s="331"/>
      <c r="AC47" s="331"/>
      <c r="AD47" s="331"/>
      <c r="AE47" s="331"/>
      <c r="AF47" s="331"/>
      <c r="AG47" s="331"/>
      <c r="AH47" s="331"/>
      <c r="AI47" s="331"/>
      <c r="AJ47" s="359"/>
      <c r="AK47" s="359"/>
      <c r="AL47" s="359"/>
      <c r="AM47" s="359"/>
      <c r="AN47" s="359"/>
      <c r="AO47" s="359"/>
      <c r="AP47" s="359"/>
      <c r="AQ47" s="359"/>
      <c r="AR47" s="359"/>
      <c r="AS47" s="359"/>
      <c r="AT47" s="359"/>
      <c r="AU47" s="359"/>
      <c r="AV47" s="359"/>
      <c r="AW47" s="360"/>
      <c r="AX47" s="360"/>
      <c r="AY47" s="360"/>
      <c r="AZ47" s="360"/>
      <c r="BA47" s="360"/>
      <c r="BB47" s="360"/>
      <c r="BC47" s="136"/>
      <c r="BD47" s="362"/>
      <c r="BE47" s="362"/>
      <c r="BF47" s="362"/>
      <c r="BG47" s="362"/>
      <c r="BH47" s="362"/>
      <c r="BI47" s="362"/>
      <c r="BJ47" s="362"/>
      <c r="BK47" s="362"/>
      <c r="BL47" s="136"/>
      <c r="BM47" s="137"/>
      <c r="BN47" s="71"/>
      <c r="BO47" s="71"/>
      <c r="BP47" s="71"/>
      <c r="BQ47" s="341"/>
      <c r="BR47" s="341"/>
      <c r="BS47" s="341"/>
      <c r="BT47" s="341"/>
      <c r="BU47" s="341"/>
      <c r="BV47" s="361"/>
      <c r="BW47" s="361"/>
      <c r="BX47" s="361"/>
      <c r="BY47" s="361"/>
      <c r="BZ47" s="361"/>
      <c r="CA47" s="361"/>
      <c r="CB47" s="361"/>
      <c r="CC47" s="343"/>
      <c r="CD47" s="343"/>
      <c r="CE47" s="343"/>
      <c r="CF47" s="343"/>
      <c r="CG47" s="343"/>
      <c r="CH47" s="343"/>
      <c r="CI47" s="343"/>
      <c r="CJ47" s="343"/>
      <c r="CK47" s="343"/>
      <c r="CL47" s="19"/>
      <c r="CM47" s="19"/>
    </row>
    <row r="48" spans="1:91" ht="45" customHeight="1" x14ac:dyDescent="0.25">
      <c r="A48" s="1">
        <f t="shared" si="1"/>
        <v>0</v>
      </c>
      <c r="B48" s="1">
        <f t="shared" si="2"/>
        <v>0</v>
      </c>
      <c r="C48" s="2" t="str">
        <f t="shared" si="3"/>
        <v>0</v>
      </c>
      <c r="D48" s="339">
        <f>D46+1</f>
        <v>44807</v>
      </c>
      <c r="E48" s="339"/>
      <c r="F48" s="339"/>
      <c r="G48" s="339"/>
      <c r="H48" s="339"/>
      <c r="I48" s="339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332"/>
      <c r="Z48" s="332"/>
      <c r="AA48" s="332"/>
      <c r="AB48" s="332"/>
      <c r="AC48" s="332"/>
      <c r="AD48" s="332"/>
      <c r="AE48" s="332"/>
      <c r="AF48" s="332"/>
      <c r="AG48" s="332"/>
      <c r="AH48" s="332"/>
      <c r="AI48" s="332"/>
      <c r="AJ48" s="356"/>
      <c r="AK48" s="356"/>
      <c r="AL48" s="356"/>
      <c r="AM48" s="356"/>
      <c r="AN48" s="356"/>
      <c r="AO48" s="356"/>
      <c r="AP48" s="356"/>
      <c r="AQ48" s="356"/>
      <c r="AR48" s="356"/>
      <c r="AS48" s="356"/>
      <c r="AT48" s="356"/>
      <c r="AU48" s="356"/>
      <c r="AV48" s="356"/>
      <c r="AW48" s="357"/>
      <c r="AX48" s="357"/>
      <c r="AY48" s="357"/>
      <c r="AZ48" s="357"/>
      <c r="BA48" s="357"/>
      <c r="BB48" s="357"/>
      <c r="BC48" s="128"/>
      <c r="BD48" s="358"/>
      <c r="BE48" s="358"/>
      <c r="BF48" s="358"/>
      <c r="BG48" s="358"/>
      <c r="BH48" s="358"/>
      <c r="BI48" s="358"/>
      <c r="BJ48" s="358"/>
      <c r="BK48" s="358"/>
      <c r="BL48" s="128"/>
      <c r="BM48" s="122"/>
      <c r="BN48" s="71"/>
      <c r="BO48" s="71"/>
      <c r="BP48" s="71"/>
      <c r="BQ48" s="341" t="s">
        <v>127</v>
      </c>
      <c r="BR48" s="341"/>
      <c r="BS48" s="341"/>
      <c r="BT48" s="341"/>
      <c r="BU48" s="341"/>
      <c r="BV48" s="342" t="s">
        <v>128</v>
      </c>
      <c r="BW48" s="342"/>
      <c r="BX48" s="342"/>
      <c r="BY48" s="342"/>
      <c r="BZ48" s="342"/>
      <c r="CA48" s="342"/>
      <c r="CB48" s="342"/>
      <c r="CC48" s="343" t="s">
        <v>129</v>
      </c>
      <c r="CD48" s="343"/>
      <c r="CE48" s="343"/>
      <c r="CF48" s="343"/>
      <c r="CG48" s="343"/>
      <c r="CH48" s="343"/>
      <c r="CI48" s="343"/>
      <c r="CJ48" s="343"/>
      <c r="CK48" s="343"/>
      <c r="CL48" s="19"/>
      <c r="CM48" s="19"/>
    </row>
    <row r="49" spans="1:91" ht="45" customHeight="1" x14ac:dyDescent="0.25">
      <c r="A49" s="1">
        <f t="shared" si="1"/>
        <v>0</v>
      </c>
      <c r="B49" s="1">
        <f t="shared" si="2"/>
        <v>0</v>
      </c>
      <c r="C49" s="2" t="str">
        <f t="shared" si="3"/>
        <v>0</v>
      </c>
      <c r="D49" s="199" t="s">
        <v>46</v>
      </c>
      <c r="E49" s="199"/>
      <c r="F49" s="199"/>
      <c r="G49" s="199"/>
      <c r="H49" s="199"/>
      <c r="I49" s="199"/>
      <c r="J49" s="328"/>
      <c r="K49" s="329"/>
      <c r="L49" s="329"/>
      <c r="M49" s="330"/>
      <c r="N49" s="328"/>
      <c r="O49" s="329"/>
      <c r="P49" s="329"/>
      <c r="Q49" s="329"/>
      <c r="R49" s="329"/>
      <c r="S49" s="329"/>
      <c r="T49" s="329"/>
      <c r="U49" s="329"/>
      <c r="V49" s="329"/>
      <c r="W49" s="329"/>
      <c r="X49" s="330"/>
      <c r="Y49" s="331"/>
      <c r="Z49" s="331"/>
      <c r="AA49" s="331"/>
      <c r="AB49" s="331"/>
      <c r="AC49" s="331"/>
      <c r="AD49" s="331"/>
      <c r="AE49" s="331"/>
      <c r="AF49" s="331"/>
      <c r="AG49" s="331"/>
      <c r="AH49" s="331"/>
      <c r="AI49" s="331"/>
      <c r="AJ49" s="350"/>
      <c r="AK49" s="351"/>
      <c r="AL49" s="351"/>
      <c r="AM49" s="351"/>
      <c r="AN49" s="351"/>
      <c r="AO49" s="351"/>
      <c r="AP49" s="351"/>
      <c r="AQ49" s="351"/>
      <c r="AR49" s="351"/>
      <c r="AS49" s="351"/>
      <c r="AT49" s="352"/>
      <c r="AU49" s="350"/>
      <c r="AV49" s="352"/>
      <c r="AW49" s="353"/>
      <c r="AX49" s="354"/>
      <c r="AY49" s="354"/>
      <c r="AZ49" s="354"/>
      <c r="BA49" s="354"/>
      <c r="BB49" s="355"/>
      <c r="BC49" s="127"/>
      <c r="BD49" s="344"/>
      <c r="BE49" s="345"/>
      <c r="BF49" s="345"/>
      <c r="BG49" s="345"/>
      <c r="BH49" s="345"/>
      <c r="BI49" s="345"/>
      <c r="BJ49" s="345"/>
      <c r="BK49" s="346"/>
      <c r="BL49" s="127"/>
      <c r="BM49" s="121"/>
      <c r="BN49" s="71"/>
      <c r="BO49" s="71"/>
      <c r="BP49" s="71"/>
      <c r="BQ49" s="341"/>
      <c r="BR49" s="341"/>
      <c r="BS49" s="341"/>
      <c r="BT49" s="341"/>
      <c r="BU49" s="341"/>
      <c r="BV49" s="342"/>
      <c r="BW49" s="342"/>
      <c r="BX49" s="342"/>
      <c r="BY49" s="342"/>
      <c r="BZ49" s="342"/>
      <c r="CA49" s="342"/>
      <c r="CB49" s="342"/>
      <c r="CC49" s="343"/>
      <c r="CD49" s="343"/>
      <c r="CE49" s="343"/>
      <c r="CF49" s="343"/>
      <c r="CG49" s="343"/>
      <c r="CH49" s="343"/>
      <c r="CI49" s="343"/>
      <c r="CJ49" s="343"/>
      <c r="CK49" s="343"/>
      <c r="CL49" s="19"/>
      <c r="CM49" s="19"/>
    </row>
    <row r="50" spans="1:91" ht="45" customHeight="1" x14ac:dyDescent="0.25">
      <c r="A50" s="1">
        <f t="shared" si="1"/>
        <v>0</v>
      </c>
      <c r="B50" s="1">
        <f t="shared" si="2"/>
        <v>0</v>
      </c>
      <c r="C50" s="2" t="str">
        <f t="shared" si="3"/>
        <v>0</v>
      </c>
      <c r="D50" s="339">
        <f>D48+1</f>
        <v>44808</v>
      </c>
      <c r="E50" s="339"/>
      <c r="F50" s="339"/>
      <c r="G50" s="339"/>
      <c r="H50" s="339"/>
      <c r="I50" s="339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0"/>
      <c r="V50" s="340"/>
      <c r="W50" s="340"/>
      <c r="X50" s="340"/>
      <c r="Y50" s="332"/>
      <c r="Z50" s="332"/>
      <c r="AA50" s="332"/>
      <c r="AB50" s="332"/>
      <c r="AC50" s="332"/>
      <c r="AD50" s="332"/>
      <c r="AE50" s="332"/>
      <c r="AF50" s="332"/>
      <c r="AG50" s="332"/>
      <c r="AH50" s="332"/>
      <c r="AI50" s="332"/>
      <c r="AJ50" s="333"/>
      <c r="AK50" s="334"/>
      <c r="AL50" s="334"/>
      <c r="AM50" s="334"/>
      <c r="AN50" s="334"/>
      <c r="AO50" s="334"/>
      <c r="AP50" s="334"/>
      <c r="AQ50" s="334"/>
      <c r="AR50" s="334"/>
      <c r="AS50" s="334"/>
      <c r="AT50" s="335"/>
      <c r="AU50" s="333"/>
      <c r="AV50" s="335"/>
      <c r="AW50" s="336"/>
      <c r="AX50" s="337"/>
      <c r="AY50" s="337"/>
      <c r="AZ50" s="337"/>
      <c r="BA50" s="337"/>
      <c r="BB50" s="338"/>
      <c r="BC50" s="129"/>
      <c r="BD50" s="347"/>
      <c r="BE50" s="348"/>
      <c r="BF50" s="348"/>
      <c r="BG50" s="348"/>
      <c r="BH50" s="348"/>
      <c r="BI50" s="348"/>
      <c r="BJ50" s="348"/>
      <c r="BK50" s="349"/>
      <c r="BL50" s="129"/>
      <c r="BM50" s="122"/>
      <c r="BN50" s="71"/>
      <c r="BO50" s="71"/>
      <c r="BP50" s="71"/>
      <c r="BQ50" s="341"/>
      <c r="BR50" s="341"/>
      <c r="BS50" s="341"/>
      <c r="BT50" s="341"/>
      <c r="BU50" s="341"/>
      <c r="BV50" s="342"/>
      <c r="BW50" s="342"/>
      <c r="BX50" s="342"/>
      <c r="BY50" s="342"/>
      <c r="BZ50" s="342"/>
      <c r="CA50" s="342"/>
      <c r="CB50" s="342"/>
      <c r="CC50" s="343"/>
      <c r="CD50" s="343"/>
      <c r="CE50" s="343"/>
      <c r="CF50" s="343"/>
      <c r="CG50" s="343"/>
      <c r="CH50" s="343"/>
      <c r="CI50" s="343"/>
      <c r="CJ50" s="343"/>
      <c r="CK50" s="343"/>
      <c r="CL50" s="19"/>
      <c r="CM50" s="19"/>
    </row>
    <row r="51" spans="1:91" ht="45" customHeight="1" x14ac:dyDescent="0.25">
      <c r="AG51" s="72"/>
      <c r="AH51" s="72"/>
      <c r="AI51" s="72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4"/>
      <c r="BO51" s="74"/>
      <c r="BP51" s="74"/>
      <c r="BQ51" s="341"/>
      <c r="BR51" s="341"/>
      <c r="BS51" s="341"/>
      <c r="BT51" s="341"/>
      <c r="BU51" s="341"/>
      <c r="BV51" s="342"/>
      <c r="BW51" s="342"/>
      <c r="BX51" s="342"/>
      <c r="BY51" s="342"/>
      <c r="BZ51" s="342"/>
      <c r="CA51" s="342"/>
      <c r="CB51" s="342"/>
      <c r="CC51" s="343"/>
      <c r="CD51" s="343"/>
      <c r="CE51" s="343"/>
      <c r="CF51" s="343"/>
      <c r="CG51" s="343"/>
      <c r="CH51" s="343"/>
      <c r="CI51" s="343"/>
      <c r="CJ51" s="343"/>
      <c r="CK51" s="343"/>
      <c r="CL51" s="19"/>
      <c r="CM51" s="19"/>
    </row>
    <row r="52" spans="1:91" ht="18" customHeight="1" x14ac:dyDescent="0.25">
      <c r="D52" s="323" t="s">
        <v>130</v>
      </c>
      <c r="E52" s="323"/>
      <c r="F52" s="323"/>
      <c r="G52" s="323"/>
      <c r="H52" s="323"/>
      <c r="I52" s="323"/>
      <c r="J52" s="323"/>
      <c r="K52" s="323"/>
      <c r="L52" s="323"/>
      <c r="M52" s="324" t="s">
        <v>131</v>
      </c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  <c r="AC52" s="324"/>
      <c r="AD52" s="324"/>
      <c r="AE52" s="324"/>
      <c r="AF52" s="324"/>
      <c r="AG52" s="324"/>
      <c r="AH52" s="324"/>
      <c r="AI52" s="324"/>
      <c r="AJ52" s="324"/>
      <c r="AK52" s="324"/>
      <c r="AL52" s="324"/>
      <c r="AM52" s="324"/>
      <c r="AN52" s="324"/>
      <c r="AO52" s="324"/>
      <c r="AP52" s="324"/>
      <c r="AQ52" s="324"/>
      <c r="AR52" s="324"/>
      <c r="AS52" s="324"/>
      <c r="AT52" s="324"/>
      <c r="AU52" s="324"/>
      <c r="AV52" s="324"/>
      <c r="AW52" s="324"/>
      <c r="AX52" s="324"/>
      <c r="AY52" s="324"/>
      <c r="AZ52" s="324"/>
      <c r="BA52" s="324"/>
      <c r="BB52" s="324"/>
      <c r="BC52" s="324"/>
      <c r="BD52" s="324"/>
      <c r="BE52" s="324"/>
      <c r="BF52" s="324"/>
      <c r="BG52" s="324"/>
      <c r="BH52" s="324"/>
      <c r="BI52" s="324"/>
      <c r="BJ52" s="324"/>
      <c r="BK52" s="324"/>
      <c r="BL52" s="324"/>
      <c r="BM52" s="324"/>
      <c r="BN52" s="75"/>
      <c r="BO52" s="75"/>
      <c r="BP52" s="75"/>
      <c r="BQ52" s="317" t="s">
        <v>132</v>
      </c>
      <c r="BR52" s="317"/>
      <c r="BS52" s="317"/>
      <c r="BT52" s="317"/>
      <c r="BU52" s="317"/>
      <c r="BV52" s="318" t="s">
        <v>133</v>
      </c>
      <c r="BW52" s="318"/>
      <c r="BX52" s="318"/>
      <c r="BY52" s="318"/>
      <c r="BZ52" s="318"/>
      <c r="CA52" s="318"/>
      <c r="CB52" s="318"/>
      <c r="CC52" s="313" t="s">
        <v>134</v>
      </c>
      <c r="CD52" s="313"/>
      <c r="CE52" s="313"/>
      <c r="CF52" s="313"/>
      <c r="CG52" s="313"/>
      <c r="CH52" s="313"/>
      <c r="CI52" s="313"/>
      <c r="CJ52" s="313"/>
      <c r="CK52" s="313"/>
    </row>
    <row r="53" spans="1:91" ht="22.5" customHeight="1" x14ac:dyDescent="0.25"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24"/>
      <c r="Z53" s="324"/>
      <c r="AA53" s="324"/>
      <c r="AB53" s="324"/>
      <c r="AC53" s="324"/>
      <c r="AD53" s="324"/>
      <c r="AE53" s="324"/>
      <c r="AF53" s="324"/>
      <c r="AG53" s="324"/>
      <c r="AH53" s="324"/>
      <c r="AI53" s="324"/>
      <c r="AJ53" s="324"/>
      <c r="AK53" s="324"/>
      <c r="AL53" s="324"/>
      <c r="AM53" s="324"/>
      <c r="AN53" s="324"/>
      <c r="AO53" s="324"/>
      <c r="AP53" s="324"/>
      <c r="AQ53" s="324"/>
      <c r="AR53" s="324"/>
      <c r="AS53" s="324"/>
      <c r="AT53" s="324"/>
      <c r="AU53" s="324"/>
      <c r="AV53" s="324"/>
      <c r="AW53" s="324"/>
      <c r="AX53" s="324"/>
      <c r="AY53" s="324"/>
      <c r="AZ53" s="324"/>
      <c r="BA53" s="324"/>
      <c r="BB53" s="324"/>
      <c r="BC53" s="324"/>
      <c r="BD53" s="324"/>
      <c r="BE53" s="324"/>
      <c r="BF53" s="324"/>
      <c r="BG53" s="324"/>
      <c r="BH53" s="324"/>
      <c r="BI53" s="324"/>
      <c r="BJ53" s="324"/>
      <c r="BK53" s="324"/>
      <c r="BL53" s="324"/>
      <c r="BM53" s="324"/>
      <c r="BN53" s="75"/>
      <c r="BO53" s="75"/>
      <c r="BP53" s="75"/>
      <c r="BQ53" s="317"/>
      <c r="BR53" s="317"/>
      <c r="BS53" s="317"/>
      <c r="BT53" s="317"/>
      <c r="BU53" s="317"/>
      <c r="BV53" s="318"/>
      <c r="BW53" s="318"/>
      <c r="BX53" s="318"/>
      <c r="BY53" s="318"/>
      <c r="BZ53" s="318"/>
      <c r="CA53" s="318"/>
      <c r="CB53" s="318"/>
      <c r="CC53" s="313"/>
      <c r="CD53" s="313"/>
      <c r="CE53" s="313"/>
      <c r="CF53" s="313"/>
      <c r="CG53" s="313"/>
      <c r="CH53" s="313"/>
      <c r="CI53" s="313"/>
      <c r="CJ53" s="313"/>
      <c r="CK53" s="313"/>
    </row>
    <row r="54" spans="1:91" ht="18" customHeight="1" x14ac:dyDescent="0.25">
      <c r="D54" s="323"/>
      <c r="E54" s="323"/>
      <c r="F54" s="323"/>
      <c r="G54" s="323"/>
      <c r="H54" s="323"/>
      <c r="I54" s="323"/>
      <c r="J54" s="323"/>
      <c r="K54" s="323"/>
      <c r="L54" s="323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24"/>
      <c r="Z54" s="324"/>
      <c r="AA54" s="324"/>
      <c r="AB54" s="324"/>
      <c r="AC54" s="324"/>
      <c r="AD54" s="324"/>
      <c r="AE54" s="324"/>
      <c r="AF54" s="324"/>
      <c r="AG54" s="324"/>
      <c r="AH54" s="324"/>
      <c r="AI54" s="324"/>
      <c r="AJ54" s="324"/>
      <c r="AK54" s="324"/>
      <c r="AL54" s="324"/>
      <c r="AM54" s="324"/>
      <c r="AN54" s="324"/>
      <c r="AO54" s="324"/>
      <c r="AP54" s="324"/>
      <c r="AQ54" s="324"/>
      <c r="AR54" s="324"/>
      <c r="AS54" s="324"/>
      <c r="AT54" s="324"/>
      <c r="AU54" s="324"/>
      <c r="AV54" s="324"/>
      <c r="AW54" s="324"/>
      <c r="AX54" s="324"/>
      <c r="AY54" s="324"/>
      <c r="AZ54" s="324"/>
      <c r="BA54" s="324"/>
      <c r="BB54" s="324"/>
      <c r="BC54" s="324"/>
      <c r="BD54" s="324"/>
      <c r="BE54" s="324"/>
      <c r="BF54" s="324"/>
      <c r="BG54" s="324"/>
      <c r="BH54" s="324"/>
      <c r="BI54" s="324"/>
      <c r="BJ54" s="324"/>
      <c r="BK54" s="324"/>
      <c r="BL54" s="324"/>
      <c r="BM54" s="324"/>
      <c r="BQ54" s="317"/>
      <c r="BR54" s="317"/>
      <c r="BS54" s="317"/>
      <c r="BT54" s="317"/>
      <c r="BU54" s="317"/>
      <c r="BV54" s="318"/>
      <c r="BW54" s="318"/>
      <c r="BX54" s="318"/>
      <c r="BY54" s="318"/>
      <c r="BZ54" s="318"/>
      <c r="CA54" s="318"/>
      <c r="CB54" s="318"/>
      <c r="CC54" s="313"/>
      <c r="CD54" s="313"/>
      <c r="CE54" s="313"/>
      <c r="CF54" s="313"/>
      <c r="CG54" s="313"/>
      <c r="CH54" s="313"/>
      <c r="CI54" s="313"/>
      <c r="CJ54" s="313"/>
      <c r="CK54" s="313"/>
    </row>
    <row r="55" spans="1:91" ht="9.6" customHeight="1" x14ac:dyDescent="0.25">
      <c r="D55" s="323"/>
      <c r="E55" s="323"/>
      <c r="F55" s="323"/>
      <c r="G55" s="323"/>
      <c r="H55" s="323"/>
      <c r="I55" s="323"/>
      <c r="J55" s="323"/>
      <c r="K55" s="323"/>
      <c r="L55" s="323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24"/>
      <c r="Z55" s="324"/>
      <c r="AA55" s="324"/>
      <c r="AB55" s="324"/>
      <c r="AC55" s="324"/>
      <c r="AD55" s="324"/>
      <c r="AE55" s="324"/>
      <c r="AF55" s="324"/>
      <c r="AG55" s="324"/>
      <c r="AH55" s="324"/>
      <c r="AI55" s="324"/>
      <c r="AJ55" s="324"/>
      <c r="AK55" s="324"/>
      <c r="AL55" s="324"/>
      <c r="AM55" s="324"/>
      <c r="AN55" s="324"/>
      <c r="AO55" s="324"/>
      <c r="AP55" s="324"/>
      <c r="AQ55" s="324"/>
      <c r="AR55" s="324"/>
      <c r="AS55" s="324"/>
      <c r="AT55" s="324"/>
      <c r="AU55" s="324"/>
      <c r="AV55" s="324"/>
      <c r="AW55" s="324"/>
      <c r="AX55" s="324"/>
      <c r="AY55" s="324"/>
      <c r="AZ55" s="324"/>
      <c r="BA55" s="324"/>
      <c r="BB55" s="324"/>
      <c r="BC55" s="324"/>
      <c r="BD55" s="324"/>
      <c r="BE55" s="324"/>
      <c r="BF55" s="324"/>
      <c r="BG55" s="324"/>
      <c r="BH55" s="324"/>
      <c r="BI55" s="324"/>
      <c r="BJ55" s="324"/>
      <c r="BK55" s="324"/>
      <c r="BL55" s="324"/>
      <c r="BM55" s="324"/>
      <c r="BQ55" s="317"/>
      <c r="BR55" s="317"/>
      <c r="BS55" s="317"/>
      <c r="BT55" s="317"/>
      <c r="BU55" s="317"/>
      <c r="BV55" s="318"/>
      <c r="BW55" s="318"/>
      <c r="BX55" s="318"/>
      <c r="BY55" s="318"/>
      <c r="BZ55" s="318"/>
      <c r="CA55" s="318"/>
      <c r="CB55" s="318"/>
      <c r="CC55" s="313"/>
      <c r="CD55" s="313"/>
      <c r="CE55" s="313"/>
      <c r="CF55" s="313"/>
      <c r="CG55" s="313"/>
      <c r="CH55" s="313"/>
      <c r="CI55" s="313"/>
      <c r="CJ55" s="313"/>
      <c r="CK55" s="313"/>
    </row>
    <row r="56" spans="1:91" ht="9.6" customHeight="1" x14ac:dyDescent="0.25">
      <c r="D56" s="323"/>
      <c r="E56" s="323"/>
      <c r="F56" s="323"/>
      <c r="G56" s="323"/>
      <c r="H56" s="323"/>
      <c r="I56" s="323"/>
      <c r="J56" s="323"/>
      <c r="K56" s="323"/>
      <c r="L56" s="323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  <c r="AA56" s="324"/>
      <c r="AB56" s="324"/>
      <c r="AC56" s="324"/>
      <c r="AD56" s="324"/>
      <c r="AE56" s="324"/>
      <c r="AF56" s="324"/>
      <c r="AG56" s="324"/>
      <c r="AH56" s="324"/>
      <c r="AI56" s="324"/>
      <c r="AJ56" s="324"/>
      <c r="AK56" s="324"/>
      <c r="AL56" s="324"/>
      <c r="AM56" s="324"/>
      <c r="AN56" s="324"/>
      <c r="AO56" s="324"/>
      <c r="AP56" s="324"/>
      <c r="AQ56" s="324"/>
      <c r="AR56" s="324"/>
      <c r="AS56" s="324"/>
      <c r="AT56" s="324"/>
      <c r="AU56" s="324"/>
      <c r="AV56" s="324"/>
      <c r="AW56" s="324"/>
      <c r="AX56" s="324"/>
      <c r="AY56" s="324"/>
      <c r="AZ56" s="324"/>
      <c r="BA56" s="324"/>
      <c r="BB56" s="324"/>
      <c r="BC56" s="324"/>
      <c r="BD56" s="324"/>
      <c r="BE56" s="324"/>
      <c r="BF56" s="324"/>
      <c r="BG56" s="324"/>
      <c r="BH56" s="324"/>
      <c r="BI56" s="324"/>
      <c r="BJ56" s="324"/>
      <c r="BK56" s="324"/>
      <c r="BL56" s="324"/>
      <c r="BM56" s="324"/>
      <c r="BQ56" s="317"/>
      <c r="BR56" s="317"/>
      <c r="BS56" s="317"/>
      <c r="BT56" s="317"/>
      <c r="BU56" s="317"/>
      <c r="BV56" s="318"/>
      <c r="BW56" s="318"/>
      <c r="BX56" s="318"/>
      <c r="BY56" s="318"/>
      <c r="BZ56" s="318"/>
      <c r="CA56" s="318"/>
      <c r="CB56" s="318"/>
      <c r="CC56" s="313"/>
      <c r="CD56" s="313"/>
      <c r="CE56" s="313"/>
      <c r="CF56" s="313"/>
      <c r="CG56" s="313"/>
      <c r="CH56" s="313"/>
      <c r="CI56" s="313"/>
      <c r="CJ56" s="313"/>
      <c r="CK56" s="313"/>
    </row>
    <row r="57" spans="1:91" ht="9.6" customHeight="1" x14ac:dyDescent="0.25">
      <c r="D57" s="323"/>
      <c r="E57" s="323"/>
      <c r="F57" s="323"/>
      <c r="G57" s="323"/>
      <c r="H57" s="323"/>
      <c r="I57" s="323"/>
      <c r="J57" s="323"/>
      <c r="K57" s="323"/>
      <c r="L57" s="323"/>
      <c r="M57" s="324"/>
      <c r="N57" s="324"/>
      <c r="O57" s="324"/>
      <c r="P57" s="324"/>
      <c r="Q57" s="324"/>
      <c r="R57" s="324"/>
      <c r="S57" s="324"/>
      <c r="T57" s="324"/>
      <c r="U57" s="324"/>
      <c r="V57" s="324"/>
      <c r="W57" s="324"/>
      <c r="X57" s="324"/>
      <c r="Y57" s="324"/>
      <c r="Z57" s="324"/>
      <c r="AA57" s="324"/>
      <c r="AB57" s="324"/>
      <c r="AC57" s="324"/>
      <c r="AD57" s="324"/>
      <c r="AE57" s="324"/>
      <c r="AF57" s="324"/>
      <c r="AG57" s="324"/>
      <c r="AH57" s="324"/>
      <c r="AI57" s="324"/>
      <c r="AJ57" s="324"/>
      <c r="AK57" s="324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  <c r="AV57" s="324"/>
      <c r="AW57" s="324"/>
      <c r="AX57" s="324"/>
      <c r="AY57" s="324"/>
      <c r="AZ57" s="324"/>
      <c r="BA57" s="324"/>
      <c r="BB57" s="324"/>
      <c r="BC57" s="324"/>
      <c r="BD57" s="324"/>
      <c r="BE57" s="324"/>
      <c r="BF57" s="324"/>
      <c r="BG57" s="324"/>
      <c r="BH57" s="324"/>
      <c r="BI57" s="324"/>
      <c r="BJ57" s="324"/>
      <c r="BK57" s="324"/>
      <c r="BL57" s="324"/>
      <c r="BM57" s="324"/>
      <c r="BQ57" s="317"/>
      <c r="BR57" s="317"/>
      <c r="BS57" s="317"/>
      <c r="BT57" s="317"/>
      <c r="BU57" s="317"/>
      <c r="BV57" s="318"/>
      <c r="BW57" s="318"/>
      <c r="BX57" s="318"/>
      <c r="BY57" s="318"/>
      <c r="BZ57" s="318"/>
      <c r="CA57" s="318"/>
      <c r="CB57" s="318"/>
      <c r="CC57" s="313"/>
      <c r="CD57" s="313"/>
      <c r="CE57" s="313"/>
      <c r="CF57" s="313"/>
      <c r="CG57" s="313"/>
      <c r="CH57" s="313"/>
      <c r="CI57" s="313"/>
      <c r="CJ57" s="313"/>
      <c r="CK57" s="313"/>
    </row>
    <row r="58" spans="1:91" ht="9.6" customHeight="1" x14ac:dyDescent="0.25">
      <c r="D58" s="323"/>
      <c r="E58" s="323"/>
      <c r="F58" s="323"/>
      <c r="G58" s="323"/>
      <c r="H58" s="323"/>
      <c r="I58" s="323"/>
      <c r="J58" s="323"/>
      <c r="K58" s="323"/>
      <c r="L58" s="323"/>
      <c r="M58" s="324"/>
      <c r="N58" s="324"/>
      <c r="O58" s="324"/>
      <c r="P58" s="324"/>
      <c r="Q58" s="324"/>
      <c r="R58" s="324"/>
      <c r="S58" s="324"/>
      <c r="T58" s="324"/>
      <c r="U58" s="324"/>
      <c r="V58" s="324"/>
      <c r="W58" s="324"/>
      <c r="X58" s="324"/>
      <c r="Y58" s="324"/>
      <c r="Z58" s="324"/>
      <c r="AA58" s="324"/>
      <c r="AB58" s="324"/>
      <c r="AC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  <c r="AV58" s="324"/>
      <c r="AW58" s="324"/>
      <c r="AX58" s="324"/>
      <c r="AY58" s="324"/>
      <c r="AZ58" s="324"/>
      <c r="BA58" s="324"/>
      <c r="BB58" s="324"/>
      <c r="BC58" s="324"/>
      <c r="BD58" s="324"/>
      <c r="BE58" s="324"/>
      <c r="BF58" s="324"/>
      <c r="BG58" s="324"/>
      <c r="BH58" s="324"/>
      <c r="BI58" s="324"/>
      <c r="BJ58" s="324"/>
      <c r="BK58" s="324"/>
      <c r="BL58" s="324"/>
      <c r="BM58" s="324"/>
      <c r="BQ58" s="317"/>
      <c r="BR58" s="317"/>
      <c r="BS58" s="317"/>
      <c r="BT58" s="317"/>
      <c r="BU58" s="317"/>
      <c r="BV58" s="318"/>
      <c r="BW58" s="318"/>
      <c r="BX58" s="318"/>
      <c r="BY58" s="318"/>
      <c r="BZ58" s="318"/>
      <c r="CA58" s="318"/>
      <c r="CB58" s="318"/>
      <c r="CC58" s="313"/>
      <c r="CD58" s="313"/>
      <c r="CE58" s="313"/>
      <c r="CF58" s="313"/>
      <c r="CG58" s="313"/>
      <c r="CH58" s="313"/>
      <c r="CI58" s="313"/>
      <c r="CJ58" s="313"/>
      <c r="CK58" s="313"/>
    </row>
    <row r="59" spans="1:91" ht="9.6" customHeight="1" x14ac:dyDescent="0.5">
      <c r="I59" s="76"/>
      <c r="J59" s="76"/>
      <c r="K59" s="76"/>
      <c r="L59" s="76"/>
      <c r="M59" s="76"/>
      <c r="N59" s="76"/>
      <c r="O59" s="76"/>
      <c r="U59" s="44"/>
      <c r="V59" s="44"/>
      <c r="W59" s="44"/>
      <c r="X59" s="44"/>
      <c r="Y59" s="44"/>
      <c r="Z59" s="44"/>
      <c r="AA59" s="44"/>
      <c r="AB59" s="44"/>
      <c r="AC59" s="44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H59" s="56"/>
      <c r="BI59" s="56"/>
      <c r="BJ59" s="56"/>
      <c r="BK59" s="56"/>
      <c r="BL59" s="56"/>
      <c r="BM59" s="56"/>
      <c r="BQ59" s="317"/>
      <c r="BR59" s="317"/>
      <c r="BS59" s="317"/>
      <c r="BT59" s="317"/>
      <c r="BU59" s="317"/>
      <c r="BV59" s="318"/>
      <c r="BW59" s="318"/>
      <c r="BX59" s="318"/>
      <c r="BY59" s="318"/>
      <c r="BZ59" s="318"/>
      <c r="CA59" s="318"/>
      <c r="CB59" s="318"/>
      <c r="CC59" s="313"/>
      <c r="CD59" s="313"/>
      <c r="CE59" s="313"/>
      <c r="CF59" s="313"/>
      <c r="CG59" s="313"/>
      <c r="CH59" s="313"/>
      <c r="CI59" s="313"/>
      <c r="CJ59" s="313"/>
      <c r="CK59" s="313"/>
    </row>
    <row r="60" spans="1:91" ht="9.6" customHeight="1" x14ac:dyDescent="0.5">
      <c r="D60" s="45"/>
      <c r="E60" s="59"/>
      <c r="F60" s="59"/>
      <c r="G60" s="59"/>
      <c r="H60" s="59"/>
      <c r="I60" s="76"/>
      <c r="J60" s="76"/>
      <c r="K60" s="76"/>
      <c r="L60" s="76"/>
      <c r="M60" s="76"/>
      <c r="N60" s="76"/>
      <c r="O60" s="76"/>
      <c r="R60" s="45"/>
      <c r="S60" s="77"/>
      <c r="T60" s="77"/>
      <c r="U60" s="44"/>
      <c r="V60" s="44"/>
      <c r="W60" s="44"/>
      <c r="X60" s="44"/>
      <c r="Y60" s="44"/>
      <c r="Z60" s="44"/>
      <c r="AA60" s="44"/>
      <c r="AB60" s="44"/>
      <c r="AC60" s="44"/>
      <c r="AE60" s="31"/>
      <c r="AF60" s="56"/>
      <c r="AG60" s="5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T60" s="45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Q60" s="317"/>
      <c r="BR60" s="317"/>
      <c r="BS60" s="317"/>
      <c r="BT60" s="317"/>
      <c r="BU60" s="317"/>
      <c r="BV60" s="318"/>
      <c r="BW60" s="318"/>
      <c r="BX60" s="318"/>
      <c r="BY60" s="318"/>
      <c r="BZ60" s="318"/>
      <c r="CA60" s="318"/>
      <c r="CB60" s="318"/>
      <c r="CC60" s="313"/>
      <c r="CD60" s="313"/>
      <c r="CE60" s="313"/>
      <c r="CF60" s="313"/>
      <c r="CG60" s="313"/>
      <c r="CH60" s="313"/>
      <c r="CI60" s="313"/>
      <c r="CJ60" s="313"/>
      <c r="CK60" s="313"/>
    </row>
    <row r="61" spans="1:91" ht="9.6" customHeight="1" x14ac:dyDescent="0.5">
      <c r="D61" s="59"/>
      <c r="E61" s="59"/>
      <c r="F61" s="59"/>
      <c r="G61" s="59"/>
      <c r="H61" s="59"/>
      <c r="I61" s="76"/>
      <c r="J61" s="76"/>
      <c r="K61" s="76"/>
      <c r="L61" s="76"/>
      <c r="M61" s="76"/>
      <c r="N61" s="76"/>
      <c r="O61" s="76"/>
      <c r="R61" s="77"/>
      <c r="S61" s="77"/>
      <c r="T61" s="77"/>
      <c r="U61" s="44"/>
      <c r="V61" s="44"/>
      <c r="W61" s="44"/>
      <c r="X61" s="44"/>
      <c r="Y61" s="44"/>
      <c r="Z61" s="44"/>
      <c r="AA61" s="44"/>
      <c r="AB61" s="44"/>
      <c r="AC61" s="44"/>
      <c r="AE61" s="56"/>
      <c r="AF61" s="56"/>
      <c r="AG61" s="5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T61" s="77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Q61" s="317" t="s">
        <v>135</v>
      </c>
      <c r="BR61" s="317"/>
      <c r="BS61" s="317"/>
      <c r="BT61" s="317"/>
      <c r="BU61" s="317"/>
      <c r="BV61" s="318" t="s">
        <v>136</v>
      </c>
      <c r="BW61" s="318"/>
      <c r="BX61" s="318"/>
      <c r="BY61" s="318"/>
      <c r="BZ61" s="318"/>
      <c r="CA61" s="318"/>
      <c r="CB61" s="318"/>
      <c r="CC61" s="313" t="s">
        <v>137</v>
      </c>
      <c r="CD61" s="313"/>
      <c r="CE61" s="313"/>
      <c r="CF61" s="313"/>
      <c r="CG61" s="313"/>
      <c r="CH61" s="313"/>
      <c r="CI61" s="313"/>
      <c r="CJ61" s="313"/>
      <c r="CK61" s="313"/>
    </row>
    <row r="62" spans="1:91" ht="9.6" customHeight="1" x14ac:dyDescent="0.25">
      <c r="D62" s="325" t="s">
        <v>138</v>
      </c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25"/>
      <c r="AB62" s="325"/>
      <c r="AC62" s="325"/>
      <c r="BH62" s="17"/>
      <c r="BJ62" s="31"/>
      <c r="BK62" s="54"/>
      <c r="BL62" s="54"/>
      <c r="BQ62" s="317"/>
      <c r="BR62" s="317"/>
      <c r="BS62" s="317"/>
      <c r="BT62" s="317"/>
      <c r="BU62" s="317"/>
      <c r="BV62" s="318"/>
      <c r="BW62" s="318"/>
      <c r="BX62" s="318"/>
      <c r="BY62" s="318"/>
      <c r="BZ62" s="318"/>
      <c r="CA62" s="318"/>
      <c r="CB62" s="318"/>
      <c r="CC62" s="313"/>
      <c r="CD62" s="313"/>
      <c r="CE62" s="313"/>
      <c r="CF62" s="313"/>
      <c r="CG62" s="313"/>
      <c r="CH62" s="313"/>
      <c r="CI62" s="313"/>
      <c r="CJ62" s="313"/>
      <c r="CK62" s="313"/>
    </row>
    <row r="63" spans="1:91" ht="9.6" customHeight="1" x14ac:dyDescent="0.5"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Z63" s="325"/>
      <c r="AA63" s="325"/>
      <c r="AB63" s="325"/>
      <c r="AC63" s="325"/>
      <c r="AM63" s="44"/>
      <c r="AN63" s="44"/>
      <c r="AO63" s="44"/>
      <c r="AP63" s="44"/>
      <c r="AQ63" s="44"/>
      <c r="AR63" s="44"/>
      <c r="AS63" s="44"/>
      <c r="AT63" s="44"/>
      <c r="AU63" s="44"/>
      <c r="BH63" s="17"/>
      <c r="BJ63" s="54"/>
      <c r="BK63" s="54"/>
      <c r="BL63" s="54"/>
      <c r="BQ63" s="317"/>
      <c r="BR63" s="317"/>
      <c r="BS63" s="317"/>
      <c r="BT63" s="317"/>
      <c r="BU63" s="317"/>
      <c r="BV63" s="318"/>
      <c r="BW63" s="318"/>
      <c r="BX63" s="318"/>
      <c r="BY63" s="318"/>
      <c r="BZ63" s="318"/>
      <c r="CA63" s="318"/>
      <c r="CB63" s="318"/>
      <c r="CC63" s="313"/>
      <c r="CD63" s="313"/>
      <c r="CE63" s="313"/>
      <c r="CF63" s="313"/>
      <c r="CG63" s="313"/>
      <c r="CH63" s="313"/>
      <c r="CI63" s="313"/>
      <c r="CJ63" s="313"/>
      <c r="CK63" s="313"/>
    </row>
    <row r="64" spans="1:91" ht="9.6" customHeight="1" x14ac:dyDescent="0.5">
      <c r="D64" s="325"/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Z64" s="325"/>
      <c r="AA64" s="325"/>
      <c r="AB64" s="325"/>
      <c r="AC64" s="325"/>
      <c r="AE64" s="17"/>
      <c r="AG64" s="31"/>
      <c r="AH64" s="59"/>
      <c r="AI64" s="59"/>
      <c r="AJ64" s="59"/>
      <c r="AK64" s="59"/>
      <c r="AL64" s="59"/>
      <c r="AM64" s="44"/>
      <c r="AN64" s="44"/>
      <c r="AO64" s="44"/>
      <c r="AP64" s="44"/>
      <c r="AQ64" s="44"/>
      <c r="AR64" s="44"/>
      <c r="AS64" s="44"/>
      <c r="AT64" s="44"/>
      <c r="AU64" s="44"/>
      <c r="BQ64" s="317"/>
      <c r="BR64" s="317"/>
      <c r="BS64" s="317"/>
      <c r="BT64" s="317"/>
      <c r="BU64" s="317"/>
      <c r="BV64" s="318"/>
      <c r="BW64" s="318"/>
      <c r="BX64" s="318"/>
      <c r="BY64" s="318"/>
      <c r="BZ64" s="318"/>
      <c r="CA64" s="318"/>
      <c r="CB64" s="318"/>
      <c r="CC64" s="313"/>
      <c r="CD64" s="313"/>
      <c r="CE64" s="313"/>
      <c r="CF64" s="313"/>
      <c r="CG64" s="313"/>
      <c r="CH64" s="313"/>
      <c r="CI64" s="313"/>
      <c r="CJ64" s="313"/>
      <c r="CK64" s="313"/>
    </row>
    <row r="65" spans="4:89" ht="9.6" customHeight="1" x14ac:dyDescent="0.5"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5"/>
      <c r="V65" s="325"/>
      <c r="W65" s="325"/>
      <c r="X65" s="325"/>
      <c r="Y65" s="325"/>
      <c r="Z65" s="325"/>
      <c r="AA65" s="325"/>
      <c r="AB65" s="325"/>
      <c r="AC65" s="325"/>
      <c r="AE65" s="17"/>
      <c r="AG65" s="59"/>
      <c r="AH65" s="59"/>
      <c r="AI65" s="59"/>
      <c r="AJ65" s="59"/>
      <c r="AK65" s="59"/>
      <c r="AL65" s="59"/>
      <c r="AM65" s="44"/>
      <c r="AN65" s="44"/>
      <c r="AO65" s="44"/>
      <c r="AP65" s="44"/>
      <c r="AQ65" s="44"/>
      <c r="AR65" s="44"/>
      <c r="AS65" s="44"/>
      <c r="AT65" s="44"/>
      <c r="AU65" s="44"/>
      <c r="BQ65" s="317"/>
      <c r="BR65" s="317"/>
      <c r="BS65" s="317"/>
      <c r="BT65" s="317"/>
      <c r="BU65" s="317"/>
      <c r="BV65" s="318"/>
      <c r="BW65" s="318"/>
      <c r="BX65" s="318"/>
      <c r="BY65" s="318"/>
      <c r="BZ65" s="318"/>
      <c r="CA65" s="318"/>
      <c r="CB65" s="318"/>
      <c r="CC65" s="313"/>
      <c r="CD65" s="313"/>
      <c r="CE65" s="313"/>
      <c r="CF65" s="313"/>
      <c r="CG65" s="313"/>
      <c r="CH65" s="313"/>
      <c r="CI65" s="313"/>
      <c r="CJ65" s="313"/>
      <c r="CK65" s="313"/>
    </row>
    <row r="66" spans="4:89" ht="9.6" customHeight="1" x14ac:dyDescent="0.25"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  <c r="Z66" s="325"/>
      <c r="AA66" s="325"/>
      <c r="AB66" s="325"/>
      <c r="AC66" s="325"/>
      <c r="BH66" s="17"/>
      <c r="BJ66" s="31"/>
      <c r="BK66" s="54"/>
      <c r="BL66" s="54"/>
      <c r="BQ66" s="317"/>
      <c r="BR66" s="317"/>
      <c r="BS66" s="317"/>
      <c r="BT66" s="317"/>
      <c r="BU66" s="317"/>
      <c r="BV66" s="318"/>
      <c r="BW66" s="318"/>
      <c r="BX66" s="318"/>
      <c r="BY66" s="318"/>
      <c r="BZ66" s="318"/>
      <c r="CA66" s="318"/>
      <c r="CB66" s="318"/>
      <c r="CC66" s="313"/>
      <c r="CD66" s="313"/>
      <c r="CE66" s="313"/>
      <c r="CF66" s="313"/>
      <c r="CG66" s="313"/>
      <c r="CH66" s="313"/>
      <c r="CI66" s="313"/>
      <c r="CJ66" s="313"/>
      <c r="CK66" s="313"/>
    </row>
    <row r="67" spans="4:89" ht="9.6" customHeight="1" x14ac:dyDescent="0.25"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25"/>
      <c r="AB67" s="325"/>
      <c r="AC67" s="325"/>
      <c r="BH67" s="17"/>
      <c r="BJ67" s="54"/>
      <c r="BK67" s="54"/>
      <c r="BL67" s="54"/>
      <c r="BQ67" s="317"/>
      <c r="BR67" s="317"/>
      <c r="BS67" s="317"/>
      <c r="BT67" s="317"/>
      <c r="BU67" s="317"/>
      <c r="BV67" s="318"/>
      <c r="BW67" s="318"/>
      <c r="BX67" s="318"/>
      <c r="BY67" s="318"/>
      <c r="BZ67" s="318"/>
      <c r="CA67" s="318"/>
      <c r="CB67" s="318"/>
      <c r="CC67" s="313"/>
      <c r="CD67" s="313"/>
      <c r="CE67" s="313"/>
      <c r="CF67" s="313"/>
      <c r="CG67" s="313"/>
      <c r="CH67" s="313"/>
      <c r="CI67" s="313"/>
      <c r="CJ67" s="313"/>
      <c r="CK67" s="313"/>
    </row>
    <row r="68" spans="4:89" ht="45" customHeight="1" x14ac:dyDescent="0.35">
      <c r="D68" s="226" t="s">
        <v>23</v>
      </c>
      <c r="E68" s="226"/>
      <c r="F68" s="226"/>
      <c r="G68" s="226"/>
      <c r="H68" s="226"/>
      <c r="I68" s="226"/>
      <c r="J68" s="227" t="s">
        <v>24</v>
      </c>
      <c r="K68" s="227"/>
      <c r="L68" s="227"/>
      <c r="M68" s="227"/>
      <c r="N68" s="227" t="s">
        <v>25</v>
      </c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 t="s">
        <v>26</v>
      </c>
      <c r="Z68" s="227"/>
      <c r="AA68" s="227"/>
      <c r="AB68" s="227"/>
      <c r="AC68" s="225" t="s">
        <v>27</v>
      </c>
      <c r="AD68" s="225"/>
      <c r="AE68" s="225"/>
      <c r="AF68" s="225"/>
      <c r="AG68" s="225"/>
      <c r="AH68" s="225"/>
      <c r="AI68" s="225"/>
      <c r="AJ68" s="225" t="s">
        <v>100</v>
      </c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5" t="s">
        <v>101</v>
      </c>
      <c r="AX68" s="225"/>
      <c r="AY68" s="225"/>
      <c r="AZ68" s="225"/>
      <c r="BA68" s="225"/>
      <c r="BB68" s="225"/>
      <c r="BC68" s="225"/>
      <c r="BD68" s="227" t="s">
        <v>102</v>
      </c>
      <c r="BE68" s="227"/>
      <c r="BF68" s="227"/>
      <c r="BG68" s="227"/>
      <c r="BH68" s="227"/>
      <c r="BI68" s="227"/>
      <c r="BJ68" s="227"/>
      <c r="BK68" s="227"/>
      <c r="BL68" s="227" t="s">
        <v>103</v>
      </c>
      <c r="BM68" s="227"/>
      <c r="BQ68" s="317"/>
      <c r="BR68" s="317"/>
      <c r="BS68" s="317"/>
      <c r="BT68" s="317"/>
      <c r="BU68" s="317"/>
      <c r="BV68" s="318"/>
      <c r="BW68" s="318"/>
      <c r="BX68" s="318"/>
      <c r="BY68" s="318"/>
      <c r="BZ68" s="318"/>
      <c r="CA68" s="318"/>
      <c r="CB68" s="318"/>
      <c r="CC68" s="313"/>
      <c r="CD68" s="313"/>
      <c r="CE68" s="313"/>
      <c r="CF68" s="313"/>
      <c r="CG68" s="313"/>
      <c r="CH68" s="313"/>
      <c r="CI68" s="313"/>
      <c r="CJ68" s="313"/>
      <c r="CK68" s="313"/>
    </row>
    <row r="69" spans="4:89" ht="45" customHeight="1" x14ac:dyDescent="0.25">
      <c r="D69" s="226" t="s">
        <v>32</v>
      </c>
      <c r="E69" s="226"/>
      <c r="F69" s="226"/>
      <c r="G69" s="226"/>
      <c r="H69" s="226"/>
      <c r="I69" s="226"/>
      <c r="J69" s="234" t="s">
        <v>33</v>
      </c>
      <c r="K69" s="234"/>
      <c r="L69" s="234"/>
      <c r="M69" s="234"/>
      <c r="N69" s="234" t="s">
        <v>33</v>
      </c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 t="s">
        <v>34</v>
      </c>
      <c r="Z69" s="234"/>
      <c r="AA69" s="234"/>
      <c r="AB69" s="234"/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326" t="s">
        <v>106</v>
      </c>
      <c r="AX69" s="326"/>
      <c r="AY69" s="326"/>
      <c r="AZ69" s="326"/>
      <c r="BA69" s="326"/>
      <c r="BB69" s="326"/>
      <c r="BC69" s="327" t="s">
        <v>107</v>
      </c>
      <c r="BD69" s="234" t="s">
        <v>108</v>
      </c>
      <c r="BE69" s="234"/>
      <c r="BF69" s="234"/>
      <c r="BG69" s="234"/>
      <c r="BH69" s="234"/>
      <c r="BI69" s="234"/>
      <c r="BJ69" s="234"/>
      <c r="BK69" s="234"/>
      <c r="BL69" s="234" t="s">
        <v>109</v>
      </c>
      <c r="BM69" s="234"/>
      <c r="BQ69" s="317" t="s">
        <v>139</v>
      </c>
      <c r="BR69" s="317"/>
      <c r="BS69" s="317"/>
      <c r="BT69" s="317"/>
      <c r="BU69" s="317"/>
      <c r="BV69" s="318" t="s">
        <v>140</v>
      </c>
      <c r="BW69" s="318"/>
      <c r="BX69" s="318"/>
      <c r="BY69" s="318"/>
      <c r="BZ69" s="318"/>
      <c r="CA69" s="318"/>
      <c r="CB69" s="318"/>
      <c r="CC69" s="313" t="s">
        <v>141</v>
      </c>
      <c r="CD69" s="313"/>
      <c r="CE69" s="313"/>
      <c r="CF69" s="313"/>
      <c r="CG69" s="313"/>
      <c r="CH69" s="313"/>
      <c r="CI69" s="313"/>
      <c r="CJ69" s="313"/>
      <c r="CK69" s="313"/>
    </row>
    <row r="70" spans="4:89" ht="16.5" customHeight="1" x14ac:dyDescent="0.25">
      <c r="D70" s="321" t="s">
        <v>142</v>
      </c>
      <c r="E70" s="321"/>
      <c r="F70" s="321"/>
      <c r="G70" s="321"/>
      <c r="H70" s="321"/>
      <c r="I70" s="321"/>
      <c r="J70" s="224"/>
      <c r="K70" s="224"/>
      <c r="L70" s="224"/>
      <c r="M70" s="224"/>
      <c r="N70" s="13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3"/>
      <c r="Z70" s="10"/>
      <c r="AA70" s="10"/>
      <c r="AB70" s="10"/>
      <c r="AC70" s="13"/>
      <c r="AD70" s="10"/>
      <c r="AE70" s="10"/>
      <c r="AF70" s="10"/>
      <c r="AG70" s="10"/>
      <c r="AH70" s="10"/>
      <c r="AI70" s="14"/>
      <c r="AJ70" s="225" t="s">
        <v>110</v>
      </c>
      <c r="AK70" s="225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 t="s">
        <v>111</v>
      </c>
      <c r="AV70" s="225"/>
      <c r="AW70" s="326"/>
      <c r="AX70" s="326"/>
      <c r="AY70" s="326"/>
      <c r="AZ70" s="326"/>
      <c r="BA70" s="326"/>
      <c r="BB70" s="326"/>
      <c r="BC70" s="327"/>
      <c r="BD70" s="225"/>
      <c r="BE70" s="225"/>
      <c r="BF70" s="225"/>
      <c r="BG70" s="225"/>
      <c r="BH70" s="225"/>
      <c r="BI70" s="225"/>
      <c r="BJ70" s="225"/>
      <c r="BK70" s="225"/>
      <c r="BL70" s="225" t="s">
        <v>2</v>
      </c>
      <c r="BM70" s="322" t="s">
        <v>3</v>
      </c>
      <c r="BQ70" s="317"/>
      <c r="BR70" s="317"/>
      <c r="BS70" s="317"/>
      <c r="BT70" s="317"/>
      <c r="BU70" s="317"/>
      <c r="BV70" s="318"/>
      <c r="BW70" s="318"/>
      <c r="BX70" s="318"/>
      <c r="BY70" s="318"/>
      <c r="BZ70" s="318"/>
      <c r="CA70" s="318"/>
      <c r="CB70" s="318"/>
      <c r="CC70" s="313"/>
      <c r="CD70" s="313"/>
      <c r="CE70" s="313"/>
      <c r="CF70" s="313"/>
      <c r="CG70" s="313"/>
      <c r="CH70" s="313"/>
      <c r="CI70" s="313"/>
      <c r="CJ70" s="313"/>
      <c r="CK70" s="313"/>
    </row>
    <row r="71" spans="4:89" ht="28.5" customHeight="1" x14ac:dyDescent="0.25">
      <c r="D71" s="321"/>
      <c r="E71" s="321"/>
      <c r="F71" s="321"/>
      <c r="G71" s="321"/>
      <c r="H71" s="321"/>
      <c r="I71" s="321"/>
      <c r="J71" s="224"/>
      <c r="K71" s="224"/>
      <c r="L71" s="224"/>
      <c r="M71" s="224"/>
      <c r="N71" s="26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6"/>
      <c r="Z71" s="20"/>
      <c r="AA71" s="20"/>
      <c r="AB71" s="20"/>
      <c r="AC71" s="26"/>
      <c r="AD71" s="20"/>
      <c r="AE71" s="20"/>
      <c r="AF71" s="20"/>
      <c r="AG71" s="20"/>
      <c r="AH71" s="20"/>
      <c r="AI71" s="21"/>
      <c r="AJ71" s="225"/>
      <c r="AK71" s="225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5"/>
      <c r="AW71" s="326"/>
      <c r="AX71" s="326"/>
      <c r="AY71" s="326"/>
      <c r="AZ71" s="326"/>
      <c r="BA71" s="326"/>
      <c r="BB71" s="326"/>
      <c r="BC71" s="327"/>
      <c r="BD71" s="225"/>
      <c r="BE71" s="225"/>
      <c r="BF71" s="225"/>
      <c r="BG71" s="225"/>
      <c r="BH71" s="225"/>
      <c r="BI71" s="225"/>
      <c r="BJ71" s="225"/>
      <c r="BK71" s="225"/>
      <c r="BL71" s="225"/>
      <c r="BM71" s="322"/>
      <c r="BQ71" s="317"/>
      <c r="BR71" s="317"/>
      <c r="BS71" s="317"/>
      <c r="BT71" s="317"/>
      <c r="BU71" s="317"/>
      <c r="BV71" s="318"/>
      <c r="BW71" s="318"/>
      <c r="BX71" s="318"/>
      <c r="BY71" s="318"/>
      <c r="BZ71" s="318"/>
      <c r="CA71" s="318"/>
      <c r="CB71" s="318"/>
      <c r="CC71" s="313"/>
      <c r="CD71" s="313"/>
      <c r="CE71" s="313"/>
      <c r="CF71" s="313"/>
      <c r="CG71" s="313"/>
      <c r="CH71" s="313"/>
      <c r="CI71" s="313"/>
      <c r="CJ71" s="313"/>
      <c r="CK71" s="313"/>
    </row>
    <row r="72" spans="4:89" ht="45" customHeight="1" x14ac:dyDescent="0.25">
      <c r="D72" s="199" t="s">
        <v>40</v>
      </c>
      <c r="E72" s="199"/>
      <c r="F72" s="199"/>
      <c r="G72" s="199"/>
      <c r="H72" s="199"/>
      <c r="I72" s="199"/>
      <c r="J72" s="320"/>
      <c r="K72" s="320"/>
      <c r="L72" s="320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16"/>
      <c r="Z72" s="316"/>
      <c r="AA72" s="316"/>
      <c r="AB72" s="316"/>
      <c r="AC72" s="315"/>
      <c r="AD72" s="315"/>
      <c r="AE72" s="315"/>
      <c r="AF72" s="315"/>
      <c r="AG72" s="315"/>
      <c r="AH72" s="315"/>
      <c r="AI72" s="315"/>
      <c r="AJ72" s="314"/>
      <c r="AK72" s="314"/>
      <c r="AL72" s="314"/>
      <c r="AM72" s="314"/>
      <c r="AN72" s="314"/>
      <c r="AO72" s="314"/>
      <c r="AP72" s="314"/>
      <c r="AQ72" s="314"/>
      <c r="AR72" s="314"/>
      <c r="AS72" s="314"/>
      <c r="AT72" s="314"/>
      <c r="AU72" s="314"/>
      <c r="AV72" s="314"/>
      <c r="AW72" s="314"/>
      <c r="AX72" s="314"/>
      <c r="AY72" s="314"/>
      <c r="AZ72" s="314"/>
      <c r="BA72" s="314"/>
      <c r="BB72" s="314"/>
      <c r="BC72" s="78"/>
      <c r="BD72" s="314"/>
      <c r="BE72" s="314"/>
      <c r="BF72" s="314"/>
      <c r="BG72" s="314"/>
      <c r="BH72" s="314"/>
      <c r="BI72" s="314"/>
      <c r="BJ72" s="314"/>
      <c r="BK72" s="314"/>
      <c r="BL72" s="79"/>
      <c r="BM72" s="80"/>
      <c r="BQ72" s="317" t="s">
        <v>143</v>
      </c>
      <c r="BR72" s="317"/>
      <c r="BS72" s="317"/>
      <c r="BT72" s="317"/>
      <c r="BU72" s="317"/>
      <c r="BV72" s="318" t="s">
        <v>144</v>
      </c>
      <c r="BW72" s="318"/>
      <c r="BX72" s="318"/>
      <c r="BY72" s="318"/>
      <c r="BZ72" s="318"/>
      <c r="CA72" s="318"/>
      <c r="CB72" s="318"/>
      <c r="CC72" s="313" t="s">
        <v>145</v>
      </c>
      <c r="CD72" s="313"/>
      <c r="CE72" s="313"/>
      <c r="CF72" s="313"/>
      <c r="CG72" s="313"/>
      <c r="CH72" s="313"/>
      <c r="CI72" s="313"/>
      <c r="CJ72" s="313"/>
      <c r="CK72" s="313"/>
    </row>
    <row r="73" spans="4:89" ht="45" customHeight="1" x14ac:dyDescent="0.25">
      <c r="D73" s="319">
        <v>38759</v>
      </c>
      <c r="E73" s="319"/>
      <c r="F73" s="319"/>
      <c r="G73" s="319"/>
      <c r="H73" s="319"/>
      <c r="I73" s="319"/>
      <c r="J73" s="320">
        <v>0.3125</v>
      </c>
      <c r="K73" s="320"/>
      <c r="L73" s="320"/>
      <c r="M73" s="320"/>
      <c r="N73" s="320">
        <v>0.75</v>
      </c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Y73" s="316">
        <v>60</v>
      </c>
      <c r="Z73" s="316"/>
      <c r="AA73" s="316"/>
      <c r="AB73" s="316"/>
      <c r="AC73" s="316" t="s">
        <v>146</v>
      </c>
      <c r="AD73" s="316"/>
      <c r="AE73" s="316"/>
      <c r="AF73" s="316"/>
      <c r="AG73" s="316"/>
      <c r="AH73" s="316"/>
      <c r="AI73" s="316"/>
      <c r="AJ73" s="314">
        <v>32147</v>
      </c>
      <c r="AK73" s="314"/>
      <c r="AL73" s="314"/>
      <c r="AM73" s="314"/>
      <c r="AN73" s="314"/>
      <c r="AO73" s="314"/>
      <c r="AP73" s="314"/>
      <c r="AQ73" s="314"/>
      <c r="AR73" s="314"/>
      <c r="AS73" s="314"/>
      <c r="AT73" s="314"/>
      <c r="AU73" s="314">
        <v>1</v>
      </c>
      <c r="AV73" s="314"/>
      <c r="AW73" s="314">
        <v>5</v>
      </c>
      <c r="AX73" s="314"/>
      <c r="AY73" s="314"/>
      <c r="AZ73" s="314"/>
      <c r="BA73" s="314"/>
      <c r="BB73" s="314"/>
      <c r="BC73" s="78">
        <v>5</v>
      </c>
      <c r="BD73" s="314">
        <v>1</v>
      </c>
      <c r="BE73" s="314"/>
      <c r="BF73" s="314"/>
      <c r="BG73" s="314"/>
      <c r="BH73" s="314"/>
      <c r="BI73" s="314"/>
      <c r="BJ73" s="314"/>
      <c r="BK73" s="314"/>
      <c r="BL73" s="79" t="s">
        <v>147</v>
      </c>
      <c r="BM73" s="80"/>
      <c r="BQ73" s="317"/>
      <c r="BR73" s="317"/>
      <c r="BS73" s="317"/>
      <c r="BT73" s="317"/>
      <c r="BU73" s="317"/>
      <c r="BV73" s="318"/>
      <c r="BW73" s="318"/>
      <c r="BX73" s="318"/>
      <c r="BY73" s="318"/>
      <c r="BZ73" s="318"/>
      <c r="CA73" s="318"/>
      <c r="CB73" s="318"/>
      <c r="CC73" s="313"/>
      <c r="CD73" s="313"/>
      <c r="CE73" s="313"/>
      <c r="CF73" s="313"/>
      <c r="CG73" s="313"/>
      <c r="CH73" s="313"/>
      <c r="CI73" s="313"/>
      <c r="CJ73" s="313"/>
      <c r="CK73" s="313"/>
    </row>
    <row r="65536" ht="9.9" customHeight="1" x14ac:dyDescent="0.25"/>
  </sheetData>
  <sheetProtection formatCells="0"/>
  <mergeCells count="251">
    <mergeCell ref="AM3:BL3"/>
    <mergeCell ref="D4:V4"/>
    <mergeCell ref="AI5:AU5"/>
    <mergeCell ref="AY5:BL5"/>
    <mergeCell ref="D1:V1"/>
    <mergeCell ref="D2:V2"/>
    <mergeCell ref="D3:V3"/>
    <mergeCell ref="AD3:AD4"/>
    <mergeCell ref="AL21:AT23"/>
    <mergeCell ref="AU21:BM23"/>
    <mergeCell ref="D23:H23"/>
    <mergeCell ref="D8:L12"/>
    <mergeCell ref="I15:AG18"/>
    <mergeCell ref="AL15:AT18"/>
    <mergeCell ref="AU15:BM17"/>
    <mergeCell ref="D17:H18"/>
    <mergeCell ref="AU18:BM18"/>
    <mergeCell ref="J24:AG25"/>
    <mergeCell ref="D25:H25"/>
    <mergeCell ref="J26:AG31"/>
    <mergeCell ref="D30:I31"/>
    <mergeCell ref="I21:AG23"/>
    <mergeCell ref="BV33:CB34"/>
    <mergeCell ref="CC33:CK34"/>
    <mergeCell ref="BL34:BM34"/>
    <mergeCell ref="BQ34:BU34"/>
    <mergeCell ref="AC33:AI34"/>
    <mergeCell ref="AJ33:AV34"/>
    <mergeCell ref="AW33:BC33"/>
    <mergeCell ref="BD33:BK33"/>
    <mergeCell ref="AW34:BB36"/>
    <mergeCell ref="BC34:BC36"/>
    <mergeCell ref="D34:I34"/>
    <mergeCell ref="J34:M34"/>
    <mergeCell ref="N34:X34"/>
    <mergeCell ref="Y34:AB34"/>
    <mergeCell ref="BL33:BM33"/>
    <mergeCell ref="BQ33:BU33"/>
    <mergeCell ref="BD34:BK34"/>
    <mergeCell ref="D33:I33"/>
    <mergeCell ref="J33:M33"/>
    <mergeCell ref="N33:X33"/>
    <mergeCell ref="BL35:BL36"/>
    <mergeCell ref="BM35:BM36"/>
    <mergeCell ref="BQ35:BU36"/>
    <mergeCell ref="BV35:CB36"/>
    <mergeCell ref="D35:I36"/>
    <mergeCell ref="J35:M36"/>
    <mergeCell ref="AJ35:AT36"/>
    <mergeCell ref="AU35:AV36"/>
    <mergeCell ref="BD35:BK36"/>
    <mergeCell ref="Y33:AB33"/>
    <mergeCell ref="CC35:CK36"/>
    <mergeCell ref="D37:I37"/>
    <mergeCell ref="J37:M37"/>
    <mergeCell ref="N37:X37"/>
    <mergeCell ref="Y37:AB37"/>
    <mergeCell ref="AC37:AI37"/>
    <mergeCell ref="AJ37:AT37"/>
    <mergeCell ref="AU37:AV37"/>
    <mergeCell ref="AW37:BB37"/>
    <mergeCell ref="BD37:BK37"/>
    <mergeCell ref="BQ37:BU38"/>
    <mergeCell ref="BV37:CB38"/>
    <mergeCell ref="CC37:CK38"/>
    <mergeCell ref="D38:I38"/>
    <mergeCell ref="J38:M38"/>
    <mergeCell ref="N38:X38"/>
    <mergeCell ref="Y38:AB38"/>
    <mergeCell ref="AC38:AI38"/>
    <mergeCell ref="AJ38:AT38"/>
    <mergeCell ref="AU38:AV38"/>
    <mergeCell ref="AW38:BB38"/>
    <mergeCell ref="BD38:BK38"/>
    <mergeCell ref="D39:I39"/>
    <mergeCell ref="J39:M39"/>
    <mergeCell ref="N39:X39"/>
    <mergeCell ref="Y39:AB39"/>
    <mergeCell ref="AC39:AI39"/>
    <mergeCell ref="AJ39:AT39"/>
    <mergeCell ref="AU39:AV39"/>
    <mergeCell ref="AW39:BB39"/>
    <mergeCell ref="BD39:BK39"/>
    <mergeCell ref="BQ39:BU41"/>
    <mergeCell ref="BV39:CB41"/>
    <mergeCell ref="CC39:CK41"/>
    <mergeCell ref="BD40:BK40"/>
    <mergeCell ref="BD41:BK41"/>
    <mergeCell ref="AC40:AI40"/>
    <mergeCell ref="AJ40:AT40"/>
    <mergeCell ref="AU40:AV40"/>
    <mergeCell ref="AW40:BB40"/>
    <mergeCell ref="D42:I42"/>
    <mergeCell ref="J42:M42"/>
    <mergeCell ref="N42:X42"/>
    <mergeCell ref="Y42:AB42"/>
    <mergeCell ref="BD42:BK42"/>
    <mergeCell ref="D40:I40"/>
    <mergeCell ref="J40:M40"/>
    <mergeCell ref="N40:X40"/>
    <mergeCell ref="Y40:AB40"/>
    <mergeCell ref="AC41:AI41"/>
    <mergeCell ref="AJ41:AT41"/>
    <mergeCell ref="AU41:AV41"/>
    <mergeCell ref="AW41:BB41"/>
    <mergeCell ref="D41:I41"/>
    <mergeCell ref="J41:M41"/>
    <mergeCell ref="N41:X41"/>
    <mergeCell ref="Y41:AB41"/>
    <mergeCell ref="BQ42:BU44"/>
    <mergeCell ref="BV42:CB44"/>
    <mergeCell ref="CC42:CK44"/>
    <mergeCell ref="BD43:BK43"/>
    <mergeCell ref="BD44:BK44"/>
    <mergeCell ref="AC43:AI43"/>
    <mergeCell ref="AJ43:AT43"/>
    <mergeCell ref="AU43:AV43"/>
    <mergeCell ref="AW43:BB43"/>
    <mergeCell ref="AC42:AI42"/>
    <mergeCell ref="AJ42:AT42"/>
    <mergeCell ref="AU42:AV42"/>
    <mergeCell ref="AW42:BB42"/>
    <mergeCell ref="D45:I45"/>
    <mergeCell ref="J45:M45"/>
    <mergeCell ref="N45:X45"/>
    <mergeCell ref="Y45:AB45"/>
    <mergeCell ref="BD45:BK45"/>
    <mergeCell ref="D43:I43"/>
    <mergeCell ref="J43:M43"/>
    <mergeCell ref="N43:X43"/>
    <mergeCell ref="Y43:AB43"/>
    <mergeCell ref="AC44:AI44"/>
    <mergeCell ref="AJ44:AT44"/>
    <mergeCell ref="AU44:AV44"/>
    <mergeCell ref="AW44:BB44"/>
    <mergeCell ref="D44:I44"/>
    <mergeCell ref="J44:M44"/>
    <mergeCell ref="N44:X44"/>
    <mergeCell ref="Y44:AB44"/>
    <mergeCell ref="BQ45:BU47"/>
    <mergeCell ref="BV45:CB47"/>
    <mergeCell ref="CC45:CK47"/>
    <mergeCell ref="BD46:BK46"/>
    <mergeCell ref="BD47:BK47"/>
    <mergeCell ref="AC46:AI46"/>
    <mergeCell ref="AJ46:AT46"/>
    <mergeCell ref="AU46:AV46"/>
    <mergeCell ref="AW46:BB46"/>
    <mergeCell ref="AC45:AI45"/>
    <mergeCell ref="AJ45:AT45"/>
    <mergeCell ref="AU45:AV45"/>
    <mergeCell ref="AW45:BB45"/>
    <mergeCell ref="D48:I48"/>
    <mergeCell ref="J48:M48"/>
    <mergeCell ref="N48:X48"/>
    <mergeCell ref="Y48:AB48"/>
    <mergeCell ref="BD48:BK48"/>
    <mergeCell ref="D46:I46"/>
    <mergeCell ref="J46:M46"/>
    <mergeCell ref="N46:X46"/>
    <mergeCell ref="Y46:AB46"/>
    <mergeCell ref="AC47:AI47"/>
    <mergeCell ref="AJ47:AT47"/>
    <mergeCell ref="AU47:AV47"/>
    <mergeCell ref="AW47:BB47"/>
    <mergeCell ref="D47:I47"/>
    <mergeCell ref="J47:M47"/>
    <mergeCell ref="N47:X47"/>
    <mergeCell ref="Y47:AB47"/>
    <mergeCell ref="BQ48:BU51"/>
    <mergeCell ref="BV48:CB51"/>
    <mergeCell ref="CC48:CK51"/>
    <mergeCell ref="BD49:BK49"/>
    <mergeCell ref="BD50:BK50"/>
    <mergeCell ref="AC49:AI49"/>
    <mergeCell ref="AJ49:AT49"/>
    <mergeCell ref="AU49:AV49"/>
    <mergeCell ref="AW49:BB49"/>
    <mergeCell ref="AC48:AI48"/>
    <mergeCell ref="AJ48:AT48"/>
    <mergeCell ref="AU48:AV48"/>
    <mergeCell ref="AW48:BB48"/>
    <mergeCell ref="D49:I49"/>
    <mergeCell ref="J49:M49"/>
    <mergeCell ref="N49:X49"/>
    <mergeCell ref="Y49:AB49"/>
    <mergeCell ref="AC50:AI50"/>
    <mergeCell ref="AJ50:AT50"/>
    <mergeCell ref="AU50:AV50"/>
    <mergeCell ref="AW50:BB50"/>
    <mergeCell ref="D50:I50"/>
    <mergeCell ref="J50:M50"/>
    <mergeCell ref="N50:X50"/>
    <mergeCell ref="Y50:AB50"/>
    <mergeCell ref="CC52:CK60"/>
    <mergeCell ref="BQ61:BU68"/>
    <mergeCell ref="BV61:CB68"/>
    <mergeCell ref="CC61:CK68"/>
    <mergeCell ref="D52:L58"/>
    <mergeCell ref="M52:BM58"/>
    <mergeCell ref="BQ52:BU60"/>
    <mergeCell ref="BV52:CB60"/>
    <mergeCell ref="D62:AC67"/>
    <mergeCell ref="D68:I68"/>
    <mergeCell ref="J68:M68"/>
    <mergeCell ref="N68:X68"/>
    <mergeCell ref="Y68:AB68"/>
    <mergeCell ref="AC68:AI69"/>
    <mergeCell ref="D69:I69"/>
    <mergeCell ref="J69:M69"/>
    <mergeCell ref="N69:X69"/>
    <mergeCell ref="Y69:AB69"/>
    <mergeCell ref="BD68:BK68"/>
    <mergeCell ref="BL68:BM68"/>
    <mergeCell ref="AW69:BB71"/>
    <mergeCell ref="BC69:BC71"/>
    <mergeCell ref="BD69:BK69"/>
    <mergeCell ref="BL69:BM69"/>
    <mergeCell ref="CC69:CK71"/>
    <mergeCell ref="D70:I71"/>
    <mergeCell ref="J70:M71"/>
    <mergeCell ref="AJ70:AT71"/>
    <mergeCell ref="AU70:AV71"/>
    <mergeCell ref="BD70:BK71"/>
    <mergeCell ref="BL70:BL71"/>
    <mergeCell ref="BM70:BM71"/>
    <mergeCell ref="AJ68:AV69"/>
    <mergeCell ref="AW68:BC68"/>
    <mergeCell ref="BQ69:BU71"/>
    <mergeCell ref="BV69:CB71"/>
    <mergeCell ref="D73:I73"/>
    <mergeCell ref="AJ73:AT73"/>
    <mergeCell ref="AU73:AV73"/>
    <mergeCell ref="AW73:BB73"/>
    <mergeCell ref="D72:I72"/>
    <mergeCell ref="J72:M72"/>
    <mergeCell ref="N72:X72"/>
    <mergeCell ref="Y72:AB72"/>
    <mergeCell ref="J73:M73"/>
    <mergeCell ref="N73:X73"/>
    <mergeCell ref="Y73:AB73"/>
    <mergeCell ref="CC72:CK73"/>
    <mergeCell ref="BD73:BK73"/>
    <mergeCell ref="AC72:AI72"/>
    <mergeCell ref="AJ72:AT72"/>
    <mergeCell ref="AU72:AV72"/>
    <mergeCell ref="AW72:BB72"/>
    <mergeCell ref="AC73:AI73"/>
    <mergeCell ref="BD72:BK72"/>
    <mergeCell ref="BQ72:BU73"/>
    <mergeCell ref="BV72:CB73"/>
  </mergeCells>
  <phoneticPr fontId="0" type="noConversion"/>
  <conditionalFormatting sqref="BN43:BP43 BV43:CB43">
    <cfRule type="cellIs" dxfId="7" priority="1" stopIfTrue="1" operator="equal">
      <formula>"Feiertag"</formula>
    </cfRule>
    <cfRule type="cellIs" dxfId="6" priority="2" stopIfTrue="1" operator="equal">
      <formula>"Anreise"</formula>
    </cfRule>
    <cfRule type="cellIs" dxfId="5" priority="3" stopIfTrue="1" operator="equal">
      <formula>"Heimreise"</formula>
    </cfRule>
  </conditionalFormatting>
  <conditionalFormatting sqref="BN39:BQ39 BV39:CC39">
    <cfRule type="cellIs" dxfId="4" priority="4" stopIfTrue="1" operator="equal">
      <formula>"Heimreise"</formula>
    </cfRule>
    <cfRule type="cellIs" dxfId="3" priority="5" stopIfTrue="1" operator="equal">
      <formula>"Anreise"</formula>
    </cfRule>
  </conditionalFormatting>
  <conditionalFormatting sqref="BN45:BQ45 BV45:CC45">
    <cfRule type="cellIs" dxfId="2" priority="6" stopIfTrue="1" operator="equal">
      <formula>"Anreise"</formula>
    </cfRule>
    <cfRule type="cellIs" dxfId="1" priority="7" stopIfTrue="1" operator="equal">
      <formula>"Heimreise"</formula>
    </cfRule>
  </conditionalFormatting>
  <dataValidations xWindow="913" yWindow="479" count="11">
    <dataValidation allowBlank="1" showInputMessage="1" showErrorMessage="1" errorTitle="Zeiteingabe" error="Zeit liegt Ausserhalb des zugelassenen bereichs" promptTitle="Working Time" prompt="enter time from 00:00 o'clock till 24:00 o'clock" sqref="O40:X50 O37:X38 J37:N50" xr:uid="{00000000-0002-0000-0200-000000000000}">
      <formula1>0</formula1>
      <formula2>0</formula2>
    </dataValidation>
    <dataValidation allowBlank="1" showDropDown="1" showErrorMessage="1" sqref="AS4:BL4 AV5:BL5 AS6:BL6" xr:uid="{00000000-0002-0000-0200-000001000000}">
      <formula1>0</formula1>
      <formula2>0</formula2>
    </dataValidation>
    <dataValidation allowBlank="1" showInputMessage="1" showErrorMessage="1" promptTitle="Machine number" prompt="enter machine number_x000a_e.g. K123-456" sqref="AC37:AI50" xr:uid="{00000000-0002-0000-0200-000002000000}">
      <formula1>0</formula1>
      <formula2>0</formula2>
    </dataValidation>
    <dataValidation allowBlank="1" showInputMessage="1" showErrorMessage="1" errorTitle="Zeiteingabe" error="Zeit liegt Ausserhalb des zugelassenen bereichs" promptTitle="Zeiteingabe" prompt="Zeit von 00:00 Uhr bis 24:00 Uhr eingeben" sqref="J72:X72 J73 N73" xr:uid="{00000000-0002-0000-0200-000003000000}">
      <formula1>0</formula1>
      <formula2>0</formula2>
    </dataValidation>
    <dataValidation type="list" operator="notBetween" allowBlank="1" showInputMessage="1" showErrorMessage="1" promptTitle="Pausenzeit" sqref="Y73 Y72:AB72" xr:uid="{00000000-0002-0000-0200-000004000000}">
      <formula1>$A$1:$A$22</formula1>
      <formula2>0</formula2>
    </dataValidation>
    <dataValidation allowBlank="1" showInputMessage="1" showErrorMessage="1" promptTitle="Reclamation Code" prompt="see the code list_x000a_e.g. 04" sqref="BD37:BK50" xr:uid="{00000000-0002-0000-0200-000005000000}">
      <formula1>0</formula1>
      <formula2>0</formula2>
    </dataValidation>
    <dataValidation allowBlank="1" showInputMessage="1" showErrorMessage="1" promptTitle="Reclamation No." prompt="enter reclamation number_x000a_e.g. 54321(-1)" sqref="AJ37:AT50" xr:uid="{00000000-0002-0000-0200-000006000000}">
      <formula1>0</formula1>
      <formula2>0</formula2>
    </dataValidation>
    <dataValidation allowBlank="1" showInputMessage="1" showErrorMessage="1" promptTitle="Reclamation Positions No." prompt="enter position no._x000a_e.g. (54321-)1" sqref="AU37:AV50" xr:uid="{00000000-0002-0000-0200-000007000000}">
      <formula1>0</formula1>
      <formula2>0</formula2>
    </dataValidation>
    <dataValidation allowBlank="1" showInputMessage="1" showErrorMessage="1" promptTitle="Travel Time" prompt="enter travel time for this Reclamation" sqref="AW37:BB50" xr:uid="{00000000-0002-0000-0200-000008000000}">
      <formula1>0</formula1>
      <formula2>0</formula2>
    </dataValidation>
    <dataValidation allowBlank="1" showInputMessage="1" showErrorMessage="1" promptTitle="Working Time" prompt="enter working time for this Reclamation" sqref="BC37:BC50" xr:uid="{00000000-0002-0000-0200-000009000000}">
      <formula1>0</formula1>
      <formula2>0</formula2>
    </dataValidation>
    <dataValidation allowBlank="1" showInputMessage="1" showErrorMessage="1" promptTitle="Problem is Solved?" prompt="enter X" sqref="BL37:BM50" xr:uid="{00000000-0002-0000-0200-00000A000000}">
      <formula1>0</formula1>
      <formula2>0</formula2>
    </dataValidation>
  </dataValidations>
  <printOptions horizontalCentered="1" verticalCentered="1"/>
  <pageMargins left="0.19652777777777777" right="0.19652777777777777" top="0" bottom="0" header="0.51180555555555551" footer="0.51180555555555551"/>
  <pageSetup paperSize="9" scale="31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7">
    <tabColor indexed="10"/>
  </sheetPr>
  <dimension ref="A1:K36"/>
  <sheetViews>
    <sheetView showGridLines="0" topLeftCell="A5" workbookViewId="0">
      <selection activeCell="F18" sqref="F18"/>
    </sheetView>
  </sheetViews>
  <sheetFormatPr defaultColWidth="11.44140625" defaultRowHeight="12.6" x14ac:dyDescent="0.2"/>
  <cols>
    <col min="1" max="1" width="8.88671875" style="89" customWidth="1"/>
    <col min="2" max="2" width="3.88671875" style="89" customWidth="1"/>
    <col min="3" max="3" width="40" style="89" customWidth="1"/>
    <col min="4" max="4" width="45.6640625" style="104" customWidth="1"/>
    <col min="5" max="5" width="5.44140625" style="89" customWidth="1"/>
    <col min="6" max="6" width="22.88671875" style="105" customWidth="1"/>
    <col min="7" max="7" width="30.5546875" style="106" customWidth="1"/>
    <col min="8" max="8" width="4.5546875" style="89" customWidth="1"/>
    <col min="9" max="9" width="3.88671875" style="89" customWidth="1"/>
    <col min="10" max="16384" width="11.44140625" style="89"/>
  </cols>
  <sheetData>
    <row r="1" spans="1:11" s="85" customFormat="1" ht="18" customHeight="1" x14ac:dyDescent="0.2">
      <c r="A1" s="81">
        <v>2018</v>
      </c>
      <c r="B1" s="82">
        <v>21</v>
      </c>
      <c r="C1" s="83" t="s">
        <v>148</v>
      </c>
      <c r="D1" s="84" t="str">
        <f ca="1">OFFSET($D$2,B1-1,0)</f>
        <v>Do not change</v>
      </c>
      <c r="F1" s="86" t="str">
        <f ca="1">"Feiertage "&amp; JAHR &amp; "/" &amp;JAHR +1 &amp;" "&amp;OFFSET($C$2,B1-1,0)</f>
        <v>Feiertage 2018/2019 Russia</v>
      </c>
      <c r="G1" s="87"/>
      <c r="I1" s="88"/>
    </row>
    <row r="2" spans="1:11" ht="18" customHeight="1" x14ac:dyDescent="0.2">
      <c r="B2" s="90"/>
      <c r="C2" s="91" t="s">
        <v>149</v>
      </c>
      <c r="D2" s="92" t="s">
        <v>150</v>
      </c>
      <c r="E2" s="93">
        <f>JAHR</f>
        <v>2018</v>
      </c>
      <c r="F2" s="94">
        <v>42370</v>
      </c>
      <c r="G2" s="95"/>
      <c r="I2" s="96"/>
    </row>
    <row r="3" spans="1:11" ht="18" customHeight="1" x14ac:dyDescent="0.2">
      <c r="B3" s="97"/>
      <c r="C3" s="98" t="s">
        <v>151</v>
      </c>
      <c r="D3" s="92" t="s">
        <v>152</v>
      </c>
      <c r="F3" s="94">
        <v>42373</v>
      </c>
      <c r="G3" s="95"/>
    </row>
    <row r="4" spans="1:11" ht="18" customHeight="1" x14ac:dyDescent="0.25">
      <c r="B4" s="99"/>
      <c r="C4" s="100" t="s">
        <v>153</v>
      </c>
      <c r="D4" s="92" t="s">
        <v>154</v>
      </c>
      <c r="F4" s="94">
        <v>42374</v>
      </c>
      <c r="G4" s="95"/>
      <c r="I4" s="96"/>
      <c r="K4" s="101"/>
    </row>
    <row r="5" spans="1:11" ht="18" customHeight="1" x14ac:dyDescent="0.2">
      <c r="B5" s="90"/>
      <c r="C5" s="91" t="s">
        <v>155</v>
      </c>
      <c r="D5" s="92" t="s">
        <v>156</v>
      </c>
      <c r="F5" s="94">
        <v>42375</v>
      </c>
      <c r="G5" s="95"/>
      <c r="H5" s="102"/>
    </row>
    <row r="6" spans="1:11" ht="18" customHeight="1" x14ac:dyDescent="0.2">
      <c r="B6" s="90"/>
      <c r="C6" s="91" t="s">
        <v>157</v>
      </c>
      <c r="D6" s="92" t="s">
        <v>158</v>
      </c>
      <c r="F6" s="94">
        <v>42376</v>
      </c>
      <c r="G6" s="95"/>
      <c r="H6" s="102"/>
      <c r="I6" s="96"/>
    </row>
    <row r="7" spans="1:11" ht="18" customHeight="1" x14ac:dyDescent="0.2">
      <c r="B7" s="90"/>
      <c r="C7" s="91" t="s">
        <v>159</v>
      </c>
      <c r="D7" s="92" t="s">
        <v>160</v>
      </c>
      <c r="F7" s="94">
        <v>42377</v>
      </c>
      <c r="G7" s="95"/>
    </row>
    <row r="8" spans="1:11" ht="18" customHeight="1" x14ac:dyDescent="0.2">
      <c r="B8" s="90"/>
      <c r="C8" s="91" t="s">
        <v>161</v>
      </c>
      <c r="D8" s="92" t="s">
        <v>160</v>
      </c>
      <c r="F8" s="94">
        <v>42422</v>
      </c>
      <c r="G8" s="95"/>
    </row>
    <row r="9" spans="1:11" ht="18" customHeight="1" x14ac:dyDescent="0.2">
      <c r="B9" s="90"/>
      <c r="C9" s="91" t="s">
        <v>162</v>
      </c>
      <c r="D9" s="92" t="s">
        <v>158</v>
      </c>
      <c r="F9" s="94">
        <v>42423</v>
      </c>
      <c r="G9" s="95"/>
    </row>
    <row r="10" spans="1:11" ht="18" customHeight="1" x14ac:dyDescent="0.2">
      <c r="B10" s="90"/>
      <c r="C10" s="91" t="s">
        <v>163</v>
      </c>
      <c r="D10" s="92" t="s">
        <v>158</v>
      </c>
      <c r="F10" s="94">
        <v>42436</v>
      </c>
      <c r="G10" s="95"/>
    </row>
    <row r="11" spans="1:11" ht="18" customHeight="1" x14ac:dyDescent="0.2">
      <c r="B11" s="90"/>
      <c r="C11" s="91" t="s">
        <v>164</v>
      </c>
      <c r="D11" s="92" t="s">
        <v>158</v>
      </c>
      <c r="F11" s="94">
        <v>43898</v>
      </c>
      <c r="G11" s="95"/>
    </row>
    <row r="12" spans="1:11" ht="18" customHeight="1" x14ac:dyDescent="0.2">
      <c r="B12" s="90"/>
      <c r="C12" s="91" t="s">
        <v>165</v>
      </c>
      <c r="D12" s="92" t="s">
        <v>158</v>
      </c>
      <c r="F12" s="94">
        <v>42492</v>
      </c>
      <c r="G12" s="95"/>
    </row>
    <row r="13" spans="1:11" ht="18" customHeight="1" x14ac:dyDescent="0.2">
      <c r="B13" s="90"/>
      <c r="C13" s="91" t="s">
        <v>166</v>
      </c>
      <c r="D13" s="92" t="s">
        <v>167</v>
      </c>
      <c r="F13" s="94">
        <v>42493</v>
      </c>
      <c r="G13" s="95"/>
    </row>
    <row r="14" spans="1:11" ht="18" customHeight="1" x14ac:dyDescent="0.2">
      <c r="B14" s="90"/>
      <c r="C14" s="91" t="s">
        <v>168</v>
      </c>
      <c r="D14" s="92" t="s">
        <v>169</v>
      </c>
      <c r="F14" s="94">
        <v>43229</v>
      </c>
      <c r="G14" s="95"/>
    </row>
    <row r="15" spans="1:11" ht="18" customHeight="1" x14ac:dyDescent="0.2">
      <c r="B15" s="90"/>
      <c r="C15" s="91" t="s">
        <v>170</v>
      </c>
      <c r="D15" s="92" t="s">
        <v>169</v>
      </c>
      <c r="F15" s="94">
        <v>43263</v>
      </c>
      <c r="G15" s="95"/>
      <c r="H15" s="102"/>
    </row>
    <row r="16" spans="1:11" ht="18" customHeight="1" x14ac:dyDescent="0.2">
      <c r="B16" s="90"/>
      <c r="C16" s="91" t="s">
        <v>171</v>
      </c>
      <c r="D16" s="92" t="s">
        <v>169</v>
      </c>
      <c r="F16" s="94">
        <v>43409</v>
      </c>
      <c r="G16" s="95"/>
    </row>
    <row r="17" spans="2:7" ht="18" customHeight="1" x14ac:dyDescent="0.2">
      <c r="B17" s="90"/>
      <c r="C17" s="91" t="s">
        <v>172</v>
      </c>
      <c r="D17" s="92" t="s">
        <v>173</v>
      </c>
      <c r="F17" s="94"/>
      <c r="G17" s="95"/>
    </row>
    <row r="18" spans="2:7" ht="18" customHeight="1" x14ac:dyDescent="0.2">
      <c r="B18" s="90"/>
      <c r="C18" s="91" t="s">
        <v>174</v>
      </c>
      <c r="D18" s="92" t="s">
        <v>175</v>
      </c>
      <c r="F18" s="94"/>
      <c r="G18" s="95"/>
    </row>
    <row r="19" spans="2:7" ht="18" customHeight="1" x14ac:dyDescent="0.2">
      <c r="B19" s="90"/>
      <c r="C19" s="91" t="s">
        <v>176</v>
      </c>
      <c r="D19" s="92" t="s">
        <v>177</v>
      </c>
      <c r="F19" s="94"/>
      <c r="G19" s="95"/>
    </row>
    <row r="20" spans="2:7" ht="18" customHeight="1" x14ac:dyDescent="0.2">
      <c r="B20" s="90"/>
      <c r="C20" s="91" t="s">
        <v>178</v>
      </c>
      <c r="D20" s="92" t="s">
        <v>179</v>
      </c>
      <c r="F20" s="94"/>
      <c r="G20" s="95"/>
    </row>
    <row r="21" spans="2:7" ht="18" customHeight="1" x14ac:dyDescent="0.2">
      <c r="B21" s="90"/>
      <c r="C21" s="103" t="s">
        <v>180</v>
      </c>
      <c r="D21" s="92" t="s">
        <v>181</v>
      </c>
      <c r="F21" s="94"/>
      <c r="G21" s="95"/>
    </row>
    <row r="22" spans="2:7" ht="18" customHeight="1" x14ac:dyDescent="0.2">
      <c r="B22" s="90"/>
      <c r="C22" s="91" t="s">
        <v>185</v>
      </c>
      <c r="D22" s="92" t="s">
        <v>186</v>
      </c>
      <c r="F22" s="94"/>
      <c r="G22" s="95"/>
    </row>
    <row r="23" spans="2:7" ht="18" customHeight="1" x14ac:dyDescent="0.2">
      <c r="F23" s="94"/>
      <c r="G23" s="95"/>
    </row>
    <row r="24" spans="2:7" ht="18" customHeight="1" x14ac:dyDescent="0.2">
      <c r="F24" s="94"/>
      <c r="G24" s="95"/>
    </row>
    <row r="25" spans="2:7" ht="18" customHeight="1" x14ac:dyDescent="0.2">
      <c r="F25" s="94"/>
      <c r="G25" s="95"/>
    </row>
    <row r="26" spans="2:7" ht="18" customHeight="1" x14ac:dyDescent="0.2">
      <c r="F26" s="94"/>
      <c r="G26" s="95"/>
    </row>
    <row r="27" spans="2:7" ht="18" customHeight="1" x14ac:dyDescent="0.2">
      <c r="F27" s="89"/>
      <c r="G27" s="89"/>
    </row>
    <row r="28" spans="2:7" ht="18" customHeight="1" x14ac:dyDescent="0.2">
      <c r="F28" s="89"/>
      <c r="G28" s="89"/>
    </row>
    <row r="29" spans="2:7" ht="18" customHeight="1" x14ac:dyDescent="0.2">
      <c r="F29" s="89"/>
      <c r="G29" s="89"/>
    </row>
    <row r="30" spans="2:7" x14ac:dyDescent="0.2">
      <c r="F30" s="89"/>
      <c r="G30" s="89"/>
    </row>
    <row r="31" spans="2:7" x14ac:dyDescent="0.2">
      <c r="F31" s="89"/>
      <c r="G31" s="89"/>
    </row>
    <row r="32" spans="2:7" x14ac:dyDescent="0.2">
      <c r="F32" s="89"/>
      <c r="G32" s="89"/>
    </row>
    <row r="33" spans="6:7" x14ac:dyDescent="0.2">
      <c r="F33" s="89"/>
      <c r="G33" s="89"/>
    </row>
    <row r="34" spans="6:7" x14ac:dyDescent="0.2">
      <c r="F34" s="89"/>
      <c r="G34" s="89"/>
    </row>
    <row r="35" spans="6:7" x14ac:dyDescent="0.2">
      <c r="F35" s="89"/>
      <c r="G35" s="89"/>
    </row>
    <row r="36" spans="6:7" x14ac:dyDescent="0.2">
      <c r="F36" s="89"/>
      <c r="G36" s="89"/>
    </row>
  </sheetData>
  <conditionalFormatting sqref="H5:H6 H15">
    <cfRule type="expression" dxfId="0" priority="1" stopIfTrue="1">
      <formula>MID(FTINDEX,ROW(),1)="0"</formula>
    </cfRule>
  </conditionalFormatting>
  <dataValidations count="1">
    <dataValidation allowBlank="1" showInputMessage="1" showErrorMessage="1" errorTitle="Achtung!" error="Diese Feiertage bitte nicht ändern. Tragen Sie weitere Feiertage oder freie Tage ab Zeile 18 ein." sqref="G15:H15 G16:G26 G7:G14 G6:H6 G1:G5 F1:F18" xr:uid="{00000000-0002-0000-0300-000000000000}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Option Button 1">
              <controlPr defaultSize="0" autoFill="0" autoLine="0" autoPict="0">
                <anchor moveWithCells="1">
                  <from>
                    <xdr:col>1</xdr:col>
                    <xdr:colOff>0</xdr:colOff>
                    <xdr:row>1</xdr:row>
                    <xdr:rowOff>15240</xdr:rowOff>
                  </from>
                  <to>
                    <xdr:col>2</xdr:col>
                    <xdr:colOff>38100</xdr:colOff>
                    <xdr:row>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Option Button 2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2</xdr:row>
                    <xdr:rowOff>7620</xdr:rowOff>
                  </from>
                  <to>
                    <xdr:col>2</xdr:col>
                    <xdr:colOff>38100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Option Button 3">
              <controlPr locked="0"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7620</xdr:rowOff>
                  </from>
                  <to>
                    <xdr:col>2</xdr:col>
                    <xdr:colOff>38100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Option Button 4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38100</xdr:colOff>
                    <xdr:row>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Option Button 5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7620</xdr:rowOff>
                  </from>
                  <to>
                    <xdr:col>2</xdr:col>
                    <xdr:colOff>38100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Option Button 6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7620</xdr:rowOff>
                  </from>
                  <to>
                    <xdr:col>2</xdr:col>
                    <xdr:colOff>38100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Option Button 7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38100</xdr:colOff>
                    <xdr:row>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Option Button 8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38100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Option Button 9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7620</xdr:rowOff>
                  </from>
                  <to>
                    <xdr:col>2</xdr:col>
                    <xdr:colOff>38100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Option Button 10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7620</xdr:rowOff>
                  </from>
                  <to>
                    <xdr:col>2</xdr:col>
                    <xdr:colOff>38100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Option Button 11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7620</xdr:rowOff>
                  </from>
                  <to>
                    <xdr:col>2</xdr:col>
                    <xdr:colOff>38100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Option Button 12">
              <controlPr defaultSize="0" autoFill="0" autoLine="0" autoPict="0">
                <anchor moveWithCells="1">
                  <from>
                    <xdr:col>1</xdr:col>
                    <xdr:colOff>0</xdr:colOff>
                    <xdr:row>12</xdr:row>
                    <xdr:rowOff>7620</xdr:rowOff>
                  </from>
                  <to>
                    <xdr:col>2</xdr:col>
                    <xdr:colOff>38100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Option Button 13">
              <controlPr defaultSize="0" autoFill="0" autoLine="0" autoPict="0">
                <anchor moveWithCells="1">
                  <from>
                    <xdr:col>1</xdr:col>
                    <xdr:colOff>0</xdr:colOff>
                    <xdr:row>13</xdr:row>
                    <xdr:rowOff>7620</xdr:rowOff>
                  </from>
                  <to>
                    <xdr:col>2</xdr:col>
                    <xdr:colOff>38100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Option Button 14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7620</xdr:rowOff>
                  </from>
                  <to>
                    <xdr:col>2</xdr:col>
                    <xdr:colOff>38100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Option Button 15">
              <controlPr defaultSize="0" autoFill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38100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Option Button 16">
              <controlPr defaultSize="0" autoFill="0" autoLine="0" autoPict="0">
                <anchor moveWithCells="1">
                  <from>
                    <xdr:col>1</xdr:col>
                    <xdr:colOff>0</xdr:colOff>
                    <xdr:row>16</xdr:row>
                    <xdr:rowOff>7620</xdr:rowOff>
                  </from>
                  <to>
                    <xdr:col>2</xdr:col>
                    <xdr:colOff>38100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Option Button 17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7620</xdr:rowOff>
                  </from>
                  <to>
                    <xdr:col>2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Option Button 18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7620</xdr:rowOff>
                  </from>
                  <to>
                    <xdr:col>2</xdr:col>
                    <xdr:colOff>38100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Option Button 19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38100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Option Button 20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7620</xdr:rowOff>
                  </from>
                  <to>
                    <xdr:col>2</xdr:col>
                    <xdr:colOff>38100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Option Button 21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7620</xdr:rowOff>
                  </from>
                  <to>
                    <xdr:col>2</xdr:col>
                    <xdr:colOff>38100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CF19-62A4-4D37-9F2D-A7822621646C}">
  <sheetPr>
    <tabColor indexed="42"/>
  </sheetPr>
  <dimension ref="B2:B4"/>
  <sheetViews>
    <sheetView workbookViewId="0">
      <selection activeCell="B10" sqref="B10"/>
    </sheetView>
  </sheetViews>
  <sheetFormatPr defaultColWidth="9.109375" defaultRowHeight="13.2" x14ac:dyDescent="0.25"/>
  <sheetData>
    <row r="2" spans="2:2" x14ac:dyDescent="0.25">
      <c r="B2" t="s">
        <v>277</v>
      </c>
    </row>
    <row r="3" spans="2:2" x14ac:dyDescent="0.25">
      <c r="B3" t="s">
        <v>278</v>
      </c>
    </row>
    <row r="4" spans="2:2" x14ac:dyDescent="0.25">
      <c r="B4" t="s">
        <v>279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8CBED209AE74AB22095E844B1FE02" ma:contentTypeVersion="8" ma:contentTypeDescription="Create a new document." ma:contentTypeScope="" ma:versionID="56a528203d4ac334015ad800f4aa1931">
  <xsd:schema xmlns:xsd="http://www.w3.org/2001/XMLSchema" xmlns:xs="http://www.w3.org/2001/XMLSchema" xmlns:p="http://schemas.microsoft.com/office/2006/metadata/properties" xmlns:ns2="d80471b2-bb06-40f4-a237-c57d052d6faf" xmlns:ns3="0882cebb-79f0-4647-a634-51e30481b4fa" targetNamespace="http://schemas.microsoft.com/office/2006/metadata/properties" ma:root="true" ma:fieldsID="a0cfb47a14bad8c499eb58bd5a3683b3" ns2:_="" ns3:_="">
    <xsd:import namespace="d80471b2-bb06-40f4-a237-c57d052d6faf"/>
    <xsd:import namespace="0882cebb-79f0-4647-a634-51e30481b4f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471b2-bb06-40f4-a237-c57d052d6fa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2cebb-79f0-4647-a634-51e30481b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9AC694C-7779-4E75-908F-D58AFD4B0F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B2929-23DF-4274-98A1-F216666A9BF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882cebb-79f0-4647-a634-51e30481b4fa"/>
    <ds:schemaRef ds:uri="http://purl.org/dc/elements/1.1/"/>
    <ds:schemaRef ds:uri="http://schemas.microsoft.com/office/2006/metadata/properties"/>
    <ds:schemaRef ds:uri="d80471b2-bb06-40f4-a237-c57d052d6f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66B49B-52E5-4746-820C-4BD22CECC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0471b2-bb06-40f4-a237-c57d052d6faf"/>
    <ds:schemaRef ds:uri="0882cebb-79f0-4647-a634-51e30481b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31F4989-CD19-403C-856B-C0F95F228B6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timesheet EN</vt:lpstr>
      <vt:lpstr>timesheet RU</vt:lpstr>
      <vt:lpstr>reclamation</vt:lpstr>
      <vt:lpstr>Holidays</vt:lpstr>
      <vt:lpstr>_dummy</vt:lpstr>
      <vt:lpstr>Holidays!Bundesländer</vt:lpstr>
      <vt:lpstr>'timesheet RU'!Calculate</vt:lpstr>
      <vt:lpstr>Calculate</vt:lpstr>
      <vt:lpstr>Holidays!FEIERTAGE</vt:lpstr>
      <vt:lpstr>Holidays!JAHR</vt:lpstr>
      <vt:lpstr>reclamation!Print_Area</vt:lpstr>
      <vt:lpstr>'timesheet EN'!Print_Area</vt:lpstr>
      <vt:lpstr>'timesheet RU'!Print_Area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RB Reise Отчёт о поездке</dc:title>
  <dc:creator>Bergmeier Rainer</dc:creator>
  <cp:lastModifiedBy>Ovchinnikov, Maksim</cp:lastModifiedBy>
  <cp:lastPrinted>2022-07-11T05:55:05Z</cp:lastPrinted>
  <dcterms:created xsi:type="dcterms:W3CDTF">2012-06-25T10:02:17Z</dcterms:created>
  <dcterms:modified xsi:type="dcterms:W3CDTF">2022-09-04T08:17:04Z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0x0101001378CBED209AE74AB22095E844B1FE02</vt:lpwstr>
  </property>
</Properties>
</file>