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Planung" sheetId="1" r:id="rId1"/>
    <sheet name="Merkzettel" sheetId="3" r:id="rId2"/>
    <sheet name="&lt;Verweise&gt;" sheetId="2" r:id="rId3"/>
  </sheets>
  <definedNames>
    <definedName name="_xlnm._FilterDatabase" localSheetId="1" hidden="1">Merkzettel!$A$6:$E$6</definedName>
    <definedName name="_xlnm._FilterDatabase" localSheetId="0" hidden="1">Planung!$A$7:$K$71</definedName>
    <definedName name="aa">Planung!$N$2:$N$5</definedName>
    <definedName name="Datum">'&lt;Verweise&gt;'!$B$5:$B$14</definedName>
    <definedName name="DropDown1">'&lt;Verweise&gt;'!$E$5:$E$8</definedName>
    <definedName name="DropDown2">'&lt;Verweise&gt;'!$G$5:$G$8</definedName>
    <definedName name="Gültigkeitsbereich">Planung!$J$9:$J$1048576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/>
  <c r="G27" i="1"/>
  <c r="H27" i="1"/>
  <c r="G28" i="1"/>
  <c r="G29" i="1"/>
  <c r="H29" i="1"/>
  <c r="G30" i="1"/>
  <c r="H30" i="1"/>
  <c r="G31" i="1"/>
  <c r="H31" i="1"/>
  <c r="G32" i="1"/>
  <c r="H32" i="1"/>
  <c r="G33" i="1"/>
  <c r="H33" i="1"/>
  <c r="H35" i="1"/>
  <c r="H34" i="1"/>
  <c r="H28" i="1"/>
  <c r="J2" i="1" l="1"/>
  <c r="J3" i="1"/>
  <c r="J4" i="1"/>
  <c r="G16" i="1" l="1"/>
  <c r="H16" i="1"/>
  <c r="G17" i="1"/>
  <c r="H17" i="1"/>
  <c r="G18" i="1"/>
  <c r="H18" i="1"/>
  <c r="H10" i="1" l="1"/>
  <c r="H11" i="1"/>
  <c r="H13" i="1"/>
  <c r="H14" i="1"/>
  <c r="H15" i="1"/>
  <c r="H20" i="1"/>
  <c r="H21" i="1"/>
  <c r="H22" i="1"/>
  <c r="H23" i="1"/>
  <c r="H24" i="1"/>
  <c r="H25" i="1"/>
  <c r="H26" i="1"/>
  <c r="H61" i="1"/>
  <c r="H62" i="1"/>
  <c r="H63" i="1"/>
  <c r="H64" i="1"/>
  <c r="H69" i="1"/>
  <c r="H70" i="1"/>
  <c r="H9" i="1"/>
  <c r="H65" i="1"/>
  <c r="H67" i="1"/>
  <c r="H68" i="1"/>
  <c r="H66" i="1"/>
  <c r="G3" i="3" l="1"/>
  <c r="G4" i="3"/>
  <c r="G5" i="3"/>
  <c r="G2" i="3"/>
  <c r="G20" i="1"/>
  <c r="G21" i="1"/>
  <c r="G25" i="1"/>
  <c r="G26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B6" i="2"/>
  <c r="B7" i="2"/>
  <c r="B8" i="2"/>
  <c r="B9" i="2"/>
  <c r="G14" i="1"/>
  <c r="G68" i="1"/>
  <c r="G24" i="1"/>
  <c r="G9" i="1"/>
  <c r="G62" i="1"/>
  <c r="G22" i="1"/>
  <c r="G15" i="1"/>
  <c r="G10" i="1"/>
  <c r="G13" i="1"/>
  <c r="G63" i="1"/>
  <c r="G23" i="1"/>
  <c r="G11" i="1"/>
  <c r="G61" i="1"/>
  <c r="B10" i="2"/>
  <c r="B11" i="2"/>
  <c r="B12" i="2"/>
  <c r="B13" i="2"/>
  <c r="B14" i="2"/>
  <c r="H71" i="1"/>
  <c r="M3" i="1"/>
  <c r="M4" i="1"/>
  <c r="M5" i="1"/>
  <c r="M2" i="1"/>
</calcChain>
</file>

<file path=xl/sharedStrings.xml><?xml version="1.0" encoding="utf-8"?>
<sst xmlns="http://schemas.openxmlformats.org/spreadsheetml/2006/main" count="181" uniqueCount="95">
  <si>
    <t>Projekt: Vier Gewinnt</t>
  </si>
  <si>
    <t>Prototyp</t>
  </si>
  <si>
    <t>Erledigt</t>
  </si>
  <si>
    <t>Projektplanung der Gruppe fungi</t>
  </si>
  <si>
    <t>Beta</t>
  </si>
  <si>
    <t>In Arbeit</t>
  </si>
  <si>
    <t>Fertig</t>
  </si>
  <si>
    <t>Probleme!</t>
  </si>
  <si>
    <t>Noch nicht begonnen</t>
  </si>
  <si>
    <t>Thema</t>
  </si>
  <si>
    <t>Gesetztes Ziel</t>
  </si>
  <si>
    <t>Vorlesung</t>
  </si>
  <si>
    <t>Fällige Tage</t>
  </si>
  <si>
    <t>Verantwortlicher</t>
  </si>
  <si>
    <t>Status</t>
  </si>
  <si>
    <t>Infos</t>
  </si>
  <si>
    <t>Datenbank</t>
  </si>
  <si>
    <t>DB-Schema entwerfen</t>
  </si>
  <si>
    <t>Shakira</t>
  </si>
  <si>
    <t>UML zeichnen</t>
  </si>
  <si>
    <t>DB in Eclipse bauen</t>
  </si>
  <si>
    <t>GUI</t>
  </si>
  <si>
    <t>Mockup erstellen</t>
  </si>
  <si>
    <t>Corni/ Domi</t>
  </si>
  <si>
    <t>Konfigurationssicht anfertigen</t>
  </si>
  <si>
    <t>Spielansicht anfertigen</t>
  </si>
  <si>
    <t>Testen</t>
  </si>
  <si>
    <t>Dokumentation</t>
  </si>
  <si>
    <t>Entwicklungsdokumentation</t>
  </si>
  <si>
    <t>Erforderlich für Wartung / Pflege des Systems</t>
  </si>
  <si>
    <t>zeigt Produktstruktur und Modelle</t>
  </si>
  <si>
    <t>?</t>
  </si>
  <si>
    <t>Prozessmodellierung nach ARIS, Grögler, UML</t>
  </si>
  <si>
    <t>Dokumentation wichtiger Entwurfsentscheidungen</t>
  </si>
  <si>
    <t>Architektur des Spiels mit allen Komponenten</t>
  </si>
  <si>
    <t>Benutzungdokumentation</t>
  </si>
  <si>
    <t>Beschreibung der Bedienung</t>
  </si>
  <si>
    <t>Angaben zur Installation/ Konfiguration der Anwendung</t>
  </si>
  <si>
    <t>Modellierung</t>
  </si>
  <si>
    <t>Schnittstelle zu Server mittels File (Server+Agent)</t>
  </si>
  <si>
    <t>Irena</t>
  </si>
  <si>
    <t>Schnittstelle zu Server mittels Push(Server+Agent)</t>
  </si>
  <si>
    <t>Luis</t>
  </si>
  <si>
    <t>Logik des Spiels (rudimentär)</t>
  </si>
  <si>
    <t>Logik des Spiels (testweise)</t>
  </si>
  <si>
    <t>Logik des Spiels (ausgereift)</t>
  </si>
  <si>
    <t>Schnittstelle zur Datenbank</t>
  </si>
  <si>
    <t>Schnittstelle zur GUI</t>
  </si>
  <si>
    <t>vll?</t>
  </si>
  <si>
    <t>Verknüpfung aller Schnittstellen</t>
  </si>
  <si>
    <t>Merkzettel</t>
  </si>
  <si>
    <t xml:space="preserve">Wird verwendet, um einem anderem Gruppenmitglied eine kleine Aufgabe zu übermitteln. </t>
  </si>
  <si>
    <t>Offen</t>
  </si>
  <si>
    <t>Eine Art Mini ToDo-Liste (Gedankenliste) zum Abhacken.</t>
  </si>
  <si>
    <t>Oder auch bei offenen und noch nicht geklärten Fragen untereinander</t>
  </si>
  <si>
    <t>Verschoben</t>
  </si>
  <si>
    <t>Unwichtig</t>
  </si>
  <si>
    <t>Datum</t>
  </si>
  <si>
    <t>An</t>
  </si>
  <si>
    <t xml:space="preserve">Von </t>
  </si>
  <si>
    <t>Corni</t>
  </si>
  <si>
    <t>Verweise</t>
  </si>
  <si>
    <t>Datum- und Vorlesungsnr.</t>
  </si>
  <si>
    <t>DropDown1</t>
  </si>
  <si>
    <t>DropDown2</t>
  </si>
  <si>
    <t>In die GUI muss noch eine Fläche vorhanden sein, um den Pfad auszuwählen bei der file-Variante</t>
  </si>
  <si>
    <t>Domi</t>
  </si>
  <si>
    <t>Statistikansicht anfertigen</t>
  </si>
  <si>
    <t>Serialisierung der Ini-Datei/ persistenten Objekten</t>
  </si>
  <si>
    <t>Irena/Domi</t>
  </si>
  <si>
    <t>Spielregeln - Punktemodus</t>
  </si>
  <si>
    <t>Spielregeln - Standardmodus</t>
  </si>
  <si>
    <t>Spielregeln - Alle Modi</t>
  </si>
  <si>
    <t>Spielregeln - Vosprungsmodus</t>
  </si>
  <si>
    <t>Bevor es losgeht - Installation</t>
  </si>
  <si>
    <t>Bevor es losgeht - Überblick der Menüs</t>
  </si>
  <si>
    <t>Irena/ Corni</t>
  </si>
  <si>
    <t>Bedienung - Einzelne Aufgaben während einem Spiel</t>
  </si>
  <si>
    <t>Spezifikation: was leistet sie?</t>
  </si>
  <si>
    <t>Spezifikation: UML um Use Case</t>
  </si>
  <si>
    <t>Spezifikation:  Sicht des Anwenders und Auftraggebers</t>
  </si>
  <si>
    <t>Design: Aufbau Entwurfsentscheidungen</t>
  </si>
  <si>
    <t xml:space="preserve">Design: files and folders </t>
  </si>
  <si>
    <t>Design: Aktivitätendiagramm</t>
  </si>
  <si>
    <t>Design: Konzept</t>
  </si>
  <si>
    <t>Design: Umsetzung der Anforderungsliste</t>
  </si>
  <si>
    <t xml:space="preserve">Design: Struktur </t>
  </si>
  <si>
    <t>Design: Entitäten</t>
  </si>
  <si>
    <t>Design: Deren Beziehung und Abhängigkeiten</t>
  </si>
  <si>
    <t>Design: Datenbank ER-Diagramm</t>
  </si>
  <si>
    <t>Design: Klassen beschreiben</t>
  </si>
  <si>
    <t>Spezifikation: Anforderungsbeschreibung und Hilfmittel</t>
  </si>
  <si>
    <t>Design: Prozess der Softwareentwicklung (Vorgehensmodell/Meilenstein/ Verantwortlichkeiten)</t>
  </si>
  <si>
    <t>Design: Schichtenarchitektur</t>
  </si>
  <si>
    <t>Design: Mockups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</si>
</sst>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0" borderId="0" xfId="0" applyFont="1"/>
    <xf numFmtId="14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0" fillId="0" borderId="5" xfId="0" applyNumberFormat="1" applyBorder="1" applyAlignment="1">
      <alignment vertical="center"/>
    </xf>
    <xf numFmtId="9" fontId="6" fillId="3" borderId="11" xfId="1" applyFont="1" applyFill="1" applyBorder="1" applyAlignment="1">
      <alignment horizontal="center" vertical="center"/>
    </xf>
    <xf numFmtId="9" fontId="6" fillId="3" borderId="2" xfId="1" applyFont="1" applyFill="1" applyBorder="1" applyAlignment="1">
      <alignment horizontal="center" vertical="center"/>
    </xf>
    <xf numFmtId="9" fontId="6" fillId="3" borderId="5" xfId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9" fontId="7" fillId="3" borderId="11" xfId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14" fontId="0" fillId="0" borderId="0" xfId="0" applyNumberFormat="1"/>
    <xf numFmtId="0" fontId="1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GridLines="0" tabSelected="1" workbookViewId="0">
      <pane ySplit="7" topLeftCell="A47" activePane="bottomLeft" state="frozen"/>
      <selection pane="bottomLeft" activeCell="J48" sqref="J48"/>
    </sheetView>
  </sheetViews>
  <sheetFormatPr baseColWidth="10" defaultColWidth="11.42578125" defaultRowHeight="15" x14ac:dyDescent="0.25"/>
  <cols>
    <col min="1" max="1" width="5" customWidth="1"/>
    <col min="5" max="5" width="15.7109375" customWidth="1"/>
    <col min="6" max="6" width="11.7109375" customWidth="1"/>
    <col min="7" max="7" width="11.85546875" style="10" customWidth="1"/>
    <col min="8" max="8" width="8" customWidth="1"/>
    <col min="9" max="9" width="16.28515625" style="10" bestFit="1" customWidth="1"/>
    <col min="10" max="10" width="20" bestFit="1" customWidth="1"/>
    <col min="11" max="11" width="26.7109375" customWidth="1"/>
    <col min="12" max="12" width="1.85546875" customWidth="1"/>
    <col min="13" max="13" width="8.28515625" customWidth="1"/>
    <col min="14" max="14" width="20.7109375" bestFit="1" customWidth="1"/>
  </cols>
  <sheetData>
    <row r="1" spans="1:14" ht="7.5" customHeight="1" x14ac:dyDescent="0.25"/>
    <row r="2" spans="1:14" ht="18" customHeight="1" x14ac:dyDescent="0.25">
      <c r="A2" s="25" t="s">
        <v>0</v>
      </c>
      <c r="H2" s="46" t="s">
        <v>1</v>
      </c>
      <c r="I2" s="47">
        <v>42275</v>
      </c>
      <c r="J2" s="18" t="str">
        <f ca="1">IF(I2&lt;=TODAY(),"-",_xlfn.DAYS(I2,TODAY()))</f>
        <v>-</v>
      </c>
      <c r="M2" s="40">
        <f>COUNTIF($J$8:$J$81,N2)/COUNTA($J$8:$J$81)</f>
        <v>0.46</v>
      </c>
      <c r="N2" s="41" t="s">
        <v>2</v>
      </c>
    </row>
    <row r="3" spans="1:14" ht="15.75" customHeight="1" x14ac:dyDescent="0.25">
      <c r="A3" t="s">
        <v>3</v>
      </c>
      <c r="H3" s="16" t="s">
        <v>4</v>
      </c>
      <c r="I3" s="17">
        <v>42289</v>
      </c>
      <c r="J3" s="18" t="str">
        <f ca="1">IF(I3&lt;=TODAY(),"-",_xlfn.DAYS(I3,TODAY()))</f>
        <v>-</v>
      </c>
      <c r="M3" s="35">
        <f>COUNTIF($J$8:$J$81,N3)/COUNTA($J$8:$J$81)</f>
        <v>0.12</v>
      </c>
      <c r="N3" s="38" t="s">
        <v>5</v>
      </c>
    </row>
    <row r="4" spans="1:14" ht="15.75" customHeight="1" x14ac:dyDescent="0.4">
      <c r="A4" s="3"/>
      <c r="H4" s="16" t="s">
        <v>6</v>
      </c>
      <c r="I4" s="17">
        <v>42317</v>
      </c>
      <c r="J4" s="18" t="e">
        <f ca="1">IF(I4&lt;=TODAY(),"-",_xlfn.DAYS(I4,TODAY()))</f>
        <v>#NAME?</v>
      </c>
      <c r="M4" s="35">
        <f>COUNTIF($J$8:$J$81,N4)/COUNTA($J$8:$J$81)</f>
        <v>0.02</v>
      </c>
      <c r="N4" s="38" t="s">
        <v>7</v>
      </c>
    </row>
    <row r="5" spans="1:14" ht="15.75" customHeight="1" x14ac:dyDescent="0.25">
      <c r="H5" s="16"/>
      <c r="I5" s="17"/>
      <c r="J5" s="18"/>
      <c r="M5" s="36">
        <f>COUNTIF($J$8:$J$81,N5)/COUNTA($J$8:$J$81)</f>
        <v>0.4</v>
      </c>
      <c r="N5" s="39" t="s">
        <v>8</v>
      </c>
    </row>
    <row r="6" spans="1:14" ht="15.75" customHeight="1" x14ac:dyDescent="0.25"/>
    <row r="7" spans="1:14" ht="40.5" customHeight="1" x14ac:dyDescent="0.25">
      <c r="A7" s="48" t="s">
        <v>9</v>
      </c>
      <c r="B7" s="49"/>
      <c r="C7" s="49"/>
      <c r="D7" s="49"/>
      <c r="E7" s="50"/>
      <c r="F7" s="30" t="s">
        <v>10</v>
      </c>
      <c r="G7" s="30" t="s">
        <v>11</v>
      </c>
      <c r="H7" s="30" t="s">
        <v>12</v>
      </c>
      <c r="I7" s="43" t="s">
        <v>13</v>
      </c>
      <c r="J7" s="31" t="s">
        <v>14</v>
      </c>
      <c r="K7" s="31" t="s">
        <v>15</v>
      </c>
      <c r="M7" s="20"/>
      <c r="N7" s="19"/>
    </row>
    <row r="8" spans="1:14" ht="14.25" customHeight="1" x14ac:dyDescent="0.25">
      <c r="A8" s="11" t="s">
        <v>16</v>
      </c>
      <c r="B8" s="11"/>
      <c r="C8" s="11"/>
      <c r="D8" s="12"/>
      <c r="E8" s="12"/>
      <c r="F8" s="13"/>
      <c r="G8" s="14"/>
      <c r="H8" s="13"/>
      <c r="I8" s="14"/>
      <c r="J8" s="15"/>
      <c r="K8" s="15"/>
      <c r="N8" s="19"/>
    </row>
    <row r="9" spans="1:14" x14ac:dyDescent="0.25">
      <c r="B9" t="s">
        <v>17</v>
      </c>
      <c r="F9" s="4">
        <v>42268</v>
      </c>
      <c r="G9" s="6">
        <f>IF(ISBLANK(F9),"",VLOOKUP(F9,'&lt;Verweise&gt;'!$B$5:$C$14,2,TRUE))</f>
        <v>3</v>
      </c>
      <c r="H9" s="7" t="str">
        <f ca="1">IF(ISBLANK(F9),"",IF(F9&lt;=TODAY(),"-",_xlfn.DAYS(F9,TODAY())))</f>
        <v>-</v>
      </c>
      <c r="I9" s="6" t="s">
        <v>18</v>
      </c>
      <c r="J9" s="5" t="s">
        <v>2</v>
      </c>
      <c r="K9" s="5"/>
      <c r="N9" s="19"/>
    </row>
    <row r="10" spans="1:14" x14ac:dyDescent="0.25">
      <c r="B10" t="s">
        <v>19</v>
      </c>
      <c r="F10" s="4">
        <v>42268</v>
      </c>
      <c r="G10" s="6">
        <f>IF(ISBLANK(F10),"",VLOOKUP(F10,'&lt;Verweise&gt;'!$B$5:$C$14,2,TRUE))</f>
        <v>3</v>
      </c>
      <c r="H10" s="7" t="str">
        <f t="shared" ref="H10:H70" ca="1" si="0">IF(ISBLANK(F10),"",IF(F10&lt;=TODAY(),"-",_xlfn.DAYS(F10,TODAY())))</f>
        <v>-</v>
      </c>
      <c r="I10" s="6" t="s">
        <v>18</v>
      </c>
      <c r="J10" s="5" t="s">
        <v>8</v>
      </c>
      <c r="K10" s="5"/>
    </row>
    <row r="11" spans="1:14" x14ac:dyDescent="0.25">
      <c r="B11" t="s">
        <v>20</v>
      </c>
      <c r="F11" s="4">
        <v>42268</v>
      </c>
      <c r="G11" s="6">
        <f>IF(ISBLANK(F11),"",VLOOKUP(F11,'&lt;Verweise&gt;'!$B$5:$C$14,2,TRUE))</f>
        <v>3</v>
      </c>
      <c r="H11" s="7" t="str">
        <f t="shared" ca="1" si="0"/>
        <v>-</v>
      </c>
      <c r="I11" s="6" t="s">
        <v>18</v>
      </c>
      <c r="J11" s="5" t="s">
        <v>2</v>
      </c>
      <c r="K11" s="5"/>
    </row>
    <row r="12" spans="1:14" x14ac:dyDescent="0.25">
      <c r="A12" s="11" t="s">
        <v>21</v>
      </c>
      <c r="B12" s="11"/>
      <c r="C12" s="11"/>
      <c r="D12" s="12"/>
      <c r="E12" s="12"/>
      <c r="F12" s="13"/>
      <c r="G12" s="13"/>
      <c r="H12" s="13"/>
      <c r="I12" s="14"/>
      <c r="J12" s="15"/>
      <c r="K12" s="15"/>
    </row>
    <row r="13" spans="1:14" x14ac:dyDescent="0.25">
      <c r="B13" t="s">
        <v>22</v>
      </c>
      <c r="F13" s="4">
        <v>42268</v>
      </c>
      <c r="G13" s="6">
        <f>IF(ISBLANK(F13),"",VLOOKUP(F13,'&lt;Verweise&gt;'!$B$5:$C$14,2,TRUE))</f>
        <v>3</v>
      </c>
      <c r="H13" s="7" t="str">
        <f t="shared" ca="1" si="0"/>
        <v>-</v>
      </c>
      <c r="I13" s="6" t="s">
        <v>66</v>
      </c>
      <c r="J13" s="5" t="s">
        <v>2</v>
      </c>
      <c r="K13" s="5"/>
    </row>
    <row r="14" spans="1:14" x14ac:dyDescent="0.25">
      <c r="B14" t="s">
        <v>24</v>
      </c>
      <c r="F14" s="4">
        <v>42268</v>
      </c>
      <c r="G14" s="6">
        <f>IF(ISBLANK(F14),"",VLOOKUP(F14,'&lt;Verweise&gt;'!$B$5:$C$14,2,TRUE))</f>
        <v>3</v>
      </c>
      <c r="H14" s="7" t="str">
        <f t="shared" ca="1" si="0"/>
        <v>-</v>
      </c>
      <c r="I14" s="6" t="s">
        <v>23</v>
      </c>
      <c r="J14" s="5" t="s">
        <v>2</v>
      </c>
      <c r="K14" s="5"/>
    </row>
    <row r="15" spans="1:14" x14ac:dyDescent="0.25">
      <c r="B15" t="s">
        <v>25</v>
      </c>
      <c r="F15" s="4">
        <v>42268</v>
      </c>
      <c r="G15" s="6">
        <f>IF(ISBLANK(F15),"",VLOOKUP(F15,'&lt;Verweise&gt;'!$B$5:$C$14,2,TRUE))</f>
        <v>3</v>
      </c>
      <c r="H15" s="7" t="str">
        <f t="shared" ca="1" si="0"/>
        <v>-</v>
      </c>
      <c r="I15" s="6" t="s">
        <v>23</v>
      </c>
      <c r="J15" s="5" t="s">
        <v>2</v>
      </c>
      <c r="K15" s="5"/>
    </row>
    <row r="16" spans="1:14" x14ac:dyDescent="0.25">
      <c r="B16" t="s">
        <v>67</v>
      </c>
      <c r="F16" s="4">
        <v>42282</v>
      </c>
      <c r="G16" s="6">
        <f>IF(ISBLANK(F16),"",VLOOKUP(F16,'&lt;Verweise&gt;'!$B$5:$C$14,2,TRUE))</f>
        <v>5</v>
      </c>
      <c r="H16" s="7" t="str">
        <f t="shared" ref="H16:H18" ca="1" si="1">IF(ISBLANK(F16),"",IF(F16&lt;=TODAY(),"-",_xlfn.DAYS(F16,TODAY())))</f>
        <v>-</v>
      </c>
      <c r="I16" s="6" t="s">
        <v>60</v>
      </c>
      <c r="J16" s="5" t="s">
        <v>2</v>
      </c>
      <c r="K16" s="5"/>
    </row>
    <row r="17" spans="1:11" x14ac:dyDescent="0.25">
      <c r="B17" t="s">
        <v>68</v>
      </c>
      <c r="F17" s="4">
        <v>42282</v>
      </c>
      <c r="G17" s="6">
        <f>IF(ISBLANK(F17),"",VLOOKUP(F17,'&lt;Verweise&gt;'!$B$5:$C$14,2,TRUE))</f>
        <v>5</v>
      </c>
      <c r="H17" s="7" t="str">
        <f t="shared" ca="1" si="1"/>
        <v>-</v>
      </c>
      <c r="I17" s="6" t="s">
        <v>60</v>
      </c>
      <c r="J17" s="5" t="s">
        <v>2</v>
      </c>
      <c r="K17" s="5"/>
    </row>
    <row r="18" spans="1:11" x14ac:dyDescent="0.25">
      <c r="B18" t="s">
        <v>26</v>
      </c>
      <c r="F18" s="4">
        <v>42289</v>
      </c>
      <c r="G18" s="6">
        <f>IF(ISBLANK(F18),"",VLOOKUP(F18,'&lt;Verweise&gt;'!$B$5:$C$14,2,TRUE))</f>
        <v>6</v>
      </c>
      <c r="H18" s="7" t="str">
        <f t="shared" ca="1" si="1"/>
        <v>-</v>
      </c>
      <c r="I18" s="6" t="s">
        <v>42</v>
      </c>
      <c r="J18" s="5" t="s">
        <v>2</v>
      </c>
      <c r="K18" s="5"/>
    </row>
    <row r="19" spans="1:11" x14ac:dyDescent="0.25">
      <c r="A19" s="11" t="s">
        <v>27</v>
      </c>
      <c r="B19" s="11"/>
      <c r="C19" s="11"/>
      <c r="D19" s="12"/>
      <c r="E19" s="12"/>
      <c r="F19" s="13"/>
      <c r="G19" s="13"/>
      <c r="H19" s="13"/>
      <c r="I19" s="14"/>
      <c r="J19" s="15"/>
      <c r="K19" s="15"/>
    </row>
    <row r="20" spans="1:11" x14ac:dyDescent="0.25">
      <c r="A20" s="2" t="s">
        <v>28</v>
      </c>
      <c r="F20" s="4"/>
      <c r="G20" s="6" t="str">
        <f>IF(ISBLANK(F20),"",VLOOKUP(F20,'&lt;Verweise&gt;'!$B$5:$C$14,2,TRUE))</f>
        <v/>
      </c>
      <c r="H20" s="7" t="str">
        <f t="shared" ca="1" si="0"/>
        <v/>
      </c>
      <c r="I20" s="6" t="s">
        <v>18</v>
      </c>
      <c r="J20" s="5" t="s">
        <v>5</v>
      </c>
      <c r="K20" s="5"/>
    </row>
    <row r="21" spans="1:11" x14ac:dyDescent="0.25">
      <c r="B21" t="s">
        <v>29</v>
      </c>
      <c r="F21" s="4"/>
      <c r="G21" s="6" t="str">
        <f>IF(ISBLANK(F21),"",VLOOKUP(F21,'&lt;Verweise&gt;'!$B$5:$C$14,2,TRUE))</f>
        <v/>
      </c>
      <c r="H21" s="7" t="str">
        <f t="shared" ca="1" si="0"/>
        <v/>
      </c>
      <c r="I21" s="6"/>
      <c r="J21" s="5" t="s">
        <v>8</v>
      </c>
      <c r="K21" s="5"/>
    </row>
    <row r="22" spans="1:11" x14ac:dyDescent="0.25">
      <c r="B22" t="s">
        <v>30</v>
      </c>
      <c r="F22" s="4">
        <v>42275</v>
      </c>
      <c r="G22" s="6">
        <f>IF(ISBLANK(F22),"",VLOOKUP(F22,'&lt;Verweise&gt;'!$B$5:$C$14,2,TRUE))</f>
        <v>4</v>
      </c>
      <c r="H22" s="7" t="str">
        <f t="shared" ca="1" si="0"/>
        <v>-</v>
      </c>
      <c r="I22" s="6" t="s">
        <v>31</v>
      </c>
      <c r="J22" s="5" t="s">
        <v>8</v>
      </c>
      <c r="K22" s="5"/>
    </row>
    <row r="23" spans="1:11" x14ac:dyDescent="0.25">
      <c r="B23" t="s">
        <v>32</v>
      </c>
      <c r="F23" s="4">
        <v>42275</v>
      </c>
      <c r="G23" s="6">
        <f>IF(ISBLANK(F23),"",VLOOKUP(F23,'&lt;Verweise&gt;'!$B$5:$C$14,2,TRUE))</f>
        <v>4</v>
      </c>
      <c r="H23" s="7" t="str">
        <f t="shared" ca="1" si="0"/>
        <v>-</v>
      </c>
      <c r="I23" s="6" t="s">
        <v>31</v>
      </c>
      <c r="J23" s="5" t="s">
        <v>8</v>
      </c>
      <c r="K23" s="5"/>
    </row>
    <row r="24" spans="1:11" x14ac:dyDescent="0.25">
      <c r="B24" t="s">
        <v>33</v>
      </c>
      <c r="F24" s="4">
        <v>42275</v>
      </c>
      <c r="G24" s="6">
        <f>IF(ISBLANK(F24),"",VLOOKUP(F24,'&lt;Verweise&gt;'!$B$5:$C$14,2,TRUE))</f>
        <v>4</v>
      </c>
      <c r="H24" s="7" t="str">
        <f t="shared" ca="1" si="0"/>
        <v>-</v>
      </c>
      <c r="I24" s="6" t="s">
        <v>31</v>
      </c>
      <c r="J24" s="5" t="s">
        <v>8</v>
      </c>
      <c r="K24" s="5"/>
    </row>
    <row r="25" spans="1:11" x14ac:dyDescent="0.25">
      <c r="B25" t="s">
        <v>34</v>
      </c>
      <c r="F25" s="4">
        <v>42275</v>
      </c>
      <c r="G25" s="6">
        <f>IF(ISBLANK(F25),"",VLOOKUP(F25,'&lt;Verweise&gt;'!$B$5:$C$14,2,TRUE))</f>
        <v>4</v>
      </c>
      <c r="H25" s="7" t="str">
        <f t="shared" ca="1" si="0"/>
        <v>-</v>
      </c>
      <c r="I25" s="6" t="s">
        <v>40</v>
      </c>
      <c r="J25" s="5" t="s">
        <v>2</v>
      </c>
      <c r="K25" s="5"/>
    </row>
    <row r="26" spans="1:11" x14ac:dyDescent="0.25">
      <c r="A26" s="2" t="s">
        <v>35</v>
      </c>
      <c r="F26" s="4"/>
      <c r="G26" s="6" t="str">
        <f>IF(ISBLANK(F26),"",VLOOKUP(F26,'&lt;Verweise&gt;'!$B$5:$C$14,2,TRUE))</f>
        <v/>
      </c>
      <c r="H26" s="7" t="str">
        <f t="shared" ca="1" si="0"/>
        <v/>
      </c>
      <c r="I26" s="6"/>
      <c r="J26" s="5" t="s">
        <v>5</v>
      </c>
      <c r="K26" s="5"/>
    </row>
    <row r="27" spans="1:11" x14ac:dyDescent="0.25">
      <c r="B27" t="s">
        <v>36</v>
      </c>
      <c r="F27" s="4">
        <v>42289</v>
      </c>
      <c r="G27" s="6">
        <f>IF(ISBLANK(F27),"",VLOOKUP(F27,'&lt;Verweise&gt;'!$B$5:$C$14,2,TRUE))</f>
        <v>6</v>
      </c>
      <c r="H27" s="7" t="str">
        <f t="shared" ref="H27:H33" ca="1" si="2">IF(ISBLANK(F27),"",IF(F27&lt;=TODAY(),"-",_xlfn.DAYS(F27,TODAY())))</f>
        <v>-</v>
      </c>
      <c r="I27" s="6" t="s">
        <v>76</v>
      </c>
      <c r="J27" s="5" t="s">
        <v>2</v>
      </c>
      <c r="K27" s="5"/>
    </row>
    <row r="28" spans="1:11" x14ac:dyDescent="0.25">
      <c r="B28" t="s">
        <v>37</v>
      </c>
      <c r="F28" s="4">
        <v>42296</v>
      </c>
      <c r="G28" s="6">
        <f>IF(ISBLANK(F28),"",VLOOKUP(F28,'&lt;Verweise&gt;'!$B$5:$C$14,2,TRUE))</f>
        <v>7</v>
      </c>
      <c r="H28" s="7" t="e">
        <f t="shared" ca="1" si="2"/>
        <v>#NAME?</v>
      </c>
      <c r="I28" s="6" t="s">
        <v>76</v>
      </c>
      <c r="J28" s="5" t="s">
        <v>8</v>
      </c>
      <c r="K28" s="5"/>
    </row>
    <row r="29" spans="1:11" x14ac:dyDescent="0.25">
      <c r="B29" t="s">
        <v>70</v>
      </c>
      <c r="F29" s="4">
        <v>42289</v>
      </c>
      <c r="G29" s="6">
        <f>IF(ISBLANK(F29),"",VLOOKUP(F29,'&lt;Verweise&gt;'!$B$5:$C$14,2,TRUE))</f>
        <v>6</v>
      </c>
      <c r="H29" s="7" t="str">
        <f t="shared" ca="1" si="2"/>
        <v>-</v>
      </c>
      <c r="I29" s="6" t="s">
        <v>76</v>
      </c>
      <c r="J29" s="5" t="s">
        <v>2</v>
      </c>
      <c r="K29" s="5"/>
    </row>
    <row r="30" spans="1:11" x14ac:dyDescent="0.25">
      <c r="B30" t="s">
        <v>71</v>
      </c>
      <c r="F30" s="4">
        <v>42289</v>
      </c>
      <c r="G30" s="6">
        <f>IF(ISBLANK(F30),"",VLOOKUP(F30,'&lt;Verweise&gt;'!$B$5:$C$14,2,TRUE))</f>
        <v>6</v>
      </c>
      <c r="H30" s="7" t="str">
        <f t="shared" ca="1" si="2"/>
        <v>-</v>
      </c>
      <c r="I30" s="6" t="s">
        <v>76</v>
      </c>
      <c r="J30" s="5" t="s">
        <v>2</v>
      </c>
      <c r="K30" s="5"/>
    </row>
    <row r="31" spans="1:11" x14ac:dyDescent="0.25">
      <c r="B31" t="s">
        <v>72</v>
      </c>
      <c r="F31" s="4">
        <v>42289</v>
      </c>
      <c r="G31" s="6">
        <f>IF(ISBLANK(F31),"",VLOOKUP(F31,'&lt;Verweise&gt;'!$B$5:$C$14,2,TRUE))</f>
        <v>6</v>
      </c>
      <c r="H31" s="7" t="str">
        <f t="shared" ca="1" si="2"/>
        <v>-</v>
      </c>
      <c r="I31" s="6" t="s">
        <v>76</v>
      </c>
      <c r="J31" s="5" t="s">
        <v>2</v>
      </c>
      <c r="K31" s="5"/>
    </row>
    <row r="32" spans="1:11" x14ac:dyDescent="0.25">
      <c r="B32" t="s">
        <v>73</v>
      </c>
      <c r="F32" s="4">
        <v>42289</v>
      </c>
      <c r="G32" s="6">
        <f>IF(ISBLANK(F32),"",VLOOKUP(F32,'&lt;Verweise&gt;'!$B$5:$C$14,2,TRUE))</f>
        <v>6</v>
      </c>
      <c r="H32" s="7" t="str">
        <f t="shared" ca="1" si="2"/>
        <v>-</v>
      </c>
      <c r="I32" s="6" t="s">
        <v>76</v>
      </c>
      <c r="J32" s="5" t="s">
        <v>2</v>
      </c>
      <c r="K32" s="5"/>
    </row>
    <row r="33" spans="2:11" x14ac:dyDescent="0.25">
      <c r="B33" t="s">
        <v>77</v>
      </c>
      <c r="F33" s="4">
        <v>42289</v>
      </c>
      <c r="G33" s="6">
        <f>IF(ISBLANK(F33),"",VLOOKUP(F33,'&lt;Verweise&gt;'!$B$5:$C$14,2,TRUE))</f>
        <v>6</v>
      </c>
      <c r="H33" s="7" t="str">
        <f t="shared" ca="1" si="2"/>
        <v>-</v>
      </c>
      <c r="I33" s="6" t="s">
        <v>76</v>
      </c>
      <c r="J33" s="5" t="s">
        <v>2</v>
      </c>
      <c r="K33" s="5"/>
    </row>
    <row r="34" spans="2:11" ht="15.75" customHeight="1" x14ac:dyDescent="0.25">
      <c r="B34" t="s">
        <v>74</v>
      </c>
      <c r="F34" s="4">
        <v>42296</v>
      </c>
      <c r="G34" s="6">
        <f>IF(ISBLANK(F34),"",VLOOKUP(F34,'&lt;Verweise&gt;'!$B$5:$C$14,2,TRUE))</f>
        <v>7</v>
      </c>
      <c r="H34" s="7" t="e">
        <f t="shared" ref="H34:H35" ca="1" si="3">IF(ISBLANK(F34),"",IF(F34&lt;=TODAY(),"-",_xlfn.DAYS(F34,TODAY())))</f>
        <v>#NAME?</v>
      </c>
      <c r="I34" s="6" t="s">
        <v>76</v>
      </c>
      <c r="J34" s="5" t="s">
        <v>8</v>
      </c>
      <c r="K34" s="5"/>
    </row>
    <row r="35" spans="2:11" ht="15.75" customHeight="1" x14ac:dyDescent="0.25">
      <c r="B35" t="s">
        <v>75</v>
      </c>
      <c r="F35" s="4">
        <v>42296</v>
      </c>
      <c r="G35" s="6">
        <f>IF(ISBLANK(F35),"",VLOOKUP(F35,'&lt;Verweise&gt;'!$B$5:$C$14,2,TRUE))</f>
        <v>7</v>
      </c>
      <c r="H35" s="7" t="e">
        <f t="shared" ca="1" si="3"/>
        <v>#NAME?</v>
      </c>
      <c r="I35" s="6" t="s">
        <v>76</v>
      </c>
      <c r="J35" s="5" t="s">
        <v>7</v>
      </c>
      <c r="K35" s="5"/>
    </row>
    <row r="36" spans="2:11" ht="15.75" customHeight="1" x14ac:dyDescent="0.25">
      <c r="F36" s="4"/>
      <c r="G36" s="6"/>
      <c r="H36" s="7"/>
      <c r="I36" s="6"/>
      <c r="J36" s="5"/>
      <c r="K36" s="5"/>
    </row>
    <row r="37" spans="2:11" ht="15.75" customHeight="1" x14ac:dyDescent="0.25">
      <c r="B37" t="s">
        <v>78</v>
      </c>
      <c r="F37" s="4"/>
      <c r="G37" s="6"/>
      <c r="H37" s="7"/>
      <c r="I37" s="6"/>
      <c r="J37" s="5" t="s">
        <v>8</v>
      </c>
      <c r="K37" s="5"/>
    </row>
    <row r="38" spans="2:11" ht="15.75" customHeight="1" x14ac:dyDescent="0.25">
      <c r="B38" t="s">
        <v>79</v>
      </c>
      <c r="F38" s="4"/>
      <c r="G38" s="6"/>
      <c r="H38" s="7"/>
      <c r="I38" s="6"/>
      <c r="J38" s="5" t="s">
        <v>8</v>
      </c>
      <c r="K38" s="5"/>
    </row>
    <row r="39" spans="2:11" ht="15.75" customHeight="1" x14ac:dyDescent="0.25">
      <c r="B39" t="s">
        <v>80</v>
      </c>
      <c r="F39" s="4"/>
      <c r="G39" s="6"/>
      <c r="H39" s="7"/>
      <c r="I39" s="6"/>
      <c r="J39" s="5" t="s">
        <v>8</v>
      </c>
      <c r="K39" s="5"/>
    </row>
    <row r="40" spans="2:11" ht="15.75" customHeight="1" x14ac:dyDescent="0.25">
      <c r="B40" t="s">
        <v>91</v>
      </c>
      <c r="F40" s="4"/>
      <c r="G40" s="6"/>
      <c r="H40" s="7"/>
      <c r="I40" s="6"/>
      <c r="J40" s="5" t="s">
        <v>2</v>
      </c>
      <c r="K40" s="5"/>
    </row>
    <row r="41" spans="2:11" ht="15.75" customHeight="1" x14ac:dyDescent="0.25">
      <c r="B41" t="s">
        <v>92</v>
      </c>
      <c r="F41" s="4"/>
      <c r="G41" s="6"/>
      <c r="H41" s="7"/>
      <c r="I41" s="6"/>
      <c r="J41" s="5" t="s">
        <v>2</v>
      </c>
      <c r="K41" s="5"/>
    </row>
    <row r="42" spans="2:11" ht="15.75" customHeight="1" x14ac:dyDescent="0.25">
      <c r="B42" t="s">
        <v>81</v>
      </c>
      <c r="F42" s="4"/>
      <c r="G42" s="6"/>
      <c r="H42" s="7"/>
      <c r="I42" s="6"/>
      <c r="J42" s="5" t="s">
        <v>8</v>
      </c>
      <c r="K42" s="5"/>
    </row>
    <row r="43" spans="2:11" ht="15.75" customHeight="1" x14ac:dyDescent="0.25">
      <c r="B43" t="s">
        <v>82</v>
      </c>
      <c r="F43" s="4"/>
      <c r="G43" s="6"/>
      <c r="H43" s="7"/>
      <c r="I43" s="6"/>
      <c r="J43" s="5" t="s">
        <v>8</v>
      </c>
      <c r="K43" s="5"/>
    </row>
    <row r="44" spans="2:11" ht="15.75" customHeight="1" x14ac:dyDescent="0.25">
      <c r="B44" t="s">
        <v>93</v>
      </c>
      <c r="F44" s="4"/>
      <c r="G44" s="6"/>
      <c r="H44" s="7"/>
      <c r="I44" s="6"/>
      <c r="J44" s="5" t="s">
        <v>2</v>
      </c>
      <c r="K44" s="5"/>
    </row>
    <row r="45" spans="2:11" ht="15.75" customHeight="1" x14ac:dyDescent="0.25">
      <c r="B45" t="s">
        <v>83</v>
      </c>
      <c r="F45" s="4"/>
      <c r="G45" s="6"/>
      <c r="H45" s="7"/>
      <c r="I45" s="6"/>
      <c r="J45" s="5" t="s">
        <v>8</v>
      </c>
      <c r="K45" s="5"/>
    </row>
    <row r="46" spans="2:11" ht="15.75" customHeight="1" x14ac:dyDescent="0.25">
      <c r="B46" t="s">
        <v>84</v>
      </c>
      <c r="F46" s="4"/>
      <c r="G46" s="6"/>
      <c r="H46" s="7"/>
      <c r="I46" s="6"/>
      <c r="J46" s="5" t="s">
        <v>8</v>
      </c>
      <c r="K46" s="5"/>
    </row>
    <row r="47" spans="2:11" ht="15.75" customHeight="1" x14ac:dyDescent="0.25">
      <c r="B47" t="s">
        <v>85</v>
      </c>
      <c r="F47" s="4"/>
      <c r="G47" s="6"/>
      <c r="H47" s="7"/>
      <c r="I47" s="6"/>
      <c r="J47" s="5" t="s">
        <v>8</v>
      </c>
      <c r="K47" s="5"/>
    </row>
    <row r="48" spans="2:11" ht="15.75" customHeight="1" x14ac:dyDescent="0.25">
      <c r="B48" t="s">
        <v>94</v>
      </c>
      <c r="F48" s="4"/>
      <c r="G48" s="6"/>
      <c r="H48" s="7"/>
      <c r="I48" s="6"/>
      <c r="J48" s="5" t="s">
        <v>2</v>
      </c>
      <c r="K48" s="5"/>
    </row>
    <row r="49" spans="1:11" ht="15.75" customHeight="1" x14ac:dyDescent="0.25">
      <c r="B49" t="s">
        <v>86</v>
      </c>
      <c r="F49" s="4"/>
      <c r="G49" s="6"/>
      <c r="H49" s="7"/>
      <c r="I49" s="6"/>
      <c r="J49" s="5" t="s">
        <v>8</v>
      </c>
      <c r="K49" s="5"/>
    </row>
    <row r="50" spans="1:11" ht="15.75" customHeight="1" x14ac:dyDescent="0.25">
      <c r="B50" t="s">
        <v>87</v>
      </c>
      <c r="F50" s="4"/>
      <c r="G50" s="6"/>
      <c r="H50" s="7"/>
      <c r="I50" s="6"/>
      <c r="J50" s="5" t="s">
        <v>8</v>
      </c>
      <c r="K50" s="5"/>
    </row>
    <row r="51" spans="1:11" ht="15.75" customHeight="1" x14ac:dyDescent="0.25">
      <c r="B51" t="s">
        <v>88</v>
      </c>
      <c r="F51" s="4"/>
      <c r="G51" s="6"/>
      <c r="H51" s="7"/>
      <c r="I51" s="6"/>
      <c r="J51" s="5" t="s">
        <v>8</v>
      </c>
      <c r="K51" s="5"/>
    </row>
    <row r="52" spans="1:11" ht="15.75" customHeight="1" x14ac:dyDescent="0.25">
      <c r="B52" t="s">
        <v>89</v>
      </c>
      <c r="F52" s="4"/>
      <c r="G52" s="6"/>
      <c r="H52" s="7"/>
      <c r="I52" s="6"/>
      <c r="J52" s="5" t="s">
        <v>8</v>
      </c>
      <c r="K52" s="5"/>
    </row>
    <row r="53" spans="1:11" ht="15.75" customHeight="1" x14ac:dyDescent="0.25">
      <c r="B53" t="s">
        <v>90</v>
      </c>
      <c r="F53" s="4"/>
      <c r="G53" s="6"/>
      <c r="H53" s="7"/>
      <c r="I53" s="6"/>
      <c r="J53" s="5" t="s">
        <v>8</v>
      </c>
      <c r="K53" s="5"/>
    </row>
    <row r="54" spans="1:11" ht="15.75" customHeight="1" x14ac:dyDescent="0.25">
      <c r="F54" s="4"/>
      <c r="G54" s="6"/>
      <c r="H54" s="7"/>
      <c r="I54" s="6"/>
      <c r="J54" s="5"/>
      <c r="K54" s="5"/>
    </row>
    <row r="55" spans="1:11" ht="15.75" customHeight="1" x14ac:dyDescent="0.25">
      <c r="F55" s="4"/>
      <c r="G55" s="6"/>
      <c r="H55" s="7"/>
      <c r="I55" s="6"/>
      <c r="J55" s="5"/>
      <c r="K55" s="5"/>
    </row>
    <row r="56" spans="1:11" ht="15.75" customHeight="1" x14ac:dyDescent="0.25">
      <c r="F56" s="4"/>
      <c r="G56" s="6"/>
      <c r="H56" s="7"/>
      <c r="I56" s="6"/>
      <c r="J56" s="5"/>
      <c r="K56" s="5"/>
    </row>
    <row r="57" spans="1:11" ht="15.75" customHeight="1" x14ac:dyDescent="0.25">
      <c r="F57" s="4"/>
      <c r="G57" s="6"/>
      <c r="H57" s="7"/>
      <c r="I57" s="6"/>
      <c r="J57" s="5"/>
      <c r="K57" s="5"/>
    </row>
    <row r="58" spans="1:11" ht="15.75" customHeight="1" x14ac:dyDescent="0.25">
      <c r="F58" s="4"/>
      <c r="G58" s="6"/>
      <c r="H58" s="7"/>
      <c r="I58" s="6"/>
      <c r="J58" s="5"/>
      <c r="K58" s="5"/>
    </row>
    <row r="59" spans="1:11" ht="15.75" customHeight="1" x14ac:dyDescent="0.25">
      <c r="F59" s="4"/>
      <c r="G59" s="6"/>
      <c r="H59" s="7"/>
      <c r="I59" s="6"/>
      <c r="J59" s="5"/>
      <c r="K59" s="5"/>
    </row>
    <row r="60" spans="1:11" x14ac:dyDescent="0.25">
      <c r="A60" s="11" t="s">
        <v>38</v>
      </c>
      <c r="B60" s="11"/>
      <c r="C60" s="11"/>
      <c r="D60" s="12"/>
      <c r="E60" s="12"/>
      <c r="F60" s="13"/>
      <c r="G60" s="13"/>
      <c r="H60" s="13"/>
      <c r="I60" s="14"/>
      <c r="J60" s="15"/>
      <c r="K60" s="15"/>
    </row>
    <row r="61" spans="1:11" x14ac:dyDescent="0.25">
      <c r="A61" s="1"/>
      <c r="B61" t="s">
        <v>39</v>
      </c>
      <c r="F61" s="4">
        <v>42268</v>
      </c>
      <c r="G61" s="6">
        <f>IF(ISBLANK(F61),"",VLOOKUP(F61,'&lt;Verweise&gt;'!$B$5:$C$14,2,TRUE))</f>
        <v>3</v>
      </c>
      <c r="H61" s="7" t="str">
        <f t="shared" ca="1" si="0"/>
        <v>-</v>
      </c>
      <c r="I61" s="5" t="s">
        <v>40</v>
      </c>
      <c r="J61" s="5" t="s">
        <v>2</v>
      </c>
      <c r="K61" s="5"/>
    </row>
    <row r="62" spans="1:11" x14ac:dyDescent="0.25">
      <c r="A62" s="1"/>
      <c r="B62" t="s">
        <v>41</v>
      </c>
      <c r="F62" s="4">
        <v>42268</v>
      </c>
      <c r="G62" s="6">
        <f>IF(ISBLANK(F62),"",VLOOKUP(F62,'&lt;Verweise&gt;'!$B$5:$C$14,2,TRUE))</f>
        <v>3</v>
      </c>
      <c r="H62" s="7" t="str">
        <f t="shared" ca="1" si="0"/>
        <v>-</v>
      </c>
      <c r="I62" s="5" t="s">
        <v>42</v>
      </c>
      <c r="J62" s="5" t="s">
        <v>2</v>
      </c>
      <c r="K62" s="5"/>
    </row>
    <row r="63" spans="1:11" ht="15" customHeight="1" x14ac:dyDescent="0.25">
      <c r="B63" t="s">
        <v>43</v>
      </c>
      <c r="F63" s="4">
        <v>42275</v>
      </c>
      <c r="G63" s="6">
        <f>IF(ISBLANK(F63),"",VLOOKUP(F63,'&lt;Verweise&gt;'!$B$5:$C$14,2,TRUE))</f>
        <v>4</v>
      </c>
      <c r="H63" s="7" t="str">
        <f t="shared" ca="1" si="0"/>
        <v>-</v>
      </c>
      <c r="I63" s="5" t="s">
        <v>69</v>
      </c>
      <c r="J63" s="5" t="s">
        <v>2</v>
      </c>
      <c r="K63" s="44"/>
    </row>
    <row r="64" spans="1:11" x14ac:dyDescent="0.25">
      <c r="B64" t="s">
        <v>44</v>
      </c>
      <c r="F64" s="4">
        <v>42289</v>
      </c>
      <c r="G64" s="6">
        <f>IF(ISBLANK(F64),"",VLOOKUP(F64,'&lt;Verweise&gt;'!$B$5:$C$14,2,TRUE))</f>
        <v>6</v>
      </c>
      <c r="H64" s="7" t="str">
        <f t="shared" ca="1" si="0"/>
        <v>-</v>
      </c>
      <c r="I64" s="5" t="s">
        <v>69</v>
      </c>
      <c r="J64" s="5" t="s">
        <v>2</v>
      </c>
      <c r="K64" s="5"/>
    </row>
    <row r="65" spans="2:11" x14ac:dyDescent="0.25">
      <c r="B65" t="s">
        <v>45</v>
      </c>
      <c r="F65" s="4">
        <v>42303</v>
      </c>
      <c r="G65" s="6">
        <f>IF(ISBLANK(F65),"",VLOOKUP(F65,'&lt;Verweise&gt;'!$B$5:$C$14,2,TRUE))</f>
        <v>8</v>
      </c>
      <c r="H65" s="7" t="e">
        <f t="shared" ca="1" si="0"/>
        <v>#NAME?</v>
      </c>
      <c r="I65" s="5" t="s">
        <v>69</v>
      </c>
      <c r="J65" s="5" t="s">
        <v>5</v>
      </c>
      <c r="K65" s="5"/>
    </row>
    <row r="66" spans="2:11" x14ac:dyDescent="0.25">
      <c r="B66" t="s">
        <v>46</v>
      </c>
      <c r="F66" s="4">
        <v>42303</v>
      </c>
      <c r="G66" s="6">
        <f>IF(ISBLANK(F66),"",VLOOKUP(F66,'&lt;Verweise&gt;'!$B$5:$C$14,2,TRUE))</f>
        <v>8</v>
      </c>
      <c r="H66" s="7" t="e">
        <f t="shared" ca="1" si="0"/>
        <v>#NAME?</v>
      </c>
      <c r="I66" s="5" t="s">
        <v>42</v>
      </c>
      <c r="J66" s="5" t="s">
        <v>5</v>
      </c>
      <c r="K66" s="5"/>
    </row>
    <row r="67" spans="2:11" x14ac:dyDescent="0.25">
      <c r="B67" t="s">
        <v>47</v>
      </c>
      <c r="F67" s="4">
        <v>42296</v>
      </c>
      <c r="G67" s="6">
        <f>IF(ISBLANK(F67),"",VLOOKUP(F67,'&lt;Verweise&gt;'!$B$5:$C$14,2,TRUE))</f>
        <v>7</v>
      </c>
      <c r="H67" s="7" t="e">
        <f t="shared" ca="1" si="0"/>
        <v>#NAME?</v>
      </c>
      <c r="I67" s="5" t="s">
        <v>42</v>
      </c>
      <c r="J67" s="5" t="s">
        <v>5</v>
      </c>
      <c r="K67" s="5" t="s">
        <v>48</v>
      </c>
    </row>
    <row r="68" spans="2:11" x14ac:dyDescent="0.25">
      <c r="B68" t="s">
        <v>49</v>
      </c>
      <c r="F68" s="4">
        <v>42310</v>
      </c>
      <c r="G68" s="6">
        <f>IF(ISBLANK(F68),"",VLOOKUP(F68,'&lt;Verweise&gt;'!$B$5:$C$14,2,TRUE))</f>
        <v>9</v>
      </c>
      <c r="H68" s="7" t="e">
        <f t="shared" ca="1" si="0"/>
        <v>#NAME?</v>
      </c>
      <c r="I68" s="5" t="s">
        <v>42</v>
      </c>
      <c r="J68" s="5" t="s">
        <v>5</v>
      </c>
      <c r="K68" s="5"/>
    </row>
    <row r="69" spans="2:11" x14ac:dyDescent="0.25">
      <c r="F69" s="45"/>
      <c r="G69" s="9" t="str">
        <f>IF(ISBLANK(F69),"",VLOOKUP(F69,'&lt;Verweise&gt;'!$B$5:$C$14,2,TRUE))</f>
        <v/>
      </c>
      <c r="H69" s="8" t="str">
        <f t="shared" ca="1" si="0"/>
        <v/>
      </c>
    </row>
    <row r="70" spans="2:11" x14ac:dyDescent="0.25">
      <c r="F70" s="45"/>
      <c r="G70" s="9" t="str">
        <f>IF(ISBLANK(F70),"",VLOOKUP(F70,'&lt;Verweise&gt;'!$B$5:$C$14,2,TRUE))</f>
        <v/>
      </c>
      <c r="H70" s="8" t="str">
        <f t="shared" ca="1" si="0"/>
        <v/>
      </c>
    </row>
    <row r="71" spans="2:11" x14ac:dyDescent="0.25">
      <c r="F71" s="45"/>
      <c r="G71" t="str">
        <f>IF(ISBLANK(F71),"",VLOOKUP(F71,'&lt;Verweise&gt;'!$B$5:$C$14,2,TRUE))</f>
        <v/>
      </c>
      <c r="H71" s="8" t="str">
        <f t="shared" ref="H71" ca="1" si="4">IF(ISBLANK(F71),"",_xlfn.DAYS(F71,TODAY()))</f>
        <v/>
      </c>
    </row>
    <row r="72" spans="2:11" x14ac:dyDescent="0.25">
      <c r="F72" s="45"/>
      <c r="G72" t="str">
        <f>IF(ISBLANK(F72),"",VLOOKUP(F72,'&lt;Verweise&gt;'!$B$5:$C$14,2,TRUE))</f>
        <v/>
      </c>
      <c r="H72" s="8"/>
    </row>
    <row r="73" spans="2:11" x14ac:dyDescent="0.25">
      <c r="F73" s="45"/>
      <c r="G73" t="str">
        <f>IF(ISBLANK(F73),"",VLOOKUP(F73,'&lt;Verweise&gt;'!$B$5:$C$14,2,TRUE))</f>
        <v/>
      </c>
      <c r="H73" s="8"/>
    </row>
    <row r="74" spans="2:11" x14ac:dyDescent="0.25">
      <c r="F74" s="45"/>
      <c r="G74" t="str">
        <f>IF(ISBLANK(F74),"",VLOOKUP(F74,'&lt;Verweise&gt;'!$B$5:$C$14,2,TRUE))</f>
        <v/>
      </c>
      <c r="H74" s="8"/>
    </row>
    <row r="75" spans="2:11" x14ac:dyDescent="0.25">
      <c r="F75" s="45"/>
      <c r="G75" t="str">
        <f>IF(ISBLANK(F75),"",VLOOKUP(F75,'&lt;Verweise&gt;'!$B$5:$C$14,2,TRUE))</f>
        <v/>
      </c>
      <c r="H75" s="9"/>
    </row>
    <row r="76" spans="2:11" x14ac:dyDescent="0.25">
      <c r="G76" t="str">
        <f>IF(ISBLANK(F76),"",VLOOKUP(F76,'&lt;Verweise&gt;'!$B$5:$C$14,2,TRUE))</f>
        <v/>
      </c>
      <c r="H76" s="9"/>
    </row>
    <row r="77" spans="2:11" x14ac:dyDescent="0.25">
      <c r="G77" t="str">
        <f>IF(ISBLANK(F77),"",VLOOKUP(F77,'&lt;Verweise&gt;'!$B$5:$C$14,2,TRUE))</f>
        <v/>
      </c>
      <c r="H77" s="9"/>
    </row>
    <row r="78" spans="2:11" x14ac:dyDescent="0.25">
      <c r="G78"/>
      <c r="H78" s="9"/>
    </row>
    <row r="79" spans="2:11" x14ac:dyDescent="0.25">
      <c r="H79" s="9"/>
    </row>
    <row r="80" spans="2:11" x14ac:dyDescent="0.25">
      <c r="H80" s="9"/>
    </row>
    <row r="81" spans="8:8" x14ac:dyDescent="0.25">
      <c r="H81" s="9"/>
    </row>
    <row r="82" spans="8:8" x14ac:dyDescent="0.25">
      <c r="H82" s="9"/>
    </row>
    <row r="83" spans="8:8" x14ac:dyDescent="0.25">
      <c r="H83" s="9"/>
    </row>
    <row r="84" spans="8:8" x14ac:dyDescent="0.25">
      <c r="H84" s="9"/>
    </row>
    <row r="85" spans="8:8" x14ac:dyDescent="0.25">
      <c r="H85" s="9"/>
    </row>
    <row r="86" spans="8:8" x14ac:dyDescent="0.25">
      <c r="H86" s="9"/>
    </row>
  </sheetData>
  <autoFilter ref="A7:K71">
    <filterColumn colId="0" showButton="0"/>
    <filterColumn colId="1" showButton="0"/>
    <filterColumn colId="2" showButton="0"/>
    <filterColumn colId="3" showButton="0"/>
  </autoFilter>
  <dataConsolidate/>
  <mergeCells count="1">
    <mergeCell ref="A7:E7"/>
  </mergeCells>
  <conditionalFormatting sqref="J7:J1048576">
    <cfRule type="containsText" dxfId="7" priority="7" operator="containsText" text="Noch nicht begonnen">
      <formula>NOT(ISERROR(SEARCH("Noch nicht begonnen",J7)))</formula>
    </cfRule>
    <cfRule type="containsText" dxfId="6" priority="8" operator="containsText" text="Probleme!">
      <formula>NOT(ISERROR(SEARCH("Probleme!",J7)))</formula>
    </cfRule>
    <cfRule type="containsText" dxfId="5" priority="9" operator="containsText" text="in Arbeit">
      <formula>NOT(ISERROR(SEARCH("in Arbeit",J7)))</formula>
    </cfRule>
    <cfRule type="containsText" dxfId="4" priority="10" operator="containsText" text="Erledigt">
      <formula>NOT(ISERROR(SEARCH("Erledigt",J7)))</formula>
    </cfRule>
  </conditionalFormatting>
  <conditionalFormatting sqref="J2:J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{0EF5BE30-A22F-46EB-A4B2-4F0761F47313}</x14:id>
        </ext>
      </extLst>
    </cfRule>
  </conditionalFormatting>
  <dataValidations count="3">
    <dataValidation type="custom" allowBlank="1" showInputMessage="1" showErrorMessage="1" sqref="K9:L9">
      <formula1>aa</formula1>
    </dataValidation>
    <dataValidation type="list" allowBlank="1" showInputMessage="1" showErrorMessage="1" sqref="J61:J68 J13:J18 J9:J11 J20:J59">
      <formula1>DropDown1</formula1>
    </dataValidation>
    <dataValidation type="list" allowBlank="1" showInputMessage="1" showErrorMessage="1" sqref="F9:F11 F13:F18 F61:F71 F20:F59">
      <formula1>Datum</formula1>
    </dataValidation>
  </dataValidations>
  <pageMargins left="0.7" right="0.7" top="0.78740157499999996" bottom="0.78740157499999996" header="0.3" footer="0.3"/>
  <pageSetup paperSize="9" orientation="portrait" horizontalDpi="4294967292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F5BE30-A22F-46EB-A4B2-4F0761F473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workbookViewId="0">
      <pane ySplit="6" topLeftCell="A7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2" width="11.42578125" style="26"/>
    <col min="3" max="3" width="47.85546875" style="21" customWidth="1"/>
    <col min="4" max="5" width="11.42578125" style="26"/>
  </cols>
  <sheetData>
    <row r="1" spans="1:8" ht="26.25" x14ac:dyDescent="0.25">
      <c r="A1" s="25" t="s">
        <v>50</v>
      </c>
    </row>
    <row r="2" spans="1:8" x14ac:dyDescent="0.25">
      <c r="A2" s="26" t="s">
        <v>51</v>
      </c>
      <c r="G2" s="34">
        <f>COUNTIF(E:E,H2)/COUNTA($E$7:$E$136)</f>
        <v>0</v>
      </c>
      <c r="H2" s="37" t="s">
        <v>52</v>
      </c>
    </row>
    <row r="3" spans="1:8" x14ac:dyDescent="0.25">
      <c r="A3" s="26" t="s">
        <v>53</v>
      </c>
      <c r="G3" s="35">
        <f t="shared" ref="G3:G5" si="0">COUNTIF(E:E,H3)/COUNTA($E$7:$E$136)</f>
        <v>1</v>
      </c>
      <c r="H3" s="38" t="s">
        <v>2</v>
      </c>
    </row>
    <row r="4" spans="1:8" x14ac:dyDescent="0.25">
      <c r="A4" s="26" t="s">
        <v>54</v>
      </c>
      <c r="G4" s="35">
        <f t="shared" si="0"/>
        <v>0</v>
      </c>
      <c r="H4" s="38" t="s">
        <v>55</v>
      </c>
    </row>
    <row r="5" spans="1:8" x14ac:dyDescent="0.25">
      <c r="G5" s="36">
        <f t="shared" si="0"/>
        <v>0</v>
      </c>
      <c r="H5" s="39" t="s">
        <v>56</v>
      </c>
    </row>
    <row r="6" spans="1:8" x14ac:dyDescent="0.25">
      <c r="A6" s="31" t="s">
        <v>57</v>
      </c>
      <c r="B6" s="31" t="s">
        <v>58</v>
      </c>
      <c r="C6" s="42" t="s">
        <v>9</v>
      </c>
      <c r="D6" s="31" t="s">
        <v>59</v>
      </c>
      <c r="E6" s="31" t="s">
        <v>14</v>
      </c>
    </row>
    <row r="7" spans="1:8" ht="30" x14ac:dyDescent="0.25">
      <c r="A7" s="27">
        <v>42264</v>
      </c>
      <c r="B7" s="29" t="s">
        <v>60</v>
      </c>
      <c r="C7" s="23" t="s">
        <v>65</v>
      </c>
      <c r="D7" s="29" t="s">
        <v>40</v>
      </c>
      <c r="E7" s="29" t="s">
        <v>2</v>
      </c>
    </row>
    <row r="8" spans="1:8" x14ac:dyDescent="0.25">
      <c r="A8" s="28"/>
      <c r="B8" s="28"/>
      <c r="C8" s="22"/>
      <c r="D8" s="28"/>
      <c r="E8" s="28"/>
    </row>
    <row r="9" spans="1:8" x14ac:dyDescent="0.25">
      <c r="A9" s="28"/>
      <c r="B9" s="28"/>
      <c r="C9" s="22"/>
      <c r="D9" s="28"/>
      <c r="E9" s="28"/>
    </row>
    <row r="10" spans="1:8" x14ac:dyDescent="0.25">
      <c r="A10" s="28"/>
      <c r="B10" s="28"/>
      <c r="C10" s="22"/>
      <c r="D10" s="28"/>
      <c r="E10" s="28"/>
    </row>
    <row r="11" spans="1:8" x14ac:dyDescent="0.25">
      <c r="A11" s="28"/>
      <c r="B11" s="28"/>
      <c r="C11" s="22"/>
      <c r="D11" s="28"/>
      <c r="E11" s="28"/>
    </row>
    <row r="12" spans="1:8" x14ac:dyDescent="0.25">
      <c r="A12" s="28"/>
      <c r="B12" s="28"/>
      <c r="C12" s="22"/>
      <c r="D12" s="28"/>
      <c r="E12" s="28"/>
    </row>
    <row r="13" spans="1:8" x14ac:dyDescent="0.25">
      <c r="A13" s="28"/>
      <c r="B13" s="28"/>
      <c r="C13" s="22"/>
      <c r="D13" s="28"/>
      <c r="E13" s="28"/>
    </row>
    <row r="14" spans="1:8" x14ac:dyDescent="0.25">
      <c r="A14" s="28"/>
      <c r="B14" s="28"/>
      <c r="C14" s="22"/>
      <c r="D14" s="28"/>
      <c r="E14" s="28"/>
    </row>
    <row r="15" spans="1:8" x14ac:dyDescent="0.25">
      <c r="A15" s="28"/>
      <c r="B15" s="28"/>
      <c r="C15" s="22"/>
      <c r="D15" s="28"/>
      <c r="E15" s="28"/>
    </row>
    <row r="16" spans="1:8" x14ac:dyDescent="0.25">
      <c r="A16" s="28"/>
      <c r="B16" s="28"/>
      <c r="C16" s="22"/>
      <c r="D16" s="28"/>
      <c r="E16" s="28"/>
    </row>
    <row r="17" spans="1:5" x14ac:dyDescent="0.25">
      <c r="A17" s="28"/>
      <c r="B17" s="28"/>
      <c r="C17" s="22"/>
      <c r="D17" s="28"/>
      <c r="E17" s="28"/>
    </row>
    <row r="18" spans="1:5" x14ac:dyDescent="0.25">
      <c r="A18" s="28"/>
      <c r="B18" s="28"/>
      <c r="C18" s="22"/>
      <c r="D18" s="28"/>
      <c r="E18" s="28"/>
    </row>
    <row r="19" spans="1:5" x14ac:dyDescent="0.25">
      <c r="A19" s="28"/>
      <c r="B19" s="28"/>
      <c r="C19" s="22"/>
      <c r="D19" s="28"/>
      <c r="E19" s="28"/>
    </row>
    <row r="20" spans="1:5" x14ac:dyDescent="0.25">
      <c r="A20" s="28"/>
      <c r="B20" s="28"/>
      <c r="C20" s="22"/>
      <c r="D20" s="28"/>
      <c r="E20" s="28"/>
    </row>
    <row r="21" spans="1:5" x14ac:dyDescent="0.25">
      <c r="A21" s="28"/>
      <c r="B21" s="28"/>
      <c r="C21" s="22"/>
      <c r="D21" s="28"/>
      <c r="E21" s="28"/>
    </row>
    <row r="22" spans="1:5" x14ac:dyDescent="0.25">
      <c r="A22" s="28"/>
      <c r="B22" s="28"/>
      <c r="C22" s="22"/>
      <c r="D22" s="28"/>
      <c r="E22" s="28"/>
    </row>
    <row r="23" spans="1:5" x14ac:dyDescent="0.25">
      <c r="A23" s="28"/>
      <c r="B23" s="28"/>
      <c r="C23" s="22"/>
      <c r="D23" s="28"/>
      <c r="E23" s="28"/>
    </row>
    <row r="24" spans="1:5" x14ac:dyDescent="0.25">
      <c r="A24" s="28"/>
      <c r="B24" s="28"/>
      <c r="C24" s="22"/>
      <c r="D24" s="28"/>
      <c r="E24" s="28"/>
    </row>
    <row r="25" spans="1:5" x14ac:dyDescent="0.25">
      <c r="A25" s="28"/>
      <c r="B25" s="28"/>
      <c r="C25" s="22"/>
      <c r="D25" s="28"/>
      <c r="E25" s="28"/>
    </row>
    <row r="26" spans="1:5" x14ac:dyDescent="0.25">
      <c r="A26" s="28"/>
      <c r="B26" s="28"/>
      <c r="C26" s="22"/>
      <c r="D26" s="28"/>
      <c r="E26" s="28"/>
    </row>
  </sheetData>
  <autoFilter ref="A6:E6"/>
  <conditionalFormatting sqref="E1:E1048576">
    <cfRule type="containsText" dxfId="3" priority="1" operator="containsText" text="unwichtig">
      <formula>NOT(ISERROR(SEARCH("unwichtig",E1)))</formula>
    </cfRule>
    <cfRule type="containsText" dxfId="2" priority="3" operator="containsText" text="verschoben">
      <formula>NOT(ISERROR(SEARCH("verschoben",E1)))</formula>
    </cfRule>
    <cfRule type="containsText" dxfId="1" priority="4" operator="containsText" text="erledigt">
      <formula>NOT(ISERROR(SEARCH("erledigt",E1)))</formula>
    </cfRule>
    <cfRule type="containsText" dxfId="0" priority="5" operator="containsText" text="offen">
      <formula>NOT(ISERROR(SEARCH("offen",E1)))</formula>
    </cfRule>
  </conditionalFormatting>
  <dataValidations count="1">
    <dataValidation type="list" allowBlank="1" showInputMessage="1" showErrorMessage="1" sqref="E7:E26">
      <formula1>DropDown2</formula1>
    </dataValidation>
  </dataValidations>
  <pageMargins left="0.7" right="0.7" top="0.78740157499999996" bottom="0.78740157499999996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workbookViewId="0">
      <selection activeCell="D23" sqref="D23"/>
    </sheetView>
  </sheetViews>
  <sheetFormatPr baseColWidth="10" defaultColWidth="11.42578125" defaultRowHeight="15" x14ac:dyDescent="0.25"/>
  <cols>
    <col min="1" max="1" width="1.7109375" customWidth="1"/>
    <col min="3" max="3" width="13.7109375" customWidth="1"/>
    <col min="5" max="5" width="20" bestFit="1" customWidth="1"/>
  </cols>
  <sheetData>
    <row r="1" spans="2:7" ht="26.25" x14ac:dyDescent="0.25">
      <c r="B1" s="25" t="s">
        <v>61</v>
      </c>
    </row>
    <row r="4" spans="2:7" x14ac:dyDescent="0.25">
      <c r="B4" s="32" t="s">
        <v>62</v>
      </c>
      <c r="C4" s="24"/>
      <c r="E4" s="32" t="s">
        <v>63</v>
      </c>
      <c r="G4" s="32" t="s">
        <v>64</v>
      </c>
    </row>
    <row r="5" spans="2:7" x14ac:dyDescent="0.25">
      <c r="B5" s="27">
        <v>42254</v>
      </c>
      <c r="C5" s="33">
        <v>1</v>
      </c>
      <c r="E5" s="27" t="s">
        <v>2</v>
      </c>
      <c r="G5" s="27" t="s">
        <v>52</v>
      </c>
    </row>
    <row r="6" spans="2:7" x14ac:dyDescent="0.25">
      <c r="B6" s="27">
        <f>B5+7</f>
        <v>42261</v>
      </c>
      <c r="C6" s="33">
        <v>2</v>
      </c>
      <c r="E6" s="27" t="s">
        <v>5</v>
      </c>
      <c r="G6" s="27" t="s">
        <v>2</v>
      </c>
    </row>
    <row r="7" spans="2:7" x14ac:dyDescent="0.25">
      <c r="B7" s="27">
        <f t="shared" ref="B7:B14" si="0">B6+7</f>
        <v>42268</v>
      </c>
      <c r="C7" s="33">
        <v>3</v>
      </c>
      <c r="E7" s="27" t="s">
        <v>7</v>
      </c>
      <c r="G7" s="27" t="s">
        <v>55</v>
      </c>
    </row>
    <row r="8" spans="2:7" x14ac:dyDescent="0.25">
      <c r="B8" s="27">
        <f t="shared" si="0"/>
        <v>42275</v>
      </c>
      <c r="C8" s="33">
        <v>4</v>
      </c>
      <c r="E8" s="27" t="s">
        <v>8</v>
      </c>
      <c r="G8" s="27" t="s">
        <v>56</v>
      </c>
    </row>
    <row r="9" spans="2:7" x14ac:dyDescent="0.25">
      <c r="B9" s="27">
        <f t="shared" si="0"/>
        <v>42282</v>
      </c>
      <c r="C9" s="33">
        <v>5</v>
      </c>
    </row>
    <row r="10" spans="2:7" x14ac:dyDescent="0.25">
      <c r="B10" s="27">
        <f t="shared" si="0"/>
        <v>42289</v>
      </c>
      <c r="C10" s="33">
        <v>6</v>
      </c>
    </row>
    <row r="11" spans="2:7" x14ac:dyDescent="0.25">
      <c r="B11" s="27">
        <f t="shared" si="0"/>
        <v>42296</v>
      </c>
      <c r="C11" s="33">
        <v>7</v>
      </c>
    </row>
    <row r="12" spans="2:7" x14ac:dyDescent="0.25">
      <c r="B12" s="27">
        <f t="shared" si="0"/>
        <v>42303</v>
      </c>
      <c r="C12" s="33">
        <v>8</v>
      </c>
    </row>
    <row r="13" spans="2:7" x14ac:dyDescent="0.25">
      <c r="B13" s="27">
        <f t="shared" si="0"/>
        <v>42310</v>
      </c>
      <c r="C13" s="33">
        <v>9</v>
      </c>
    </row>
    <row r="14" spans="2:7" x14ac:dyDescent="0.25">
      <c r="B14" s="27">
        <f t="shared" si="0"/>
        <v>42317</v>
      </c>
      <c r="C14" s="33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</vt:i4>
      </vt:variant>
    </vt:vector>
  </HeadingPairs>
  <TitlesOfParts>
    <vt:vector size="8" baseType="lpstr">
      <vt:lpstr>Planung</vt:lpstr>
      <vt:lpstr>Merkzettel</vt:lpstr>
      <vt:lpstr>&lt;Verweise&gt;</vt:lpstr>
      <vt:lpstr>aa</vt:lpstr>
      <vt:lpstr>Datum</vt:lpstr>
      <vt:lpstr>DropDown1</vt:lpstr>
      <vt:lpstr>DropDown2</vt:lpstr>
      <vt:lpstr>Gültigkeitsbereich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Irena Männle</dc:creator>
  <cp:keywords/>
  <dc:description/>
  <cp:lastModifiedBy>Shakira</cp:lastModifiedBy>
  <cp:revision/>
  <dcterms:created xsi:type="dcterms:W3CDTF">2015-09-14T19:29:28Z</dcterms:created>
  <dcterms:modified xsi:type="dcterms:W3CDTF">2015-10-12T14:52:48Z</dcterms:modified>
</cp:coreProperties>
</file>