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tabRatio="844" activeTab="1"/>
  </bookViews>
  <sheets>
    <sheet name="タイトル" sheetId="19" r:id="rId1"/>
    <sheet name="カラム定義" sheetId="10" r:id="rId2"/>
    <sheet name="t_cust" sheetId="1" r:id="rId3"/>
    <sheet name="t_chg_rsv" sheetId="20" r:id="rId4"/>
    <sheet name="t_cust_addr" sheetId="4" r:id="rId5"/>
    <sheet name="t_cust_link" sheetId="5" r:id="rId6"/>
    <sheet name="t_bill" sheetId="6" r:id="rId7"/>
    <sheet name="t_bill_dtl" sheetId="8" r:id="rId8"/>
    <sheet name="m_unit_cd" sheetId="14" r:id="rId9"/>
    <sheet name="m_fee_plan" sheetId="18" r:id="rId10"/>
    <sheet name="t_setoff_history" sheetId="9" r:id="rId11"/>
    <sheet name="t_pay" sheetId="12" r:id="rId12"/>
    <sheet name="t_cust_pay_link" sheetId="15" r:id="rId13"/>
    <sheet name="t_pay_sub_bank" sheetId="16" r:id="rId14"/>
    <sheet name="t_pay_sub_card" sheetId="13" r:id="rId15"/>
    <sheet name="t_pay_sub_cvs" sheetId="17" r:id="rId16"/>
  </sheets>
  <calcPr calcId="125725"/>
</workbook>
</file>

<file path=xl/calcChain.xml><?xml version="1.0" encoding="utf-8"?>
<calcChain xmlns="http://schemas.openxmlformats.org/spreadsheetml/2006/main">
  <c r="H2" i="20"/>
  <c r="I2"/>
  <c r="J2"/>
  <c r="K2"/>
  <c r="L2"/>
  <c r="M2"/>
  <c r="H4"/>
  <c r="I4"/>
  <c r="J4"/>
  <c r="K4"/>
  <c r="L4"/>
  <c r="M4"/>
  <c r="H5"/>
  <c r="I5"/>
  <c r="J5"/>
  <c r="K5"/>
  <c r="L5"/>
  <c r="M5"/>
  <c r="H6"/>
  <c r="I6"/>
  <c r="J6"/>
  <c r="K6"/>
  <c r="L6"/>
  <c r="M6"/>
  <c r="H7"/>
  <c r="I7"/>
  <c r="J7"/>
  <c r="K7"/>
  <c r="L7"/>
  <c r="M7"/>
  <c r="H8"/>
  <c r="I8"/>
  <c r="J8"/>
  <c r="K8"/>
  <c r="L8"/>
  <c r="M8"/>
  <c r="E8"/>
  <c r="E7"/>
  <c r="E6"/>
  <c r="E5"/>
  <c r="E4"/>
  <c r="E2"/>
  <c r="F8"/>
  <c r="F7"/>
  <c r="F6"/>
  <c r="F5"/>
  <c r="F4"/>
  <c r="F2"/>
  <c r="G8"/>
  <c r="G7"/>
  <c r="G6"/>
  <c r="G5"/>
  <c r="G4"/>
  <c r="G2"/>
  <c r="R8"/>
  <c r="Q8"/>
  <c r="P8"/>
  <c r="O8"/>
  <c r="N8"/>
  <c r="D8"/>
  <c r="C8"/>
  <c r="B8"/>
  <c r="R7"/>
  <c r="Q7"/>
  <c r="P7"/>
  <c r="O7"/>
  <c r="N7"/>
  <c r="D7"/>
  <c r="C7"/>
  <c r="B7"/>
  <c r="R6"/>
  <c r="Q6"/>
  <c r="P6"/>
  <c r="O6"/>
  <c r="N6"/>
  <c r="D6"/>
  <c r="C6"/>
  <c r="B6"/>
  <c r="R5"/>
  <c r="Q5"/>
  <c r="P5"/>
  <c r="O5"/>
  <c r="N5"/>
  <c r="D5"/>
  <c r="C5"/>
  <c r="B5"/>
  <c r="R4"/>
  <c r="Q4"/>
  <c r="P4"/>
  <c r="O4"/>
  <c r="N4"/>
  <c r="D4"/>
  <c r="C4"/>
  <c r="B4"/>
  <c r="R2"/>
  <c r="Q2"/>
  <c r="P2"/>
  <c r="O2"/>
  <c r="N2"/>
  <c r="D2"/>
  <c r="C2"/>
  <c r="B2"/>
  <c r="A1"/>
  <c r="G35" i="8"/>
  <c r="H35" s="1"/>
  <c r="J8"/>
  <c r="J7"/>
  <c r="J6"/>
  <c r="J5"/>
  <c r="J4"/>
  <c r="J2"/>
  <c r="I8" i="6"/>
  <c r="I7"/>
  <c r="I6"/>
  <c r="I5"/>
  <c r="I4"/>
  <c r="I2"/>
  <c r="G8"/>
  <c r="G7"/>
  <c r="G6"/>
  <c r="G5"/>
  <c r="G4"/>
  <c r="G2"/>
  <c r="F6"/>
  <c r="F8" i="13"/>
  <c r="F7"/>
  <c r="F6"/>
  <c r="F5"/>
  <c r="F4"/>
  <c r="F2"/>
  <c r="G8"/>
  <c r="G7"/>
  <c r="G6"/>
  <c r="G5"/>
  <c r="G4"/>
  <c r="G2"/>
  <c r="H2"/>
  <c r="H4"/>
  <c r="H5"/>
  <c r="H6"/>
  <c r="H7"/>
  <c r="H8"/>
  <c r="C8" i="14"/>
  <c r="C7"/>
  <c r="C6"/>
  <c r="C5"/>
  <c r="C4"/>
  <c r="C2"/>
  <c r="E8"/>
  <c r="E7"/>
  <c r="E6"/>
  <c r="E5"/>
  <c r="E4"/>
  <c r="E2"/>
  <c r="H19" i="6"/>
  <c r="H18"/>
  <c r="H17"/>
  <c r="H16"/>
  <c r="H34" i="8"/>
  <c r="G34"/>
  <c r="G33"/>
  <c r="H33" s="1"/>
  <c r="H32"/>
  <c r="G32"/>
  <c r="G31"/>
  <c r="H31" s="1"/>
  <c r="H30"/>
  <c r="G30"/>
  <c r="G29"/>
  <c r="H29" s="1"/>
  <c r="H28"/>
  <c r="G28"/>
  <c r="G27"/>
  <c r="H27" s="1"/>
  <c r="H26"/>
  <c r="G26"/>
  <c r="G25"/>
  <c r="H25" s="1"/>
  <c r="H24"/>
  <c r="G24"/>
  <c r="G23"/>
  <c r="H23" s="1"/>
  <c r="G22"/>
  <c r="H22" s="1"/>
  <c r="G21"/>
  <c r="H21" s="1"/>
  <c r="G20"/>
  <c r="H20" s="1"/>
  <c r="G19"/>
  <c r="H19" s="1"/>
  <c r="H15" i="6"/>
  <c r="H16" i="8"/>
  <c r="H17"/>
  <c r="H18"/>
  <c r="H15"/>
  <c r="G18"/>
  <c r="G17"/>
  <c r="G16"/>
  <c r="G15"/>
  <c r="E8"/>
  <c r="E7"/>
  <c r="E6"/>
  <c r="E5"/>
  <c r="E4"/>
  <c r="E2"/>
  <c r="E8" i="1"/>
  <c r="E7"/>
  <c r="E6"/>
  <c r="E5"/>
  <c r="E4"/>
  <c r="E2"/>
  <c r="D2"/>
  <c r="D8"/>
  <c r="D7"/>
  <c r="D6"/>
  <c r="D5"/>
  <c r="D4"/>
  <c r="G8" i="9"/>
  <c r="G7"/>
  <c r="G6"/>
  <c r="G5"/>
  <c r="G4"/>
  <c r="G2"/>
  <c r="D5" i="6"/>
  <c r="D8"/>
  <c r="D7"/>
  <c r="D6"/>
  <c r="D4"/>
  <c r="D2"/>
  <c r="G8" i="1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2"/>
  <c r="F2"/>
  <c r="E2"/>
  <c r="D2"/>
  <c r="C2"/>
  <c r="B2"/>
  <c r="A1"/>
  <c r="I8" i="17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2"/>
  <c r="H2"/>
  <c r="G2"/>
  <c r="F2"/>
  <c r="E2"/>
  <c r="D2"/>
  <c r="C2"/>
  <c r="B2"/>
  <c r="A1"/>
  <c r="D8" i="15"/>
  <c r="D7"/>
  <c r="D6"/>
  <c r="D5"/>
  <c r="D4"/>
  <c r="D2"/>
  <c r="G8" i="12"/>
  <c r="G7"/>
  <c r="G6"/>
  <c r="G5"/>
  <c r="G4"/>
  <c r="G2"/>
  <c r="C8" i="16"/>
  <c r="C7"/>
  <c r="C6"/>
  <c r="C5"/>
  <c r="C4"/>
  <c r="C2"/>
  <c r="C8" i="13"/>
  <c r="C7"/>
  <c r="C6"/>
  <c r="C5"/>
  <c r="C4"/>
  <c r="C2"/>
  <c r="I8" i="16"/>
  <c r="H8"/>
  <c r="G8"/>
  <c r="F8"/>
  <c r="E8"/>
  <c r="D8"/>
  <c r="B8"/>
  <c r="I7"/>
  <c r="H7"/>
  <c r="G7"/>
  <c r="F7"/>
  <c r="E7"/>
  <c r="D7"/>
  <c r="B7"/>
  <c r="I6"/>
  <c r="H6"/>
  <c r="G6"/>
  <c r="F6"/>
  <c r="E6"/>
  <c r="D6"/>
  <c r="B6"/>
  <c r="I5"/>
  <c r="H5"/>
  <c r="G5"/>
  <c r="F5"/>
  <c r="E5"/>
  <c r="D5"/>
  <c r="B5"/>
  <c r="I4"/>
  <c r="H4"/>
  <c r="G4"/>
  <c r="F4"/>
  <c r="E4"/>
  <c r="D4"/>
  <c r="B4"/>
  <c r="I2"/>
  <c r="H2"/>
  <c r="G2"/>
  <c r="F2"/>
  <c r="E2"/>
  <c r="D2"/>
  <c r="B2"/>
  <c r="A1"/>
  <c r="G8" i="15"/>
  <c r="F8"/>
  <c r="E8"/>
  <c r="C8"/>
  <c r="B8"/>
  <c r="G7"/>
  <c r="F7"/>
  <c r="E7"/>
  <c r="C7"/>
  <c r="B7"/>
  <c r="G6"/>
  <c r="F6"/>
  <c r="E6"/>
  <c r="C6"/>
  <c r="B6"/>
  <c r="G5"/>
  <c r="F5"/>
  <c r="E5"/>
  <c r="C5"/>
  <c r="B5"/>
  <c r="G4"/>
  <c r="F4"/>
  <c r="E4"/>
  <c r="C4"/>
  <c r="B4"/>
  <c r="G2"/>
  <c r="F2"/>
  <c r="E2"/>
  <c r="C2"/>
  <c r="B2"/>
  <c r="A1"/>
  <c r="C8" i="8"/>
  <c r="C7"/>
  <c r="C6"/>
  <c r="C5"/>
  <c r="C4"/>
  <c r="C2"/>
  <c r="C2" i="12"/>
  <c r="D2"/>
  <c r="C4"/>
  <c r="D4"/>
  <c r="C5"/>
  <c r="D5"/>
  <c r="C6"/>
  <c r="D6"/>
  <c r="C7"/>
  <c r="D7"/>
  <c r="C8"/>
  <c r="D8"/>
  <c r="E2" i="9"/>
  <c r="F2"/>
  <c r="E4"/>
  <c r="F4"/>
  <c r="E5"/>
  <c r="F5"/>
  <c r="E6"/>
  <c r="F6"/>
  <c r="E7"/>
  <c r="F7"/>
  <c r="E8"/>
  <c r="F8"/>
  <c r="I8" i="14"/>
  <c r="H8"/>
  <c r="G8"/>
  <c r="F8"/>
  <c r="D8"/>
  <c r="B8"/>
  <c r="I7"/>
  <c r="H7"/>
  <c r="G7"/>
  <c r="F7"/>
  <c r="D7"/>
  <c r="B7"/>
  <c r="I6"/>
  <c r="H6"/>
  <c r="G6"/>
  <c r="F6"/>
  <c r="D6"/>
  <c r="B6"/>
  <c r="I5"/>
  <c r="H5"/>
  <c r="G5"/>
  <c r="F5"/>
  <c r="D5"/>
  <c r="B5"/>
  <c r="I4"/>
  <c r="H4"/>
  <c r="G4"/>
  <c r="F4"/>
  <c r="D4"/>
  <c r="B4"/>
  <c r="I2"/>
  <c r="H2"/>
  <c r="G2"/>
  <c r="F2"/>
  <c r="D2"/>
  <c r="B2"/>
  <c r="A1"/>
  <c r="F2" i="8"/>
  <c r="G2"/>
  <c r="H2"/>
  <c r="F4"/>
  <c r="G4"/>
  <c r="H4"/>
  <c r="F5"/>
  <c r="G5"/>
  <c r="H5"/>
  <c r="F6"/>
  <c r="G6"/>
  <c r="H6"/>
  <c r="F7"/>
  <c r="G7"/>
  <c r="H7"/>
  <c r="F8"/>
  <c r="G8"/>
  <c r="H8"/>
  <c r="I5"/>
  <c r="F2" i="6"/>
  <c r="H2"/>
  <c r="F4"/>
  <c r="H4"/>
  <c r="F5"/>
  <c r="H5"/>
  <c r="H6"/>
  <c r="F7"/>
  <c r="H7"/>
  <c r="F8"/>
  <c r="H8"/>
  <c r="E2" i="4"/>
  <c r="F2"/>
  <c r="G2"/>
  <c r="H2"/>
  <c r="I2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K8" i="13"/>
  <c r="J8"/>
  <c r="I8"/>
  <c r="E8"/>
  <c r="D8"/>
  <c r="B8"/>
  <c r="K7"/>
  <c r="J7"/>
  <c r="I7"/>
  <c r="E7"/>
  <c r="D7"/>
  <c r="B7"/>
  <c r="K6"/>
  <c r="J6"/>
  <c r="I6"/>
  <c r="E6"/>
  <c r="D6"/>
  <c r="B6"/>
  <c r="K5"/>
  <c r="J5"/>
  <c r="I5"/>
  <c r="E5"/>
  <c r="D5"/>
  <c r="B5"/>
  <c r="K4"/>
  <c r="J4"/>
  <c r="I4"/>
  <c r="E4"/>
  <c r="D4"/>
  <c r="B4"/>
  <c r="K2"/>
  <c r="J2"/>
  <c r="I2"/>
  <c r="E2"/>
  <c r="D2"/>
  <c r="B2"/>
  <c r="A1"/>
  <c r="J8" i="12"/>
  <c r="I8"/>
  <c r="H8"/>
  <c r="F8"/>
  <c r="E8"/>
  <c r="B8"/>
  <c r="J7"/>
  <c r="I7"/>
  <c r="H7"/>
  <c r="F7"/>
  <c r="E7"/>
  <c r="B7"/>
  <c r="J6"/>
  <c r="I6"/>
  <c r="H6"/>
  <c r="F6"/>
  <c r="E6"/>
  <c r="B6"/>
  <c r="J5"/>
  <c r="I5"/>
  <c r="H5"/>
  <c r="F5"/>
  <c r="E5"/>
  <c r="B5"/>
  <c r="J4"/>
  <c r="I4"/>
  <c r="H4"/>
  <c r="F4"/>
  <c r="E4"/>
  <c r="B4"/>
  <c r="J2"/>
  <c r="I2"/>
  <c r="H2"/>
  <c r="F2"/>
  <c r="E2"/>
  <c r="B2"/>
  <c r="A1"/>
  <c r="C8" i="6"/>
  <c r="C7"/>
  <c r="C6"/>
  <c r="C5"/>
  <c r="C4"/>
  <c r="C2"/>
  <c r="K8" i="9"/>
  <c r="J8"/>
  <c r="I8"/>
  <c r="H8"/>
  <c r="D8"/>
  <c r="C8"/>
  <c r="B8"/>
  <c r="K7"/>
  <c r="J7"/>
  <c r="I7"/>
  <c r="H7"/>
  <c r="D7"/>
  <c r="C7"/>
  <c r="B7"/>
  <c r="K6"/>
  <c r="J6"/>
  <c r="I6"/>
  <c r="H6"/>
  <c r="D6"/>
  <c r="C6"/>
  <c r="B6"/>
  <c r="K5"/>
  <c r="J5"/>
  <c r="I5"/>
  <c r="H5"/>
  <c r="D5"/>
  <c r="C5"/>
  <c r="B5"/>
  <c r="K4"/>
  <c r="J4"/>
  <c r="I4"/>
  <c r="H4"/>
  <c r="D4"/>
  <c r="C4"/>
  <c r="B4"/>
  <c r="K2"/>
  <c r="J2"/>
  <c r="I2"/>
  <c r="H2"/>
  <c r="D2"/>
  <c r="C2"/>
  <c r="B2"/>
  <c r="A1"/>
  <c r="N8" i="8"/>
  <c r="M8"/>
  <c r="L8"/>
  <c r="K8"/>
  <c r="I8"/>
  <c r="D8"/>
  <c r="B8"/>
  <c r="N7"/>
  <c r="M7"/>
  <c r="L7"/>
  <c r="K7"/>
  <c r="I7"/>
  <c r="D7"/>
  <c r="B7"/>
  <c r="N6"/>
  <c r="M6"/>
  <c r="L6"/>
  <c r="K6"/>
  <c r="I6"/>
  <c r="D6"/>
  <c r="B6"/>
  <c r="N5"/>
  <c r="M5"/>
  <c r="L5"/>
  <c r="K5"/>
  <c r="D5"/>
  <c r="B5"/>
  <c r="N4"/>
  <c r="M4"/>
  <c r="L4"/>
  <c r="K4"/>
  <c r="I4"/>
  <c r="D4"/>
  <c r="B4"/>
  <c r="N2"/>
  <c r="M2"/>
  <c r="L2"/>
  <c r="K2"/>
  <c r="I2"/>
  <c r="D2"/>
  <c r="B2"/>
  <c r="A1"/>
  <c r="M8" i="6"/>
  <c r="L8"/>
  <c r="K8"/>
  <c r="J8"/>
  <c r="E8"/>
  <c r="B8"/>
  <c r="M7"/>
  <c r="L7"/>
  <c r="K7"/>
  <c r="J7"/>
  <c r="E7"/>
  <c r="B7"/>
  <c r="M6"/>
  <c r="L6"/>
  <c r="K6"/>
  <c r="J6"/>
  <c r="E6"/>
  <c r="B6"/>
  <c r="M5"/>
  <c r="L5"/>
  <c r="K5"/>
  <c r="J5"/>
  <c r="E5"/>
  <c r="B5"/>
  <c r="M4"/>
  <c r="L4"/>
  <c r="K4"/>
  <c r="J4"/>
  <c r="E4"/>
  <c r="B4"/>
  <c r="M2"/>
  <c r="L2"/>
  <c r="K2"/>
  <c r="J2"/>
  <c r="E2"/>
  <c r="B2"/>
  <c r="A1"/>
  <c r="H8" i="5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2"/>
  <c r="G2"/>
  <c r="F2"/>
  <c r="E2"/>
  <c r="D2"/>
  <c r="C2"/>
  <c r="B2"/>
  <c r="A1"/>
  <c r="M8" i="4"/>
  <c r="L8"/>
  <c r="K8"/>
  <c r="J8"/>
  <c r="D8"/>
  <c r="C8"/>
  <c r="B8"/>
  <c r="M7"/>
  <c r="L7"/>
  <c r="K7"/>
  <c r="J7"/>
  <c r="D7"/>
  <c r="C7"/>
  <c r="B7"/>
  <c r="M6"/>
  <c r="L6"/>
  <c r="K6"/>
  <c r="J6"/>
  <c r="D6"/>
  <c r="C6"/>
  <c r="B6"/>
  <c r="M5"/>
  <c r="L5"/>
  <c r="K5"/>
  <c r="J5"/>
  <c r="D5"/>
  <c r="C5"/>
  <c r="B5"/>
  <c r="M4"/>
  <c r="L4"/>
  <c r="K4"/>
  <c r="J4"/>
  <c r="D4"/>
  <c r="C4"/>
  <c r="B4"/>
  <c r="M2"/>
  <c r="L2"/>
  <c r="K2"/>
  <c r="J2"/>
  <c r="D2"/>
  <c r="C2"/>
  <c r="B2"/>
  <c r="A1"/>
  <c r="C4" i="1"/>
  <c r="F4"/>
  <c r="G4"/>
  <c r="H4"/>
  <c r="I4"/>
  <c r="J4"/>
  <c r="C5"/>
  <c r="F5"/>
  <c r="G5"/>
  <c r="H5"/>
  <c r="I5"/>
  <c r="J5"/>
  <c r="C6"/>
  <c r="F6"/>
  <c r="G6"/>
  <c r="H6"/>
  <c r="I6"/>
  <c r="J6"/>
  <c r="C7"/>
  <c r="F7"/>
  <c r="G7"/>
  <c r="H7"/>
  <c r="I7"/>
  <c r="J7"/>
  <c r="C8"/>
  <c r="F8"/>
  <c r="G8"/>
  <c r="H8"/>
  <c r="I8"/>
  <c r="J8"/>
  <c r="B8"/>
  <c r="B7"/>
  <c r="B6"/>
  <c r="B5"/>
  <c r="B4"/>
  <c r="J2"/>
  <c r="I2"/>
  <c r="H2"/>
  <c r="G2"/>
  <c r="F2"/>
  <c r="C2"/>
  <c r="B2"/>
  <c r="A1"/>
</calcChain>
</file>

<file path=xl/comments1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  <comment ref="A14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★がある場合insert文出力対象にします</t>
        </r>
      </text>
    </comment>
  </commentList>
</comments>
</file>

<file path=xl/comments10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1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2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3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4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2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  <comment ref="A14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★がある場合insert文出力対象にします</t>
        </r>
      </text>
    </comment>
  </commentList>
</comments>
</file>

<file path=xl/comments3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  <comment ref="A14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★がある場合insert文出力対象にします</t>
        </r>
      </text>
    </comment>
  </commentList>
</comments>
</file>

<file path=xl/comments4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5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6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7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8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9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sharedStrings.xml><?xml version="1.0" encoding="utf-8"?>
<sst xmlns="http://schemas.openxmlformats.org/spreadsheetml/2006/main" count="1369" uniqueCount="419">
  <si>
    <t>varchar(40)</t>
    <phoneticPr fontId="1"/>
  </si>
  <si>
    <t>updater</t>
    <phoneticPr fontId="1"/>
  </si>
  <si>
    <t>timestamptz</t>
    <phoneticPr fontId="1"/>
  </si>
  <si>
    <t>varchar(30)</t>
    <phoneticPr fontId="1"/>
  </si>
  <si>
    <t>1</t>
    <phoneticPr fontId="1"/>
  </si>
  <si>
    <t>1</t>
    <phoneticPr fontId="1"/>
  </si>
  <si>
    <t>system</t>
    <phoneticPr fontId="1"/>
  </si>
  <si>
    <t>2016-06-09 04:05:06</t>
    <phoneticPr fontId="1"/>
  </si>
  <si>
    <t>not null</t>
    <phoneticPr fontId="1"/>
  </si>
  <si>
    <t>NLL制約</t>
    <rPh sb="3" eb="5">
      <t>セイヤク</t>
    </rPh>
    <phoneticPr fontId="1"/>
  </si>
  <si>
    <t>デフォルト</t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</si>
  <si>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</si>
  <si>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</si>
  <si>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論理名</t>
    <rPh sb="0" eb="2">
      <t>ロンリ</t>
    </rPh>
    <rPh sb="2" eb="3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</si>
  <si>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</si>
  <si>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</si>
  <si>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作成タイムスタンプ</t>
    <rPh sb="0" eb="2">
      <t>サクセイ</t>
    </rPh>
    <phoneticPr fontId="1"/>
  </si>
  <si>
    <t>更新タイムスタンプ</t>
    <rPh sb="0" eb="2">
      <t>コウシン</t>
    </rPh>
    <phoneticPr fontId="1"/>
  </si>
  <si>
    <t>備考</t>
    <rPh sb="0" eb="2">
      <t>ビコウ</t>
    </rPh>
    <phoneticPr fontId="1"/>
  </si>
  <si>
    <t>サンプルデータ</t>
    <phoneticPr fontId="1"/>
  </si>
  <si>
    <t>※insert文作成時に使用</t>
    <rPh sb="7" eb="8">
      <t>ブン</t>
    </rPh>
    <rPh sb="8" eb="10">
      <t>サクセイ</t>
    </rPh>
    <rPh sb="10" eb="11">
      <t>ジ</t>
    </rPh>
    <rPh sb="12" eb="14">
      <t>シヨウ</t>
    </rPh>
    <phoneticPr fontId="1"/>
  </si>
  <si>
    <t>No</t>
    <phoneticPr fontId="1"/>
  </si>
  <si>
    <t>smallint</t>
    <phoneticPr fontId="1"/>
  </si>
  <si>
    <t>2</t>
    <phoneticPr fontId="1"/>
  </si>
  <si>
    <t>顧客名</t>
    <rPh sb="0" eb="2">
      <t>コキャク</t>
    </rPh>
    <rPh sb="2" eb="3">
      <t>メイ</t>
    </rPh>
    <phoneticPr fontId="1"/>
  </si>
  <si>
    <t>cust_link_type</t>
    <phoneticPr fontId="1"/>
  </si>
  <si>
    <t>顧客リンク種別</t>
    <rPh sb="0" eb="2">
      <t>コキャク</t>
    </rPh>
    <rPh sb="5" eb="7">
      <t>シュベツ</t>
    </rPh>
    <phoneticPr fontId="1"/>
  </si>
  <si>
    <t>cust_addr_type</t>
    <phoneticPr fontId="1"/>
  </si>
  <si>
    <t>cust_addr_seq</t>
    <phoneticPr fontId="1"/>
  </si>
  <si>
    <t>顧客住所種別</t>
    <rPh sb="0" eb="2">
      <t>コキャク</t>
    </rPh>
    <rPh sb="2" eb="4">
      <t>ジュウショ</t>
    </rPh>
    <rPh sb="4" eb="6">
      <t>シュベツ</t>
    </rPh>
    <phoneticPr fontId="1"/>
  </si>
  <si>
    <t>cust_addr_postcd</t>
    <phoneticPr fontId="1"/>
  </si>
  <si>
    <t>都道府県</t>
    <rPh sb="0" eb="4">
      <t>トドウフケン</t>
    </rPh>
    <phoneticPr fontId="1"/>
  </si>
  <si>
    <t>varchar(20)</t>
    <phoneticPr fontId="1"/>
  </si>
  <si>
    <t>cust_addr_city</t>
    <phoneticPr fontId="1"/>
  </si>
  <si>
    <t>市区町村</t>
    <rPh sb="0" eb="2">
      <t>シク</t>
    </rPh>
    <rPh sb="2" eb="4">
      <t>チョウソン</t>
    </rPh>
    <phoneticPr fontId="1"/>
  </si>
  <si>
    <t>cust_addr_steet</t>
    <phoneticPr fontId="1"/>
  </si>
  <si>
    <t>番地</t>
    <rPh sb="0" eb="2">
      <t>バンチ</t>
    </rPh>
    <phoneticPr fontId="1"/>
  </si>
  <si>
    <t>cust_addr_man</t>
    <phoneticPr fontId="1"/>
  </si>
  <si>
    <t>マンション名</t>
    <rPh sb="5" eb="6">
      <t>メイ</t>
    </rPh>
    <phoneticPr fontId="1"/>
  </si>
  <si>
    <t>郵便番号</t>
    <rPh sb="0" eb="4">
      <t>ユウビンバンゴウ</t>
    </rPh>
    <phoneticPr fontId="1"/>
  </si>
  <si>
    <t>varchar(7)</t>
    <phoneticPr fontId="1"/>
  </si>
  <si>
    <t>bill_ym</t>
  </si>
  <si>
    <t>bill_ym</t>
    <phoneticPr fontId="1"/>
  </si>
  <si>
    <t>bill_amount</t>
    <phoneticPr fontId="1"/>
  </si>
  <si>
    <t>請求年月</t>
    <rPh sb="0" eb="2">
      <t>セイキュウ</t>
    </rPh>
    <rPh sb="2" eb="4">
      <t>ネンゲツ</t>
    </rPh>
    <phoneticPr fontId="1"/>
  </si>
  <si>
    <t>請求金額</t>
    <rPh sb="0" eb="2">
      <t>セイキュウ</t>
    </rPh>
    <rPh sb="2" eb="4">
      <t>キンガク</t>
    </rPh>
    <phoneticPr fontId="1"/>
  </si>
  <si>
    <t>varchar(6)</t>
    <phoneticPr fontId="1"/>
  </si>
  <si>
    <t>varchar(3)</t>
    <phoneticPr fontId="1"/>
  </si>
  <si>
    <t>単価コード</t>
    <rPh sb="0" eb="2">
      <t>タンカ</t>
    </rPh>
    <phoneticPr fontId="1"/>
  </si>
  <si>
    <t>unit_cd</t>
    <phoneticPr fontId="1"/>
  </si>
  <si>
    <t>unit_amount</t>
    <phoneticPr fontId="1"/>
  </si>
  <si>
    <t>単位量</t>
    <rPh sb="0" eb="2">
      <t>タンイ</t>
    </rPh>
    <rPh sb="2" eb="3">
      <t>リョウ</t>
    </rPh>
    <phoneticPr fontId="1"/>
  </si>
  <si>
    <t>fee</t>
    <phoneticPr fontId="1"/>
  </si>
  <si>
    <t>tax</t>
    <phoneticPr fontId="1"/>
  </si>
  <si>
    <t>料金</t>
    <rPh sb="0" eb="2">
      <t>リョウキン</t>
    </rPh>
    <phoneticPr fontId="1"/>
  </si>
  <si>
    <t>消費税</t>
    <rPh sb="0" eb="3">
      <t>ショウヒゼイ</t>
    </rPh>
    <phoneticPr fontId="1"/>
  </si>
  <si>
    <t>tax_rate</t>
    <phoneticPr fontId="1"/>
  </si>
  <si>
    <t>消費税率</t>
    <rPh sb="0" eb="3">
      <t>ショウヒゼイ</t>
    </rPh>
    <rPh sb="3" eb="4">
      <t>リツ</t>
    </rPh>
    <phoneticPr fontId="1"/>
  </si>
  <si>
    <t>numeric(12)</t>
    <phoneticPr fontId="1"/>
  </si>
  <si>
    <t>unit_nm</t>
    <phoneticPr fontId="1"/>
  </si>
  <si>
    <t>単価名称</t>
    <rPh sb="0" eb="2">
      <t>タンカ</t>
    </rPh>
    <rPh sb="2" eb="4">
      <t>メイショウ</t>
    </rPh>
    <phoneticPr fontId="1"/>
  </si>
  <si>
    <t>燃料調整費</t>
    <rPh sb="0" eb="2">
      <t>ネンリョウ</t>
    </rPh>
    <rPh sb="2" eb="4">
      <t>チョウセイ</t>
    </rPh>
    <rPh sb="4" eb="5">
      <t>ヒ</t>
    </rPh>
    <phoneticPr fontId="1"/>
  </si>
  <si>
    <t>再エネ賦課金</t>
    <rPh sb="0" eb="1">
      <t>サイ</t>
    </rPh>
    <rPh sb="3" eb="5">
      <t>フカ</t>
    </rPh>
    <rPh sb="5" eb="6">
      <t>キン</t>
    </rPh>
    <phoneticPr fontId="1"/>
  </si>
  <si>
    <t>定額プラン</t>
    <rPh sb="0" eb="2">
      <t>テイガク</t>
    </rPh>
    <phoneticPr fontId="1"/>
  </si>
  <si>
    <t>支払年月</t>
    <rPh sb="0" eb="2">
      <t>シハラ</t>
    </rPh>
    <rPh sb="2" eb="4">
      <t>ネンゲツ</t>
    </rPh>
    <phoneticPr fontId="1"/>
  </si>
  <si>
    <t>支払金額</t>
    <rPh sb="0" eb="2">
      <t>シハライ</t>
    </rPh>
    <rPh sb="2" eb="4">
      <t>キンガク</t>
    </rPh>
    <phoneticPr fontId="1"/>
  </si>
  <si>
    <t>手数料</t>
    <rPh sb="0" eb="3">
      <t>テスウリョウ</t>
    </rPh>
    <phoneticPr fontId="1"/>
  </si>
  <si>
    <t>pay_ym</t>
    <phoneticPr fontId="1"/>
  </si>
  <si>
    <t>pay_amount</t>
    <phoneticPr fontId="1"/>
  </si>
  <si>
    <t>pay_charge</t>
    <phoneticPr fontId="1"/>
  </si>
  <si>
    <t>numeric(9)</t>
    <phoneticPr fontId="1"/>
  </si>
  <si>
    <t>proc_date</t>
    <phoneticPr fontId="1"/>
  </si>
  <si>
    <t>処理日付</t>
    <rPh sb="0" eb="2">
      <t>ショリ</t>
    </rPh>
    <rPh sb="2" eb="4">
      <t>ヒヅケ</t>
    </rPh>
    <phoneticPr fontId="1"/>
  </si>
  <si>
    <t>proc_ym</t>
    <phoneticPr fontId="1"/>
  </si>
  <si>
    <t>処理年月</t>
    <rPh sb="0" eb="2">
      <t>ショリ</t>
    </rPh>
    <rPh sb="2" eb="4">
      <t>ネンゲツ</t>
    </rPh>
    <phoneticPr fontId="1"/>
  </si>
  <si>
    <t>bigint</t>
    <phoneticPr fontId="1"/>
  </si>
  <si>
    <t>varchar(8)</t>
    <phoneticPr fontId="1"/>
  </si>
  <si>
    <t>カード会社ID</t>
    <rPh sb="3" eb="5">
      <t>カイシャ</t>
    </rPh>
    <phoneticPr fontId="1"/>
  </si>
  <si>
    <t>カード番号</t>
    <rPh sb="3" eb="5">
      <t>バンゴウ</t>
    </rPh>
    <phoneticPr fontId="1"/>
  </si>
  <si>
    <t>金融機関番号</t>
    <rPh sb="0" eb="2">
      <t>キンユウ</t>
    </rPh>
    <rPh sb="2" eb="4">
      <t>キカン</t>
    </rPh>
    <rPh sb="4" eb="6">
      <t>バンゴウ</t>
    </rPh>
    <phoneticPr fontId="1"/>
  </si>
  <si>
    <t>card_corp_id</t>
    <phoneticPr fontId="1"/>
  </si>
  <si>
    <t>card_number</t>
    <phoneticPr fontId="1"/>
  </si>
  <si>
    <t>bank_no</t>
    <phoneticPr fontId="1"/>
  </si>
  <si>
    <t>bank_branch_no</t>
    <phoneticPr fontId="1"/>
  </si>
  <si>
    <t>bank_account_no</t>
    <phoneticPr fontId="1"/>
  </si>
  <si>
    <t>銀行口座番号</t>
    <rPh sb="0" eb="2">
      <t>ギンコウ</t>
    </rPh>
    <rPh sb="2" eb="4">
      <t>コウザ</t>
    </rPh>
    <rPh sb="4" eb="6">
      <t>バンゴウ</t>
    </rPh>
    <phoneticPr fontId="1"/>
  </si>
  <si>
    <t>varchar(5)</t>
    <phoneticPr fontId="1"/>
  </si>
  <si>
    <t>varchar(4)</t>
    <phoneticPr fontId="1"/>
  </si>
  <si>
    <t>varchar(16)</t>
    <phoneticPr fontId="1"/>
  </si>
  <si>
    <t>card_exp_ym</t>
    <phoneticPr fontId="1"/>
  </si>
  <si>
    <t>カード期限年月</t>
    <rPh sb="3" eb="5">
      <t>キゲン</t>
    </rPh>
    <rPh sb="5" eb="7">
      <t>ネンゲツ</t>
    </rPh>
    <phoneticPr fontId="1"/>
  </si>
  <si>
    <t>cust_cd</t>
    <phoneticPr fontId="1"/>
  </si>
  <si>
    <t>顧客コード</t>
    <rPh sb="0" eb="2">
      <t>コキャク</t>
    </rPh>
    <phoneticPr fontId="1"/>
  </si>
  <si>
    <t>pay_type_cd</t>
    <phoneticPr fontId="1"/>
  </si>
  <si>
    <t>支払種別コード</t>
    <rPh sb="0" eb="2">
      <t>シハラ</t>
    </rPh>
    <rPh sb="2" eb="4">
      <t>シュベツ</t>
    </rPh>
    <phoneticPr fontId="1"/>
  </si>
  <si>
    <t>cust_nm</t>
    <phoneticPr fontId="1"/>
  </si>
  <si>
    <t>creater</t>
    <phoneticPr fontId="1"/>
  </si>
  <si>
    <t>create_timestamp</t>
    <phoneticPr fontId="1"/>
  </si>
  <si>
    <t>update_timestamp</t>
    <phoneticPr fontId="1"/>
  </si>
  <si>
    <t>cust_addr_postcd</t>
    <phoneticPr fontId="1"/>
  </si>
  <si>
    <t>cust_addr_pref</t>
    <phoneticPr fontId="1"/>
  </si>
  <si>
    <t>cust_addr_city</t>
    <phoneticPr fontId="1"/>
  </si>
  <si>
    <t>cust_addr_steet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</si>
  <si>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</si>
  <si>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</si>
  <si>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</si>
  <si>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</si>
  <si>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proc_ym</t>
    <phoneticPr fontId="1"/>
  </si>
  <si>
    <t>proc_date</t>
    <phoneticPr fontId="1"/>
  </si>
  <si>
    <t>creater</t>
    <phoneticPr fontId="1"/>
  </si>
  <si>
    <t>create_timestamp</t>
    <phoneticPr fontId="1"/>
  </si>
  <si>
    <t>pay_ym</t>
    <phoneticPr fontId="1"/>
  </si>
  <si>
    <t>pay_amount</t>
    <phoneticPr fontId="1"/>
  </si>
  <si>
    <t>pay_charge</t>
    <phoneticPr fontId="1"/>
  </si>
  <si>
    <t>create_timestamp</t>
    <phoneticPr fontId="1"/>
  </si>
  <si>
    <t>updater</t>
    <phoneticPr fontId="1"/>
  </si>
  <si>
    <t>create_timestamp</t>
    <phoneticPr fontId="1"/>
  </si>
  <si>
    <t>updater</t>
    <phoneticPr fontId="1"/>
  </si>
  <si>
    <t>update_timestamp</t>
    <phoneticPr fontId="1"/>
  </si>
  <si>
    <t>card_corp_id</t>
    <phoneticPr fontId="1"/>
  </si>
  <si>
    <t>card_number</t>
    <phoneticPr fontId="1"/>
  </si>
  <si>
    <t>card_exp_ym</t>
    <phoneticPr fontId="1"/>
  </si>
  <si>
    <t>creater</t>
    <phoneticPr fontId="1"/>
  </si>
  <si>
    <t>create_timestamp</t>
    <phoneticPr fontId="1"/>
  </si>
  <si>
    <t>updater</t>
    <phoneticPr fontId="1"/>
  </si>
  <si>
    <t>bank_no</t>
    <phoneticPr fontId="1"/>
  </si>
  <si>
    <t>bank_branch_no</t>
    <phoneticPr fontId="1"/>
  </si>
  <si>
    <t>bank_account_no</t>
    <phoneticPr fontId="1"/>
  </si>
  <si>
    <t>creater</t>
    <phoneticPr fontId="1"/>
  </si>
  <si>
    <t>create_timestamp</t>
    <phoneticPr fontId="1"/>
  </si>
  <si>
    <t>updater</t>
    <phoneticPr fontId="1"/>
  </si>
  <si>
    <t>顧客同士を関連づけるテーブル</t>
    <rPh sb="0" eb="2">
      <t>コキャク</t>
    </rPh>
    <rPh sb="2" eb="4">
      <t>ドウシ</t>
    </rPh>
    <rPh sb="5" eb="7">
      <t>カンレン</t>
    </rPh>
    <phoneticPr fontId="1"/>
  </si>
  <si>
    <t>顧客の連絡先を管理するテーブル</t>
    <rPh sb="0" eb="2">
      <t>コキャク</t>
    </rPh>
    <rPh sb="3" eb="6">
      <t>レンラクサキ</t>
    </rPh>
    <rPh sb="7" eb="9">
      <t>カンリ</t>
    </rPh>
    <phoneticPr fontId="1"/>
  </si>
  <si>
    <t>顧客の基本情報を管理するテーブル</t>
    <rPh sb="0" eb="2">
      <t>コキャク</t>
    </rPh>
    <rPh sb="3" eb="5">
      <t>キホン</t>
    </rPh>
    <rPh sb="5" eb="7">
      <t>ジョウホウ</t>
    </rPh>
    <rPh sb="8" eb="10">
      <t>カンリ</t>
    </rPh>
    <phoneticPr fontId="1"/>
  </si>
  <si>
    <t>integer</t>
    <phoneticPr fontId="1"/>
  </si>
  <si>
    <t>varchar(60)</t>
    <phoneticPr fontId="1"/>
  </si>
  <si>
    <t>cust_addr_pref</t>
    <phoneticPr fontId="1"/>
  </si>
  <si>
    <t>払込番号</t>
    <rPh sb="0" eb="1">
      <t>ハラ</t>
    </rPh>
    <rPh sb="1" eb="2">
      <t>コ</t>
    </rPh>
    <rPh sb="2" eb="4">
      <t>バンゴウ</t>
    </rPh>
    <phoneticPr fontId="1"/>
  </si>
  <si>
    <t>varchar(10)</t>
    <phoneticPr fontId="1"/>
  </si>
  <si>
    <t>払込支店番号</t>
    <rPh sb="0" eb="2">
      <t>ハライコミ</t>
    </rPh>
    <rPh sb="2" eb="4">
      <t>シテン</t>
    </rPh>
    <rPh sb="4" eb="6">
      <t>バンゴウ</t>
    </rPh>
    <phoneticPr fontId="1"/>
  </si>
  <si>
    <t>金融機関支店番号</t>
    <rPh sb="0" eb="2">
      <t>キンユウ</t>
    </rPh>
    <rPh sb="2" eb="4">
      <t>キカン</t>
    </rPh>
    <rPh sb="4" eb="6">
      <t>シテン</t>
    </rPh>
    <rPh sb="6" eb="8">
      <t>バンゴウ</t>
    </rPh>
    <phoneticPr fontId="1"/>
  </si>
  <si>
    <t>csv_no</t>
  </si>
  <si>
    <t>csv_no</t>
    <phoneticPr fontId="1"/>
  </si>
  <si>
    <t>cvs_corp_id</t>
  </si>
  <si>
    <t>cvs_corp_id</t>
    <phoneticPr fontId="1"/>
  </si>
  <si>
    <t>払込機関ID</t>
    <rPh sb="0" eb="2">
      <t>ハライコミ</t>
    </rPh>
    <rPh sb="2" eb="4">
      <t>キカン</t>
    </rPh>
    <phoneticPr fontId="1"/>
  </si>
  <si>
    <t>cvs_branch_no</t>
  </si>
  <si>
    <t>cvs_branch_no</t>
    <phoneticPr fontId="1"/>
  </si>
  <si>
    <t>料金プランマスタ</t>
    <rPh sb="0" eb="2">
      <t>リョウキン</t>
    </rPh>
    <phoneticPr fontId="1"/>
  </si>
  <si>
    <t>fee_plan_cd</t>
    <phoneticPr fontId="1"/>
  </si>
  <si>
    <t>fee_plan_nm</t>
    <phoneticPr fontId="1"/>
  </si>
  <si>
    <t>fee_plan_cd</t>
    <phoneticPr fontId="1"/>
  </si>
  <si>
    <t>料金プランコード</t>
    <rPh sb="0" eb="2">
      <t>リョウキン</t>
    </rPh>
    <phoneticPr fontId="1"/>
  </si>
  <si>
    <t>料金プラン名称</t>
    <rPh sb="0" eb="2">
      <t>リョウキン</t>
    </rPh>
    <rPh sb="5" eb="7">
      <t>メイショウ</t>
    </rPh>
    <phoneticPr fontId="1"/>
  </si>
  <si>
    <t>税抜き</t>
    <rPh sb="0" eb="1">
      <t>ゼイ</t>
    </rPh>
    <rPh sb="1" eb="2">
      <t>ヌ</t>
    </rPh>
    <phoneticPr fontId="1"/>
  </si>
  <si>
    <t>料金計算年月</t>
    <rPh sb="0" eb="2">
      <t>リョウキン</t>
    </rPh>
    <rPh sb="2" eb="4">
      <t>ケイサン</t>
    </rPh>
    <rPh sb="4" eb="6">
      <t>ネンゲツ</t>
    </rPh>
    <phoneticPr fontId="1"/>
  </si>
  <si>
    <t>fee_calc_ym</t>
    <phoneticPr fontId="1"/>
  </si>
  <si>
    <t>fee_calc_ym</t>
    <phoneticPr fontId="1"/>
  </si>
  <si>
    <t>消費税計算基準</t>
    <rPh sb="0" eb="3">
      <t>ショウヒゼイ</t>
    </rPh>
    <rPh sb="3" eb="5">
      <t>ケイサン</t>
    </rPh>
    <rPh sb="5" eb="7">
      <t>キジュン</t>
    </rPh>
    <phoneticPr fontId="1"/>
  </si>
  <si>
    <t>bill_no</t>
    <phoneticPr fontId="1"/>
  </si>
  <si>
    <t>支払番号</t>
    <rPh sb="0" eb="2">
      <t>シハラ</t>
    </rPh>
    <rPh sb="2" eb="4">
      <t>バンゴウ</t>
    </rPh>
    <phoneticPr fontId="1"/>
  </si>
  <si>
    <t>pay_no</t>
    <phoneticPr fontId="1"/>
  </si>
  <si>
    <t>請求番号</t>
    <rPh sb="0" eb="2">
      <t>セイキュウ</t>
    </rPh>
    <rPh sb="2" eb="4">
      <t>バンゴウ</t>
    </rPh>
    <phoneticPr fontId="1"/>
  </si>
  <si>
    <t>消込番号</t>
    <rPh sb="0" eb="1">
      <t>ケ</t>
    </rPh>
    <rPh sb="1" eb="2">
      <t>コ</t>
    </rPh>
    <rPh sb="2" eb="4">
      <t>バンゴウ</t>
    </rPh>
    <phoneticPr fontId="1"/>
  </si>
  <si>
    <t>setoff_no</t>
    <phoneticPr fontId="1"/>
  </si>
  <si>
    <t>請求明細番号</t>
    <rPh sb="0" eb="2">
      <t>セイキュウ</t>
    </rPh>
    <rPh sb="2" eb="4">
      <t>メイサイ</t>
    </rPh>
    <rPh sb="4" eb="6">
      <t>バンゴウ</t>
    </rPh>
    <phoneticPr fontId="1"/>
  </si>
  <si>
    <t>bill_dtl_no</t>
    <phoneticPr fontId="1"/>
  </si>
  <si>
    <t>sys_state_cd</t>
  </si>
  <si>
    <t>システム状態コード</t>
    <rPh sb="4" eb="6">
      <t>ジョウタイ</t>
    </rPh>
    <phoneticPr fontId="1"/>
  </si>
  <si>
    <t>current_timestamp</t>
    <phoneticPr fontId="1"/>
  </si>
  <si>
    <t>tgt_cust_cd</t>
    <phoneticPr fontId="1"/>
  </si>
  <si>
    <t>src_cust_cd</t>
    <phoneticPr fontId="1"/>
  </si>
  <si>
    <t>リンク元顧客コード</t>
    <rPh sb="3" eb="4">
      <t>モト</t>
    </rPh>
    <rPh sb="4" eb="6">
      <t>コキャク</t>
    </rPh>
    <phoneticPr fontId="1"/>
  </si>
  <si>
    <t>リンク先顧客コード</t>
    <rPh sb="3" eb="4">
      <t>サキ</t>
    </rPh>
    <rPh sb="4" eb="6">
      <t>コキャク</t>
    </rPh>
    <phoneticPr fontId="1"/>
  </si>
  <si>
    <t>請求先に指定したい顧客コードなどをこちらに指定</t>
    <rPh sb="0" eb="2">
      <t>セイキュウ</t>
    </rPh>
    <rPh sb="2" eb="3">
      <t>サキ</t>
    </rPh>
    <rPh sb="4" eb="6">
      <t>シテイ</t>
    </rPh>
    <rPh sb="9" eb="11">
      <t>コキャク</t>
    </rPh>
    <rPh sb="21" eb="23">
      <t>シテイ</t>
    </rPh>
    <phoneticPr fontId="1"/>
  </si>
  <si>
    <t>numeric(11, 2)</t>
    <phoneticPr fontId="1"/>
  </si>
  <si>
    <t>numeric(5, 3)</t>
    <phoneticPr fontId="1"/>
  </si>
  <si>
    <t>★</t>
    <phoneticPr fontId="1"/>
  </si>
  <si>
    <t>PKEY</t>
    <phoneticPr fontId="1"/>
  </si>
  <si>
    <t>松本仁志</t>
    <rPh sb="0" eb="2">
      <t>マツモト</t>
    </rPh>
    <rPh sb="2" eb="4">
      <t>ヒトシ</t>
    </rPh>
    <phoneticPr fontId="1"/>
  </si>
  <si>
    <t>桜井和寿</t>
    <rPh sb="0" eb="2">
      <t>サクライ</t>
    </rPh>
    <rPh sb="2" eb="4">
      <t>カズトシ</t>
    </rPh>
    <phoneticPr fontId="1"/>
  </si>
  <si>
    <t>性別</t>
    <rPh sb="0" eb="2">
      <t>セイベツ</t>
    </rPh>
    <phoneticPr fontId="1"/>
  </si>
  <si>
    <t>cust_sex</t>
    <phoneticPr fontId="1"/>
  </si>
  <si>
    <t>cust_sex</t>
    <phoneticPr fontId="1"/>
  </si>
  <si>
    <t>1</t>
  </si>
  <si>
    <t>1</t>
    <phoneticPr fontId="1"/>
  </si>
  <si>
    <t>仲間幸恵</t>
    <rPh sb="0" eb="2">
      <t>ナカマ</t>
    </rPh>
    <rPh sb="2" eb="4">
      <t>ユキエ</t>
    </rPh>
    <phoneticPr fontId="1"/>
  </si>
  <si>
    <t>平愛梨</t>
    <rPh sb="0" eb="1">
      <t>タイ</t>
    </rPh>
    <rPh sb="1" eb="3">
      <t>アイリ</t>
    </rPh>
    <phoneticPr fontId="1"/>
  </si>
  <si>
    <t>山本鉄工所</t>
    <rPh sb="0" eb="2">
      <t>ヤマモト</t>
    </rPh>
    <rPh sb="2" eb="4">
      <t>テッコウ</t>
    </rPh>
    <rPh sb="4" eb="5">
      <t>ショ</t>
    </rPh>
    <phoneticPr fontId="1"/>
  </si>
  <si>
    <t>cust_type</t>
    <phoneticPr fontId="1"/>
  </si>
  <si>
    <t>顧客種別</t>
    <rPh sb="0" eb="2">
      <t>コキャク</t>
    </rPh>
    <rPh sb="2" eb="4">
      <t>シュベツ</t>
    </rPh>
    <phoneticPr fontId="1"/>
  </si>
  <si>
    <t>0：不明、1：個人、2：法人、３：自社用</t>
    <rPh sb="2" eb="4">
      <t>フメイ</t>
    </rPh>
    <rPh sb="7" eb="9">
      <t>コジン</t>
    </rPh>
    <rPh sb="12" eb="14">
      <t>ホウジン</t>
    </rPh>
    <rPh sb="17" eb="19">
      <t>ジシャ</t>
    </rPh>
    <rPh sb="19" eb="20">
      <t>ヨウ</t>
    </rPh>
    <phoneticPr fontId="1"/>
  </si>
  <si>
    <t>cust_type</t>
    <phoneticPr fontId="1"/>
  </si>
  <si>
    <t>桑代食堂</t>
    <rPh sb="0" eb="1">
      <t>クワ</t>
    </rPh>
    <rPh sb="1" eb="2">
      <t>シロ</t>
    </rPh>
    <rPh sb="2" eb="4">
      <t>ショクドウ</t>
    </rPh>
    <phoneticPr fontId="1"/>
  </si>
  <si>
    <t>友重劇場</t>
    <rPh sb="0" eb="1">
      <t>トモ</t>
    </rPh>
    <rPh sb="1" eb="2">
      <t>シゲ</t>
    </rPh>
    <rPh sb="2" eb="4">
      <t>ゲキジョウ</t>
    </rPh>
    <phoneticPr fontId="1"/>
  </si>
  <si>
    <t>日馬農機</t>
    <rPh sb="0" eb="2">
      <t>クサマ</t>
    </rPh>
    <rPh sb="2" eb="4">
      <t>ノウキ</t>
    </rPh>
    <phoneticPr fontId="1"/>
  </si>
  <si>
    <t>2</t>
  </si>
  <si>
    <t>新潟県</t>
  </si>
  <si>
    <t>system</t>
  </si>
  <si>
    <t>1000000003</t>
  </si>
  <si>
    <t>3</t>
  </si>
  <si>
    <t>北海道</t>
  </si>
  <si>
    <t>1000000004</t>
  </si>
  <si>
    <t>4</t>
  </si>
  <si>
    <t>1000000005</t>
  </si>
  <si>
    <t>1000000006</t>
  </si>
  <si>
    <t>1000000007</t>
  </si>
  <si>
    <t>1000000008</t>
  </si>
  <si>
    <t>京都府</t>
  </si>
  <si>
    <t>京丹後市</t>
  </si>
  <si>
    <t>顧客住所連番</t>
    <rPh sb="0" eb="2">
      <t>コキャク</t>
    </rPh>
    <rPh sb="2" eb="4">
      <t>ジュウショ</t>
    </rPh>
    <rPh sb="4" eb="6">
      <t>レンバン</t>
    </rPh>
    <phoneticPr fontId="1"/>
  </si>
  <si>
    <t>680-1146</t>
  </si>
  <si>
    <t>鳥取県</t>
  </si>
  <si>
    <t>鳥取市</t>
  </si>
  <si>
    <t>赤子田２９６－７</t>
  </si>
  <si>
    <t>イャレニクッワッレタノヲムスリァヘホ</t>
  </si>
  <si>
    <t>2016/06/16 14:44:17</t>
  </si>
  <si>
    <t>076-0036</t>
  </si>
  <si>
    <t>富良野市</t>
  </si>
  <si>
    <t>島ノ下１０８－１８</t>
  </si>
  <si>
    <t>マョゥマネラシアタワウメワシハフフ</t>
  </si>
  <si>
    <t>627-0142</t>
  </si>
  <si>
    <t>弥栄町黒部３３</t>
  </si>
  <si>
    <t>ラホゥャケヲヤキミンカチ</t>
  </si>
  <si>
    <t>640-8381</t>
  </si>
  <si>
    <t>和歌山県</t>
  </si>
  <si>
    <t>和歌山市</t>
  </si>
  <si>
    <t>畑屋敷東ノ丁２９９－１－１６</t>
  </si>
  <si>
    <t>ユスムョチマヘモママソレモャァオ</t>
  </si>
  <si>
    <t>989-0623</t>
  </si>
  <si>
    <t>宮城県</t>
  </si>
  <si>
    <t>刈田郡七ヶ宿町</t>
  </si>
  <si>
    <t>上ノ台４０</t>
  </si>
  <si>
    <t>キエキイトケニウヘナ</t>
  </si>
  <si>
    <t>959-3254</t>
  </si>
  <si>
    <t>岩船郡関川村</t>
  </si>
  <si>
    <t>小見前新田３４－７７</t>
  </si>
  <si>
    <t>リェセツミフイァワゥタニメアフケヤム</t>
  </si>
  <si>
    <t>939-1375</t>
  </si>
  <si>
    <t>富山県</t>
  </si>
  <si>
    <t>砺波市</t>
  </si>
  <si>
    <t>中央町６－１</t>
  </si>
  <si>
    <t>ムオラシンノモヘロレ</t>
  </si>
  <si>
    <t>787-0023</t>
  </si>
  <si>
    <t>高知県</t>
  </si>
  <si>
    <t>四万十市</t>
  </si>
  <si>
    <t>中村東町３４</t>
  </si>
  <si>
    <t>ッサーロニクルクスァルナタカサロャ</t>
  </si>
  <si>
    <t>作成日</t>
    <rPh sb="0" eb="2">
      <t>サクセイ</t>
    </rPh>
    <rPh sb="2" eb="3">
      <t>ヒ</t>
    </rPh>
    <phoneticPr fontId="1"/>
  </si>
  <si>
    <t>更新日</t>
    <rPh sb="0" eb="3">
      <t>コウシンビ</t>
    </rPh>
    <phoneticPr fontId="1"/>
  </si>
  <si>
    <t>藤田</t>
    <rPh sb="0" eb="2">
      <t>フジタ</t>
    </rPh>
    <phoneticPr fontId="1"/>
  </si>
  <si>
    <t>E-Billingシステム</t>
    <phoneticPr fontId="1"/>
  </si>
  <si>
    <t>請求関連テーブル定義</t>
    <rPh sb="0" eb="2">
      <t>セイキュウ</t>
    </rPh>
    <rPh sb="2" eb="4">
      <t>カンレン</t>
    </rPh>
    <rPh sb="8" eb="10">
      <t>テイギ</t>
    </rPh>
    <phoneticPr fontId="1"/>
  </si>
  <si>
    <t>SEQUENCE</t>
    <phoneticPr fontId="1"/>
  </si>
  <si>
    <t>1000000001</t>
    <phoneticPr fontId="1"/>
  </si>
  <si>
    <t>1000000002</t>
    <phoneticPr fontId="1"/>
  </si>
  <si>
    <t>★</t>
    <phoneticPr fontId="1"/>
  </si>
  <si>
    <t>2</t>
    <phoneticPr fontId="1"/>
  </si>
  <si>
    <t>0</t>
    <phoneticPr fontId="1"/>
  </si>
  <si>
    <t>0：その他、1：男性、2：女性、3：男性（女性思考）、4：女性（男性思考）</t>
    <rPh sb="4" eb="5">
      <t>タ</t>
    </rPh>
    <rPh sb="8" eb="10">
      <t>ダンセイ</t>
    </rPh>
    <rPh sb="13" eb="15">
      <t>ジョセイ</t>
    </rPh>
    <rPh sb="18" eb="20">
      <t>ダンセイ</t>
    </rPh>
    <rPh sb="21" eb="23">
      <t>ジョセイ</t>
    </rPh>
    <rPh sb="23" eb="25">
      <t>シコウ</t>
    </rPh>
    <rPh sb="29" eb="31">
      <t>ジョセイ</t>
    </rPh>
    <rPh sb="32" eb="34">
      <t>ダンセイ</t>
    </rPh>
    <rPh sb="34" eb="36">
      <t>シコウ</t>
    </rPh>
    <phoneticPr fontId="1"/>
  </si>
  <si>
    <t>天渡エリカ</t>
    <rPh sb="0" eb="1">
      <t>テン</t>
    </rPh>
    <rPh sb="1" eb="2">
      <t>ワタ</t>
    </rPh>
    <phoneticPr fontId="1"/>
  </si>
  <si>
    <t>1000000009</t>
    <phoneticPr fontId="1"/>
  </si>
  <si>
    <t>1000000009</t>
    <phoneticPr fontId="1"/>
  </si>
  <si>
    <t>1：請求先、2：送付先</t>
    <rPh sb="2" eb="4">
      <t>セイキュウ</t>
    </rPh>
    <rPh sb="4" eb="5">
      <t>サキ</t>
    </rPh>
    <rPh sb="8" eb="10">
      <t>ソウフ</t>
    </rPh>
    <rPh sb="10" eb="11">
      <t>サキ</t>
    </rPh>
    <phoneticPr fontId="1"/>
  </si>
  <si>
    <t>201606</t>
    <phoneticPr fontId="1"/>
  </si>
  <si>
    <t>請求発生元</t>
    <rPh sb="0" eb="2">
      <t>セイキュウ</t>
    </rPh>
    <rPh sb="2" eb="4">
      <t>ハッセイ</t>
    </rPh>
    <rPh sb="4" eb="5">
      <t>モト</t>
    </rPh>
    <phoneticPr fontId="1"/>
  </si>
  <si>
    <t>bill_gene_src</t>
    <phoneticPr fontId="1"/>
  </si>
  <si>
    <t>bill_gene_src</t>
    <phoneticPr fontId="1"/>
  </si>
  <si>
    <t>1：月次計算、2：随時</t>
    <rPh sb="2" eb="4">
      <t>ゲツジ</t>
    </rPh>
    <rPh sb="4" eb="6">
      <t>ケイサン</t>
    </rPh>
    <rPh sb="9" eb="11">
      <t>ズイジ</t>
    </rPh>
    <phoneticPr fontId="1"/>
  </si>
  <si>
    <t>1</t>
    <phoneticPr fontId="1"/>
  </si>
  <si>
    <t>92</t>
    <phoneticPr fontId="1"/>
  </si>
  <si>
    <t>計算時単価</t>
    <rPh sb="0" eb="2">
      <t>ケイサン</t>
    </rPh>
    <rPh sb="2" eb="3">
      <t>ジ</t>
    </rPh>
    <rPh sb="3" eb="5">
      <t>タンカ</t>
    </rPh>
    <phoneticPr fontId="1"/>
  </si>
  <si>
    <t>calc_unit_amount</t>
  </si>
  <si>
    <t>calc_unit_amount</t>
    <phoneticPr fontId="1"/>
  </si>
  <si>
    <t>料金計算時に基準となった単価</t>
    <rPh sb="0" eb="2">
      <t>リョウキン</t>
    </rPh>
    <rPh sb="2" eb="4">
      <t>ケイサン</t>
    </rPh>
    <rPh sb="4" eb="5">
      <t>ジ</t>
    </rPh>
    <rPh sb="6" eb="8">
      <t>キジュン</t>
    </rPh>
    <rPh sb="12" eb="14">
      <t>タンカ</t>
    </rPh>
    <phoneticPr fontId="1"/>
  </si>
  <si>
    <t>1500</t>
    <phoneticPr fontId="1"/>
  </si>
  <si>
    <t>52</t>
    <phoneticPr fontId="1"/>
  </si>
  <si>
    <t>10</t>
    <phoneticPr fontId="1"/>
  </si>
  <si>
    <t>0.08</t>
    <phoneticPr fontId="1"/>
  </si>
  <si>
    <t>2016-06-09 04:05:07</t>
  </si>
  <si>
    <t>2016-06-09 04:05:08</t>
  </si>
  <si>
    <t>2016-06-09 04:05:09</t>
  </si>
  <si>
    <t>Ａプラン基本料金</t>
    <rPh sb="4" eb="6">
      <t>キホン</t>
    </rPh>
    <rPh sb="6" eb="8">
      <t>リョウキン</t>
    </rPh>
    <phoneticPr fontId="1"/>
  </si>
  <si>
    <t>Ａプラン従量課金</t>
    <rPh sb="4" eb="6">
      <t>ジュウリョウ</t>
    </rPh>
    <rPh sb="6" eb="8">
      <t>カキン</t>
    </rPh>
    <phoneticPr fontId="1"/>
  </si>
  <si>
    <t>Ｂプラン従量課金</t>
    <rPh sb="4" eb="6">
      <t>ジュウリョウ</t>
    </rPh>
    <rPh sb="6" eb="8">
      <t>カキン</t>
    </rPh>
    <phoneticPr fontId="1"/>
  </si>
  <si>
    <t>Ｂプラン</t>
  </si>
  <si>
    <t>Ａプラン</t>
    <phoneticPr fontId="1"/>
  </si>
  <si>
    <t>0101</t>
  </si>
  <si>
    <t>0101</t>
    <phoneticPr fontId="1"/>
  </si>
  <si>
    <t>0100</t>
    <phoneticPr fontId="1"/>
  </si>
  <si>
    <t>0200</t>
    <phoneticPr fontId="1"/>
  </si>
  <si>
    <t>0300</t>
    <phoneticPr fontId="1"/>
  </si>
  <si>
    <t>Ｂプラン基本料金</t>
    <rPh sb="4" eb="6">
      <t>キホン</t>
    </rPh>
    <rPh sb="6" eb="8">
      <t>リョウキン</t>
    </rPh>
    <phoneticPr fontId="1"/>
  </si>
  <si>
    <t>0201</t>
    <phoneticPr fontId="1"/>
  </si>
  <si>
    <t>0202</t>
    <phoneticPr fontId="1"/>
  </si>
  <si>
    <t>0301</t>
    <phoneticPr fontId="1"/>
  </si>
  <si>
    <t>定額プラン基本料金</t>
    <rPh sb="0" eb="2">
      <t>テイガク</t>
    </rPh>
    <rPh sb="5" eb="7">
      <t>キホン</t>
    </rPh>
    <rPh sb="7" eb="9">
      <t>リョウキン</t>
    </rPh>
    <phoneticPr fontId="1"/>
  </si>
  <si>
    <t>calc_way</t>
    <phoneticPr fontId="1"/>
  </si>
  <si>
    <t>計算方法</t>
    <rPh sb="0" eb="2">
      <t>ケイサン</t>
    </rPh>
    <rPh sb="2" eb="4">
      <t>ホウホウ</t>
    </rPh>
    <phoneticPr fontId="1"/>
  </si>
  <si>
    <t>1：従量課金、2：定額</t>
    <rPh sb="2" eb="4">
      <t>ジュウリョウ</t>
    </rPh>
    <rPh sb="4" eb="6">
      <t>カキン</t>
    </rPh>
    <rPh sb="9" eb="11">
      <t>テイガク</t>
    </rPh>
    <phoneticPr fontId="1"/>
  </si>
  <si>
    <t>9100</t>
    <phoneticPr fontId="1"/>
  </si>
  <si>
    <t>9101</t>
    <phoneticPr fontId="1"/>
  </si>
  <si>
    <t>9102</t>
    <phoneticPr fontId="1"/>
  </si>
  <si>
    <t>共通</t>
    <rPh sb="0" eb="2">
      <t>キョウツウ</t>
    </rPh>
    <phoneticPr fontId="1"/>
  </si>
  <si>
    <t>0102</t>
    <phoneticPr fontId="1"/>
  </si>
  <si>
    <t>定額プラン電気料金</t>
    <rPh sb="0" eb="2">
      <t>テイガク</t>
    </rPh>
    <rPh sb="5" eb="7">
      <t>デンキ</t>
    </rPh>
    <rPh sb="7" eb="9">
      <t>リョウキン</t>
    </rPh>
    <phoneticPr fontId="1"/>
  </si>
  <si>
    <t>0302</t>
    <phoneticPr fontId="1"/>
  </si>
  <si>
    <t>0100</t>
    <phoneticPr fontId="1"/>
  </si>
  <si>
    <t>0200</t>
    <phoneticPr fontId="1"/>
  </si>
  <si>
    <t>0300</t>
    <phoneticPr fontId="1"/>
  </si>
  <si>
    <t>9100</t>
    <phoneticPr fontId="1"/>
  </si>
  <si>
    <t>9103</t>
    <phoneticPr fontId="1"/>
  </si>
  <si>
    <t>随時請求金</t>
    <rPh sb="0" eb="2">
      <t>ズイジ</t>
    </rPh>
    <rPh sb="2" eb="4">
      <t>セイキュウ</t>
    </rPh>
    <rPh sb="4" eb="5">
      <t>キン</t>
    </rPh>
    <phoneticPr fontId="1"/>
  </si>
  <si>
    <t>201607</t>
    <phoneticPr fontId="1"/>
  </si>
  <si>
    <t>20160702</t>
    <phoneticPr fontId="1"/>
  </si>
  <si>
    <t>400000000001</t>
    <phoneticPr fontId="1"/>
  </si>
  <si>
    <t>0101：銀行入金（振込）、0102：銀行入金（振替）、0201：カード入金（一括）、0301：コンビニ払込</t>
    <rPh sb="5" eb="7">
      <t>ギンコウ</t>
    </rPh>
    <rPh sb="7" eb="9">
      <t>ニュウキン</t>
    </rPh>
    <rPh sb="10" eb="12">
      <t>フリコミ</t>
    </rPh>
    <rPh sb="24" eb="26">
      <t>フリカエ</t>
    </rPh>
    <rPh sb="36" eb="38">
      <t>ニュウキン</t>
    </rPh>
    <rPh sb="39" eb="41">
      <t>イッカツ</t>
    </rPh>
    <rPh sb="52" eb="54">
      <t>ハライコミ</t>
    </rPh>
    <phoneticPr fontId="1"/>
  </si>
  <si>
    <t>0101</t>
    <phoneticPr fontId="1"/>
  </si>
  <si>
    <t>30000</t>
    <phoneticPr fontId="1"/>
  </si>
  <si>
    <t>0201</t>
    <phoneticPr fontId="1"/>
  </si>
  <si>
    <t>0301</t>
    <phoneticPr fontId="1"/>
  </si>
  <si>
    <t>00005</t>
    <phoneticPr fontId="1"/>
  </si>
  <si>
    <t>101</t>
    <phoneticPr fontId="1"/>
  </si>
  <si>
    <t>102</t>
    <phoneticPr fontId="1"/>
  </si>
  <si>
    <t>103</t>
    <phoneticPr fontId="1"/>
  </si>
  <si>
    <t>104</t>
    <phoneticPr fontId="1"/>
  </si>
  <si>
    <t>1001</t>
    <phoneticPr fontId="1"/>
  </si>
  <si>
    <t>4111111111111111</t>
    <phoneticPr fontId="1"/>
  </si>
  <si>
    <t>201804</t>
    <phoneticPr fontId="1"/>
  </si>
  <si>
    <t>card_holder_family</t>
  </si>
  <si>
    <t>card_holder_name</t>
    <phoneticPr fontId="1"/>
  </si>
  <si>
    <t>カード名義人カナ（名）</t>
    <rPh sb="3" eb="6">
      <t>メイギニン</t>
    </rPh>
    <rPh sb="9" eb="10">
      <t>メイ</t>
    </rPh>
    <phoneticPr fontId="1"/>
  </si>
  <si>
    <t>カード名義人カナ（姓）</t>
    <rPh sb="3" eb="6">
      <t>メイギニン</t>
    </rPh>
    <rPh sb="9" eb="10">
      <t>セイ</t>
    </rPh>
    <phoneticPr fontId="1"/>
  </si>
  <si>
    <t>card_holder_family</t>
    <phoneticPr fontId="1"/>
  </si>
  <si>
    <t>MATSUMOTO</t>
    <phoneticPr fontId="1"/>
  </si>
  <si>
    <t>HITOSHI</t>
    <phoneticPr fontId="1"/>
  </si>
  <si>
    <t>10001</t>
    <phoneticPr fontId="1"/>
  </si>
  <si>
    <t>0000000001</t>
    <phoneticPr fontId="1"/>
  </si>
  <si>
    <t>49123456789123456789</t>
    <phoneticPr fontId="1"/>
  </si>
  <si>
    <t>bill_adj_stat</t>
    <phoneticPr fontId="1"/>
  </si>
  <si>
    <t>0：調整なし、1：調整依頼中、2：調整中、3：調整後　請求確定後に請求金を調整したい場合は別途調整金を入力</t>
    <rPh sb="2" eb="4">
      <t>チョウセイ</t>
    </rPh>
    <rPh sb="9" eb="11">
      <t>チョウセイ</t>
    </rPh>
    <rPh sb="11" eb="14">
      <t>イライチュウ</t>
    </rPh>
    <rPh sb="17" eb="19">
      <t>チョウセイ</t>
    </rPh>
    <rPh sb="19" eb="20">
      <t>チュウ</t>
    </rPh>
    <rPh sb="23" eb="25">
      <t>チョウセイ</t>
    </rPh>
    <rPh sb="25" eb="26">
      <t>アト</t>
    </rPh>
    <rPh sb="27" eb="29">
      <t>セイキュウ</t>
    </rPh>
    <rPh sb="29" eb="31">
      <t>カクテイ</t>
    </rPh>
    <rPh sb="31" eb="32">
      <t>ゴ</t>
    </rPh>
    <rPh sb="33" eb="35">
      <t>セイキュウ</t>
    </rPh>
    <rPh sb="35" eb="36">
      <t>キン</t>
    </rPh>
    <rPh sb="37" eb="39">
      <t>チョウセイ</t>
    </rPh>
    <rPh sb="42" eb="44">
      <t>バアイ</t>
    </rPh>
    <rPh sb="45" eb="47">
      <t>ベット</t>
    </rPh>
    <rPh sb="47" eb="49">
      <t>チョウセイ</t>
    </rPh>
    <rPh sb="49" eb="50">
      <t>キン</t>
    </rPh>
    <rPh sb="51" eb="53">
      <t>ニュウリョク</t>
    </rPh>
    <phoneticPr fontId="1"/>
  </si>
  <si>
    <t>請求調整状態</t>
    <rPh sb="0" eb="2">
      <t>セイキュウ</t>
    </rPh>
    <rPh sb="2" eb="4">
      <t>チョウセイ</t>
    </rPh>
    <rPh sb="4" eb="6">
      <t>ジョウタイ</t>
    </rPh>
    <phoneticPr fontId="1"/>
  </si>
  <si>
    <t>別途調整金</t>
    <rPh sb="0" eb="2">
      <t>ベット</t>
    </rPh>
    <rPh sb="2" eb="4">
      <t>チョウセイ</t>
    </rPh>
    <rPh sb="4" eb="5">
      <t>キン</t>
    </rPh>
    <phoneticPr fontId="1"/>
  </si>
  <si>
    <t>memo</t>
    <phoneticPr fontId="1"/>
  </si>
  <si>
    <t>varchar(400)</t>
    <phoneticPr fontId="1"/>
  </si>
  <si>
    <t>メモ</t>
    <phoneticPr fontId="1"/>
  </si>
  <si>
    <t>1</t>
    <phoneticPr fontId="1"/>
  </si>
  <si>
    <t>2</t>
    <phoneticPr fontId="1"/>
  </si>
  <si>
    <t>9109</t>
    <phoneticPr fontId="1"/>
  </si>
  <si>
    <t>0102</t>
  </si>
  <si>
    <t>9101</t>
  </si>
  <si>
    <t>9102</t>
  </si>
  <si>
    <t>割引金</t>
    <rPh sb="0" eb="2">
      <t>ワリビキ</t>
    </rPh>
    <rPh sb="2" eb="3">
      <t>キン</t>
    </rPh>
    <phoneticPr fontId="1"/>
  </si>
  <si>
    <t>9104</t>
    <phoneticPr fontId="1"/>
  </si>
  <si>
    <t>2000</t>
    <phoneticPr fontId="1"/>
  </si>
  <si>
    <t>1</t>
    <phoneticPr fontId="1"/>
  </si>
  <si>
    <t>210</t>
    <phoneticPr fontId="1"/>
  </si>
  <si>
    <t>1234567</t>
    <phoneticPr fontId="1"/>
  </si>
  <si>
    <t>LOGTABLE</t>
    <phoneticPr fontId="1"/>
  </si>
  <si>
    <t>★</t>
    <phoneticPr fontId="1"/>
  </si>
  <si>
    <t>chg_rsv_no</t>
  </si>
  <si>
    <t>chg_rsv_no</t>
    <phoneticPr fontId="1"/>
  </si>
  <si>
    <t>bigint</t>
    <phoneticPr fontId="1"/>
  </si>
  <si>
    <t>変更予約番号</t>
    <rPh sb="0" eb="2">
      <t>ヘンコウ</t>
    </rPh>
    <rPh sb="2" eb="4">
      <t>ヨヤク</t>
    </rPh>
    <rPh sb="4" eb="6">
      <t>バンゴウ</t>
    </rPh>
    <phoneticPr fontId="1"/>
  </si>
  <si>
    <t>smallint</t>
    <phoneticPr fontId="1"/>
  </si>
  <si>
    <t>0：無効、1：有効、2：取消済、3：削除済、4：変更予約、それ以外：未定義</t>
    <rPh sb="7" eb="9">
      <t>ユウコウ</t>
    </rPh>
    <rPh sb="14" eb="15">
      <t>ス</t>
    </rPh>
    <rPh sb="18" eb="20">
      <t>サクジョ</t>
    </rPh>
    <rPh sb="20" eb="21">
      <t>ス</t>
    </rPh>
    <rPh sb="24" eb="26">
      <t>ヘンコウ</t>
    </rPh>
    <rPh sb="26" eb="28">
      <t>ヨヤク</t>
    </rPh>
    <rPh sb="31" eb="33">
      <t>イガイ</t>
    </rPh>
    <rPh sb="34" eb="37">
      <t>ミテイギ</t>
    </rPh>
    <phoneticPr fontId="1"/>
  </si>
  <si>
    <t>1：変更、2：追加、3：削除</t>
    <rPh sb="2" eb="4">
      <t>ヘンコウ</t>
    </rPh>
    <rPh sb="7" eb="9">
      <t>ツイカ</t>
    </rPh>
    <rPh sb="12" eb="14">
      <t>サクジョ</t>
    </rPh>
    <phoneticPr fontId="1"/>
  </si>
  <si>
    <t>not null</t>
    <phoneticPr fontId="1"/>
  </si>
  <si>
    <t>変更予約を管理する</t>
    <rPh sb="0" eb="2">
      <t>ヘンコウ</t>
    </rPh>
    <rPh sb="2" eb="4">
      <t>ヨヤク</t>
    </rPh>
    <rPh sb="5" eb="7">
      <t>カンリ</t>
    </rPh>
    <phoneticPr fontId="1"/>
  </si>
  <si>
    <t>chg_tgt_type</t>
  </si>
  <si>
    <t>chg_tgt_type</t>
    <phoneticPr fontId="1"/>
  </si>
  <si>
    <t>変更対象種別</t>
    <rPh sb="0" eb="2">
      <t>ヘンコウ</t>
    </rPh>
    <rPh sb="2" eb="4">
      <t>タイショウ</t>
    </rPh>
    <rPh sb="4" eb="6">
      <t>シュベツ</t>
    </rPh>
    <phoneticPr fontId="1"/>
  </si>
  <si>
    <t>chg_way_type</t>
  </si>
  <si>
    <t>chg_way_type</t>
    <phoneticPr fontId="1"/>
  </si>
  <si>
    <t>変更方法種別</t>
    <rPh sb="0" eb="2">
      <t>ヘンコウ</t>
    </rPh>
    <rPh sb="2" eb="4">
      <t>ホウホウ</t>
    </rPh>
    <rPh sb="4" eb="6">
      <t>シュベツ</t>
    </rPh>
    <phoneticPr fontId="1"/>
  </si>
  <si>
    <t>14桁</t>
    <rPh sb="2" eb="3">
      <t>ケタ</t>
    </rPh>
    <phoneticPr fontId="1"/>
  </si>
  <si>
    <t>10桁</t>
    <rPh sb="2" eb="3">
      <t>ケタ</t>
    </rPh>
    <phoneticPr fontId="1"/>
  </si>
  <si>
    <t>12桁</t>
    <rPh sb="2" eb="3">
      <t>ケタ</t>
    </rPh>
    <phoneticPr fontId="1"/>
  </si>
  <si>
    <t>10000000000001</t>
    <phoneticPr fontId="1"/>
  </si>
  <si>
    <t>100000001</t>
    <phoneticPr fontId="1"/>
  </si>
  <si>
    <t>chg_schedule_date</t>
  </si>
  <si>
    <t>chg_schedule_date</t>
    <phoneticPr fontId="1"/>
  </si>
  <si>
    <t>chg_apply_date</t>
  </si>
  <si>
    <t>chg_apply_date</t>
    <phoneticPr fontId="1"/>
  </si>
  <si>
    <t>この日に変更予約適用バッチで実行される</t>
    <rPh sb="2" eb="3">
      <t>ヒ</t>
    </rPh>
    <rPh sb="4" eb="6">
      <t>ヘンコウ</t>
    </rPh>
    <rPh sb="6" eb="8">
      <t>ヨヤク</t>
    </rPh>
    <rPh sb="8" eb="10">
      <t>テキヨウ</t>
    </rPh>
    <rPh sb="14" eb="16">
      <t>ジッコウ</t>
    </rPh>
    <phoneticPr fontId="1"/>
  </si>
  <si>
    <t>20160620</t>
    <phoneticPr fontId="1"/>
  </si>
  <si>
    <t>実際に適用された日（初期値はNULL）</t>
    <rPh sb="0" eb="2">
      <t>ジッサイ</t>
    </rPh>
    <rPh sb="3" eb="5">
      <t>テキヨウ</t>
    </rPh>
    <rPh sb="8" eb="9">
      <t>ヒ</t>
    </rPh>
    <rPh sb="10" eb="12">
      <t>ショキ</t>
    </rPh>
    <rPh sb="12" eb="13">
      <t>アタイ</t>
    </rPh>
    <phoneticPr fontId="1"/>
  </si>
  <si>
    <t>変更適用日</t>
    <rPh sb="0" eb="2">
      <t>ヘンコウ</t>
    </rPh>
    <rPh sb="2" eb="4">
      <t>テキヨウ</t>
    </rPh>
    <rPh sb="4" eb="5">
      <t>ヒ</t>
    </rPh>
    <phoneticPr fontId="1"/>
  </si>
  <si>
    <t>変更適用予定日</t>
    <rPh sb="0" eb="2">
      <t>ヘンコウ</t>
    </rPh>
    <rPh sb="2" eb="4">
      <t>テキヨウ</t>
    </rPh>
    <rPh sb="4" eb="6">
      <t>ヨテイ</t>
    </rPh>
    <phoneticPr fontId="1"/>
  </si>
  <si>
    <t>変更適用できなかった場合のエラー文言</t>
    <rPh sb="0" eb="2">
      <t>ヘンコウ</t>
    </rPh>
    <rPh sb="2" eb="4">
      <t>テキヨウ</t>
    </rPh>
    <rPh sb="10" eb="12">
      <t>バアイ</t>
    </rPh>
    <rPh sb="16" eb="18">
      <t>モンゴン</t>
    </rPh>
    <phoneticPr fontId="1"/>
  </si>
  <si>
    <t>変更適用エラー内容</t>
    <rPh sb="0" eb="2">
      <t>ヘンコウ</t>
    </rPh>
    <rPh sb="2" eb="4">
      <t>テキヨウ</t>
    </rPh>
    <rPh sb="7" eb="9">
      <t>ナイヨウ</t>
    </rPh>
    <phoneticPr fontId="1"/>
  </si>
  <si>
    <t>chg_apply_err_cont</t>
  </si>
  <si>
    <t>chg_apply_err_cont</t>
    <phoneticPr fontId="1"/>
  </si>
  <si>
    <t>顧客の状態遷移エラー</t>
    <rPh sb="0" eb="2">
      <t>コキャク</t>
    </rPh>
    <rPh sb="3" eb="5">
      <t>ジョウタイ</t>
    </rPh>
    <rPh sb="5" eb="7">
      <t>センイ</t>
    </rPh>
    <phoneticPr fontId="1"/>
  </si>
  <si>
    <t>1：顧客、2：顧客住所、3：請求、4：支払、・・・</t>
    <rPh sb="2" eb="4">
      <t>コキャク</t>
    </rPh>
    <rPh sb="7" eb="9">
      <t>コキャク</t>
    </rPh>
    <rPh sb="9" eb="11">
      <t>ジュウショ</t>
    </rPh>
    <rPh sb="14" eb="16">
      <t>セイキュウ</t>
    </rPh>
    <rPh sb="19" eb="21">
      <t>シハラ</t>
    </rPh>
    <phoneticPr fontId="1"/>
  </si>
  <si>
    <t>chg_data_str_pkey1</t>
  </si>
  <si>
    <t>chg_data_str_pkey1</t>
    <phoneticPr fontId="1"/>
  </si>
  <si>
    <t>chg_data_str_pkey2</t>
  </si>
  <si>
    <t>chg_data_str_pkey2</t>
    <phoneticPr fontId="1"/>
  </si>
  <si>
    <t>chg_data_str_pkey3</t>
  </si>
  <si>
    <t>chg_data_str_pkey3</t>
    <phoneticPr fontId="1"/>
  </si>
  <si>
    <t>変更データを格納したレコードのPKEY1</t>
    <rPh sb="0" eb="2">
      <t>ヘンコウ</t>
    </rPh>
    <rPh sb="6" eb="8">
      <t>カクノウ</t>
    </rPh>
    <phoneticPr fontId="1"/>
  </si>
  <si>
    <t>変更データを格納したレコードのPKEY3</t>
    <rPh sb="0" eb="2">
      <t>ヘンコウ</t>
    </rPh>
    <rPh sb="6" eb="8">
      <t>カクノウ</t>
    </rPh>
    <phoneticPr fontId="1"/>
  </si>
  <si>
    <t>変更データを格納したレコードのPKEY2</t>
    <phoneticPr fontId="1"/>
  </si>
  <si>
    <t>chg_data_apply_pkey1</t>
  </si>
  <si>
    <t>chg_data_apply_pkey1</t>
    <phoneticPr fontId="1"/>
  </si>
  <si>
    <t>変更データ格納レコードPKEY1</t>
    <rPh sb="0" eb="2">
      <t>ヘンコウ</t>
    </rPh>
    <rPh sb="5" eb="7">
      <t>カクノウ</t>
    </rPh>
    <phoneticPr fontId="1"/>
  </si>
  <si>
    <t>変更データ格納レコードPKEY2</t>
    <rPh sb="0" eb="2">
      <t>ヘンコウ</t>
    </rPh>
    <rPh sb="5" eb="7">
      <t>カクノウ</t>
    </rPh>
    <phoneticPr fontId="1"/>
  </si>
  <si>
    <t>変更データ格納レコードPKEY3</t>
    <rPh sb="0" eb="2">
      <t>ヘンコウ</t>
    </rPh>
    <rPh sb="5" eb="7">
      <t>カクノウ</t>
    </rPh>
    <phoneticPr fontId="1"/>
  </si>
  <si>
    <t>変更データ適用レコードPKEY1</t>
    <rPh sb="0" eb="2">
      <t>ヘンコウ</t>
    </rPh>
    <rPh sb="5" eb="7">
      <t>テキヨウ</t>
    </rPh>
    <phoneticPr fontId="1"/>
  </si>
  <si>
    <t>変更データ適用レコードPKEY2</t>
    <rPh sb="0" eb="2">
      <t>ヘンコウ</t>
    </rPh>
    <rPh sb="5" eb="7">
      <t>テキヨウ</t>
    </rPh>
    <phoneticPr fontId="1"/>
  </si>
  <si>
    <t>変更データ適用レコードPKEY3</t>
    <rPh sb="0" eb="2">
      <t>ヘンコウ</t>
    </rPh>
    <rPh sb="5" eb="7">
      <t>テキヨウ</t>
    </rPh>
    <phoneticPr fontId="1"/>
  </si>
  <si>
    <t>変更データを適用する先のレコードのPKEY1</t>
    <rPh sb="0" eb="2">
      <t>ヘンコウ</t>
    </rPh>
    <rPh sb="6" eb="8">
      <t>テキヨウ</t>
    </rPh>
    <rPh sb="10" eb="11">
      <t>サキ</t>
    </rPh>
    <phoneticPr fontId="1"/>
  </si>
  <si>
    <t>変更データを適用する先のレコードのPKEY2</t>
    <rPh sb="0" eb="2">
      <t>ヘンコウ</t>
    </rPh>
    <rPh sb="6" eb="8">
      <t>テキヨウ</t>
    </rPh>
    <rPh sb="10" eb="11">
      <t>サキ</t>
    </rPh>
    <phoneticPr fontId="1"/>
  </si>
  <si>
    <t>変更データを適用する先のレコードのPKEY3</t>
    <rPh sb="0" eb="2">
      <t>ヘンコウ</t>
    </rPh>
    <rPh sb="6" eb="8">
      <t>テキヨウ</t>
    </rPh>
    <rPh sb="10" eb="11">
      <t>サキ</t>
    </rPh>
    <phoneticPr fontId="1"/>
  </si>
  <si>
    <t>chg_data_apply_pkey2</t>
  </si>
  <si>
    <t>chg_data_apply_pkey2</t>
    <phoneticPr fontId="1"/>
  </si>
  <si>
    <t>chg_data_apply_pkey3</t>
  </si>
  <si>
    <t>chg_data_apply_pkey3</t>
    <phoneticPr fontId="1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</si>
</sst>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24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i/>
      <sz val="28"/>
      <color theme="1"/>
      <name val="メイリオ"/>
      <family val="3"/>
      <charset val="128"/>
    </font>
    <font>
      <sz val="7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72"/>
      <color theme="1"/>
      <name val="ＭＳ ゴシック"/>
      <family val="3"/>
      <charset val="128"/>
    </font>
    <font>
      <b/>
      <i/>
      <sz val="28"/>
      <color theme="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AE739"/>
        <bgColor indexed="64"/>
      </patternFill>
    </fill>
    <fill>
      <patternFill patternType="solid">
        <fgColor rgb="FFBD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6EE4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2" fillId="5" borderId="0" xfId="0" applyNumberFormat="1" applyFont="1" applyFill="1">
      <alignment vertical="center"/>
    </xf>
    <xf numFmtId="49" fontId="3" fillId="5" borderId="0" xfId="0" applyNumberFormat="1" applyFont="1" applyFill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>
      <alignment vertical="center"/>
    </xf>
    <xf numFmtId="49" fontId="5" fillId="5" borderId="0" xfId="0" applyNumberFormat="1" applyFont="1" applyFill="1">
      <alignment vertical="center"/>
    </xf>
    <xf numFmtId="49" fontId="0" fillId="4" borderId="2" xfId="0" applyNumberFormat="1" applyFill="1" applyBorder="1">
      <alignment vertical="center"/>
    </xf>
    <xf numFmtId="49" fontId="0" fillId="9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9" borderId="1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9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1" borderId="0" xfId="0" applyFont="1" applyFill="1">
      <alignment vertical="center"/>
    </xf>
    <xf numFmtId="0" fontId="6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13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5" borderId="0" xfId="0" applyFont="1" applyFill="1">
      <alignment vertical="center"/>
    </xf>
    <xf numFmtId="14" fontId="8" fillId="5" borderId="0" xfId="0" applyNumberFormat="1" applyFont="1" applyFill="1">
      <alignment vertical="center"/>
    </xf>
    <xf numFmtId="0" fontId="4" fillId="5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4" fillId="2" borderId="0" xfId="0" applyFon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5" borderId="0" xfId="0" applyNumberFormat="1" applyFont="1" applyFill="1" applyAlignment="1">
      <alignment horizontal="left" vertical="center"/>
    </xf>
    <xf numFmtId="176" fontId="4" fillId="9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49" fontId="0" fillId="14" borderId="0" xfId="0" applyNumberFormat="1" applyFill="1" applyAlignment="1">
      <alignment horizontal="center" vertical="center"/>
    </xf>
    <xf numFmtId="176" fontId="0" fillId="14" borderId="0" xfId="0" applyNumberFormat="1" applyFill="1">
      <alignment vertical="center"/>
    </xf>
    <xf numFmtId="49" fontId="0" fillId="14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14" borderId="0" xfId="0" applyNumberFormat="1" applyFill="1">
      <alignment vertical="center"/>
    </xf>
    <xf numFmtId="49" fontId="12" fillId="5" borderId="0" xfId="0" applyNumberFormat="1" applyFont="1" applyFill="1">
      <alignment vertical="center"/>
    </xf>
    <xf numFmtId="49" fontId="0" fillId="9" borderId="2" xfId="0" applyNumberFormat="1" applyFill="1" applyBorder="1" applyAlignment="1">
      <alignment vertical="center" wrapText="1"/>
    </xf>
    <xf numFmtId="49" fontId="0" fillId="9" borderId="1" xfId="0" applyNumberFormat="1" applyFill="1" applyBorder="1" applyAlignment="1">
      <alignment vertical="center" wrapText="1"/>
    </xf>
    <xf numFmtId="49" fontId="0" fillId="6" borderId="0" xfId="0" applyNumberFormat="1" applyFill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76EE4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6:G16"/>
  <sheetViews>
    <sheetView zoomScale="85" zoomScaleNormal="85" workbookViewId="0">
      <selection activeCell="F25" sqref="F25"/>
    </sheetView>
  </sheetViews>
  <sheetFormatPr defaultRowHeight="18.75"/>
  <cols>
    <col min="1" max="3" width="9" style="34"/>
    <col min="4" max="4" width="19.625" style="34" customWidth="1"/>
    <col min="5" max="5" width="2.625" style="34" customWidth="1"/>
    <col min="6" max="6" width="9" style="34"/>
    <col min="7" max="7" width="13.75" style="34" bestFit="1" customWidth="1"/>
    <col min="8" max="16384" width="9" style="34"/>
  </cols>
  <sheetData>
    <row r="6" spans="2:7" s="26" customFormat="1" ht="6" customHeight="1"/>
    <row r="7" spans="2:7" s="27" customFormat="1" ht="8.25" customHeight="1"/>
    <row r="8" spans="2:7" s="28" customFormat="1" ht="43.5">
      <c r="B8" s="36" t="s">
        <v>251</v>
      </c>
    </row>
    <row r="9" spans="2:7" s="29" customFormat="1"/>
    <row r="10" spans="2:7" s="30" customFormat="1" ht="4.5" customHeight="1"/>
    <row r="11" spans="2:7" s="31" customFormat="1" ht="113.25">
      <c r="C11" s="35" t="s">
        <v>252</v>
      </c>
    </row>
    <row r="13" spans="2:7" s="37" customFormat="1" ht="7.5" customHeight="1"/>
    <row r="14" spans="2:7" ht="12.75" customHeight="1"/>
    <row r="15" spans="2:7" s="32" customFormat="1" ht="22.5">
      <c r="C15" s="32" t="s">
        <v>14</v>
      </c>
      <c r="D15" s="32" t="s">
        <v>250</v>
      </c>
      <c r="F15" s="32" t="s">
        <v>248</v>
      </c>
      <c r="G15" s="33">
        <v>42536</v>
      </c>
    </row>
    <row r="16" spans="2:7" s="32" customFormat="1" ht="22.5">
      <c r="C16" s="32" t="s">
        <v>249</v>
      </c>
      <c r="D16" s="32" t="s">
        <v>250</v>
      </c>
      <c r="F16" s="32" t="s">
        <v>249</v>
      </c>
      <c r="G16" s="33">
        <v>42536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G18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8" customFormat="1" ht="38.25">
      <c r="A1" s="7" t="str">
        <f ca="1">RIGHT(CELL("filename",A1),LEN(CELL("filename",A1))-FIND("]",CELL("filename",A1)))</f>
        <v>m_fee_plan</v>
      </c>
      <c r="D1" s="17" t="s">
        <v>148</v>
      </c>
    </row>
    <row r="2" spans="1:7" s="11" customFormat="1" ht="18.75">
      <c r="A2" s="9" t="s">
        <v>21</v>
      </c>
      <c r="B2" s="10">
        <f>COLUMN()-1</f>
        <v>1</v>
      </c>
      <c r="C2" s="10">
        <f t="shared" ref="C2:G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</row>
    <row r="3" spans="1:7" s="14" customFormat="1" ht="18.75">
      <c r="A3" s="12" t="s">
        <v>11</v>
      </c>
      <c r="B3" s="13" t="s">
        <v>151</v>
      </c>
      <c r="C3" s="13" t="s">
        <v>150</v>
      </c>
      <c r="D3" s="13" t="s">
        <v>103</v>
      </c>
      <c r="E3" s="13" t="s">
        <v>104</v>
      </c>
      <c r="F3" s="13" t="s">
        <v>105</v>
      </c>
      <c r="G3" s="13" t="s">
        <v>106</v>
      </c>
    </row>
    <row r="4" spans="1:7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varchar(4)</v>
      </c>
      <c r="C4" s="16" t="str">
        <f>IF(LEN(VLOOKUP(C$3,カラム定義!$A$1:$F$1061,ROW()-2,FALSE)) &gt; 0, VLOOKUP(C$3,カラム定義!$A$1:$F$1061,ROW()-2,FALSE), "")</f>
        <v>varchar(40)</v>
      </c>
      <c r="D4" s="16" t="str">
        <f>IF(LEN(VLOOKUP(D$3,カラム定義!$A$1:$F$1061,ROW()-2,FALSE)) &gt; 0, VLOOKUP(D$3,カラム定義!$A$1:$F$1061,ROW()-2,FALSE), "")</f>
        <v>varchar(30)</v>
      </c>
      <c r="E4" s="16" t="str">
        <f>IF(LEN(VLOOKUP(E$3,カラム定義!$A$1:$F$1061,ROW()-2,FALSE)) &gt; 0, VLOOKUP(E$3,カラム定義!$A$1:$F$1061,ROW()-2,FALSE), "")</f>
        <v>timestamptz</v>
      </c>
      <c r="F4" s="16" t="str">
        <f>IF(LEN(VLOOKUP(F$3,カラム定義!$A$1:$F$1061,ROW()-2,FALSE)) &gt; 0, VLOOKUP(F$3,カラム定義!$A$1:$F$1061,ROW()-2,FALSE), "")</f>
        <v>varchar(30)</v>
      </c>
      <c r="G4" s="16" t="str">
        <f>IF(LEN(VLOOKUP(G$3,カラム定義!$A$1:$F$1061,ROW()-2,FALSE)) &gt; 0, VLOOKUP(G$3,カラム定義!$A$1:$F$1061,ROW()-2,FALSE), "")</f>
        <v>timestamptz</v>
      </c>
    </row>
    <row r="5" spans="1:7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料金プランコード</v>
      </c>
      <c r="C5" s="16" t="str">
        <f>IF(LEN(VLOOKUP(C$3,カラム定義!$A$1:$F$1061,ROW()-2,FALSE)) &gt; 0, VLOOKUP(C$3,カラム定義!$A$1:$F$1061,ROW()-2,FALSE), "")</f>
        <v>料金プラン名称</v>
      </c>
      <c r="D5" s="16" t="str">
        <f>IF(LEN(VLOOKUP(D$3,カラム定義!$A$1:$F$1061,ROW()-2,FALSE)) &gt; 0, VLOOKUP(D$3,カラム定義!$A$1:$F$1061,ROW()-2,FALSE), "")</f>
        <v>作成者</v>
      </c>
      <c r="E5" s="16" t="str">
        <f>IF(LEN(VLOOKUP(E$3,カラム定義!$A$1:$F$1061,ROW()-2,FALSE)) &gt; 0, VLOOKUP(E$3,カラム定義!$A$1:$F$1061,ROW()-2,FALSE), "")</f>
        <v>作成タイムスタンプ</v>
      </c>
      <c r="F5" s="16" t="str">
        <f>IF(LEN(VLOOKUP(F$3,カラム定義!$A$1:$F$1061,ROW()-2,FALSE)) &gt; 0, VLOOKUP(F$3,カラム定義!$A$1:$F$1061,ROW()-2,FALSE), "")</f>
        <v>更新者</v>
      </c>
      <c r="G5" s="16" t="str">
        <f>IF(LEN(VLOOKUP(G$3,カラム定義!$A$1:$F$1061,ROW()-2,FALSE)) &gt; 0, VLOOKUP(G$3,カラム定義!$A$1:$F$1061,ROW()-2,FALSE), "")</f>
        <v>更新タイムスタンプ</v>
      </c>
    </row>
    <row r="6" spans="1:7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/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</row>
    <row r="7" spans="1:7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</row>
    <row r="8" spans="1:7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>current_timestamp</v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>current_timestamp</v>
      </c>
    </row>
    <row r="9" spans="1:7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</row>
    <row r="10" spans="1:7" s="14" customFormat="1" ht="18.75">
      <c r="A10" s="25"/>
      <c r="B10" s="16"/>
      <c r="C10" s="16"/>
      <c r="D10" s="16"/>
      <c r="E10" s="16"/>
      <c r="F10" s="16"/>
      <c r="G10" s="16"/>
    </row>
    <row r="11" spans="1:7" s="14" customFormat="1" ht="18.75">
      <c r="A11" s="25" t="s">
        <v>253</v>
      </c>
      <c r="B11" s="16"/>
      <c r="C11" s="16"/>
      <c r="D11" s="16"/>
      <c r="E11" s="16"/>
      <c r="F11" s="16"/>
      <c r="G11" s="16"/>
    </row>
    <row r="12" spans="1:7">
      <c r="A12" s="51" t="s">
        <v>358</v>
      </c>
      <c r="B12" s="39" t="s">
        <v>177</v>
      </c>
    </row>
    <row r="14" spans="1:7" s="2" customFormat="1">
      <c r="A14" s="2" t="s">
        <v>19</v>
      </c>
      <c r="E14" s="2" t="s">
        <v>20</v>
      </c>
    </row>
    <row r="15" spans="1:7">
      <c r="A15" s="39" t="s">
        <v>256</v>
      </c>
      <c r="B15" s="1" t="s">
        <v>289</v>
      </c>
      <c r="C15" s="1" t="s">
        <v>286</v>
      </c>
      <c r="D15" s="1" t="s">
        <v>6</v>
      </c>
      <c r="E15" s="1" t="s">
        <v>7</v>
      </c>
      <c r="F15" s="1" t="s">
        <v>6</v>
      </c>
      <c r="G15" s="1" t="s">
        <v>7</v>
      </c>
    </row>
    <row r="16" spans="1:7">
      <c r="A16" s="39" t="s">
        <v>256</v>
      </c>
      <c r="B16" s="1" t="s">
        <v>290</v>
      </c>
      <c r="C16" s="1" t="s">
        <v>285</v>
      </c>
      <c r="D16" s="1" t="s">
        <v>6</v>
      </c>
      <c r="E16" s="1" t="s">
        <v>7</v>
      </c>
      <c r="F16" s="1" t="s">
        <v>6</v>
      </c>
      <c r="G16" s="1" t="s">
        <v>7</v>
      </c>
    </row>
    <row r="17" spans="1:7">
      <c r="A17" s="39" t="s">
        <v>256</v>
      </c>
      <c r="B17" s="1" t="s">
        <v>291</v>
      </c>
      <c r="C17" s="1" t="s">
        <v>63</v>
      </c>
      <c r="D17" s="1" t="s">
        <v>6</v>
      </c>
      <c r="E17" s="1" t="s">
        <v>7</v>
      </c>
      <c r="F17" s="1" t="s">
        <v>6</v>
      </c>
      <c r="G17" s="1" t="s">
        <v>7</v>
      </c>
    </row>
    <row r="18" spans="1:7">
      <c r="A18" s="39" t="s">
        <v>256</v>
      </c>
      <c r="B18" s="1" t="s">
        <v>300</v>
      </c>
      <c r="C18" s="1" t="s">
        <v>303</v>
      </c>
      <c r="D18" s="1" t="s">
        <v>6</v>
      </c>
      <c r="E18" s="1" t="s">
        <v>7</v>
      </c>
      <c r="F18" s="1" t="s">
        <v>6</v>
      </c>
      <c r="G18" s="1" t="s">
        <v>7</v>
      </c>
    </row>
  </sheetData>
  <phoneticPr fontId="1"/>
  <dataValidations disablePrompts="1" count="1">
    <dataValidation type="textLength" errorStyle="warning" showInputMessage="1" showErrorMessage="1" errorTitle="カラム定義エラー" error="Oracle制限の30バイトを超えています" sqref="B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K20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7" width="20.625" style="1" customWidth="1"/>
    <col min="8" max="8" width="16" style="1" customWidth="1"/>
    <col min="9" max="9" width="18.625" style="1" customWidth="1"/>
    <col min="10" max="10" width="17.875" style="1" customWidth="1"/>
    <col min="11" max="11" width="17.375" style="1" customWidth="1"/>
    <col min="12" max="16384" width="9" style="1"/>
  </cols>
  <sheetData>
    <row r="1" spans="1:11" s="8" customFormat="1" ht="38.25">
      <c r="A1" s="7" t="str">
        <f ca="1">RIGHT(CELL("filename",A1),LEN(CELL("filename",A1))-FIND("]",CELL("filename",A1)))</f>
        <v>t_setoff_history</v>
      </c>
    </row>
    <row r="2" spans="1:11" s="11" customFormat="1" ht="18.75">
      <c r="A2" s="9" t="s">
        <v>21</v>
      </c>
      <c r="B2" s="10">
        <f>COLUMN()-1</f>
        <v>1</v>
      </c>
      <c r="C2" s="10">
        <f t="shared" ref="C2:K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</row>
    <row r="3" spans="1:11" s="14" customFormat="1" ht="18.75">
      <c r="A3" s="12" t="s">
        <v>11</v>
      </c>
      <c r="B3" s="13" t="s">
        <v>164</v>
      </c>
      <c r="C3" s="13" t="s">
        <v>107</v>
      </c>
      <c r="D3" s="13" t="s">
        <v>108</v>
      </c>
      <c r="E3" s="13" t="s">
        <v>159</v>
      </c>
      <c r="F3" s="13" t="s">
        <v>161</v>
      </c>
      <c r="G3" s="13" t="s">
        <v>167</v>
      </c>
      <c r="H3" s="13" t="s">
        <v>109</v>
      </c>
      <c r="I3" s="13" t="s">
        <v>110</v>
      </c>
      <c r="J3" s="13" t="s">
        <v>1</v>
      </c>
      <c r="K3" s="13" t="s">
        <v>98</v>
      </c>
    </row>
    <row r="4" spans="1:11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varchar(6)</v>
      </c>
      <c r="D4" s="16" t="str">
        <f>IF(LEN(VLOOKUP(D$3,カラム定義!$A$1:$F$1061,ROW()-2,FALSE)) &gt; 0, VLOOKUP(D$3,カラム定義!$A$1:$F$1061,ROW()-2,FALSE), "")</f>
        <v>varchar(8)</v>
      </c>
      <c r="E4" s="16" t="str">
        <f>IF(LEN(VLOOKUP(E$3,カラム定義!$A$1:$F$1061,ROW()-2,FALSE)) &gt; 0, VLOOKUP(E$3,カラム定義!$A$1:$F$1061,ROW()-2,FALSE), "")</f>
        <v>bigint</v>
      </c>
      <c r="F4" s="16" t="str">
        <f>IF(LEN(VLOOKUP(F$3,カラム定義!$A$1:$F$1061,ROW()-2,FALSE)) &gt; 0, VLOOKUP(F$3,カラム定義!$A$1:$F$1061,ROW()-2,FALSE), "")</f>
        <v>bigint</v>
      </c>
      <c r="G4" s="16" t="str">
        <f>IF(LEN(VLOOKUP(G$3,カラム定義!$A$1:$F$1061,ROW()-2,FALSE)) &gt; 0, VLOOKUP(G$3,カラム定義!$A$1:$F$1061,ROW()-2,FALSE), "")</f>
        <v>smallint</v>
      </c>
      <c r="H4" s="16" t="str">
        <f>IF(LEN(VLOOKUP(H$3,カラム定義!$A$1:$F$1061,ROW()-2,FALSE)) &gt; 0, VLOOKUP(H$3,カラム定義!$A$1:$F$1061,ROW()-2,FALSE), "")</f>
        <v>varchar(30)</v>
      </c>
      <c r="I4" s="16" t="str">
        <f>IF(LEN(VLOOKUP(I$3,カラム定義!$A$1:$F$1061,ROW()-2,FALSE)) &gt; 0, VLOOKUP(I$3,カラム定義!$A$1:$F$1061,ROW()-2,FALSE), "")</f>
        <v>timestamptz</v>
      </c>
      <c r="J4" s="16" t="str">
        <f>IF(LEN(VLOOKUP(J$3,カラム定義!$A$1:$F$1061,ROW()-2,FALSE)) &gt; 0, VLOOKUP(J$3,カラム定義!$A$1:$F$1061,ROW()-2,FALSE), "")</f>
        <v>varchar(30)</v>
      </c>
      <c r="K4" s="16" t="str">
        <f>IF(LEN(VLOOKUP(K$3,カラム定義!$A$1:$F$1061,ROW()-2,FALSE)) &gt; 0, VLOOKUP(K$3,カラム定義!$A$1:$F$1061,ROW()-2,FALSE), "")</f>
        <v>timestamptz</v>
      </c>
    </row>
    <row r="5" spans="1:11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消込番号</v>
      </c>
      <c r="C5" s="16" t="str">
        <f>IF(LEN(VLOOKUP(C$3,カラム定義!$A$1:$F$1061,ROW()-2,FALSE)) &gt; 0, VLOOKUP(C$3,カラム定義!$A$1:$F$1061,ROW()-2,FALSE), "")</f>
        <v>処理年月</v>
      </c>
      <c r="D5" s="16" t="str">
        <f>IF(LEN(VLOOKUP(D$3,カラム定義!$A$1:$F$1061,ROW()-2,FALSE)) &gt; 0, VLOOKUP(D$3,カラム定義!$A$1:$F$1061,ROW()-2,FALSE), "")</f>
        <v>処理日付</v>
      </c>
      <c r="E5" s="16" t="str">
        <f>IF(LEN(VLOOKUP(E$3,カラム定義!$A$1:$F$1061,ROW()-2,FALSE)) &gt; 0, VLOOKUP(E$3,カラム定義!$A$1:$F$1061,ROW()-2,FALSE), "")</f>
        <v>請求番号</v>
      </c>
      <c r="F5" s="16" t="str">
        <f>IF(LEN(VLOOKUP(F$3,カラム定義!$A$1:$F$1061,ROW()-2,FALSE)) &gt; 0, VLOOKUP(F$3,カラム定義!$A$1:$F$1061,ROW()-2,FALSE), "")</f>
        <v>支払番号</v>
      </c>
      <c r="G5" s="16" t="str">
        <f>IF(LEN(VLOOKUP(G$3,カラム定義!$A$1:$F$1061,ROW()-2,FALSE)) &gt; 0, VLOOKUP(G$3,カラム定義!$A$1:$F$1061,ROW()-2,FALSE), "")</f>
        <v>システム状態コード</v>
      </c>
      <c r="H5" s="16" t="str">
        <f>IF(LEN(VLOOKUP(H$3,カラム定義!$A$1:$F$1061,ROW()-2,FALSE)) &gt; 0, VLOOKUP(H$3,カラム定義!$A$1:$F$1061,ROW()-2,FALSE), "")</f>
        <v>作成者</v>
      </c>
      <c r="I5" s="16" t="str">
        <f>IF(LEN(VLOOKUP(I$3,カラム定義!$A$1:$F$1061,ROW()-2,FALSE)) &gt; 0, VLOOKUP(I$3,カラム定義!$A$1:$F$1061,ROW()-2,FALSE), "")</f>
        <v>作成タイムスタンプ</v>
      </c>
      <c r="J5" s="16" t="str">
        <f>IF(LEN(VLOOKUP(J$3,カラム定義!$A$1:$F$1061,ROW()-2,FALSE)) &gt; 0, VLOOKUP(J$3,カラム定義!$A$1:$F$1061,ROW()-2,FALSE), "")</f>
        <v>更新者</v>
      </c>
      <c r="K5" s="16" t="str">
        <f>IF(LEN(VLOOKUP(K$3,カラム定義!$A$1:$F$1061,ROW()-2,FALSE)) &gt; 0, VLOOKUP(K$3,カラム定義!$A$1:$F$1061,ROW()-2,FALSE), "")</f>
        <v>更新タイムスタンプ</v>
      </c>
    </row>
    <row r="6" spans="1:11" s="23" customFormat="1" ht="7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>12桁</v>
      </c>
      <c r="F6" s="22" t="str">
        <f>IF(LEN(VLOOKUP(F$3,カラム定義!$A$1:$F$1061,ROW()-2,FALSE)) &gt; 0, VLOOKUP(F$3,カラム定義!$A$1:$F$1061,ROW()-2,FALSE), "")</f>
        <v>12桁</v>
      </c>
      <c r="G6" s="22" t="str">
        <f>IF(LEN(VLOOKUP(G$3,カラム定義!$A$1:$F$1061,ROW()-2,FALSE)) &gt; 0, VLOOKUP(G$3,カラム定義!$A$1:$F$1061,ROW()-2,FALSE), "")</f>
        <v>0：無効、1：有効、2：取消済、3：削除済、4：変更予約、それ以外：未定義</v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  <c r="K6" s="22" t="str">
        <f>IF(LEN(VLOOKUP(K$3,カラム定義!$A$1:$F$1061,ROW()-2,FALSE)) &gt; 0, VLOOKUP(K$3,カラム定義!$A$1:$F$1061,ROW()-2,FALSE), "")</f>
        <v/>
      </c>
    </row>
    <row r="7" spans="1:11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  <c r="J7" s="16" t="str">
        <f>IF(LEN(VLOOKUP(J$3,カラム定義!$A$1:$F$1061,ROW()-2,FALSE)) &gt; 0, VLOOKUP(J$3,カラム定義!$A$1:$F$1061,ROW()-2,FALSE), "")</f>
        <v>not null</v>
      </c>
      <c r="K7" s="16" t="str">
        <f>IF(LEN(VLOOKUP(K$3,カラム定義!$A$1:$F$1061,ROW()-2,FALSE)) &gt; 0, VLOOKUP(K$3,カラム定義!$A$1:$F$1061,ROW()-2,FALSE), "")</f>
        <v>not null</v>
      </c>
    </row>
    <row r="8" spans="1:11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>current_timestamp</v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>current_timestamp</v>
      </c>
    </row>
    <row r="9" spans="1:11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  <c r="K9" s="16"/>
    </row>
    <row r="10" spans="1:11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s="14" customFormat="1" ht="18.75">
      <c r="A11" s="25" t="s">
        <v>253</v>
      </c>
      <c r="B11" s="41">
        <v>7000000000001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51" t="s">
        <v>358</v>
      </c>
      <c r="B12" s="39"/>
    </row>
    <row r="14" spans="1:11" s="2" customFormat="1">
      <c r="A14" s="2" t="s">
        <v>19</v>
      </c>
      <c r="I14" s="2" t="s">
        <v>20</v>
      </c>
    </row>
    <row r="15" spans="1:11">
      <c r="A15" s="39" t="s">
        <v>256</v>
      </c>
      <c r="C15" s="1" t="s">
        <v>313</v>
      </c>
      <c r="D15" s="1" t="s">
        <v>314</v>
      </c>
      <c r="E15" s="1" t="s">
        <v>315</v>
      </c>
      <c r="F15" s="42">
        <v>6000000000005</v>
      </c>
      <c r="G15" s="1" t="s">
        <v>269</v>
      </c>
      <c r="H15" s="1" t="s">
        <v>6</v>
      </c>
      <c r="I15" s="1" t="s">
        <v>7</v>
      </c>
      <c r="J15" s="1" t="s">
        <v>6</v>
      </c>
      <c r="K15" s="1" t="s">
        <v>7</v>
      </c>
    </row>
    <row r="16" spans="1:11">
      <c r="A16" s="39"/>
    </row>
    <row r="17" spans="1:1">
      <c r="A17" s="39"/>
    </row>
    <row r="18" spans="1:1">
      <c r="A18" s="39"/>
    </row>
    <row r="19" spans="1:1">
      <c r="A19" s="39"/>
    </row>
    <row r="20" spans="1:1">
      <c r="A20" s="39"/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H3:K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J20"/>
  <sheetViews>
    <sheetView zoomScale="85" zoomScaleNormal="85" workbookViewId="0">
      <selection activeCell="C12" sqref="A12:XFD12"/>
    </sheetView>
  </sheetViews>
  <sheetFormatPr defaultRowHeight="13.5"/>
  <cols>
    <col min="1" max="1" width="13.375" style="1" customWidth="1"/>
    <col min="2" max="6" width="20.625" style="1" customWidth="1"/>
    <col min="7" max="7" width="16" style="1" customWidth="1"/>
    <col min="8" max="8" width="18.625" style="1" customWidth="1"/>
    <col min="9" max="9" width="17.875" style="1" customWidth="1"/>
    <col min="10" max="10" width="17.375" style="1" customWidth="1"/>
    <col min="11" max="16384" width="9" style="1"/>
  </cols>
  <sheetData>
    <row r="1" spans="1:10" s="8" customFormat="1" ht="38.25">
      <c r="A1" s="7" t="str">
        <f ca="1">RIGHT(CELL("filename",A1),LEN(CELL("filename",A1))-FIND("]",CELL("filename",A1)))</f>
        <v>t_pay</v>
      </c>
    </row>
    <row r="2" spans="1:10" s="11" customFormat="1" ht="18.75">
      <c r="A2" s="9" t="s">
        <v>21</v>
      </c>
      <c r="B2" s="10">
        <f>COLUMN()-1</f>
        <v>1</v>
      </c>
      <c r="C2" s="10">
        <f t="shared" ref="C2:D2" si="0">COLUMN()-1</f>
        <v>2</v>
      </c>
      <c r="D2" s="10">
        <f t="shared" si="0"/>
        <v>3</v>
      </c>
      <c r="E2" s="10">
        <f t="shared" ref="E2:J2" si="1">COLUMN()-1</f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</row>
    <row r="3" spans="1:10" s="14" customFormat="1" ht="18.75">
      <c r="A3" s="12" t="s">
        <v>11</v>
      </c>
      <c r="B3" s="13" t="s">
        <v>161</v>
      </c>
      <c r="C3" s="13" t="s">
        <v>111</v>
      </c>
      <c r="D3" s="13" t="s">
        <v>93</v>
      </c>
      <c r="E3" s="13" t="s">
        <v>112</v>
      </c>
      <c r="F3" s="13" t="s">
        <v>113</v>
      </c>
      <c r="G3" s="13" t="s">
        <v>96</v>
      </c>
      <c r="H3" s="13" t="s">
        <v>114</v>
      </c>
      <c r="I3" s="13" t="s">
        <v>115</v>
      </c>
      <c r="J3" s="13" t="s">
        <v>98</v>
      </c>
    </row>
    <row r="4" spans="1:10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varchar(6)</v>
      </c>
      <c r="D4" s="16" t="str">
        <f>IF(LEN(VLOOKUP(D$3,カラム定義!$A$1:$F$1061,ROW()-2,FALSE)) &gt; 0, VLOOKUP(D$3,カラム定義!$A$1:$F$1061,ROW()-2,FALSE), "")</f>
        <v>varchar(4)</v>
      </c>
      <c r="E4" s="16" t="str">
        <f>IF(LEN(VLOOKUP(E$3,カラム定義!$A$1:$F$1061,ROW()-2,FALSE)) &gt; 0, VLOOKUP(E$3,カラム定義!$A$1:$F$1061,ROW()-2,FALSE), "")</f>
        <v>numeric(12)</v>
      </c>
      <c r="F4" s="16" t="str">
        <f>IF(LEN(VLOOKUP(F$3,カラム定義!$A$1:$F$1061,ROW()-2,FALSE)) &gt; 0, VLOOKUP(F$3,カラム定義!$A$1:$F$1061,ROW()-2,FALSE), "")</f>
        <v>numeric(9)</v>
      </c>
      <c r="G4" s="16" t="str">
        <f>IF(LEN(VLOOKUP(G$3,カラム定義!$A$1:$F$1061,ROW()-2,FALSE)) &gt; 0, VLOOKUP(G$3,カラム定義!$A$1:$F$1061,ROW()-2,FALSE), "")</f>
        <v>varchar(30)</v>
      </c>
      <c r="H4" s="16" t="str">
        <f>IF(LEN(VLOOKUP(H$3,カラム定義!$A$1:$F$1061,ROW()-2,FALSE)) &gt; 0, VLOOKUP(H$3,カラム定義!$A$1:$F$1061,ROW()-2,FALSE), "")</f>
        <v>timestamptz</v>
      </c>
      <c r="I4" s="16" t="str">
        <f>IF(LEN(VLOOKUP(I$3,カラム定義!$A$1:$F$1061,ROW()-2,FALSE)) &gt; 0, VLOOKUP(I$3,カラム定義!$A$1:$F$1061,ROW()-2,FALSE), "")</f>
        <v>varchar(30)</v>
      </c>
      <c r="J4" s="16" t="str">
        <f>IF(LEN(VLOOKUP(J$3,カラム定義!$A$1:$F$1061,ROW()-2,FALSE)) &gt; 0, VLOOKUP(J$3,カラム定義!$A$1:$F$1061,ROW()-2,FALSE), "")</f>
        <v>timestamptz</v>
      </c>
    </row>
    <row r="5" spans="1:10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支払番号</v>
      </c>
      <c r="C5" s="16" t="str">
        <f>IF(LEN(VLOOKUP(C$3,カラム定義!$A$1:$F$1061,ROW()-2,FALSE)) &gt; 0, VLOOKUP(C$3,カラム定義!$A$1:$F$1061,ROW()-2,FALSE), "")</f>
        <v>支払年月</v>
      </c>
      <c r="D5" s="16" t="str">
        <f>IF(LEN(VLOOKUP(D$3,カラム定義!$A$1:$F$1061,ROW()-2,FALSE)) &gt; 0, VLOOKUP(D$3,カラム定義!$A$1:$F$1061,ROW()-2,FALSE), "")</f>
        <v>支払種別コード</v>
      </c>
      <c r="E5" s="16" t="str">
        <f>IF(LEN(VLOOKUP(E$3,カラム定義!$A$1:$F$1061,ROW()-2,FALSE)) &gt; 0, VLOOKUP(E$3,カラム定義!$A$1:$F$1061,ROW()-2,FALSE), "")</f>
        <v>支払金額</v>
      </c>
      <c r="F5" s="16" t="str">
        <f>IF(LEN(VLOOKUP(F$3,カラム定義!$A$1:$F$1061,ROW()-2,FALSE)) &gt; 0, VLOOKUP(F$3,カラム定義!$A$1:$F$1061,ROW()-2,FALSE), "")</f>
        <v>手数料</v>
      </c>
      <c r="G5" s="16" t="str">
        <f>IF(LEN(VLOOKUP(G$3,カラム定義!$A$1:$F$1061,ROW()-2,FALSE)) &gt; 0, VLOOKUP(G$3,カラム定義!$A$1:$F$1061,ROW()-2,FALSE), "")</f>
        <v>作成者</v>
      </c>
      <c r="H5" s="16" t="str">
        <f>IF(LEN(VLOOKUP(H$3,カラム定義!$A$1:$F$1061,ROW()-2,FALSE)) &gt; 0, VLOOKUP(H$3,カラム定義!$A$1:$F$1061,ROW()-2,FALSE), "")</f>
        <v>作成タイムスタンプ</v>
      </c>
      <c r="I5" s="16" t="str">
        <f>IF(LEN(VLOOKUP(I$3,カラム定義!$A$1:$F$1061,ROW()-2,FALSE)) &gt; 0, VLOOKUP(I$3,カラム定義!$A$1:$F$1061,ROW()-2,FALSE), "")</f>
        <v>更新者</v>
      </c>
      <c r="J5" s="16" t="str">
        <f>IF(LEN(VLOOKUP(J$3,カラム定義!$A$1:$F$1061,ROW()-2,FALSE)) &gt; 0, VLOOKUP(J$3,カラム定義!$A$1:$F$1061,ROW()-2,FALSE), "")</f>
        <v>更新タイムスタンプ</v>
      </c>
    </row>
    <row r="6" spans="1:10" s="23" customFormat="1" ht="93.7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>0101：銀行入金（振込）、0102：銀行入金（振替）、0201：カード入金（一括）、0301：コンビニ払込</v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</row>
    <row r="7" spans="1:10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  <c r="J7" s="16" t="str">
        <f>IF(LEN(VLOOKUP(J$3,カラム定義!$A$1:$F$1061,ROW()-2,FALSE)) &gt; 0, VLOOKUP(J$3,カラム定義!$A$1:$F$1061,ROW()-2,FALSE), "")</f>
        <v>not null</v>
      </c>
    </row>
    <row r="8" spans="1:10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>current_timestamp</v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>current_timestamp</v>
      </c>
    </row>
    <row r="9" spans="1:10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</row>
    <row r="10" spans="1:10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</row>
    <row r="11" spans="1:10" s="14" customFormat="1" ht="18.75">
      <c r="A11" s="25" t="s">
        <v>253</v>
      </c>
      <c r="B11" s="41">
        <v>6000000000001</v>
      </c>
      <c r="C11" s="16"/>
      <c r="D11" s="16"/>
      <c r="E11" s="16"/>
      <c r="F11" s="16"/>
      <c r="G11" s="16"/>
      <c r="H11" s="16"/>
      <c r="I11" s="16"/>
      <c r="J11" s="16"/>
    </row>
    <row r="12" spans="1:10">
      <c r="A12" s="51" t="s">
        <v>358</v>
      </c>
      <c r="B12" s="39" t="s">
        <v>177</v>
      </c>
    </row>
    <row r="14" spans="1:10" s="2" customFormat="1">
      <c r="A14" s="2" t="s">
        <v>19</v>
      </c>
      <c r="H14" s="2" t="s">
        <v>20</v>
      </c>
    </row>
    <row r="15" spans="1:10">
      <c r="A15" s="39" t="s">
        <v>256</v>
      </c>
      <c r="B15" s="42">
        <v>6000000000001</v>
      </c>
      <c r="C15" s="1" t="s">
        <v>264</v>
      </c>
      <c r="D15" s="1" t="s">
        <v>317</v>
      </c>
      <c r="E15" s="1" t="s">
        <v>318</v>
      </c>
      <c r="F15" s="1" t="s">
        <v>356</v>
      </c>
      <c r="G15" s="1" t="s">
        <v>6</v>
      </c>
      <c r="H15" s="1" t="s">
        <v>7</v>
      </c>
      <c r="I15" s="1" t="s">
        <v>6</v>
      </c>
      <c r="J15" s="1" t="s">
        <v>7</v>
      </c>
    </row>
    <row r="16" spans="1:10">
      <c r="A16" s="39" t="s">
        <v>256</v>
      </c>
      <c r="B16" s="42">
        <v>6000000000002</v>
      </c>
      <c r="C16" s="1" t="s">
        <v>264</v>
      </c>
      <c r="D16" s="1" t="s">
        <v>319</v>
      </c>
      <c r="E16" s="1" t="s">
        <v>318</v>
      </c>
      <c r="F16" s="1" t="s">
        <v>356</v>
      </c>
      <c r="G16" s="1" t="s">
        <v>6</v>
      </c>
      <c r="H16" s="1" t="s">
        <v>7</v>
      </c>
      <c r="I16" s="1" t="s">
        <v>6</v>
      </c>
      <c r="J16" s="1" t="s">
        <v>7</v>
      </c>
    </row>
    <row r="17" spans="1:10">
      <c r="A17" s="39" t="s">
        <v>256</v>
      </c>
      <c r="B17" s="42">
        <v>6000000000003</v>
      </c>
      <c r="C17" s="1" t="s">
        <v>264</v>
      </c>
      <c r="D17" s="1" t="s">
        <v>320</v>
      </c>
      <c r="E17" s="1" t="s">
        <v>318</v>
      </c>
      <c r="F17" s="1" t="s">
        <v>356</v>
      </c>
      <c r="G17" s="1" t="s">
        <v>6</v>
      </c>
      <c r="H17" s="1" t="s">
        <v>7</v>
      </c>
      <c r="I17" s="1" t="s">
        <v>6</v>
      </c>
      <c r="J17" s="1" t="s">
        <v>7</v>
      </c>
    </row>
    <row r="18" spans="1:10">
      <c r="A18" s="39" t="s">
        <v>256</v>
      </c>
      <c r="B18" s="42">
        <v>6000000000004</v>
      </c>
      <c r="C18" s="1" t="s">
        <v>264</v>
      </c>
      <c r="D18" s="1" t="s">
        <v>317</v>
      </c>
      <c r="E18" s="1" t="s">
        <v>318</v>
      </c>
      <c r="F18" s="1" t="s">
        <v>356</v>
      </c>
      <c r="G18" s="1" t="s">
        <v>6</v>
      </c>
      <c r="H18" s="1" t="s">
        <v>7</v>
      </c>
      <c r="I18" s="1" t="s">
        <v>6</v>
      </c>
      <c r="J18" s="1" t="s">
        <v>7</v>
      </c>
    </row>
    <row r="19" spans="1:10">
      <c r="A19" s="39" t="s">
        <v>256</v>
      </c>
      <c r="B19" s="42">
        <v>6000000000005</v>
      </c>
      <c r="C19" s="1" t="s">
        <v>264</v>
      </c>
      <c r="D19" s="1" t="s">
        <v>317</v>
      </c>
      <c r="E19" s="1" t="s">
        <v>318</v>
      </c>
      <c r="F19" s="1" t="s">
        <v>356</v>
      </c>
      <c r="G19" s="1" t="s">
        <v>6</v>
      </c>
      <c r="H19" s="1" t="s">
        <v>7</v>
      </c>
      <c r="I19" s="1" t="s">
        <v>6</v>
      </c>
      <c r="J19" s="1" t="s">
        <v>7</v>
      </c>
    </row>
    <row r="20" spans="1:10">
      <c r="A20" s="39" t="s">
        <v>256</v>
      </c>
      <c r="B20" s="42">
        <v>6000000000006</v>
      </c>
      <c r="C20" s="1" t="s">
        <v>264</v>
      </c>
      <c r="D20" s="1" t="s">
        <v>317</v>
      </c>
      <c r="E20" s="1" t="s">
        <v>318</v>
      </c>
      <c r="F20" s="1" t="s">
        <v>356</v>
      </c>
      <c r="G20" s="1" t="s">
        <v>6</v>
      </c>
      <c r="H20" s="1" t="s">
        <v>7</v>
      </c>
      <c r="I20" s="1" t="s">
        <v>6</v>
      </c>
      <c r="J20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F3 H3:J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G20"/>
  <sheetViews>
    <sheetView zoomScale="85" zoomScaleNormal="85" workbookViewId="0">
      <selection activeCell="E40" sqref="E40"/>
    </sheetView>
  </sheetViews>
  <sheetFormatPr defaultRowHeight="13.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8" customFormat="1" ht="38.25">
      <c r="A1" s="7" t="str">
        <f ca="1">RIGHT(CELL("filename",A1),LEN(CELL("filename",A1))-FIND("]",CELL("filename",A1)))</f>
        <v>t_cust_pay_link</v>
      </c>
    </row>
    <row r="2" spans="1:7" s="11" customFormat="1" ht="18.75">
      <c r="A2" s="9" t="s">
        <v>21</v>
      </c>
      <c r="B2" s="10">
        <f>COLUMN()-1</f>
        <v>1</v>
      </c>
      <c r="C2" s="10">
        <f t="shared" ref="C2:G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</row>
    <row r="3" spans="1:7" s="14" customFormat="1" ht="18.75">
      <c r="A3" s="12" t="s">
        <v>11</v>
      </c>
      <c r="B3" s="13" t="s">
        <v>91</v>
      </c>
      <c r="C3" s="13" t="s">
        <v>161</v>
      </c>
      <c r="D3" s="13" t="s">
        <v>96</v>
      </c>
      <c r="E3" s="13" t="s">
        <v>116</v>
      </c>
      <c r="F3" s="13" t="s">
        <v>117</v>
      </c>
      <c r="G3" s="13" t="s">
        <v>118</v>
      </c>
    </row>
    <row r="4" spans="1:7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integer</v>
      </c>
      <c r="C4" s="16" t="str">
        <f>IF(LEN(VLOOKUP(C$3,カラム定義!$A$1:$F$1061,ROW()-2,FALSE)) &gt; 0, VLOOKUP(C$3,カラム定義!$A$1:$F$1061,ROW()-2,FALSE), "")</f>
        <v>bigint</v>
      </c>
      <c r="D4" s="16" t="str">
        <f>IF(LEN(VLOOKUP(D$3,カラム定義!$A$1:$F$1061,ROW()-2,FALSE)) &gt; 0, VLOOKUP(D$3,カラム定義!$A$1:$F$1061,ROW()-2,FALSE), "")</f>
        <v>varchar(30)</v>
      </c>
      <c r="E4" s="16" t="str">
        <f>IF(LEN(VLOOKUP(E$3,カラム定義!$A$1:$F$1061,ROW()-2,FALSE)) &gt; 0, VLOOKUP(E$3,カラム定義!$A$1:$F$1061,ROW()-2,FALSE), "")</f>
        <v>timestamptz</v>
      </c>
      <c r="F4" s="16" t="str">
        <f>IF(LEN(VLOOKUP(F$3,カラム定義!$A$1:$F$1061,ROW()-2,FALSE)) &gt; 0, VLOOKUP(F$3,カラム定義!$A$1:$F$1061,ROW()-2,FALSE), "")</f>
        <v>varchar(30)</v>
      </c>
      <c r="G4" s="16" t="str">
        <f>IF(LEN(VLOOKUP(G$3,カラム定義!$A$1:$F$1061,ROW()-2,FALSE)) &gt; 0, VLOOKUP(G$3,カラム定義!$A$1:$F$1061,ROW()-2,FALSE), "")</f>
        <v>timestamptz</v>
      </c>
    </row>
    <row r="5" spans="1:7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顧客コード</v>
      </c>
      <c r="C5" s="16" t="str">
        <f>IF(LEN(VLOOKUP(C$3,カラム定義!$A$1:$F$1061,ROW()-2,FALSE)) &gt; 0, VLOOKUP(C$3,カラム定義!$A$1:$F$1061,ROW()-2,FALSE), "")</f>
        <v>支払番号</v>
      </c>
      <c r="D5" s="16" t="str">
        <f>IF(LEN(VLOOKUP(D$3,カラム定義!$A$1:$F$1061,ROW()-2,FALSE)) &gt; 0, VLOOKUP(D$3,カラム定義!$A$1:$F$1061,ROW()-2,FALSE), "")</f>
        <v>作成者</v>
      </c>
      <c r="E5" s="16" t="str">
        <f>IF(LEN(VLOOKUP(E$3,カラム定義!$A$1:$F$1061,ROW()-2,FALSE)) &gt; 0, VLOOKUP(E$3,カラム定義!$A$1:$F$1061,ROW()-2,FALSE), "")</f>
        <v>作成タイムスタンプ</v>
      </c>
      <c r="F5" s="16" t="str">
        <f>IF(LEN(VLOOKUP(F$3,カラム定義!$A$1:$F$1061,ROW()-2,FALSE)) &gt; 0, VLOOKUP(F$3,カラム定義!$A$1:$F$1061,ROW()-2,FALSE), "")</f>
        <v>更新者</v>
      </c>
      <c r="G5" s="16" t="str">
        <f>IF(LEN(VLOOKUP(G$3,カラム定義!$A$1:$F$1061,ROW()-2,FALSE)) &gt; 0, VLOOKUP(G$3,カラム定義!$A$1:$F$1061,ROW()-2,FALSE), "")</f>
        <v>更新タイムスタンプ</v>
      </c>
    </row>
    <row r="6" spans="1:7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>10桁</v>
      </c>
      <c r="C6" s="22" t="str">
        <f>IF(LEN(VLOOKUP(C$3,カラム定義!$A$1:$F$1061,ROW()-2,FALSE)) &gt; 0, VLOOKUP(C$3,カラム定義!$A$1:$F$1061,ROW()-2,FALSE), "")</f>
        <v>12桁</v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</row>
    <row r="7" spans="1:7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</row>
    <row r="8" spans="1:7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>current_timestamp</v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>current_timestamp</v>
      </c>
    </row>
    <row r="9" spans="1:7" s="14" customFormat="1" ht="18.75">
      <c r="A9" s="25" t="s">
        <v>178</v>
      </c>
      <c r="B9" s="24" t="s">
        <v>177</v>
      </c>
      <c r="C9" s="24" t="s">
        <v>177</v>
      </c>
      <c r="D9" s="16"/>
      <c r="E9" s="16"/>
      <c r="F9" s="16"/>
      <c r="G9" s="16"/>
    </row>
    <row r="10" spans="1:7" s="14" customFormat="1" ht="18.75">
      <c r="A10" s="25"/>
      <c r="B10" s="16"/>
      <c r="C10" s="16"/>
      <c r="D10" s="16"/>
      <c r="E10" s="16"/>
      <c r="F10" s="16"/>
      <c r="G10" s="16"/>
    </row>
    <row r="11" spans="1:7" s="14" customFormat="1" ht="18.75">
      <c r="A11" s="25" t="s">
        <v>253</v>
      </c>
      <c r="B11" s="16"/>
      <c r="C11" s="16"/>
      <c r="D11" s="16"/>
      <c r="E11" s="16"/>
      <c r="F11" s="16"/>
      <c r="G11" s="16"/>
    </row>
    <row r="12" spans="1:7">
      <c r="A12" s="51" t="s">
        <v>358</v>
      </c>
      <c r="B12" s="39"/>
    </row>
    <row r="14" spans="1:7" s="2" customFormat="1">
      <c r="A14" s="2" t="s">
        <v>19</v>
      </c>
      <c r="E14" s="2" t="s">
        <v>20</v>
      </c>
    </row>
    <row r="15" spans="1:7">
      <c r="A15" s="39" t="s">
        <v>256</v>
      </c>
      <c r="B15" s="1" t="s">
        <v>254</v>
      </c>
      <c r="C15" s="42">
        <v>6000000000001</v>
      </c>
      <c r="D15" s="1" t="s">
        <v>6</v>
      </c>
      <c r="E15" s="1" t="s">
        <v>7</v>
      </c>
      <c r="F15" s="1" t="s">
        <v>6</v>
      </c>
      <c r="G15" s="1" t="s">
        <v>7</v>
      </c>
    </row>
    <row r="16" spans="1:7">
      <c r="A16" s="39" t="s">
        <v>256</v>
      </c>
      <c r="B16" s="1" t="s">
        <v>255</v>
      </c>
      <c r="C16" s="42">
        <v>6000000000002</v>
      </c>
      <c r="D16" s="1" t="s">
        <v>6</v>
      </c>
      <c r="E16" s="1" t="s">
        <v>7</v>
      </c>
      <c r="F16" s="1" t="s">
        <v>6</v>
      </c>
      <c r="G16" s="1" t="s">
        <v>7</v>
      </c>
    </row>
    <row r="17" spans="1:7">
      <c r="A17" s="39" t="s">
        <v>256</v>
      </c>
      <c r="B17" s="1" t="s">
        <v>199</v>
      </c>
      <c r="C17" s="42">
        <v>6000000000003</v>
      </c>
      <c r="D17" s="1" t="s">
        <v>6</v>
      </c>
      <c r="E17" s="1" t="s">
        <v>7</v>
      </c>
      <c r="F17" s="1" t="s">
        <v>6</v>
      </c>
      <c r="G17" s="1" t="s">
        <v>7</v>
      </c>
    </row>
    <row r="18" spans="1:7">
      <c r="A18" s="39" t="s">
        <v>256</v>
      </c>
      <c r="B18" s="1" t="s">
        <v>202</v>
      </c>
      <c r="C18" s="42">
        <v>6000000000004</v>
      </c>
      <c r="D18" s="1" t="s">
        <v>6</v>
      </c>
      <c r="E18" s="1" t="s">
        <v>7</v>
      </c>
      <c r="F18" s="1" t="s">
        <v>6</v>
      </c>
      <c r="G18" s="1" t="s">
        <v>7</v>
      </c>
    </row>
    <row r="19" spans="1:7">
      <c r="A19" s="39" t="s">
        <v>256</v>
      </c>
      <c r="B19" s="1" t="s">
        <v>204</v>
      </c>
      <c r="C19" s="42">
        <v>6000000000005</v>
      </c>
      <c r="D19" s="1" t="s">
        <v>6</v>
      </c>
      <c r="E19" s="1" t="s">
        <v>7</v>
      </c>
      <c r="F19" s="1" t="s">
        <v>6</v>
      </c>
      <c r="G19" s="1" t="s">
        <v>7</v>
      </c>
    </row>
    <row r="20" spans="1:7">
      <c r="A20" s="39" t="s">
        <v>256</v>
      </c>
      <c r="B20" s="1" t="s">
        <v>204</v>
      </c>
      <c r="C20" s="42">
        <v>6000000000006</v>
      </c>
      <c r="D20" s="1" t="s">
        <v>6</v>
      </c>
      <c r="E20" s="1" t="s">
        <v>7</v>
      </c>
      <c r="F20" s="1" t="s">
        <v>6</v>
      </c>
      <c r="G20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E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I18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5" width="20.625" style="1" customWidth="1"/>
    <col min="6" max="6" width="16" style="1" customWidth="1"/>
    <col min="7" max="7" width="18.625" style="1" customWidth="1"/>
    <col min="8" max="8" width="17.875" style="1" customWidth="1"/>
    <col min="9" max="9" width="17.375" style="1" customWidth="1"/>
    <col min="10" max="16384" width="9" style="1"/>
  </cols>
  <sheetData>
    <row r="1" spans="1:9" s="8" customFormat="1" ht="38.25">
      <c r="A1" s="7" t="str">
        <f ca="1">RIGHT(CELL("filename",A1),LEN(CELL("filename",A1))-FIND("]",CELL("filename",A1)))</f>
        <v>t_pay_sub_bank</v>
      </c>
    </row>
    <row r="2" spans="1:9" s="11" customFormat="1" ht="18.75">
      <c r="A2" s="9" t="s">
        <v>21</v>
      </c>
      <c r="B2" s="10">
        <f>COLUMN()-1</f>
        <v>1</v>
      </c>
      <c r="C2" s="10">
        <f t="shared" ref="C2:I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</row>
    <row r="3" spans="1:9" s="14" customFormat="1" ht="18.75">
      <c r="A3" s="12" t="s">
        <v>11</v>
      </c>
      <c r="B3" s="13" t="s">
        <v>161</v>
      </c>
      <c r="C3" s="13" t="s">
        <v>125</v>
      </c>
      <c r="D3" s="13" t="s">
        <v>126</v>
      </c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98</v>
      </c>
    </row>
    <row r="4" spans="1:9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varchar(5)</v>
      </c>
      <c r="D4" s="16" t="str">
        <f>IF(LEN(VLOOKUP(D$3,カラム定義!$A$1:$F$1061,ROW()-2,FALSE)) &gt; 0, VLOOKUP(D$3,カラム定義!$A$1:$F$1061,ROW()-2,FALSE), "")</f>
        <v>varchar(3)</v>
      </c>
      <c r="E4" s="16" t="str">
        <f>IF(LEN(VLOOKUP(E$3,カラム定義!$A$1:$F$1061,ROW()-2,FALSE)) &gt; 0, VLOOKUP(E$3,カラム定義!$A$1:$F$1061,ROW()-2,FALSE), "")</f>
        <v>varchar(7)</v>
      </c>
      <c r="F4" s="16" t="str">
        <f>IF(LEN(VLOOKUP(F$3,カラム定義!$A$1:$F$1061,ROW()-2,FALSE)) &gt; 0, VLOOKUP(F$3,カラム定義!$A$1:$F$1061,ROW()-2,FALSE), "")</f>
        <v>varchar(30)</v>
      </c>
      <c r="G4" s="16" t="str">
        <f>IF(LEN(VLOOKUP(G$3,カラム定義!$A$1:$F$1061,ROW()-2,FALSE)) &gt; 0, VLOOKUP(G$3,カラム定義!$A$1:$F$1061,ROW()-2,FALSE), "")</f>
        <v>timestamptz</v>
      </c>
      <c r="H4" s="16" t="str">
        <f>IF(LEN(VLOOKUP(H$3,カラム定義!$A$1:$F$1061,ROW()-2,FALSE)) &gt; 0, VLOOKUP(H$3,カラム定義!$A$1:$F$1061,ROW()-2,FALSE), "")</f>
        <v>varchar(30)</v>
      </c>
      <c r="I4" s="16" t="str">
        <f>IF(LEN(VLOOKUP(I$3,カラム定義!$A$1:$F$1061,ROW()-2,FALSE)) &gt; 0, VLOOKUP(I$3,カラム定義!$A$1:$F$1061,ROW()-2,FALSE), "")</f>
        <v>timestamptz</v>
      </c>
    </row>
    <row r="5" spans="1:9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支払番号</v>
      </c>
      <c r="C5" s="16" t="str">
        <f>IF(LEN(VLOOKUP(C$3,カラム定義!$A$1:$F$1061,ROW()-2,FALSE)) &gt; 0, VLOOKUP(C$3,カラム定義!$A$1:$F$1061,ROW()-2,FALSE), "")</f>
        <v>金融機関番号</v>
      </c>
      <c r="D5" s="16" t="str">
        <f>IF(LEN(VLOOKUP(D$3,カラム定義!$A$1:$F$1061,ROW()-2,FALSE)) &gt; 0, VLOOKUP(D$3,カラム定義!$A$1:$F$1061,ROW()-2,FALSE), "")</f>
        <v>金融機関支店番号</v>
      </c>
      <c r="E5" s="16" t="str">
        <f>IF(LEN(VLOOKUP(E$3,カラム定義!$A$1:$F$1061,ROW()-2,FALSE)) &gt; 0, VLOOKUP(E$3,カラム定義!$A$1:$F$1061,ROW()-2,FALSE), "")</f>
        <v>銀行口座番号</v>
      </c>
      <c r="F5" s="16" t="str">
        <f>IF(LEN(VLOOKUP(F$3,カラム定義!$A$1:$F$1061,ROW()-2,FALSE)) &gt; 0, VLOOKUP(F$3,カラム定義!$A$1:$F$1061,ROW()-2,FALSE), "")</f>
        <v>作成者</v>
      </c>
      <c r="G5" s="16" t="str">
        <f>IF(LEN(VLOOKUP(G$3,カラム定義!$A$1:$F$1061,ROW()-2,FALSE)) &gt; 0, VLOOKUP(G$3,カラム定義!$A$1:$F$1061,ROW()-2,FALSE), "")</f>
        <v>作成タイムスタンプ</v>
      </c>
      <c r="H5" s="16" t="str">
        <f>IF(LEN(VLOOKUP(H$3,カラム定義!$A$1:$F$1061,ROW()-2,FALSE)) &gt; 0, VLOOKUP(H$3,カラム定義!$A$1:$F$1061,ROW()-2,FALSE), "")</f>
        <v>更新者</v>
      </c>
      <c r="I5" s="16" t="str">
        <f>IF(LEN(VLOOKUP(I$3,カラム定義!$A$1:$F$1061,ROW()-2,FALSE)) &gt; 0, VLOOKUP(I$3,カラム定義!$A$1:$F$1061,ROW()-2,FALSE), "")</f>
        <v>更新タイムスタンプ</v>
      </c>
    </row>
    <row r="6" spans="1:9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</row>
    <row r="7" spans="1:9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/>
      </c>
      <c r="D7" s="16" t="str">
        <f>IF(LEN(VLOOKUP(D$3,カラム定義!$A$1:$F$1061,ROW()-2,FALSE)) &gt; 0, VLOOKUP(D$3,カラム定義!$A$1:$F$1061,ROW()-2,FALSE), "")</f>
        <v/>
      </c>
      <c r="E7" s="16" t="str">
        <f>IF(LEN(VLOOKUP(E$3,カラム定義!$A$1:$F$1061,ROW()-2,FALSE)) &gt; 0, VLOOKUP(E$3,カラム定義!$A$1:$F$1061,ROW()-2,FALSE), "")</f>
        <v/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</row>
    <row r="8" spans="1:9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>current_timestamp</v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>current_timestamp</v>
      </c>
    </row>
    <row r="9" spans="1:9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</row>
    <row r="10" spans="1:9" s="14" customFormat="1" ht="18.75">
      <c r="A10" s="25"/>
      <c r="B10" s="16"/>
      <c r="C10" s="16"/>
      <c r="D10" s="16"/>
      <c r="E10" s="16"/>
      <c r="F10" s="16"/>
      <c r="G10" s="16"/>
      <c r="H10" s="16"/>
      <c r="I10" s="16"/>
    </row>
    <row r="11" spans="1:9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  <c r="I11" s="16"/>
    </row>
    <row r="12" spans="1:9">
      <c r="A12" s="51" t="s">
        <v>358</v>
      </c>
      <c r="B12" s="39" t="s">
        <v>177</v>
      </c>
    </row>
    <row r="14" spans="1:9" s="2" customFormat="1">
      <c r="A14" s="2" t="s">
        <v>19</v>
      </c>
      <c r="G14" s="2" t="s">
        <v>20</v>
      </c>
    </row>
    <row r="15" spans="1:9">
      <c r="A15" s="39" t="s">
        <v>256</v>
      </c>
      <c r="B15" s="42">
        <v>6000000000001</v>
      </c>
      <c r="C15" s="1" t="s">
        <v>321</v>
      </c>
      <c r="D15" s="1" t="s">
        <v>322</v>
      </c>
      <c r="E15" s="1" t="s">
        <v>357</v>
      </c>
      <c r="F15" s="1" t="s">
        <v>6</v>
      </c>
      <c r="G15" s="1" t="s">
        <v>7</v>
      </c>
      <c r="H15" s="1" t="s">
        <v>6</v>
      </c>
      <c r="I15" s="1" t="s">
        <v>7</v>
      </c>
    </row>
    <row r="16" spans="1:9">
      <c r="A16" s="39" t="s">
        <v>256</v>
      </c>
      <c r="B16" s="42">
        <v>6000000000004</v>
      </c>
      <c r="C16" s="1" t="s">
        <v>321</v>
      </c>
      <c r="D16" s="1" t="s">
        <v>323</v>
      </c>
      <c r="E16" s="1" t="s">
        <v>357</v>
      </c>
      <c r="F16" s="1" t="s">
        <v>6</v>
      </c>
      <c r="G16" s="1" t="s">
        <v>7</v>
      </c>
      <c r="H16" s="1" t="s">
        <v>6</v>
      </c>
      <c r="I16" s="1" t="s">
        <v>7</v>
      </c>
    </row>
    <row r="17" spans="1:9">
      <c r="A17" s="39" t="s">
        <v>256</v>
      </c>
      <c r="B17" s="42">
        <v>6000000000005</v>
      </c>
      <c r="C17" s="1" t="s">
        <v>321</v>
      </c>
      <c r="D17" s="1" t="s">
        <v>324</v>
      </c>
      <c r="E17" s="1" t="s">
        <v>357</v>
      </c>
      <c r="F17" s="1" t="s">
        <v>6</v>
      </c>
      <c r="G17" s="1" t="s">
        <v>7</v>
      </c>
      <c r="H17" s="1" t="s">
        <v>6</v>
      </c>
      <c r="I17" s="1" t="s">
        <v>7</v>
      </c>
    </row>
    <row r="18" spans="1:9">
      <c r="A18" s="39" t="s">
        <v>256</v>
      </c>
      <c r="B18" s="42">
        <v>6000000000006</v>
      </c>
      <c r="C18" s="1" t="s">
        <v>321</v>
      </c>
      <c r="D18" s="1" t="s">
        <v>325</v>
      </c>
      <c r="E18" s="1" t="s">
        <v>357</v>
      </c>
      <c r="F18" s="1" t="s">
        <v>6</v>
      </c>
      <c r="G18" s="1" t="s">
        <v>7</v>
      </c>
      <c r="H18" s="1" t="s">
        <v>6</v>
      </c>
      <c r="I18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F3:I3 B3:D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K15"/>
  <sheetViews>
    <sheetView zoomScale="85" zoomScaleNormal="85" workbookViewId="0">
      <selection activeCell="D12" sqref="A12:XFD12"/>
    </sheetView>
  </sheetViews>
  <sheetFormatPr defaultRowHeight="13.5"/>
  <cols>
    <col min="1" max="1" width="13.375" style="1" customWidth="1"/>
    <col min="2" max="7" width="20.625" style="1" customWidth="1"/>
    <col min="8" max="8" width="16" style="1" customWidth="1"/>
    <col min="9" max="9" width="18.625" style="1" customWidth="1"/>
    <col min="10" max="10" width="17.875" style="1" customWidth="1"/>
    <col min="11" max="11" width="17.375" style="1" customWidth="1"/>
    <col min="12" max="16384" width="9" style="1"/>
  </cols>
  <sheetData>
    <row r="1" spans="1:11" s="8" customFormat="1" ht="38.25">
      <c r="A1" s="7" t="str">
        <f ca="1">RIGHT(CELL("filename",A1),LEN(CELL("filename",A1))-FIND("]",CELL("filename",A1)))</f>
        <v>t_pay_sub_card</v>
      </c>
    </row>
    <row r="2" spans="1:11" s="11" customFormat="1" ht="18.75">
      <c r="A2" s="9" t="s">
        <v>21</v>
      </c>
      <c r="B2" s="10">
        <f>COLUMN()-1</f>
        <v>1</v>
      </c>
      <c r="C2" s="10">
        <f t="shared" ref="C2:K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</row>
    <row r="3" spans="1:11" s="14" customFormat="1" ht="18.75">
      <c r="A3" s="12" t="s">
        <v>11</v>
      </c>
      <c r="B3" s="13" t="s">
        <v>161</v>
      </c>
      <c r="C3" s="13" t="s">
        <v>119</v>
      </c>
      <c r="D3" s="13" t="s">
        <v>120</v>
      </c>
      <c r="E3" s="13" t="s">
        <v>121</v>
      </c>
      <c r="F3" s="13" t="s">
        <v>329</v>
      </c>
      <c r="G3" s="13" t="s">
        <v>330</v>
      </c>
      <c r="H3" s="13" t="s">
        <v>122</v>
      </c>
      <c r="I3" s="13" t="s">
        <v>123</v>
      </c>
      <c r="J3" s="13" t="s">
        <v>124</v>
      </c>
      <c r="K3" s="13" t="s">
        <v>98</v>
      </c>
    </row>
    <row r="4" spans="1:11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varchar(4)</v>
      </c>
      <c r="D4" s="16" t="str">
        <f>IF(LEN(VLOOKUP(D$3,カラム定義!$A$1:$F$1061,ROW()-2,FALSE)) &gt; 0, VLOOKUP(D$3,カラム定義!$A$1:$F$1061,ROW()-2,FALSE), "")</f>
        <v>varchar(16)</v>
      </c>
      <c r="E4" s="16" t="str">
        <f>IF(LEN(VLOOKUP(E$3,カラム定義!$A$1:$F$1061,ROW()-2,FALSE)) &gt; 0, VLOOKUP(E$3,カラム定義!$A$1:$F$1061,ROW()-2,FALSE), "")</f>
        <v>varchar(6)</v>
      </c>
      <c r="F4" s="16" t="str">
        <f>IF(LEN(VLOOKUP(F$3,カラム定義!$A$1:$F$1061,ROW()-2,FALSE)) &gt; 0, VLOOKUP(F$3,カラム定義!$A$1:$F$1061,ROW()-2,FALSE), "")</f>
        <v>varchar(20)</v>
      </c>
      <c r="G4" s="16" t="str">
        <f>IF(LEN(VLOOKUP(G$3,カラム定義!$A$1:$F$1061,ROW()-2,FALSE)) &gt; 0, VLOOKUP(G$3,カラム定義!$A$1:$F$1061,ROW()-2,FALSE), "")</f>
        <v>varchar(20)</v>
      </c>
      <c r="H4" s="16" t="str">
        <f>IF(LEN(VLOOKUP(H$3,カラム定義!$A$1:$F$1061,ROW()-2,FALSE)) &gt; 0, VLOOKUP(H$3,カラム定義!$A$1:$F$1061,ROW()-2,FALSE), "")</f>
        <v>varchar(30)</v>
      </c>
      <c r="I4" s="16" t="str">
        <f>IF(LEN(VLOOKUP(I$3,カラム定義!$A$1:$F$1061,ROW()-2,FALSE)) &gt; 0, VLOOKUP(I$3,カラム定義!$A$1:$F$1061,ROW()-2,FALSE), "")</f>
        <v>timestamptz</v>
      </c>
      <c r="J4" s="16" t="str">
        <f>IF(LEN(VLOOKUP(J$3,カラム定義!$A$1:$F$1061,ROW()-2,FALSE)) &gt; 0, VLOOKUP(J$3,カラム定義!$A$1:$F$1061,ROW()-2,FALSE), "")</f>
        <v>varchar(30)</v>
      </c>
      <c r="K4" s="16" t="str">
        <f>IF(LEN(VLOOKUP(K$3,カラム定義!$A$1:$F$1061,ROW()-2,FALSE)) &gt; 0, VLOOKUP(K$3,カラム定義!$A$1:$F$1061,ROW()-2,FALSE), "")</f>
        <v>timestamptz</v>
      </c>
    </row>
    <row r="5" spans="1:11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支払番号</v>
      </c>
      <c r="C5" s="16" t="str">
        <f>IF(LEN(VLOOKUP(C$3,カラム定義!$A$1:$F$1061,ROW()-2,FALSE)) &gt; 0, VLOOKUP(C$3,カラム定義!$A$1:$F$1061,ROW()-2,FALSE), "")</f>
        <v>カード会社ID</v>
      </c>
      <c r="D5" s="16" t="str">
        <f>IF(LEN(VLOOKUP(D$3,カラム定義!$A$1:$F$1061,ROW()-2,FALSE)) &gt; 0, VLOOKUP(D$3,カラム定義!$A$1:$F$1061,ROW()-2,FALSE), "")</f>
        <v>カード番号</v>
      </c>
      <c r="E5" s="16" t="str">
        <f>IF(LEN(VLOOKUP(E$3,カラム定義!$A$1:$F$1061,ROW()-2,FALSE)) &gt; 0, VLOOKUP(E$3,カラム定義!$A$1:$F$1061,ROW()-2,FALSE), "")</f>
        <v>カード期限年月</v>
      </c>
      <c r="F5" s="16" t="str">
        <f>IF(LEN(VLOOKUP(F$3,カラム定義!$A$1:$F$1061,ROW()-2,FALSE)) &gt; 0, VLOOKUP(F$3,カラム定義!$A$1:$F$1061,ROW()-2,FALSE), "")</f>
        <v>カード名義人カナ（姓）</v>
      </c>
      <c r="G5" s="16" t="str">
        <f>IF(LEN(VLOOKUP(G$3,カラム定義!$A$1:$F$1061,ROW()-2,FALSE)) &gt; 0, VLOOKUP(G$3,カラム定義!$A$1:$F$1061,ROW()-2,FALSE), "")</f>
        <v>カード名義人カナ（名）</v>
      </c>
      <c r="H5" s="16" t="str">
        <f>IF(LEN(VLOOKUP(H$3,カラム定義!$A$1:$F$1061,ROW()-2,FALSE)) &gt; 0, VLOOKUP(H$3,カラム定義!$A$1:$F$1061,ROW()-2,FALSE), "")</f>
        <v>作成者</v>
      </c>
      <c r="I5" s="16" t="str">
        <f>IF(LEN(VLOOKUP(I$3,カラム定義!$A$1:$F$1061,ROW()-2,FALSE)) &gt; 0, VLOOKUP(I$3,カラム定義!$A$1:$F$1061,ROW()-2,FALSE), "")</f>
        <v>作成タイムスタンプ</v>
      </c>
      <c r="J5" s="16" t="str">
        <f>IF(LEN(VLOOKUP(J$3,カラム定義!$A$1:$F$1061,ROW()-2,FALSE)) &gt; 0, VLOOKUP(J$3,カラム定義!$A$1:$F$1061,ROW()-2,FALSE), "")</f>
        <v>更新者</v>
      </c>
      <c r="K5" s="16" t="str">
        <f>IF(LEN(VLOOKUP(K$3,カラム定義!$A$1:$F$1061,ROW()-2,FALSE)) &gt; 0, VLOOKUP(K$3,カラム定義!$A$1:$F$1061,ROW()-2,FALSE), "")</f>
        <v>更新タイムスタンプ</v>
      </c>
    </row>
    <row r="6" spans="1:11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  <c r="K6" s="22" t="str">
        <f>IF(LEN(VLOOKUP(K$3,カラム定義!$A$1:$F$1061,ROW()-2,FALSE)) &gt; 0, VLOOKUP(K$3,カラム定義!$A$1:$F$1061,ROW()-2,FALSE), "")</f>
        <v/>
      </c>
    </row>
    <row r="7" spans="1:11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/>
      </c>
      <c r="D7" s="16" t="str">
        <f>IF(LEN(VLOOKUP(D$3,カラム定義!$A$1:$F$1061,ROW()-2,FALSE)) &gt; 0, VLOOKUP(D$3,カラム定義!$A$1:$F$1061,ROW()-2,FALSE), "")</f>
        <v/>
      </c>
      <c r="E7" s="16" t="str">
        <f>IF(LEN(VLOOKUP(E$3,カラム定義!$A$1:$F$1061,ROW()-2,FALSE)) &gt; 0, VLOOKUP(E$3,カラム定義!$A$1:$F$1061,ROW()-2,FALSE), "")</f>
        <v/>
      </c>
      <c r="F7" s="16" t="str">
        <f>IF(LEN(VLOOKUP(F$3,カラム定義!$A$1:$F$1061,ROW()-2,FALSE)) &gt; 0, VLOOKUP(F$3,カラム定義!$A$1:$F$1061,ROW()-2,FALSE), "")</f>
        <v/>
      </c>
      <c r="G7" s="16" t="str">
        <f>IF(LEN(VLOOKUP(G$3,カラム定義!$A$1:$F$1061,ROW()-2,FALSE)) &gt; 0, VLOOKUP(G$3,カラム定義!$A$1:$F$1061,ROW()-2,FALSE), "")</f>
        <v/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  <c r="J7" s="16" t="str">
        <f>IF(LEN(VLOOKUP(J$3,カラム定義!$A$1:$F$1061,ROW()-2,FALSE)) &gt; 0, VLOOKUP(J$3,カラム定義!$A$1:$F$1061,ROW()-2,FALSE), "")</f>
        <v>not null</v>
      </c>
      <c r="K7" s="16" t="str">
        <f>IF(LEN(VLOOKUP(K$3,カラム定義!$A$1:$F$1061,ROW()-2,FALSE)) &gt; 0, VLOOKUP(K$3,カラム定義!$A$1:$F$1061,ROW()-2,FALSE), "")</f>
        <v>not null</v>
      </c>
    </row>
    <row r="8" spans="1:11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>current_timestamp</v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>current_timestamp</v>
      </c>
    </row>
    <row r="9" spans="1:11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  <c r="K9" s="16"/>
    </row>
    <row r="10" spans="1:11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51" t="s">
        <v>358</v>
      </c>
      <c r="B12" s="39" t="s">
        <v>177</v>
      </c>
    </row>
    <row r="14" spans="1:11" s="2" customFormat="1">
      <c r="A14" s="2" t="s">
        <v>19</v>
      </c>
      <c r="I14" s="2" t="s">
        <v>20</v>
      </c>
    </row>
    <row r="15" spans="1:11">
      <c r="A15" s="39" t="s">
        <v>256</v>
      </c>
      <c r="B15" s="42">
        <v>6000000000002</v>
      </c>
      <c r="C15" s="1" t="s">
        <v>326</v>
      </c>
      <c r="D15" s="1" t="s">
        <v>327</v>
      </c>
      <c r="E15" s="1" t="s">
        <v>328</v>
      </c>
      <c r="F15" s="1" t="s">
        <v>334</v>
      </c>
      <c r="G15" s="1" t="s">
        <v>335</v>
      </c>
      <c r="H15" s="1" t="s">
        <v>6</v>
      </c>
      <c r="I15" s="1" t="s">
        <v>7</v>
      </c>
      <c r="J15" s="1" t="s">
        <v>6</v>
      </c>
      <c r="K15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F3:K3 B3:D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I15"/>
  <sheetViews>
    <sheetView zoomScale="85" zoomScaleNormal="85" workbookViewId="0">
      <selection activeCell="C44" sqref="C44"/>
    </sheetView>
  </sheetViews>
  <sheetFormatPr defaultRowHeight="13.5"/>
  <cols>
    <col min="1" max="1" width="13.375" style="1" customWidth="1"/>
    <col min="2" max="5" width="20.625" style="1" customWidth="1"/>
    <col min="6" max="6" width="16" style="1" customWidth="1"/>
    <col min="7" max="7" width="18.625" style="1" customWidth="1"/>
    <col min="8" max="8" width="17.875" style="1" customWidth="1"/>
    <col min="9" max="9" width="17.375" style="1" customWidth="1"/>
    <col min="10" max="16384" width="9" style="1"/>
  </cols>
  <sheetData>
    <row r="1" spans="1:9" s="8" customFormat="1" ht="38.25">
      <c r="A1" s="7" t="str">
        <f ca="1">RIGHT(CELL("filename",A1),LEN(CELL("filename",A1))-FIND("]",CELL("filename",A1)))</f>
        <v>t_pay_sub_cvs</v>
      </c>
    </row>
    <row r="2" spans="1:9" s="11" customFormat="1" ht="18.75">
      <c r="A2" s="9" t="s">
        <v>21</v>
      </c>
      <c r="B2" s="10">
        <f>COLUMN()-1</f>
        <v>1</v>
      </c>
      <c r="C2" s="10">
        <f t="shared" ref="C2:I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</row>
    <row r="3" spans="1:9" s="14" customFormat="1" ht="18.75">
      <c r="A3" s="12" t="s">
        <v>11</v>
      </c>
      <c r="B3" s="13" t="s">
        <v>161</v>
      </c>
      <c r="C3" s="13" t="s">
        <v>143</v>
      </c>
      <c r="D3" s="13" t="s">
        <v>146</v>
      </c>
      <c r="E3" s="13" t="s">
        <v>141</v>
      </c>
      <c r="F3" s="13" t="s">
        <v>128</v>
      </c>
      <c r="G3" s="13" t="s">
        <v>129</v>
      </c>
      <c r="H3" s="13" t="s">
        <v>130</v>
      </c>
      <c r="I3" s="13" t="s">
        <v>98</v>
      </c>
    </row>
    <row r="4" spans="1:9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varchar(5)</v>
      </c>
      <c r="D4" s="16" t="str">
        <f>IF(LEN(VLOOKUP(D$3,カラム定義!$A$1:$F$1061,ROW()-2,FALSE)) &gt; 0, VLOOKUP(D$3,カラム定義!$A$1:$F$1061,ROW()-2,FALSE), "")</f>
        <v>varchar(10)</v>
      </c>
      <c r="E4" s="16" t="str">
        <f>IF(LEN(VLOOKUP(E$3,カラム定義!$A$1:$F$1061,ROW()-2,FALSE)) &gt; 0, VLOOKUP(E$3,カラム定義!$A$1:$F$1061,ROW()-2,FALSE), "")</f>
        <v>varchar(40)</v>
      </c>
      <c r="F4" s="16" t="str">
        <f>IF(LEN(VLOOKUP(F$3,カラム定義!$A$1:$F$1061,ROW()-2,FALSE)) &gt; 0, VLOOKUP(F$3,カラム定義!$A$1:$F$1061,ROW()-2,FALSE), "")</f>
        <v>varchar(30)</v>
      </c>
      <c r="G4" s="16" t="str">
        <f>IF(LEN(VLOOKUP(G$3,カラム定義!$A$1:$F$1061,ROW()-2,FALSE)) &gt; 0, VLOOKUP(G$3,カラム定義!$A$1:$F$1061,ROW()-2,FALSE), "")</f>
        <v>timestamptz</v>
      </c>
      <c r="H4" s="16" t="str">
        <f>IF(LEN(VLOOKUP(H$3,カラム定義!$A$1:$F$1061,ROW()-2,FALSE)) &gt; 0, VLOOKUP(H$3,カラム定義!$A$1:$F$1061,ROW()-2,FALSE), "")</f>
        <v>varchar(30)</v>
      </c>
      <c r="I4" s="16" t="str">
        <f>IF(LEN(VLOOKUP(I$3,カラム定義!$A$1:$F$1061,ROW()-2,FALSE)) &gt; 0, VLOOKUP(I$3,カラム定義!$A$1:$F$1061,ROW()-2,FALSE), "")</f>
        <v>timestamptz</v>
      </c>
    </row>
    <row r="5" spans="1:9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支払番号</v>
      </c>
      <c r="C5" s="16" t="str">
        <f>IF(LEN(VLOOKUP(C$3,カラム定義!$A$1:$F$1061,ROW()-2,FALSE)) &gt; 0, VLOOKUP(C$3,カラム定義!$A$1:$F$1061,ROW()-2,FALSE), "")</f>
        <v>払込機関ID</v>
      </c>
      <c r="D5" s="16" t="str">
        <f>IF(LEN(VLOOKUP(D$3,カラム定義!$A$1:$F$1061,ROW()-2,FALSE)) &gt; 0, VLOOKUP(D$3,カラム定義!$A$1:$F$1061,ROW()-2,FALSE), "")</f>
        <v>払込支店番号</v>
      </c>
      <c r="E5" s="16" t="str">
        <f>IF(LEN(VLOOKUP(E$3,カラム定義!$A$1:$F$1061,ROW()-2,FALSE)) &gt; 0, VLOOKUP(E$3,カラム定義!$A$1:$F$1061,ROW()-2,FALSE), "")</f>
        <v>払込番号</v>
      </c>
      <c r="F5" s="16" t="str">
        <f>IF(LEN(VLOOKUP(F$3,カラム定義!$A$1:$F$1061,ROW()-2,FALSE)) &gt; 0, VLOOKUP(F$3,カラム定義!$A$1:$F$1061,ROW()-2,FALSE), "")</f>
        <v>作成者</v>
      </c>
      <c r="G5" s="16" t="str">
        <f>IF(LEN(VLOOKUP(G$3,カラム定義!$A$1:$F$1061,ROW()-2,FALSE)) &gt; 0, VLOOKUP(G$3,カラム定義!$A$1:$F$1061,ROW()-2,FALSE), "")</f>
        <v>作成タイムスタンプ</v>
      </c>
      <c r="H5" s="16" t="str">
        <f>IF(LEN(VLOOKUP(H$3,カラム定義!$A$1:$F$1061,ROW()-2,FALSE)) &gt; 0, VLOOKUP(H$3,カラム定義!$A$1:$F$1061,ROW()-2,FALSE), "")</f>
        <v>更新者</v>
      </c>
      <c r="I5" s="16" t="str">
        <f>IF(LEN(VLOOKUP(I$3,カラム定義!$A$1:$F$1061,ROW()-2,FALSE)) &gt; 0, VLOOKUP(I$3,カラム定義!$A$1:$F$1061,ROW()-2,FALSE), "")</f>
        <v>更新タイムスタンプ</v>
      </c>
    </row>
    <row r="6" spans="1:9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</row>
    <row r="7" spans="1:9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/>
      </c>
      <c r="D7" s="16" t="str">
        <f>IF(LEN(VLOOKUP(D$3,カラム定義!$A$1:$F$1061,ROW()-2,FALSE)) &gt; 0, VLOOKUP(D$3,カラム定義!$A$1:$F$1061,ROW()-2,FALSE), "")</f>
        <v/>
      </c>
      <c r="E7" s="16" t="str">
        <f>IF(LEN(VLOOKUP(E$3,カラム定義!$A$1:$F$1061,ROW()-2,FALSE)) &gt; 0, VLOOKUP(E$3,カラム定義!$A$1:$F$1061,ROW()-2,FALSE), "")</f>
        <v/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</row>
    <row r="8" spans="1:9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>current_timestamp</v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>current_timestamp</v>
      </c>
    </row>
    <row r="9" spans="1:9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</row>
    <row r="10" spans="1:9" s="14" customFormat="1" ht="18.75">
      <c r="A10" s="25"/>
      <c r="B10" s="16"/>
      <c r="C10" s="16"/>
      <c r="D10" s="16"/>
      <c r="E10" s="16"/>
      <c r="F10" s="16"/>
      <c r="G10" s="16"/>
      <c r="H10" s="16"/>
      <c r="I10" s="16"/>
    </row>
    <row r="11" spans="1:9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  <c r="I11" s="16"/>
    </row>
    <row r="12" spans="1:9">
      <c r="A12" s="51" t="s">
        <v>358</v>
      </c>
      <c r="B12" s="39" t="s">
        <v>177</v>
      </c>
    </row>
    <row r="14" spans="1:9" s="2" customFormat="1">
      <c r="A14" s="2" t="s">
        <v>19</v>
      </c>
      <c r="G14" s="2" t="s">
        <v>20</v>
      </c>
    </row>
    <row r="15" spans="1:9">
      <c r="A15" s="39" t="s">
        <v>256</v>
      </c>
      <c r="B15" s="42">
        <v>6000000000003</v>
      </c>
      <c r="C15" s="1" t="s">
        <v>336</v>
      </c>
      <c r="D15" s="1" t="s">
        <v>337</v>
      </c>
      <c r="E15" s="1" t="s">
        <v>338</v>
      </c>
      <c r="F15" s="1" t="s">
        <v>6</v>
      </c>
      <c r="G15" s="1" t="s">
        <v>7</v>
      </c>
      <c r="H15" s="1" t="s">
        <v>6</v>
      </c>
      <c r="I15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F3:I3 B3:D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80"/>
  <sheetViews>
    <sheetView tabSelected="1" topLeftCell="A34" workbookViewId="0">
      <selection activeCell="E70" sqref="E70"/>
    </sheetView>
  </sheetViews>
  <sheetFormatPr defaultRowHeight="13.5"/>
  <cols>
    <col min="1" max="1" width="17.5" customWidth="1"/>
    <col min="2" max="2" width="13.625" customWidth="1"/>
    <col min="3" max="3" width="18" customWidth="1"/>
    <col min="4" max="4" width="43.5" customWidth="1"/>
    <col min="5" max="5" width="13.625" customWidth="1"/>
  </cols>
  <sheetData>
    <row r="1" spans="1:6" ht="14.25" thickBot="1"/>
    <row r="2" spans="1:6" ht="14.25" thickBot="1">
      <c r="A2" s="4" t="s">
        <v>11</v>
      </c>
      <c r="B2" s="5" t="s">
        <v>12</v>
      </c>
      <c r="C2" s="5" t="s">
        <v>13</v>
      </c>
      <c r="D2" s="5" t="s">
        <v>18</v>
      </c>
      <c r="E2" s="5" t="s">
        <v>9</v>
      </c>
      <c r="F2" s="6" t="s">
        <v>10</v>
      </c>
    </row>
    <row r="3" spans="1:6">
      <c r="A3" s="18" t="s">
        <v>91</v>
      </c>
      <c r="B3" s="19" t="s">
        <v>134</v>
      </c>
      <c r="C3" s="19" t="s">
        <v>92</v>
      </c>
      <c r="D3" s="49" t="s">
        <v>376</v>
      </c>
      <c r="E3" s="19" t="s">
        <v>8</v>
      </c>
      <c r="F3" s="19"/>
    </row>
    <row r="4" spans="1:6" ht="27">
      <c r="A4" s="3" t="s">
        <v>182</v>
      </c>
      <c r="B4" s="20" t="s">
        <v>22</v>
      </c>
      <c r="C4" s="20" t="s">
        <v>181</v>
      </c>
      <c r="D4" s="50" t="s">
        <v>259</v>
      </c>
      <c r="E4" s="20" t="s">
        <v>8</v>
      </c>
      <c r="F4" s="20"/>
    </row>
    <row r="5" spans="1:6">
      <c r="A5" s="3" t="s">
        <v>95</v>
      </c>
      <c r="B5" s="20" t="s">
        <v>135</v>
      </c>
      <c r="C5" s="20" t="s">
        <v>24</v>
      </c>
      <c r="D5" s="50"/>
      <c r="E5" s="20" t="s">
        <v>8</v>
      </c>
      <c r="F5" s="20"/>
    </row>
    <row r="6" spans="1:6">
      <c r="A6" s="3" t="s">
        <v>189</v>
      </c>
      <c r="B6" s="20" t="s">
        <v>22</v>
      </c>
      <c r="C6" s="20" t="s">
        <v>190</v>
      </c>
      <c r="D6" s="50" t="s">
        <v>191</v>
      </c>
      <c r="E6" s="20" t="s">
        <v>8</v>
      </c>
      <c r="F6" s="20"/>
    </row>
    <row r="7" spans="1:6" ht="27">
      <c r="A7" s="3" t="s">
        <v>167</v>
      </c>
      <c r="B7" s="20" t="s">
        <v>22</v>
      </c>
      <c r="C7" s="20" t="s">
        <v>168</v>
      </c>
      <c r="D7" s="50" t="s">
        <v>365</v>
      </c>
      <c r="E7" s="20" t="s">
        <v>8</v>
      </c>
      <c r="F7" s="20"/>
    </row>
    <row r="8" spans="1:6">
      <c r="A8" s="3" t="s">
        <v>25</v>
      </c>
      <c r="B8" s="20" t="s">
        <v>22</v>
      </c>
      <c r="C8" s="20" t="s">
        <v>26</v>
      </c>
      <c r="D8" s="50" t="s">
        <v>263</v>
      </c>
      <c r="E8" s="20" t="s">
        <v>8</v>
      </c>
      <c r="F8" s="20"/>
    </row>
    <row r="9" spans="1:6">
      <c r="A9" s="18" t="s">
        <v>171</v>
      </c>
      <c r="B9" s="19" t="s">
        <v>134</v>
      </c>
      <c r="C9" s="19" t="s">
        <v>172</v>
      </c>
      <c r="D9" s="49"/>
      <c r="E9" s="19" t="s">
        <v>8</v>
      </c>
      <c r="F9" s="19"/>
    </row>
    <row r="10" spans="1:6">
      <c r="A10" s="18" t="s">
        <v>170</v>
      </c>
      <c r="B10" s="19" t="s">
        <v>134</v>
      </c>
      <c r="C10" s="20" t="s">
        <v>173</v>
      </c>
      <c r="D10" s="50" t="s">
        <v>174</v>
      </c>
      <c r="E10" s="20" t="s">
        <v>8</v>
      </c>
      <c r="F10" s="20"/>
    </row>
    <row r="11" spans="1:6">
      <c r="A11" s="3" t="s">
        <v>28</v>
      </c>
      <c r="B11" s="20" t="s">
        <v>22</v>
      </c>
      <c r="C11" s="20" t="s">
        <v>210</v>
      </c>
      <c r="D11" s="50"/>
      <c r="E11" s="20" t="s">
        <v>8</v>
      </c>
      <c r="F11" s="20"/>
    </row>
    <row r="12" spans="1:6">
      <c r="A12" s="3" t="s">
        <v>27</v>
      </c>
      <c r="B12" s="20" t="s">
        <v>47</v>
      </c>
      <c r="C12" s="20" t="s">
        <v>29</v>
      </c>
      <c r="D12" s="50"/>
      <c r="E12" s="20" t="s">
        <v>8</v>
      </c>
      <c r="F12" s="20"/>
    </row>
    <row r="13" spans="1:6">
      <c r="A13" s="3" t="s">
        <v>30</v>
      </c>
      <c r="B13" s="20" t="s">
        <v>76</v>
      </c>
      <c r="C13" s="20" t="s">
        <v>39</v>
      </c>
      <c r="D13" s="50"/>
      <c r="E13" s="20" t="s">
        <v>8</v>
      </c>
      <c r="F13" s="20"/>
    </row>
    <row r="14" spans="1:6">
      <c r="A14" s="3" t="s">
        <v>136</v>
      </c>
      <c r="B14" s="20" t="s">
        <v>32</v>
      </c>
      <c r="C14" s="20" t="s">
        <v>31</v>
      </c>
      <c r="D14" s="50"/>
      <c r="E14" s="20" t="s">
        <v>8</v>
      </c>
      <c r="F14" s="20"/>
    </row>
    <row r="15" spans="1:6">
      <c r="A15" s="3" t="s">
        <v>33</v>
      </c>
      <c r="B15" s="20" t="s">
        <v>135</v>
      </c>
      <c r="C15" s="20" t="s">
        <v>34</v>
      </c>
      <c r="D15" s="50"/>
      <c r="E15" s="20" t="s">
        <v>8</v>
      </c>
      <c r="F15" s="20"/>
    </row>
    <row r="16" spans="1:6">
      <c r="A16" s="3" t="s">
        <v>35</v>
      </c>
      <c r="B16" s="20" t="s">
        <v>32</v>
      </c>
      <c r="C16" s="20" t="s">
        <v>36</v>
      </c>
      <c r="D16" s="50"/>
      <c r="E16" s="20" t="s">
        <v>8</v>
      </c>
      <c r="F16" s="20"/>
    </row>
    <row r="17" spans="1:6">
      <c r="A17" s="3" t="s">
        <v>37</v>
      </c>
      <c r="B17" s="20" t="s">
        <v>0</v>
      </c>
      <c r="C17" s="20" t="s">
        <v>38</v>
      </c>
      <c r="D17" s="50"/>
      <c r="E17" s="20"/>
      <c r="F17" s="20"/>
    </row>
    <row r="18" spans="1:6">
      <c r="A18" s="3"/>
      <c r="B18" s="20"/>
      <c r="C18" s="20"/>
      <c r="D18" s="50"/>
      <c r="E18" s="20"/>
      <c r="F18" s="20"/>
    </row>
    <row r="19" spans="1:6">
      <c r="A19" s="3" t="s">
        <v>159</v>
      </c>
      <c r="B19" s="20" t="s">
        <v>75</v>
      </c>
      <c r="C19" s="20" t="s">
        <v>162</v>
      </c>
      <c r="D19" s="50" t="s">
        <v>377</v>
      </c>
      <c r="E19" s="20" t="s">
        <v>8</v>
      </c>
      <c r="F19" s="20"/>
    </row>
    <row r="20" spans="1:6">
      <c r="A20" s="3" t="s">
        <v>41</v>
      </c>
      <c r="B20" s="20" t="s">
        <v>46</v>
      </c>
      <c r="C20" s="20" t="s">
        <v>44</v>
      </c>
      <c r="D20" s="50"/>
      <c r="E20" s="20" t="s">
        <v>8</v>
      </c>
      <c r="F20" s="20"/>
    </row>
    <row r="21" spans="1:6">
      <c r="A21" s="3" t="s">
        <v>267</v>
      </c>
      <c r="B21" s="20" t="s">
        <v>22</v>
      </c>
      <c r="C21" s="20" t="s">
        <v>265</v>
      </c>
      <c r="D21" s="50" t="s">
        <v>268</v>
      </c>
      <c r="E21" s="20" t="s">
        <v>8</v>
      </c>
      <c r="F21" s="20"/>
    </row>
    <row r="22" spans="1:6" ht="40.5">
      <c r="A22" s="3" t="s">
        <v>339</v>
      </c>
      <c r="B22" s="20" t="s">
        <v>22</v>
      </c>
      <c r="C22" s="20" t="s">
        <v>341</v>
      </c>
      <c r="D22" s="50" t="s">
        <v>340</v>
      </c>
      <c r="E22" s="20" t="s">
        <v>8</v>
      </c>
      <c r="F22" s="20"/>
    </row>
    <row r="23" spans="1:6">
      <c r="A23" s="3" t="s">
        <v>43</v>
      </c>
      <c r="B23" s="20" t="s">
        <v>58</v>
      </c>
      <c r="C23" s="20" t="s">
        <v>45</v>
      </c>
      <c r="D23" s="50"/>
      <c r="E23" s="20" t="s">
        <v>8</v>
      </c>
      <c r="F23" s="20"/>
    </row>
    <row r="24" spans="1:6">
      <c r="A24" s="3" t="s">
        <v>166</v>
      </c>
      <c r="B24" s="20" t="s">
        <v>75</v>
      </c>
      <c r="C24" s="20" t="s">
        <v>165</v>
      </c>
      <c r="D24" s="50"/>
      <c r="E24" s="20" t="s">
        <v>8</v>
      </c>
      <c r="F24" s="20"/>
    </row>
    <row r="25" spans="1:6">
      <c r="A25" s="3" t="s">
        <v>49</v>
      </c>
      <c r="B25" s="20" t="s">
        <v>87</v>
      </c>
      <c r="C25" s="20" t="s">
        <v>48</v>
      </c>
      <c r="D25" s="50"/>
      <c r="E25" s="20" t="s">
        <v>8</v>
      </c>
      <c r="F25" s="20"/>
    </row>
    <row r="26" spans="1:6">
      <c r="A26" s="3" t="s">
        <v>59</v>
      </c>
      <c r="B26" s="20" t="s">
        <v>0</v>
      </c>
      <c r="C26" s="20" t="s">
        <v>60</v>
      </c>
      <c r="D26" s="50"/>
      <c r="E26" s="20" t="s">
        <v>8</v>
      </c>
      <c r="F26" s="20"/>
    </row>
    <row r="27" spans="1:6">
      <c r="A27" s="3" t="s">
        <v>273</v>
      </c>
      <c r="B27" s="20" t="s">
        <v>175</v>
      </c>
      <c r="C27" s="20" t="s">
        <v>271</v>
      </c>
      <c r="D27" s="50" t="s">
        <v>274</v>
      </c>
      <c r="E27" s="20"/>
      <c r="F27" s="20"/>
    </row>
    <row r="28" spans="1:6">
      <c r="A28" s="3" t="s">
        <v>50</v>
      </c>
      <c r="B28" s="20" t="s">
        <v>175</v>
      </c>
      <c r="C28" s="20" t="s">
        <v>51</v>
      </c>
      <c r="D28" s="50"/>
      <c r="E28" s="20" t="s">
        <v>8</v>
      </c>
      <c r="F28" s="20"/>
    </row>
    <row r="29" spans="1:6">
      <c r="A29" s="3" t="s">
        <v>156</v>
      </c>
      <c r="B29" s="20" t="s">
        <v>46</v>
      </c>
      <c r="C29" s="20" t="s">
        <v>155</v>
      </c>
      <c r="D29" s="50" t="s">
        <v>158</v>
      </c>
      <c r="E29" s="20" t="s">
        <v>8</v>
      </c>
      <c r="F29" s="20"/>
    </row>
    <row r="30" spans="1:6">
      <c r="A30" s="3" t="s">
        <v>52</v>
      </c>
      <c r="B30" s="20" t="s">
        <v>175</v>
      </c>
      <c r="C30" s="20" t="s">
        <v>54</v>
      </c>
      <c r="D30" s="50" t="s">
        <v>154</v>
      </c>
      <c r="E30" s="20"/>
      <c r="F30" s="20"/>
    </row>
    <row r="31" spans="1:6">
      <c r="A31" s="3" t="s">
        <v>53</v>
      </c>
      <c r="B31" s="20" t="s">
        <v>175</v>
      </c>
      <c r="C31" s="20" t="s">
        <v>55</v>
      </c>
      <c r="D31" s="50"/>
      <c r="E31" s="20"/>
      <c r="F31" s="20"/>
    </row>
    <row r="32" spans="1:6">
      <c r="A32" s="3" t="s">
        <v>56</v>
      </c>
      <c r="B32" s="20" t="s">
        <v>176</v>
      </c>
      <c r="C32" s="20" t="s">
        <v>57</v>
      </c>
      <c r="D32" s="50"/>
      <c r="E32" s="20"/>
      <c r="F32" s="20"/>
    </row>
    <row r="33" spans="1:6">
      <c r="A33" s="3"/>
      <c r="B33" s="20"/>
      <c r="C33" s="20"/>
      <c r="D33" s="50"/>
      <c r="E33" s="20"/>
      <c r="F33" s="20"/>
    </row>
    <row r="34" spans="1:6">
      <c r="A34" s="3" t="s">
        <v>297</v>
      </c>
      <c r="B34" s="20" t="s">
        <v>22</v>
      </c>
      <c r="C34" s="20" t="s">
        <v>298</v>
      </c>
      <c r="D34" s="50" t="s">
        <v>299</v>
      </c>
      <c r="E34" s="20" t="s">
        <v>8</v>
      </c>
      <c r="F34" s="20"/>
    </row>
    <row r="35" spans="1:6">
      <c r="A35" s="3" t="s">
        <v>149</v>
      </c>
      <c r="B35" s="20" t="s">
        <v>87</v>
      </c>
      <c r="C35" s="20" t="s">
        <v>152</v>
      </c>
      <c r="D35" s="50"/>
      <c r="E35" s="20" t="s">
        <v>8</v>
      </c>
      <c r="F35" s="20"/>
    </row>
    <row r="36" spans="1:6">
      <c r="A36" s="3" t="s">
        <v>150</v>
      </c>
      <c r="B36" s="20" t="s">
        <v>0</v>
      </c>
      <c r="C36" s="20" t="s">
        <v>153</v>
      </c>
      <c r="D36" s="50"/>
      <c r="E36" s="20" t="s">
        <v>8</v>
      </c>
      <c r="F36" s="20"/>
    </row>
    <row r="37" spans="1:6">
      <c r="A37" s="3"/>
      <c r="B37" s="20"/>
      <c r="C37" s="20"/>
      <c r="D37" s="50"/>
      <c r="E37" s="20"/>
      <c r="F37" s="20"/>
    </row>
    <row r="38" spans="1:6">
      <c r="A38" s="3" t="s">
        <v>161</v>
      </c>
      <c r="B38" s="20" t="s">
        <v>75</v>
      </c>
      <c r="C38" s="20" t="s">
        <v>160</v>
      </c>
      <c r="D38" s="50" t="s">
        <v>377</v>
      </c>
      <c r="E38" s="20" t="s">
        <v>8</v>
      </c>
      <c r="F38" s="20"/>
    </row>
    <row r="39" spans="1:6">
      <c r="A39" s="3" t="s">
        <v>67</v>
      </c>
      <c r="B39" s="20" t="s">
        <v>46</v>
      </c>
      <c r="C39" s="20" t="s">
        <v>64</v>
      </c>
      <c r="D39" s="50"/>
      <c r="E39" s="20" t="s">
        <v>8</v>
      </c>
      <c r="F39" s="20"/>
    </row>
    <row r="40" spans="1:6" ht="27">
      <c r="A40" s="3" t="s">
        <v>93</v>
      </c>
      <c r="B40" s="20" t="s">
        <v>87</v>
      </c>
      <c r="C40" s="20" t="s">
        <v>94</v>
      </c>
      <c r="D40" s="50" t="s">
        <v>316</v>
      </c>
      <c r="E40" s="20" t="s">
        <v>8</v>
      </c>
      <c r="F40" s="20"/>
    </row>
    <row r="41" spans="1:6">
      <c r="A41" s="3" t="s">
        <v>68</v>
      </c>
      <c r="B41" s="20" t="s">
        <v>58</v>
      </c>
      <c r="C41" s="20" t="s">
        <v>65</v>
      </c>
      <c r="D41" s="50"/>
      <c r="E41" s="20" t="s">
        <v>8</v>
      </c>
      <c r="F41" s="20"/>
    </row>
    <row r="42" spans="1:6">
      <c r="A42" s="3" t="s">
        <v>69</v>
      </c>
      <c r="B42" s="20" t="s">
        <v>70</v>
      </c>
      <c r="C42" s="20" t="s">
        <v>66</v>
      </c>
      <c r="D42" s="50"/>
      <c r="E42" s="20" t="s">
        <v>8</v>
      </c>
      <c r="F42" s="20"/>
    </row>
    <row r="43" spans="1:6">
      <c r="A43" s="3"/>
      <c r="B43" s="20"/>
      <c r="C43" s="20"/>
      <c r="D43" s="50"/>
      <c r="E43" s="20"/>
      <c r="F43" s="20"/>
    </row>
    <row r="44" spans="1:6">
      <c r="A44" s="3" t="s">
        <v>164</v>
      </c>
      <c r="B44" s="20" t="s">
        <v>75</v>
      </c>
      <c r="C44" s="20" t="s">
        <v>163</v>
      </c>
      <c r="D44" s="50" t="s">
        <v>377</v>
      </c>
      <c r="E44" s="20" t="s">
        <v>8</v>
      </c>
      <c r="F44" s="20"/>
    </row>
    <row r="45" spans="1:6">
      <c r="A45" s="3" t="s">
        <v>73</v>
      </c>
      <c r="B45" s="20" t="s">
        <v>46</v>
      </c>
      <c r="C45" s="20" t="s">
        <v>74</v>
      </c>
      <c r="D45" s="50"/>
      <c r="E45" s="20" t="s">
        <v>8</v>
      </c>
      <c r="F45" s="20"/>
    </row>
    <row r="46" spans="1:6">
      <c r="A46" s="3" t="s">
        <v>71</v>
      </c>
      <c r="B46" s="20" t="s">
        <v>76</v>
      </c>
      <c r="C46" s="20" t="s">
        <v>72</v>
      </c>
      <c r="D46" s="50"/>
      <c r="E46" s="20" t="s">
        <v>8</v>
      </c>
      <c r="F46" s="20"/>
    </row>
    <row r="47" spans="1:6">
      <c r="A47" s="3"/>
      <c r="B47" s="20"/>
      <c r="C47" s="20"/>
      <c r="D47" s="50"/>
      <c r="E47" s="20"/>
      <c r="F47" s="20"/>
    </row>
    <row r="48" spans="1:6">
      <c r="A48" s="3" t="s">
        <v>80</v>
      </c>
      <c r="B48" s="20" t="s">
        <v>87</v>
      </c>
      <c r="C48" s="20" t="s">
        <v>77</v>
      </c>
      <c r="D48" s="50"/>
      <c r="E48" s="20"/>
      <c r="F48" s="20"/>
    </row>
    <row r="49" spans="1:6">
      <c r="A49" s="3" t="s">
        <v>81</v>
      </c>
      <c r="B49" s="20" t="s">
        <v>88</v>
      </c>
      <c r="C49" s="20" t="s">
        <v>78</v>
      </c>
      <c r="D49" s="50"/>
      <c r="E49" s="20"/>
      <c r="F49" s="20"/>
    </row>
    <row r="50" spans="1:6">
      <c r="A50" s="3" t="s">
        <v>89</v>
      </c>
      <c r="B50" s="20" t="s">
        <v>46</v>
      </c>
      <c r="C50" s="20" t="s">
        <v>90</v>
      </c>
      <c r="D50" s="50"/>
      <c r="E50" s="20"/>
      <c r="F50" s="20"/>
    </row>
    <row r="51" spans="1:6">
      <c r="A51" s="3" t="s">
        <v>333</v>
      </c>
      <c r="B51" s="20" t="s">
        <v>32</v>
      </c>
      <c r="C51" s="20" t="s">
        <v>332</v>
      </c>
      <c r="D51" s="50"/>
      <c r="E51" s="20"/>
      <c r="F51" s="20"/>
    </row>
    <row r="52" spans="1:6">
      <c r="A52" s="3" t="s">
        <v>330</v>
      </c>
      <c r="B52" s="20" t="s">
        <v>32</v>
      </c>
      <c r="C52" s="20" t="s">
        <v>331</v>
      </c>
      <c r="D52" s="50"/>
      <c r="E52" s="20"/>
      <c r="F52" s="20"/>
    </row>
    <row r="53" spans="1:6">
      <c r="A53" s="3"/>
      <c r="B53" s="20"/>
      <c r="C53" s="20"/>
      <c r="D53" s="50"/>
      <c r="E53" s="20"/>
      <c r="F53" s="20"/>
    </row>
    <row r="54" spans="1:6">
      <c r="A54" s="3" t="s">
        <v>82</v>
      </c>
      <c r="B54" s="20" t="s">
        <v>86</v>
      </c>
      <c r="C54" s="20" t="s">
        <v>79</v>
      </c>
      <c r="D54" s="50"/>
      <c r="E54" s="20"/>
      <c r="F54" s="20"/>
    </row>
    <row r="55" spans="1:6">
      <c r="A55" s="3" t="s">
        <v>83</v>
      </c>
      <c r="B55" s="20" t="s">
        <v>47</v>
      </c>
      <c r="C55" s="20" t="s">
        <v>140</v>
      </c>
      <c r="D55" s="50"/>
      <c r="E55" s="20"/>
      <c r="F55" s="20"/>
    </row>
    <row r="56" spans="1:6">
      <c r="A56" s="3" t="s">
        <v>84</v>
      </c>
      <c r="B56" s="20" t="s">
        <v>40</v>
      </c>
      <c r="C56" s="20" t="s">
        <v>85</v>
      </c>
      <c r="D56" s="50"/>
      <c r="E56" s="20"/>
      <c r="F56" s="20"/>
    </row>
    <row r="57" spans="1:6">
      <c r="A57" s="3"/>
      <c r="B57" s="20"/>
      <c r="C57" s="20"/>
      <c r="D57" s="50"/>
      <c r="E57" s="20"/>
      <c r="F57" s="20"/>
    </row>
    <row r="58" spans="1:6">
      <c r="A58" s="3" t="s">
        <v>144</v>
      </c>
      <c r="B58" s="20" t="s">
        <v>86</v>
      </c>
      <c r="C58" s="20" t="s">
        <v>145</v>
      </c>
      <c r="D58" s="50"/>
      <c r="E58" s="20"/>
      <c r="F58" s="20"/>
    </row>
    <row r="59" spans="1:6">
      <c r="A59" s="3" t="s">
        <v>147</v>
      </c>
      <c r="B59" s="20" t="s">
        <v>138</v>
      </c>
      <c r="C59" s="20" t="s">
        <v>139</v>
      </c>
      <c r="D59" s="50"/>
      <c r="E59" s="20"/>
      <c r="F59" s="20"/>
    </row>
    <row r="60" spans="1:6">
      <c r="A60" s="3" t="s">
        <v>142</v>
      </c>
      <c r="B60" s="20" t="s">
        <v>0</v>
      </c>
      <c r="C60" s="20" t="s">
        <v>137</v>
      </c>
      <c r="D60" s="50"/>
      <c r="E60" s="20"/>
      <c r="F60" s="20"/>
    </row>
    <row r="61" spans="1:6">
      <c r="A61" s="3"/>
      <c r="B61" s="20"/>
      <c r="C61" s="20"/>
      <c r="D61" s="50"/>
      <c r="E61" s="20"/>
      <c r="F61" s="20"/>
    </row>
    <row r="62" spans="1:6">
      <c r="A62" s="3" t="s">
        <v>343</v>
      </c>
      <c r="B62" s="20" t="s">
        <v>344</v>
      </c>
      <c r="C62" s="20" t="s">
        <v>345</v>
      </c>
      <c r="D62" s="50"/>
      <c r="E62" s="20"/>
      <c r="F62" s="20"/>
    </row>
    <row r="63" spans="1:6">
      <c r="A63" s="3"/>
      <c r="B63" s="20"/>
      <c r="C63" s="20"/>
      <c r="D63" s="50"/>
      <c r="E63" s="20"/>
      <c r="F63" s="20"/>
    </row>
    <row r="64" spans="1:6">
      <c r="A64" s="3" t="s">
        <v>361</v>
      </c>
      <c r="B64" s="20" t="s">
        <v>362</v>
      </c>
      <c r="C64" s="20" t="s">
        <v>363</v>
      </c>
      <c r="D64" s="50" t="s">
        <v>375</v>
      </c>
      <c r="E64" s="20"/>
      <c r="F64" s="20"/>
    </row>
    <row r="65" spans="1:6">
      <c r="A65" s="3" t="s">
        <v>381</v>
      </c>
      <c r="B65" s="20" t="s">
        <v>76</v>
      </c>
      <c r="C65" s="20" t="s">
        <v>388</v>
      </c>
      <c r="D65" s="50" t="s">
        <v>384</v>
      </c>
      <c r="E65" s="20"/>
      <c r="F65" s="20"/>
    </row>
    <row r="66" spans="1:6">
      <c r="A66" s="3" t="s">
        <v>383</v>
      </c>
      <c r="B66" s="20" t="s">
        <v>76</v>
      </c>
      <c r="C66" s="20" t="s">
        <v>387</v>
      </c>
      <c r="D66" s="50" t="s">
        <v>386</v>
      </c>
      <c r="E66" s="20"/>
      <c r="F66" s="20"/>
    </row>
    <row r="67" spans="1:6">
      <c r="A67" s="3" t="s">
        <v>392</v>
      </c>
      <c r="B67" s="20" t="s">
        <v>344</v>
      </c>
      <c r="C67" s="20" t="s">
        <v>390</v>
      </c>
      <c r="D67" s="50" t="s">
        <v>389</v>
      </c>
      <c r="E67" s="20"/>
      <c r="F67" s="20"/>
    </row>
    <row r="68" spans="1:6">
      <c r="A68" s="3" t="s">
        <v>370</v>
      </c>
      <c r="B68" s="20" t="s">
        <v>364</v>
      </c>
      <c r="C68" s="20" t="s">
        <v>371</v>
      </c>
      <c r="D68" s="50" t="s">
        <v>394</v>
      </c>
      <c r="E68" s="20" t="s">
        <v>367</v>
      </c>
      <c r="F68" s="20"/>
    </row>
    <row r="69" spans="1:6">
      <c r="A69" s="3" t="s">
        <v>373</v>
      </c>
      <c r="B69" s="20" t="s">
        <v>364</v>
      </c>
      <c r="C69" s="20" t="s">
        <v>374</v>
      </c>
      <c r="D69" s="50" t="s">
        <v>366</v>
      </c>
      <c r="E69" s="20" t="s">
        <v>367</v>
      </c>
      <c r="F69" s="20"/>
    </row>
    <row r="70" spans="1:6">
      <c r="A70" s="3" t="s">
        <v>396</v>
      </c>
      <c r="B70" s="20" t="s">
        <v>362</v>
      </c>
      <c r="C70" s="20" t="s">
        <v>406</v>
      </c>
      <c r="D70" s="50" t="s">
        <v>401</v>
      </c>
      <c r="E70" s="20"/>
      <c r="F70" s="20"/>
    </row>
    <row r="71" spans="1:6">
      <c r="A71" s="3" t="s">
        <v>398</v>
      </c>
      <c r="B71" s="20" t="s">
        <v>75</v>
      </c>
      <c r="C71" s="20" t="s">
        <v>407</v>
      </c>
      <c r="D71" s="50" t="s">
        <v>403</v>
      </c>
      <c r="E71" s="20"/>
      <c r="F71" s="20"/>
    </row>
    <row r="72" spans="1:6">
      <c r="A72" s="3" t="s">
        <v>400</v>
      </c>
      <c r="B72" s="20" t="s">
        <v>75</v>
      </c>
      <c r="C72" s="20" t="s">
        <v>408</v>
      </c>
      <c r="D72" s="50" t="s">
        <v>402</v>
      </c>
      <c r="E72" s="20"/>
      <c r="F72" s="20"/>
    </row>
    <row r="73" spans="1:6">
      <c r="A73" s="3" t="s">
        <v>405</v>
      </c>
      <c r="B73" s="20" t="s">
        <v>75</v>
      </c>
      <c r="C73" s="20" t="s">
        <v>409</v>
      </c>
      <c r="D73" s="50" t="s">
        <v>412</v>
      </c>
      <c r="E73" s="20"/>
      <c r="F73" s="20"/>
    </row>
    <row r="74" spans="1:6">
      <c r="A74" s="3" t="s">
        <v>416</v>
      </c>
      <c r="B74" s="20" t="s">
        <v>75</v>
      </c>
      <c r="C74" s="20" t="s">
        <v>410</v>
      </c>
      <c r="D74" s="50" t="s">
        <v>413</v>
      </c>
      <c r="E74" s="20"/>
      <c r="F74" s="20"/>
    </row>
    <row r="75" spans="1:6">
      <c r="A75" s="3" t="s">
        <v>418</v>
      </c>
      <c r="B75" s="20" t="s">
        <v>362</v>
      </c>
      <c r="C75" s="20" t="s">
        <v>411</v>
      </c>
      <c r="D75" s="50" t="s">
        <v>414</v>
      </c>
      <c r="E75" s="20"/>
      <c r="F75" s="20"/>
    </row>
    <row r="76" spans="1:6">
      <c r="A76" s="3"/>
      <c r="B76" s="20"/>
      <c r="C76" s="20"/>
      <c r="D76" s="50"/>
      <c r="E76" s="20"/>
      <c r="F76" s="20"/>
    </row>
    <row r="77" spans="1:6">
      <c r="A77" s="3" t="s">
        <v>96</v>
      </c>
      <c r="B77" s="20" t="s">
        <v>3</v>
      </c>
      <c r="C77" s="20" t="s">
        <v>14</v>
      </c>
      <c r="D77" s="50"/>
      <c r="E77" s="20" t="s">
        <v>8</v>
      </c>
      <c r="F77" s="20"/>
    </row>
    <row r="78" spans="1:6">
      <c r="A78" s="3" t="s">
        <v>97</v>
      </c>
      <c r="B78" s="20" t="s">
        <v>2</v>
      </c>
      <c r="C78" s="20" t="s">
        <v>16</v>
      </c>
      <c r="D78" s="50"/>
      <c r="E78" s="20" t="s">
        <v>8</v>
      </c>
      <c r="F78" s="20" t="s">
        <v>169</v>
      </c>
    </row>
    <row r="79" spans="1:6">
      <c r="A79" s="3" t="s">
        <v>1</v>
      </c>
      <c r="B79" s="20" t="s">
        <v>3</v>
      </c>
      <c r="C79" s="20" t="s">
        <v>15</v>
      </c>
      <c r="D79" s="50"/>
      <c r="E79" s="20" t="s">
        <v>8</v>
      </c>
      <c r="F79" s="20"/>
    </row>
    <row r="80" spans="1:6">
      <c r="A80" s="3" t="s">
        <v>98</v>
      </c>
      <c r="B80" s="20" t="s">
        <v>2</v>
      </c>
      <c r="C80" s="20" t="s">
        <v>17</v>
      </c>
      <c r="D80" s="50"/>
      <c r="E80" s="20" t="s">
        <v>8</v>
      </c>
      <c r="F80" s="20" t="s">
        <v>169</v>
      </c>
    </row>
  </sheetData>
  <phoneticPr fontId="1"/>
  <dataValidations count="2">
    <dataValidation type="textLength" errorStyle="warning" allowBlank="1" showInputMessage="1" showErrorMessage="1" errorTitle="カラム定義エラー" error="Oracle制限の30バイトを超えています" sqref="C13:C14 C11 A3 C9 A8:A10 C3">
      <formula1>0</formula1>
      <formula2>30</formula2>
    </dataValidation>
    <dataValidation type="textLength" errorStyle="warning" showInputMessage="1" showErrorMessage="1" errorTitle="カラム定義エラー" error="Oracle制限の30バイトを超えています" sqref="A11:A12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3"/>
  <sheetViews>
    <sheetView zoomScale="85" zoomScaleNormal="85" workbookViewId="0">
      <selection activeCell="C45" sqref="C45"/>
    </sheetView>
  </sheetViews>
  <sheetFormatPr defaultRowHeight="13.5"/>
  <cols>
    <col min="1" max="1" width="13.375" style="1" customWidth="1"/>
    <col min="2" max="6" width="20.625" style="1" customWidth="1"/>
    <col min="7" max="7" width="16" style="1" customWidth="1"/>
    <col min="8" max="8" width="18.625" style="1" customWidth="1"/>
    <col min="9" max="9" width="17.875" style="1" customWidth="1"/>
    <col min="10" max="10" width="17.375" style="1" customWidth="1"/>
    <col min="11" max="16384" width="9" style="1"/>
  </cols>
  <sheetData>
    <row r="1" spans="1:10" s="8" customFormat="1" ht="38.25">
      <c r="A1" s="7" t="str">
        <f ca="1">RIGHT(CELL("filename",A1),LEN(CELL("filename",A1))-FIND("]",CELL("filename",A1)))</f>
        <v>t_cust</v>
      </c>
      <c r="F1" s="17" t="s">
        <v>133</v>
      </c>
    </row>
    <row r="2" spans="1:10" s="11" customFormat="1" ht="18.75">
      <c r="A2" s="9" t="s">
        <v>21</v>
      </c>
      <c r="B2" s="10">
        <f>COLUMN()-1</f>
        <v>1</v>
      </c>
      <c r="C2" s="10">
        <f t="shared" ref="C2:J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</row>
    <row r="3" spans="1:10" s="14" customFormat="1" ht="18.75">
      <c r="A3" s="12" t="s">
        <v>11</v>
      </c>
      <c r="B3" s="13" t="s">
        <v>91</v>
      </c>
      <c r="C3" s="13" t="s">
        <v>95</v>
      </c>
      <c r="D3" s="13" t="s">
        <v>183</v>
      </c>
      <c r="E3" s="13" t="s">
        <v>192</v>
      </c>
      <c r="F3" s="13" t="s">
        <v>167</v>
      </c>
      <c r="G3" s="13" t="s">
        <v>96</v>
      </c>
      <c r="H3" s="13" t="s">
        <v>97</v>
      </c>
      <c r="I3" s="13" t="s">
        <v>1</v>
      </c>
      <c r="J3" s="13" t="s">
        <v>98</v>
      </c>
    </row>
    <row r="4" spans="1:10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integer</v>
      </c>
      <c r="C4" s="16" t="str">
        <f>IF(LEN(VLOOKUP(C$3,カラム定義!$A$1:$F$1061,ROW()-2,FALSE)) &gt; 0, VLOOKUP(C$3,カラム定義!$A$1:$F$1061,ROW()-2,FALSE), "")</f>
        <v>varchar(60)</v>
      </c>
      <c r="D4" s="16" t="str">
        <f>IF(LEN(VLOOKUP(D$3,カラム定義!$A$1:$F$1061,ROW()-2,FALSE)) &gt; 0, VLOOKUP(D$3,カラム定義!$A$1:$F$1061,ROW()-2,FALSE), "")</f>
        <v>smallint</v>
      </c>
      <c r="E4" s="16" t="str">
        <f>IF(LEN(VLOOKUP(E$3,カラム定義!$A$1:$F$1061,ROW()-2,FALSE)) &gt; 0, VLOOKUP(E$3,カラム定義!$A$1:$F$1061,ROW()-2,FALSE), "")</f>
        <v>smallint</v>
      </c>
      <c r="F4" s="16" t="str">
        <f>IF(LEN(VLOOKUP(F$3,カラム定義!$A$1:$F$1061,ROW()-2,FALSE)) &gt; 0, VLOOKUP(F$3,カラム定義!$A$1:$F$1061,ROW()-2,FALSE), "")</f>
        <v>smallint</v>
      </c>
      <c r="G4" s="16" t="str">
        <f>IF(LEN(VLOOKUP(G$3,カラム定義!$A$1:$F$1061,ROW()-2,FALSE)) &gt; 0, VLOOKUP(G$3,カラム定義!$A$1:$F$1061,ROW()-2,FALSE), "")</f>
        <v>varchar(30)</v>
      </c>
      <c r="H4" s="16" t="str">
        <f>IF(LEN(VLOOKUP(H$3,カラム定義!$A$1:$F$1061,ROW()-2,FALSE)) &gt; 0, VLOOKUP(H$3,カラム定義!$A$1:$F$1061,ROW()-2,FALSE), "")</f>
        <v>timestamptz</v>
      </c>
      <c r="I4" s="16" t="str">
        <f>IF(LEN(VLOOKUP(I$3,カラム定義!$A$1:$F$1061,ROW()-2,FALSE)) &gt; 0, VLOOKUP(I$3,カラム定義!$A$1:$F$1061,ROW()-2,FALSE), "")</f>
        <v>varchar(30)</v>
      </c>
      <c r="J4" s="16" t="str">
        <f>IF(LEN(VLOOKUP(J$3,カラム定義!$A$1:$F$1061,ROW()-2,FALSE)) &gt; 0, VLOOKUP(J$3,カラム定義!$A$1:$F$1061,ROW()-2,FALSE), "")</f>
        <v>timestamptz</v>
      </c>
    </row>
    <row r="5" spans="1:10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顧客コード</v>
      </c>
      <c r="C5" s="16" t="str">
        <f>IF(LEN(VLOOKUP(C$3,カラム定義!$A$1:$F$1061,ROW()-2,FALSE)) &gt; 0, VLOOKUP(C$3,カラム定義!$A$1:$F$1061,ROW()-2,FALSE), "")</f>
        <v>顧客名</v>
      </c>
      <c r="D5" s="16" t="str">
        <f>IF(LEN(VLOOKUP(D$3,カラム定義!$A$1:$F$1061,ROW()-2,FALSE)) &gt; 0, VLOOKUP(D$3,カラム定義!$A$1:$F$1061,ROW()-2,FALSE), "")</f>
        <v>性別</v>
      </c>
      <c r="E5" s="16" t="str">
        <f>IF(LEN(VLOOKUP(E$3,カラム定義!$A$1:$F$1061,ROW()-2,FALSE)) &gt; 0, VLOOKUP(E$3,カラム定義!$A$1:$F$1061,ROW()-2,FALSE), "")</f>
        <v>顧客種別</v>
      </c>
      <c r="F5" s="16" t="str">
        <f>IF(LEN(VLOOKUP(F$3,カラム定義!$A$1:$F$1061,ROW()-2,FALSE)) &gt; 0, VLOOKUP(F$3,カラム定義!$A$1:$F$1061,ROW()-2,FALSE), "")</f>
        <v>システム状態コード</v>
      </c>
      <c r="G5" s="16" t="str">
        <f>IF(LEN(VLOOKUP(G$3,カラム定義!$A$1:$F$1061,ROW()-2,FALSE)) &gt; 0, VLOOKUP(G$3,カラム定義!$A$1:$F$1061,ROW()-2,FALSE), "")</f>
        <v>作成者</v>
      </c>
      <c r="H5" s="16" t="str">
        <f>IF(LEN(VLOOKUP(H$3,カラム定義!$A$1:$F$1061,ROW()-2,FALSE)) &gt; 0, VLOOKUP(H$3,カラム定義!$A$1:$F$1061,ROW()-2,FALSE), "")</f>
        <v>作成タイムスタンプ</v>
      </c>
      <c r="I5" s="16" t="str">
        <f>IF(LEN(VLOOKUP(I$3,カラム定義!$A$1:$F$1061,ROW()-2,FALSE)) &gt; 0, VLOOKUP(I$3,カラム定義!$A$1:$F$1061,ROW()-2,FALSE), "")</f>
        <v>更新者</v>
      </c>
      <c r="J5" s="16" t="str">
        <f>IF(LEN(VLOOKUP(J$3,カラム定義!$A$1:$F$1061,ROW()-2,FALSE)) &gt; 0, VLOOKUP(J$3,カラム定義!$A$1:$F$1061,ROW()-2,FALSE), "")</f>
        <v>更新タイムスタンプ</v>
      </c>
    </row>
    <row r="6" spans="1:10" s="23" customFormat="1" ht="75">
      <c r="A6" s="21" t="s">
        <v>18</v>
      </c>
      <c r="B6" s="22" t="str">
        <f>IF(LEN(VLOOKUP(B$3,カラム定義!$A$1:$F$1061,ROW()-2,FALSE)) &gt; 0, VLOOKUP(B$3,カラム定義!$A$1:$F$1061,ROW()-2,FALSE), "")</f>
        <v>10桁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>0：その他、1：男性、2：女性、3：男性（女性思考）、4：女性（男性思考）</v>
      </c>
      <c r="E6" s="22" t="str">
        <f>IF(LEN(VLOOKUP(E$3,カラム定義!$A$1:$F$1061,ROW()-2,FALSE)) &gt; 0, VLOOKUP(E$3,カラム定義!$A$1:$F$1061,ROW()-2,FALSE), "")</f>
        <v>0：不明、1：個人、2：法人、３：自社用</v>
      </c>
      <c r="F6" s="22" t="str">
        <f>IF(LEN(VLOOKUP(F$3,カラム定義!$A$1:$F$1061,ROW()-2,FALSE)) &gt; 0, VLOOKUP(F$3,カラム定義!$A$1:$F$1061,ROW()-2,FALSE), "")</f>
        <v>0：無効、1：有効、2：取消済、3：削除済、4：変更予約、それ以外：未定義</v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</row>
    <row r="7" spans="1:10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  <c r="J7" s="16" t="str">
        <f>IF(LEN(VLOOKUP(J$3,カラム定義!$A$1:$F$1061,ROW()-2,FALSE)) &gt; 0, VLOOKUP(J$3,カラム定義!$A$1:$F$1061,ROW()-2,FALSE), "")</f>
        <v>not null</v>
      </c>
    </row>
    <row r="8" spans="1:10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>current_timestamp</v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>current_timestamp</v>
      </c>
    </row>
    <row r="9" spans="1:10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</row>
    <row r="10" spans="1:10" s="14" customFormat="1" ht="18.75">
      <c r="A10" s="25"/>
      <c r="B10" s="24"/>
      <c r="C10" s="16"/>
      <c r="D10" s="16"/>
      <c r="E10" s="16"/>
      <c r="F10" s="16"/>
      <c r="G10" s="16"/>
      <c r="H10" s="16"/>
      <c r="I10" s="16"/>
      <c r="J10" s="16"/>
    </row>
    <row r="11" spans="1:10" s="14" customFormat="1" ht="18.75">
      <c r="A11" s="25" t="s">
        <v>253</v>
      </c>
      <c r="B11" s="24">
        <v>100000000</v>
      </c>
      <c r="C11" s="16"/>
      <c r="D11" s="16"/>
      <c r="E11" s="16"/>
      <c r="F11" s="16"/>
      <c r="G11" s="16"/>
      <c r="H11" s="16"/>
      <c r="I11" s="16"/>
      <c r="J11" s="16"/>
    </row>
    <row r="12" spans="1:10">
      <c r="A12" s="51" t="s">
        <v>358</v>
      </c>
      <c r="B12" s="39" t="s">
        <v>359</v>
      </c>
    </row>
    <row r="13" spans="1:10">
      <c r="B13" s="39"/>
    </row>
    <row r="14" spans="1:10" s="2" customFormat="1">
      <c r="A14" s="38" t="s">
        <v>19</v>
      </c>
      <c r="H14" s="2" t="s">
        <v>20</v>
      </c>
    </row>
    <row r="15" spans="1:10">
      <c r="A15" s="39" t="s">
        <v>256</v>
      </c>
      <c r="B15" s="1" t="s">
        <v>254</v>
      </c>
      <c r="C15" s="1" t="s">
        <v>179</v>
      </c>
      <c r="D15" s="1" t="s">
        <v>185</v>
      </c>
      <c r="E15" s="1" t="s">
        <v>185</v>
      </c>
      <c r="F15" s="1" t="s">
        <v>5</v>
      </c>
      <c r="G15" s="1" t="s">
        <v>6</v>
      </c>
      <c r="H15" s="1" t="s">
        <v>7</v>
      </c>
      <c r="I15" s="1" t="s">
        <v>6</v>
      </c>
      <c r="J15" s="1" t="s">
        <v>7</v>
      </c>
    </row>
    <row r="16" spans="1:10">
      <c r="A16" s="39" t="s">
        <v>256</v>
      </c>
      <c r="B16" s="1" t="s">
        <v>255</v>
      </c>
      <c r="C16" s="1" t="s">
        <v>180</v>
      </c>
      <c r="D16" s="1" t="s">
        <v>185</v>
      </c>
      <c r="E16" s="1" t="s">
        <v>185</v>
      </c>
      <c r="F16" s="1" t="s">
        <v>5</v>
      </c>
      <c r="G16" s="1" t="s">
        <v>6</v>
      </c>
      <c r="H16" s="1" t="s">
        <v>7</v>
      </c>
      <c r="I16" s="1" t="s">
        <v>6</v>
      </c>
      <c r="J16" s="1" t="s">
        <v>7</v>
      </c>
    </row>
    <row r="17" spans="1:10">
      <c r="A17" s="39" t="s">
        <v>256</v>
      </c>
      <c r="B17" s="1" t="s">
        <v>199</v>
      </c>
      <c r="C17" s="1" t="s">
        <v>186</v>
      </c>
      <c r="D17" s="1" t="s">
        <v>257</v>
      </c>
      <c r="E17" s="1" t="s">
        <v>185</v>
      </c>
      <c r="F17" s="1" t="s">
        <v>5</v>
      </c>
      <c r="G17" s="1" t="s">
        <v>6</v>
      </c>
      <c r="H17" s="1" t="s">
        <v>7</v>
      </c>
      <c r="I17" s="1" t="s">
        <v>6</v>
      </c>
      <c r="J17" s="1" t="s">
        <v>7</v>
      </c>
    </row>
    <row r="18" spans="1:10">
      <c r="A18" s="39" t="s">
        <v>256</v>
      </c>
      <c r="B18" s="1" t="s">
        <v>202</v>
      </c>
      <c r="C18" s="1" t="s">
        <v>187</v>
      </c>
      <c r="D18" s="1" t="s">
        <v>257</v>
      </c>
      <c r="E18" s="1" t="s">
        <v>185</v>
      </c>
      <c r="F18" s="1" t="s">
        <v>5</v>
      </c>
      <c r="G18" s="1" t="s">
        <v>6</v>
      </c>
      <c r="H18" s="1" t="s">
        <v>7</v>
      </c>
      <c r="I18" s="1" t="s">
        <v>6</v>
      </c>
      <c r="J18" s="1" t="s">
        <v>7</v>
      </c>
    </row>
    <row r="19" spans="1:10">
      <c r="A19" s="39" t="s">
        <v>256</v>
      </c>
      <c r="B19" s="1" t="s">
        <v>204</v>
      </c>
      <c r="C19" s="1" t="s">
        <v>195</v>
      </c>
      <c r="D19" s="1" t="s">
        <v>258</v>
      </c>
      <c r="E19" s="1" t="s">
        <v>347</v>
      </c>
      <c r="F19" s="1" t="s">
        <v>5</v>
      </c>
      <c r="G19" s="1" t="s">
        <v>6</v>
      </c>
      <c r="H19" s="1" t="s">
        <v>7</v>
      </c>
      <c r="I19" s="1" t="s">
        <v>6</v>
      </c>
      <c r="J19" s="1" t="s">
        <v>7</v>
      </c>
    </row>
    <row r="20" spans="1:10">
      <c r="A20" s="39" t="s">
        <v>256</v>
      </c>
      <c r="B20" s="1" t="s">
        <v>205</v>
      </c>
      <c r="C20" s="1" t="s">
        <v>188</v>
      </c>
      <c r="D20" s="1" t="s">
        <v>258</v>
      </c>
      <c r="E20" s="1" t="s">
        <v>347</v>
      </c>
      <c r="F20" s="1" t="s">
        <v>5</v>
      </c>
      <c r="G20" s="1" t="s">
        <v>6</v>
      </c>
      <c r="H20" s="1" t="s">
        <v>7</v>
      </c>
      <c r="I20" s="1" t="s">
        <v>6</v>
      </c>
      <c r="J20" s="1" t="s">
        <v>7</v>
      </c>
    </row>
    <row r="21" spans="1:10">
      <c r="A21" s="39" t="s">
        <v>256</v>
      </c>
      <c r="B21" s="1" t="s">
        <v>206</v>
      </c>
      <c r="C21" s="1" t="s">
        <v>194</v>
      </c>
      <c r="D21" s="1" t="s">
        <v>258</v>
      </c>
      <c r="E21" s="1" t="s">
        <v>347</v>
      </c>
      <c r="F21" s="1" t="s">
        <v>5</v>
      </c>
      <c r="G21" s="1" t="s">
        <v>6</v>
      </c>
      <c r="H21" s="1" t="s">
        <v>7</v>
      </c>
      <c r="I21" s="1" t="s">
        <v>6</v>
      </c>
      <c r="J21" s="1" t="s">
        <v>7</v>
      </c>
    </row>
    <row r="22" spans="1:10">
      <c r="A22" s="39" t="s">
        <v>256</v>
      </c>
      <c r="B22" s="1" t="s">
        <v>207</v>
      </c>
      <c r="C22" s="1" t="s">
        <v>193</v>
      </c>
      <c r="D22" s="1" t="s">
        <v>258</v>
      </c>
      <c r="E22" s="1" t="s">
        <v>347</v>
      </c>
      <c r="F22" s="1" t="s">
        <v>5</v>
      </c>
      <c r="G22" s="1" t="s">
        <v>6</v>
      </c>
      <c r="H22" s="1" t="s">
        <v>7</v>
      </c>
      <c r="I22" s="1" t="s">
        <v>6</v>
      </c>
      <c r="J22" s="1" t="s">
        <v>7</v>
      </c>
    </row>
    <row r="23" spans="1:10">
      <c r="A23" s="39" t="s">
        <v>256</v>
      </c>
      <c r="B23" s="1" t="s">
        <v>261</v>
      </c>
      <c r="C23" s="1" t="s">
        <v>260</v>
      </c>
      <c r="D23" s="1" t="s">
        <v>257</v>
      </c>
      <c r="E23" s="1" t="s">
        <v>185</v>
      </c>
      <c r="F23" s="1" t="s">
        <v>5</v>
      </c>
      <c r="G23" s="1" t="s">
        <v>6</v>
      </c>
      <c r="H23" s="1" t="s">
        <v>7</v>
      </c>
      <c r="I23" s="1" t="s">
        <v>6</v>
      </c>
      <c r="J23" s="1" t="s">
        <v>7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"/>
  <sheetViews>
    <sheetView topLeftCell="G1" zoomScale="85" zoomScaleNormal="85" workbookViewId="0">
      <selection activeCell="J22" sqref="J22"/>
    </sheetView>
  </sheetViews>
  <sheetFormatPr defaultRowHeight="13.5"/>
  <cols>
    <col min="1" max="1" width="13.375" style="1" customWidth="1"/>
    <col min="2" max="14" width="20.625" style="1" customWidth="1"/>
    <col min="15" max="15" width="16" style="1" customWidth="1"/>
    <col min="16" max="16" width="18.625" style="1" customWidth="1"/>
    <col min="17" max="17" width="17.875" style="1" customWidth="1"/>
    <col min="18" max="18" width="17.375" style="1" customWidth="1"/>
    <col min="19" max="16384" width="9" style="1"/>
  </cols>
  <sheetData>
    <row r="1" spans="1:18" s="8" customFormat="1" ht="38.25">
      <c r="A1" s="7" t="str">
        <f ca="1">RIGHT(CELL("filename",A1),LEN(CELL("filename",A1))-FIND("]",CELL("filename",A1)))</f>
        <v>t_chg_rsv</v>
      </c>
      <c r="N1" s="17" t="s">
        <v>368</v>
      </c>
    </row>
    <row r="2" spans="1:18" s="11" customFormat="1" ht="18.75">
      <c r="A2" s="9" t="s">
        <v>21</v>
      </c>
      <c r="B2" s="10">
        <f>COLUMN()-1</f>
        <v>1</v>
      </c>
      <c r="C2" s="10">
        <f t="shared" ref="C2:R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f t="shared" si="0"/>
        <v>11</v>
      </c>
      <c r="M2" s="10">
        <f t="shared" si="0"/>
        <v>12</v>
      </c>
      <c r="N2" s="10">
        <f t="shared" si="0"/>
        <v>13</v>
      </c>
      <c r="O2" s="10">
        <f t="shared" si="0"/>
        <v>14</v>
      </c>
      <c r="P2" s="10">
        <f t="shared" si="0"/>
        <v>15</v>
      </c>
      <c r="Q2" s="10">
        <f t="shared" si="0"/>
        <v>16</v>
      </c>
      <c r="R2" s="10">
        <f t="shared" si="0"/>
        <v>17</v>
      </c>
    </row>
    <row r="3" spans="1:18" s="14" customFormat="1" ht="18.75">
      <c r="A3" s="12" t="s">
        <v>11</v>
      </c>
      <c r="B3" s="13" t="s">
        <v>360</v>
      </c>
      <c r="C3" s="13" t="s">
        <v>380</v>
      </c>
      <c r="D3" s="13" t="s">
        <v>382</v>
      </c>
      <c r="E3" s="13" t="s">
        <v>391</v>
      </c>
      <c r="F3" s="13" t="s">
        <v>369</v>
      </c>
      <c r="G3" s="13" t="s">
        <v>372</v>
      </c>
      <c r="H3" s="13" t="s">
        <v>395</v>
      </c>
      <c r="I3" s="13" t="s">
        <v>397</v>
      </c>
      <c r="J3" s="13" t="s">
        <v>399</v>
      </c>
      <c r="K3" s="13" t="s">
        <v>404</v>
      </c>
      <c r="L3" s="13" t="s">
        <v>415</v>
      </c>
      <c r="M3" s="13" t="s">
        <v>417</v>
      </c>
      <c r="N3" s="13" t="s">
        <v>167</v>
      </c>
      <c r="O3" s="13" t="s">
        <v>96</v>
      </c>
      <c r="P3" s="13" t="s">
        <v>97</v>
      </c>
      <c r="Q3" s="13" t="s">
        <v>1</v>
      </c>
      <c r="R3" s="13" t="s">
        <v>98</v>
      </c>
    </row>
    <row r="4" spans="1:18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varchar(8)</v>
      </c>
      <c r="D4" s="16" t="str">
        <f>IF(LEN(VLOOKUP(D$3,カラム定義!$A$1:$F$1061,ROW()-2,FALSE)) &gt; 0, VLOOKUP(D$3,カラム定義!$A$1:$F$1061,ROW()-2,FALSE), "")</f>
        <v>varchar(8)</v>
      </c>
      <c r="E4" s="16" t="str">
        <f>IF(LEN(VLOOKUP(E$3,カラム定義!$A$1:$F$1061,ROW()-2,FALSE)) &gt; 0, VLOOKUP(E$3,カラム定義!$A$1:$F$1061,ROW()-2,FALSE), "")</f>
        <v>varchar(400)</v>
      </c>
      <c r="F4" s="16" t="str">
        <f>IF(LEN(VLOOKUP(F$3,カラム定義!$A$1:$F$1061,ROW()-2,FALSE)) &gt; 0, VLOOKUP(F$3,カラム定義!$A$1:$F$1061,ROW()-2,FALSE), "")</f>
        <v>smallint</v>
      </c>
      <c r="G4" s="16" t="str">
        <f>IF(LEN(VLOOKUP(G$3,カラム定義!$A$1:$F$1061,ROW()-2,FALSE)) &gt; 0, VLOOKUP(G$3,カラム定義!$A$1:$F$1061,ROW()-2,FALSE), "")</f>
        <v>smallint</v>
      </c>
      <c r="H4" s="16" t="str">
        <f>IF(LEN(VLOOKUP(H$3,カラム定義!$A$1:$F$1061,ROW()-2,FALSE)) &gt; 0, VLOOKUP(H$3,カラム定義!$A$1:$F$1061,ROW()-2,FALSE), "")</f>
        <v>bigint</v>
      </c>
      <c r="I4" s="16" t="str">
        <f>IF(LEN(VLOOKUP(I$3,カラム定義!$A$1:$F$1061,ROW()-2,FALSE)) &gt; 0, VLOOKUP(I$3,カラム定義!$A$1:$F$1061,ROW()-2,FALSE), "")</f>
        <v>bigint</v>
      </c>
      <c r="J4" s="16" t="str">
        <f>IF(LEN(VLOOKUP(J$3,カラム定義!$A$1:$F$1061,ROW()-2,FALSE)) &gt; 0, VLOOKUP(J$3,カラム定義!$A$1:$F$1061,ROW()-2,FALSE), "")</f>
        <v>bigint</v>
      </c>
      <c r="K4" s="16" t="str">
        <f>IF(LEN(VLOOKUP(K$3,カラム定義!$A$1:$F$1061,ROW()-2,FALSE)) &gt; 0, VLOOKUP(K$3,カラム定義!$A$1:$F$1061,ROW()-2,FALSE), "")</f>
        <v>bigint</v>
      </c>
      <c r="L4" s="16" t="str">
        <f>IF(LEN(VLOOKUP(L$3,カラム定義!$A$1:$F$1061,ROW()-2,FALSE)) &gt; 0, VLOOKUP(L$3,カラム定義!$A$1:$F$1061,ROW()-2,FALSE), "")</f>
        <v>bigint</v>
      </c>
      <c r="M4" s="16" t="str">
        <f>IF(LEN(VLOOKUP(M$3,カラム定義!$A$1:$F$1061,ROW()-2,FALSE)) &gt; 0, VLOOKUP(M$3,カラム定義!$A$1:$F$1061,ROW()-2,FALSE), "")</f>
        <v>bigint</v>
      </c>
      <c r="N4" s="16" t="str">
        <f>IF(LEN(VLOOKUP(N$3,カラム定義!$A$1:$F$1061,ROW()-2,FALSE)) &gt; 0, VLOOKUP(N$3,カラム定義!$A$1:$F$1061,ROW()-2,FALSE), "")</f>
        <v>smallint</v>
      </c>
      <c r="O4" s="16" t="str">
        <f>IF(LEN(VLOOKUP(O$3,カラム定義!$A$1:$F$1061,ROW()-2,FALSE)) &gt; 0, VLOOKUP(O$3,カラム定義!$A$1:$F$1061,ROW()-2,FALSE), "")</f>
        <v>varchar(30)</v>
      </c>
      <c r="P4" s="16" t="str">
        <f>IF(LEN(VLOOKUP(P$3,カラム定義!$A$1:$F$1061,ROW()-2,FALSE)) &gt; 0, VLOOKUP(P$3,カラム定義!$A$1:$F$1061,ROW()-2,FALSE), "")</f>
        <v>timestamptz</v>
      </c>
      <c r="Q4" s="16" t="str">
        <f>IF(LEN(VLOOKUP(Q$3,カラム定義!$A$1:$F$1061,ROW()-2,FALSE)) &gt; 0, VLOOKUP(Q$3,カラム定義!$A$1:$F$1061,ROW()-2,FALSE), "")</f>
        <v>varchar(30)</v>
      </c>
      <c r="R4" s="16" t="str">
        <f>IF(LEN(VLOOKUP(R$3,カラム定義!$A$1:$F$1061,ROW()-2,FALSE)) &gt; 0, VLOOKUP(R$3,カラム定義!$A$1:$F$1061,ROW()-2,FALSE), "")</f>
        <v>timestamptz</v>
      </c>
    </row>
    <row r="5" spans="1:18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変更予約番号</v>
      </c>
      <c r="C5" s="16" t="str">
        <f>IF(LEN(VLOOKUP(C$3,カラム定義!$A$1:$F$1061,ROW()-2,FALSE)) &gt; 0, VLOOKUP(C$3,カラム定義!$A$1:$F$1061,ROW()-2,FALSE), "")</f>
        <v>変更適用予定日</v>
      </c>
      <c r="D5" s="16" t="str">
        <f>IF(LEN(VLOOKUP(D$3,カラム定義!$A$1:$F$1061,ROW()-2,FALSE)) &gt; 0, VLOOKUP(D$3,カラム定義!$A$1:$F$1061,ROW()-2,FALSE), "")</f>
        <v>変更適用日</v>
      </c>
      <c r="E5" s="16" t="str">
        <f>IF(LEN(VLOOKUP(E$3,カラム定義!$A$1:$F$1061,ROW()-2,FALSE)) &gt; 0, VLOOKUP(E$3,カラム定義!$A$1:$F$1061,ROW()-2,FALSE), "")</f>
        <v>変更適用エラー内容</v>
      </c>
      <c r="F5" s="16" t="str">
        <f>IF(LEN(VLOOKUP(F$3,カラム定義!$A$1:$F$1061,ROW()-2,FALSE)) &gt; 0, VLOOKUP(F$3,カラム定義!$A$1:$F$1061,ROW()-2,FALSE), "")</f>
        <v>変更対象種別</v>
      </c>
      <c r="G5" s="16" t="str">
        <f>IF(LEN(VLOOKUP(G$3,カラム定義!$A$1:$F$1061,ROW()-2,FALSE)) &gt; 0, VLOOKUP(G$3,カラム定義!$A$1:$F$1061,ROW()-2,FALSE), "")</f>
        <v>変更方法種別</v>
      </c>
      <c r="H5" s="16" t="str">
        <f>IF(LEN(VLOOKUP(H$3,カラム定義!$A$1:$F$1061,ROW()-2,FALSE)) &gt; 0, VLOOKUP(H$3,カラム定義!$A$1:$F$1061,ROW()-2,FALSE), "")</f>
        <v>変更データ格納レコードPKEY1</v>
      </c>
      <c r="I5" s="16" t="str">
        <f>IF(LEN(VLOOKUP(I$3,カラム定義!$A$1:$F$1061,ROW()-2,FALSE)) &gt; 0, VLOOKUP(I$3,カラム定義!$A$1:$F$1061,ROW()-2,FALSE), "")</f>
        <v>変更データ格納レコードPKEY2</v>
      </c>
      <c r="J5" s="16" t="str">
        <f>IF(LEN(VLOOKUP(J$3,カラム定義!$A$1:$F$1061,ROW()-2,FALSE)) &gt; 0, VLOOKUP(J$3,カラム定義!$A$1:$F$1061,ROW()-2,FALSE), "")</f>
        <v>変更データ格納レコードPKEY3</v>
      </c>
      <c r="K5" s="16" t="str">
        <f>IF(LEN(VLOOKUP(K$3,カラム定義!$A$1:$F$1061,ROW()-2,FALSE)) &gt; 0, VLOOKUP(K$3,カラム定義!$A$1:$F$1061,ROW()-2,FALSE), "")</f>
        <v>変更データ適用レコードPKEY1</v>
      </c>
      <c r="L5" s="16" t="str">
        <f>IF(LEN(VLOOKUP(L$3,カラム定義!$A$1:$F$1061,ROW()-2,FALSE)) &gt; 0, VLOOKUP(L$3,カラム定義!$A$1:$F$1061,ROW()-2,FALSE), "")</f>
        <v>変更データ適用レコードPKEY2</v>
      </c>
      <c r="M5" s="16" t="str">
        <f>IF(LEN(VLOOKUP(M$3,カラム定義!$A$1:$F$1061,ROW()-2,FALSE)) &gt; 0, VLOOKUP(M$3,カラム定義!$A$1:$F$1061,ROW()-2,FALSE), "")</f>
        <v>変更データ適用レコードPKEY3</v>
      </c>
      <c r="N5" s="16" t="str">
        <f>IF(LEN(VLOOKUP(N$3,カラム定義!$A$1:$F$1061,ROW()-2,FALSE)) &gt; 0, VLOOKUP(N$3,カラム定義!$A$1:$F$1061,ROW()-2,FALSE), "")</f>
        <v>システム状態コード</v>
      </c>
      <c r="O5" s="16" t="str">
        <f>IF(LEN(VLOOKUP(O$3,カラム定義!$A$1:$F$1061,ROW()-2,FALSE)) &gt; 0, VLOOKUP(O$3,カラム定義!$A$1:$F$1061,ROW()-2,FALSE), "")</f>
        <v>作成者</v>
      </c>
      <c r="P5" s="16" t="str">
        <f>IF(LEN(VLOOKUP(P$3,カラム定義!$A$1:$F$1061,ROW()-2,FALSE)) &gt; 0, VLOOKUP(P$3,カラム定義!$A$1:$F$1061,ROW()-2,FALSE), "")</f>
        <v>作成タイムスタンプ</v>
      </c>
      <c r="Q5" s="16" t="str">
        <f>IF(LEN(VLOOKUP(Q$3,カラム定義!$A$1:$F$1061,ROW()-2,FALSE)) &gt; 0, VLOOKUP(Q$3,カラム定義!$A$1:$F$1061,ROW()-2,FALSE), "")</f>
        <v>更新者</v>
      </c>
      <c r="R5" s="16" t="str">
        <f>IF(LEN(VLOOKUP(R$3,カラム定義!$A$1:$F$1061,ROW()-2,FALSE)) &gt; 0, VLOOKUP(R$3,カラム定義!$A$1:$F$1061,ROW()-2,FALSE), "")</f>
        <v>更新タイムスタンプ</v>
      </c>
    </row>
    <row r="6" spans="1:18" s="23" customFormat="1" ht="75">
      <c r="A6" s="21" t="s">
        <v>18</v>
      </c>
      <c r="B6" s="22" t="str">
        <f>IF(LEN(VLOOKUP(B$3,カラム定義!$A$1:$F$1061,ROW()-2,FALSE)) &gt; 0, VLOOKUP(B$3,カラム定義!$A$1:$F$1061,ROW()-2,FALSE), "")</f>
        <v>14桁</v>
      </c>
      <c r="C6" s="22" t="str">
        <f>IF(LEN(VLOOKUP(C$3,カラム定義!$A$1:$F$1061,ROW()-2,FALSE)) &gt; 0, VLOOKUP(C$3,カラム定義!$A$1:$F$1061,ROW()-2,FALSE), "")</f>
        <v>この日に変更予約適用バッチで実行される</v>
      </c>
      <c r="D6" s="22" t="str">
        <f>IF(LEN(VLOOKUP(D$3,カラム定義!$A$1:$F$1061,ROW()-2,FALSE)) &gt; 0, VLOOKUP(D$3,カラム定義!$A$1:$F$1061,ROW()-2,FALSE), "")</f>
        <v>実際に適用された日（初期値はNULL）</v>
      </c>
      <c r="E6" s="22" t="str">
        <f>IF(LEN(VLOOKUP(E$3,カラム定義!$A$1:$F$1061,ROW()-2,FALSE)) &gt; 0, VLOOKUP(E$3,カラム定義!$A$1:$F$1061,ROW()-2,FALSE), "")</f>
        <v>変更適用できなかった場合のエラー文言</v>
      </c>
      <c r="F6" s="22" t="str">
        <f>IF(LEN(VLOOKUP(F$3,カラム定義!$A$1:$F$1061,ROW()-2,FALSE)) &gt; 0, VLOOKUP(F$3,カラム定義!$A$1:$F$1061,ROW()-2,FALSE), "")</f>
        <v>1：顧客、2：顧客住所、3：請求、4：支払、・・・</v>
      </c>
      <c r="G6" s="22" t="str">
        <f>IF(LEN(VLOOKUP(G$3,カラム定義!$A$1:$F$1061,ROW()-2,FALSE)) &gt; 0, VLOOKUP(G$3,カラム定義!$A$1:$F$1061,ROW()-2,FALSE), "")</f>
        <v>1：変更、2：追加、3：削除</v>
      </c>
      <c r="H6" s="22" t="str">
        <f>IF(LEN(VLOOKUP(H$3,カラム定義!$A$1:$F$1061,ROW()-2,FALSE)) &gt; 0, VLOOKUP(H$3,カラム定義!$A$1:$F$1061,ROW()-2,FALSE), "")</f>
        <v>変更データを格納したレコードのPKEY1</v>
      </c>
      <c r="I6" s="22" t="str">
        <f>IF(LEN(VLOOKUP(I$3,カラム定義!$A$1:$F$1061,ROW()-2,FALSE)) &gt; 0, VLOOKUP(I$3,カラム定義!$A$1:$F$1061,ROW()-2,FALSE), "")</f>
        <v>変更データを格納したレコードのPKEY2</v>
      </c>
      <c r="J6" s="22" t="str">
        <f>IF(LEN(VLOOKUP(J$3,カラム定義!$A$1:$F$1061,ROW()-2,FALSE)) &gt; 0, VLOOKUP(J$3,カラム定義!$A$1:$F$1061,ROW()-2,FALSE), "")</f>
        <v>変更データを格納したレコードのPKEY3</v>
      </c>
      <c r="K6" s="22" t="str">
        <f>IF(LEN(VLOOKUP(K$3,カラム定義!$A$1:$F$1061,ROW()-2,FALSE)) &gt; 0, VLOOKUP(K$3,カラム定義!$A$1:$F$1061,ROW()-2,FALSE), "")</f>
        <v>変更データを適用する先のレコードのPKEY1</v>
      </c>
      <c r="L6" s="22" t="str">
        <f>IF(LEN(VLOOKUP(L$3,カラム定義!$A$1:$F$1061,ROW()-2,FALSE)) &gt; 0, VLOOKUP(L$3,カラム定義!$A$1:$F$1061,ROW()-2,FALSE), "")</f>
        <v>変更データを適用する先のレコードのPKEY2</v>
      </c>
      <c r="M6" s="22" t="str">
        <f>IF(LEN(VLOOKUP(M$3,カラム定義!$A$1:$F$1061,ROW()-2,FALSE)) &gt; 0, VLOOKUP(M$3,カラム定義!$A$1:$F$1061,ROW()-2,FALSE), "")</f>
        <v>変更データを適用する先のレコードのPKEY3</v>
      </c>
      <c r="N6" s="22" t="str">
        <f>IF(LEN(VLOOKUP(N$3,カラム定義!$A$1:$F$1061,ROW()-2,FALSE)) &gt; 0, VLOOKUP(N$3,カラム定義!$A$1:$F$1061,ROW()-2,FALSE), "")</f>
        <v>0：無効、1：有効、2：取消済、3：削除済、4：変更予約、それ以外：未定義</v>
      </c>
      <c r="O6" s="22" t="str">
        <f>IF(LEN(VLOOKUP(O$3,カラム定義!$A$1:$F$1061,ROW()-2,FALSE)) &gt; 0, VLOOKUP(O$3,カラム定義!$A$1:$F$1061,ROW()-2,FALSE), "")</f>
        <v/>
      </c>
      <c r="P6" s="22" t="str">
        <f>IF(LEN(VLOOKUP(P$3,カラム定義!$A$1:$F$1061,ROW()-2,FALSE)) &gt; 0, VLOOKUP(P$3,カラム定義!$A$1:$F$1061,ROW()-2,FALSE), "")</f>
        <v/>
      </c>
      <c r="Q6" s="22" t="str">
        <f>IF(LEN(VLOOKUP(Q$3,カラム定義!$A$1:$F$1061,ROW()-2,FALSE)) &gt; 0, VLOOKUP(Q$3,カラム定義!$A$1:$F$1061,ROW()-2,FALSE), "")</f>
        <v/>
      </c>
      <c r="R6" s="22" t="str">
        <f>IF(LEN(VLOOKUP(R$3,カラム定義!$A$1:$F$1061,ROW()-2,FALSE)) &gt; 0, VLOOKUP(R$3,カラム定義!$A$1:$F$1061,ROW()-2,FALSE), "")</f>
        <v/>
      </c>
    </row>
    <row r="7" spans="1:18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/>
      </c>
      <c r="C7" s="16" t="str">
        <f>IF(LEN(VLOOKUP(C$3,カラム定義!$A$1:$F$1061,ROW()-2,FALSE)) &gt; 0, VLOOKUP(C$3,カラム定義!$A$1:$F$1061,ROW()-2,FALSE), "")</f>
        <v/>
      </c>
      <c r="D7" s="16" t="str">
        <f>IF(LEN(VLOOKUP(D$3,カラム定義!$A$1:$F$1061,ROW()-2,FALSE)) &gt; 0, VLOOKUP(D$3,カラム定義!$A$1:$F$1061,ROW()-2,FALSE), "")</f>
        <v/>
      </c>
      <c r="E7" s="16" t="str">
        <f>IF(LEN(VLOOKUP(E$3,カラム定義!$A$1:$F$1061,ROW()-2,FALSE)) &gt; 0, VLOOKUP(E$3,カラム定義!$A$1:$F$1061,ROW()-2,FALSE), "")</f>
        <v/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/>
      </c>
      <c r="I7" s="16" t="str">
        <f>IF(LEN(VLOOKUP(I$3,カラム定義!$A$1:$F$1061,ROW()-2,FALSE)) &gt; 0, VLOOKUP(I$3,カラム定義!$A$1:$F$1061,ROW()-2,FALSE), "")</f>
        <v/>
      </c>
      <c r="J7" s="16" t="str">
        <f>IF(LEN(VLOOKUP(J$3,カラム定義!$A$1:$F$1061,ROW()-2,FALSE)) &gt; 0, VLOOKUP(J$3,カラム定義!$A$1:$F$1061,ROW()-2,FALSE), "")</f>
        <v/>
      </c>
      <c r="K7" s="16" t="str">
        <f>IF(LEN(VLOOKUP(K$3,カラム定義!$A$1:$F$1061,ROW()-2,FALSE)) &gt; 0, VLOOKUP(K$3,カラム定義!$A$1:$F$1061,ROW()-2,FALSE), "")</f>
        <v/>
      </c>
      <c r="L7" s="16" t="str">
        <f>IF(LEN(VLOOKUP(L$3,カラム定義!$A$1:$F$1061,ROW()-2,FALSE)) &gt; 0, VLOOKUP(L$3,カラム定義!$A$1:$F$1061,ROW()-2,FALSE), "")</f>
        <v/>
      </c>
      <c r="M7" s="16" t="str">
        <f>IF(LEN(VLOOKUP(M$3,カラム定義!$A$1:$F$1061,ROW()-2,FALSE)) &gt; 0, VLOOKUP(M$3,カラム定義!$A$1:$F$1061,ROW()-2,FALSE), "")</f>
        <v/>
      </c>
      <c r="N7" s="16" t="str">
        <f>IF(LEN(VLOOKUP(N$3,カラム定義!$A$1:$F$1061,ROW()-2,FALSE)) &gt; 0, VLOOKUP(N$3,カラム定義!$A$1:$F$1061,ROW()-2,FALSE), "")</f>
        <v>not null</v>
      </c>
      <c r="O7" s="16" t="str">
        <f>IF(LEN(VLOOKUP(O$3,カラム定義!$A$1:$F$1061,ROW()-2,FALSE)) &gt; 0, VLOOKUP(O$3,カラム定義!$A$1:$F$1061,ROW()-2,FALSE), "")</f>
        <v>not null</v>
      </c>
      <c r="P7" s="16" t="str">
        <f>IF(LEN(VLOOKUP(P$3,カラム定義!$A$1:$F$1061,ROW()-2,FALSE)) &gt; 0, VLOOKUP(P$3,カラム定義!$A$1:$F$1061,ROW()-2,FALSE), "")</f>
        <v>not null</v>
      </c>
      <c r="Q7" s="16" t="str">
        <f>IF(LEN(VLOOKUP(Q$3,カラム定義!$A$1:$F$1061,ROW()-2,FALSE)) &gt; 0, VLOOKUP(Q$3,カラム定義!$A$1:$F$1061,ROW()-2,FALSE), "")</f>
        <v>not null</v>
      </c>
      <c r="R7" s="16" t="str">
        <f>IF(LEN(VLOOKUP(R$3,カラム定義!$A$1:$F$1061,ROW()-2,FALSE)) &gt; 0, VLOOKUP(R$3,カラム定義!$A$1:$F$1061,ROW()-2,FALSE), "")</f>
        <v>not null</v>
      </c>
    </row>
    <row r="8" spans="1:18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/>
      </c>
      <c r="L8" s="16" t="str">
        <f>IF(LEN(VLOOKUP(L$3,カラム定義!$A$1:$F$1061,ROW()-2,FALSE)) &gt; 0, VLOOKUP(L$3,カラム定義!$A$1:$F$1061,ROW()-2,FALSE), "")</f>
        <v/>
      </c>
      <c r="M8" s="16" t="str">
        <f>IF(LEN(VLOOKUP(M$3,カラム定義!$A$1:$F$1061,ROW()-2,FALSE)) &gt; 0, VLOOKUP(M$3,カラム定義!$A$1:$F$1061,ROW()-2,FALSE), "")</f>
        <v/>
      </c>
      <c r="N8" s="16" t="str">
        <f>IF(LEN(VLOOKUP(N$3,カラム定義!$A$1:$F$1061,ROW()-2,FALSE)) &gt; 0, VLOOKUP(N$3,カラム定義!$A$1:$F$1061,ROW()-2,FALSE), "")</f>
        <v/>
      </c>
      <c r="O8" s="16" t="str">
        <f>IF(LEN(VLOOKUP(O$3,カラム定義!$A$1:$F$1061,ROW()-2,FALSE)) &gt; 0, VLOOKUP(O$3,カラム定義!$A$1:$F$1061,ROW()-2,FALSE), "")</f>
        <v/>
      </c>
      <c r="P8" s="16" t="str">
        <f>IF(LEN(VLOOKUP(P$3,カラム定義!$A$1:$F$1061,ROW()-2,FALSE)) &gt; 0, VLOOKUP(P$3,カラム定義!$A$1:$F$1061,ROW()-2,FALSE), "")</f>
        <v>current_timestamp</v>
      </c>
      <c r="Q8" s="16" t="str">
        <f>IF(LEN(VLOOKUP(Q$3,カラム定義!$A$1:$F$1061,ROW()-2,FALSE)) &gt; 0, VLOOKUP(Q$3,カラム定義!$A$1:$F$1061,ROW()-2,FALSE), "")</f>
        <v/>
      </c>
      <c r="R8" s="16" t="str">
        <f>IF(LEN(VLOOKUP(R$3,カラム定義!$A$1:$F$1061,ROW()-2,FALSE)) &gt; 0, VLOOKUP(R$3,カラム定義!$A$1:$F$1061,ROW()-2,FALSE), "")</f>
        <v>current_timestamp</v>
      </c>
    </row>
    <row r="9" spans="1:18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14" customFormat="1" ht="18.75">
      <c r="A10" s="25"/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s="14" customFormat="1" ht="18.75">
      <c r="A11" s="25" t="s">
        <v>253</v>
      </c>
      <c r="B11" s="52">
        <v>10000000000000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51" t="s">
        <v>358</v>
      </c>
      <c r="B12" s="39" t="s">
        <v>177</v>
      </c>
    </row>
    <row r="13" spans="1:18">
      <c r="B13" s="39"/>
    </row>
    <row r="14" spans="1:18" s="2" customFormat="1">
      <c r="A14" s="38" t="s">
        <v>19</v>
      </c>
      <c r="P14" s="2" t="s">
        <v>20</v>
      </c>
    </row>
    <row r="15" spans="1:18">
      <c r="A15" s="39" t="s">
        <v>177</v>
      </c>
      <c r="B15" s="1" t="s">
        <v>378</v>
      </c>
      <c r="C15" s="1" t="s">
        <v>385</v>
      </c>
      <c r="D15" s="1" t="s">
        <v>385</v>
      </c>
      <c r="E15" s="1" t="s">
        <v>393</v>
      </c>
      <c r="F15" s="1" t="s">
        <v>4</v>
      </c>
      <c r="G15" s="1" t="s">
        <v>258</v>
      </c>
      <c r="I15" s="1" t="s">
        <v>379</v>
      </c>
      <c r="J15" s="1" t="s">
        <v>379</v>
      </c>
      <c r="N15" s="1" t="s">
        <v>4</v>
      </c>
      <c r="O15" s="1" t="s">
        <v>6</v>
      </c>
      <c r="P15" s="1" t="s">
        <v>7</v>
      </c>
      <c r="Q15" s="1" t="s">
        <v>6</v>
      </c>
      <c r="R15" s="1" t="s">
        <v>7</v>
      </c>
    </row>
  </sheetData>
  <phoneticPr fontId="1"/>
  <dataValidations disablePrompts="1"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M23"/>
  <sheetViews>
    <sheetView zoomScale="85" zoomScaleNormal="85" workbookViewId="0">
      <selection activeCell="D45" sqref="D45"/>
    </sheetView>
  </sheetViews>
  <sheetFormatPr defaultRowHeight="13.5"/>
  <cols>
    <col min="1" max="1" width="13.375" style="39" customWidth="1"/>
    <col min="2" max="9" width="20.625" style="1" customWidth="1"/>
    <col min="10" max="10" width="16" style="1" customWidth="1"/>
    <col min="11" max="11" width="18.625" style="1" customWidth="1"/>
    <col min="12" max="12" width="17.875" style="1" customWidth="1"/>
    <col min="13" max="13" width="17.375" style="1" customWidth="1"/>
    <col min="14" max="16384" width="9" style="1"/>
  </cols>
  <sheetData>
    <row r="1" spans="1:13" s="8" customFormat="1" ht="38.25">
      <c r="A1" s="40" t="str">
        <f ca="1">RIGHT(CELL("filename",A1),LEN(CELL("filename",A1))-FIND("]",CELL("filename",A1)))</f>
        <v>t_cust_addr</v>
      </c>
      <c r="D1" s="17" t="s">
        <v>132</v>
      </c>
    </row>
    <row r="2" spans="1:13" s="11" customFormat="1" ht="18.75">
      <c r="A2" s="9" t="s">
        <v>21</v>
      </c>
      <c r="B2" s="10">
        <f>COLUMN()-1</f>
        <v>1</v>
      </c>
      <c r="C2" s="10">
        <f t="shared" ref="C2:M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f t="shared" si="0"/>
        <v>11</v>
      </c>
      <c r="M2" s="10">
        <f t="shared" si="0"/>
        <v>12</v>
      </c>
    </row>
    <row r="3" spans="1:13" s="14" customFormat="1" ht="18.75">
      <c r="A3" s="12" t="s">
        <v>11</v>
      </c>
      <c r="B3" s="13" t="s">
        <v>91</v>
      </c>
      <c r="C3" s="13" t="s">
        <v>28</v>
      </c>
      <c r="D3" s="13" t="s">
        <v>27</v>
      </c>
      <c r="E3" s="13" t="s">
        <v>99</v>
      </c>
      <c r="F3" s="13" t="s">
        <v>100</v>
      </c>
      <c r="G3" s="13" t="s">
        <v>101</v>
      </c>
      <c r="H3" s="13" t="s">
        <v>102</v>
      </c>
      <c r="I3" s="13" t="s">
        <v>37</v>
      </c>
      <c r="J3" s="13" t="s">
        <v>96</v>
      </c>
      <c r="K3" s="13" t="s">
        <v>97</v>
      </c>
      <c r="L3" s="13" t="s">
        <v>1</v>
      </c>
      <c r="M3" s="13" t="s">
        <v>98</v>
      </c>
    </row>
    <row r="4" spans="1:13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integer</v>
      </c>
      <c r="C4" s="16" t="str">
        <f>IF(LEN(VLOOKUP(C$3,カラム定義!$A$1:$F$1061,ROW()-2,FALSE)) &gt; 0, VLOOKUP(C$3,カラム定義!$A$1:$F$1061,ROW()-2,FALSE), "")</f>
        <v>smallint</v>
      </c>
      <c r="D4" s="16" t="str">
        <f>IF(LEN(VLOOKUP(D$3,カラム定義!$A$1:$F$1061,ROW()-2,FALSE)) &gt; 0, VLOOKUP(D$3,カラム定義!$A$1:$F$1061,ROW()-2,FALSE), "")</f>
        <v>varchar(3)</v>
      </c>
      <c r="E4" s="16" t="str">
        <f>IF(LEN(VLOOKUP(E$3,カラム定義!$A$1:$F$1061,ROW()-2,FALSE)) &gt; 0, VLOOKUP(E$3,カラム定義!$A$1:$F$1061,ROW()-2,FALSE), "")</f>
        <v>varchar(8)</v>
      </c>
      <c r="F4" s="16" t="str">
        <f>IF(LEN(VLOOKUP(F$3,カラム定義!$A$1:$F$1061,ROW()-2,FALSE)) &gt; 0, VLOOKUP(F$3,カラム定義!$A$1:$F$1061,ROW()-2,FALSE), "")</f>
        <v>varchar(20)</v>
      </c>
      <c r="G4" s="16" t="str">
        <f>IF(LEN(VLOOKUP(G$3,カラム定義!$A$1:$F$1061,ROW()-2,FALSE)) &gt; 0, VLOOKUP(G$3,カラム定義!$A$1:$F$1061,ROW()-2,FALSE), "")</f>
        <v>varchar(60)</v>
      </c>
      <c r="H4" s="16" t="str">
        <f>IF(LEN(VLOOKUP(H$3,カラム定義!$A$1:$F$1061,ROW()-2,FALSE)) &gt; 0, VLOOKUP(H$3,カラム定義!$A$1:$F$1061,ROW()-2,FALSE), "")</f>
        <v>varchar(20)</v>
      </c>
      <c r="I4" s="16" t="str">
        <f>IF(LEN(VLOOKUP(I$3,カラム定義!$A$1:$F$1061,ROW()-2,FALSE)) &gt; 0, VLOOKUP(I$3,カラム定義!$A$1:$F$1061,ROW()-2,FALSE), "")</f>
        <v>varchar(40)</v>
      </c>
      <c r="J4" s="16" t="str">
        <f>IF(LEN(VLOOKUP(J$3,カラム定義!$A$1:$F$1061,ROW()-2,FALSE)) &gt; 0, VLOOKUP(J$3,カラム定義!$A$1:$F$1061,ROW()-2,FALSE), "")</f>
        <v>varchar(30)</v>
      </c>
      <c r="K4" s="16" t="str">
        <f>IF(LEN(VLOOKUP(K$3,カラム定義!$A$1:$F$1061,ROW()-2,FALSE)) &gt; 0, VLOOKUP(K$3,カラム定義!$A$1:$F$1061,ROW()-2,FALSE), "")</f>
        <v>timestamptz</v>
      </c>
      <c r="L4" s="16" t="str">
        <f>IF(LEN(VLOOKUP(L$3,カラム定義!$A$1:$F$1061,ROW()-2,FALSE)) &gt; 0, VLOOKUP(L$3,カラム定義!$A$1:$F$1061,ROW()-2,FALSE), "")</f>
        <v>varchar(30)</v>
      </c>
      <c r="M4" s="16" t="str">
        <f>IF(LEN(VLOOKUP(M$3,カラム定義!$A$1:$F$1061,ROW()-2,FALSE)) &gt; 0, VLOOKUP(M$3,カラム定義!$A$1:$F$1061,ROW()-2,FALSE), "")</f>
        <v>timestamptz</v>
      </c>
    </row>
    <row r="5" spans="1:13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顧客コード</v>
      </c>
      <c r="C5" s="16" t="str">
        <f>IF(LEN(VLOOKUP(C$3,カラム定義!$A$1:$F$1061,ROW()-2,FALSE)) &gt; 0, VLOOKUP(C$3,カラム定義!$A$1:$F$1061,ROW()-2,FALSE), "")</f>
        <v>顧客住所連番</v>
      </c>
      <c r="D5" s="16" t="str">
        <f>IF(LEN(VLOOKUP(D$3,カラム定義!$A$1:$F$1061,ROW()-2,FALSE)) &gt; 0, VLOOKUP(D$3,カラム定義!$A$1:$F$1061,ROW()-2,FALSE), "")</f>
        <v>顧客住所種別</v>
      </c>
      <c r="E5" s="16" t="str">
        <f>IF(LEN(VLOOKUP(E$3,カラム定義!$A$1:$F$1061,ROW()-2,FALSE)) &gt; 0, VLOOKUP(E$3,カラム定義!$A$1:$F$1061,ROW()-2,FALSE), "")</f>
        <v>郵便番号</v>
      </c>
      <c r="F5" s="16" t="str">
        <f>IF(LEN(VLOOKUP(F$3,カラム定義!$A$1:$F$1061,ROW()-2,FALSE)) &gt; 0, VLOOKUP(F$3,カラム定義!$A$1:$F$1061,ROW()-2,FALSE), "")</f>
        <v>都道府県</v>
      </c>
      <c r="G5" s="16" t="str">
        <f>IF(LEN(VLOOKUP(G$3,カラム定義!$A$1:$F$1061,ROW()-2,FALSE)) &gt; 0, VLOOKUP(G$3,カラム定義!$A$1:$F$1061,ROW()-2,FALSE), "")</f>
        <v>市区町村</v>
      </c>
      <c r="H5" s="16" t="str">
        <f>IF(LEN(VLOOKUP(H$3,カラム定義!$A$1:$F$1061,ROW()-2,FALSE)) &gt; 0, VLOOKUP(H$3,カラム定義!$A$1:$F$1061,ROW()-2,FALSE), "")</f>
        <v>番地</v>
      </c>
      <c r="I5" s="16" t="str">
        <f>IF(LEN(VLOOKUP(I$3,カラム定義!$A$1:$F$1061,ROW()-2,FALSE)) &gt; 0, VLOOKUP(I$3,カラム定義!$A$1:$F$1061,ROW()-2,FALSE), "")</f>
        <v>マンション名</v>
      </c>
      <c r="J5" s="16" t="str">
        <f>IF(LEN(VLOOKUP(J$3,カラム定義!$A$1:$F$1061,ROW()-2,FALSE)) &gt; 0, VLOOKUP(J$3,カラム定義!$A$1:$F$1061,ROW()-2,FALSE), "")</f>
        <v>作成者</v>
      </c>
      <c r="K5" s="16" t="str">
        <f>IF(LEN(VLOOKUP(K$3,カラム定義!$A$1:$F$1061,ROW()-2,FALSE)) &gt; 0, VLOOKUP(K$3,カラム定義!$A$1:$F$1061,ROW()-2,FALSE), "")</f>
        <v>作成タイムスタンプ</v>
      </c>
      <c r="L5" s="16" t="str">
        <f>IF(LEN(VLOOKUP(L$3,カラム定義!$A$1:$F$1061,ROW()-2,FALSE)) &gt; 0, VLOOKUP(L$3,カラム定義!$A$1:$F$1061,ROW()-2,FALSE), "")</f>
        <v>更新者</v>
      </c>
      <c r="M5" s="16" t="str">
        <f>IF(LEN(VLOOKUP(M$3,カラム定義!$A$1:$F$1061,ROW()-2,FALSE)) &gt; 0, VLOOKUP(M$3,カラム定義!$A$1:$F$1061,ROW()-2,FALSE), "")</f>
        <v>更新タイムスタンプ</v>
      </c>
    </row>
    <row r="6" spans="1:13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>10桁</v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  <c r="K6" s="22" t="str">
        <f>IF(LEN(VLOOKUP(K$3,カラム定義!$A$1:$F$1061,ROW()-2,FALSE)) &gt; 0, VLOOKUP(K$3,カラム定義!$A$1:$F$1061,ROW()-2,FALSE), "")</f>
        <v/>
      </c>
      <c r="L6" s="22" t="str">
        <f>IF(LEN(VLOOKUP(L$3,カラム定義!$A$1:$F$1061,ROW()-2,FALSE)) &gt; 0, VLOOKUP(L$3,カラム定義!$A$1:$F$1061,ROW()-2,FALSE), "")</f>
        <v/>
      </c>
      <c r="M6" s="22" t="str">
        <f>IF(LEN(VLOOKUP(M$3,カラム定義!$A$1:$F$1061,ROW()-2,FALSE)) &gt; 0, VLOOKUP(M$3,カラム定義!$A$1:$F$1061,ROW()-2,FALSE), "")</f>
        <v/>
      </c>
    </row>
    <row r="7" spans="1:13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/>
      </c>
      <c r="J7" s="16" t="str">
        <f>IF(LEN(VLOOKUP(J$3,カラム定義!$A$1:$F$1061,ROW()-2,FALSE)) &gt; 0, VLOOKUP(J$3,カラム定義!$A$1:$F$1061,ROW()-2,FALSE), "")</f>
        <v>not null</v>
      </c>
      <c r="K7" s="16" t="str">
        <f>IF(LEN(VLOOKUP(K$3,カラム定義!$A$1:$F$1061,ROW()-2,FALSE)) &gt; 0, VLOOKUP(K$3,カラム定義!$A$1:$F$1061,ROW()-2,FALSE), "")</f>
        <v>not null</v>
      </c>
      <c r="L7" s="16" t="str">
        <f>IF(LEN(VLOOKUP(L$3,カラム定義!$A$1:$F$1061,ROW()-2,FALSE)) &gt; 0, VLOOKUP(L$3,カラム定義!$A$1:$F$1061,ROW()-2,FALSE), "")</f>
        <v>not null</v>
      </c>
      <c r="M7" s="16" t="str">
        <f>IF(LEN(VLOOKUP(M$3,カラム定義!$A$1:$F$1061,ROW()-2,FALSE)) &gt; 0, VLOOKUP(M$3,カラム定義!$A$1:$F$1061,ROW()-2,FALSE), "")</f>
        <v>not null</v>
      </c>
    </row>
    <row r="8" spans="1:13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>current_timestamp</v>
      </c>
      <c r="L8" s="16" t="str">
        <f>IF(LEN(VLOOKUP(L$3,カラム定義!$A$1:$F$1061,ROW()-2,FALSE)) &gt; 0, VLOOKUP(L$3,カラム定義!$A$1:$F$1061,ROW()-2,FALSE), "")</f>
        <v/>
      </c>
      <c r="M8" s="16" t="str">
        <f>IF(LEN(VLOOKUP(M$3,カラム定義!$A$1:$F$1061,ROW()-2,FALSE)) &gt; 0, VLOOKUP(M$3,カラム定義!$A$1:$F$1061,ROW()-2,FALSE), "")</f>
        <v>current_timestamp</v>
      </c>
    </row>
    <row r="9" spans="1:13" s="14" customFormat="1" ht="18.75">
      <c r="A9" s="25" t="s">
        <v>178</v>
      </c>
      <c r="B9" s="24" t="s">
        <v>177</v>
      </c>
      <c r="C9" s="24" t="s">
        <v>177</v>
      </c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51" t="s">
        <v>358</v>
      </c>
      <c r="B12" s="39" t="s">
        <v>177</v>
      </c>
    </row>
    <row r="14" spans="1:13" s="2" customFormat="1">
      <c r="A14" s="38" t="s">
        <v>19</v>
      </c>
      <c r="K14" s="2" t="s">
        <v>20</v>
      </c>
    </row>
    <row r="15" spans="1:13">
      <c r="A15" s="39" t="s">
        <v>256</v>
      </c>
      <c r="B15" s="1" t="s">
        <v>254</v>
      </c>
      <c r="C15" s="1" t="s">
        <v>346</v>
      </c>
      <c r="D15" s="1" t="s">
        <v>184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198</v>
      </c>
      <c r="K15" s="1" t="s">
        <v>216</v>
      </c>
      <c r="L15" s="1" t="s">
        <v>198</v>
      </c>
      <c r="M15" s="1" t="s">
        <v>216</v>
      </c>
    </row>
    <row r="16" spans="1:13">
      <c r="A16" s="39" t="s">
        <v>256</v>
      </c>
      <c r="B16" s="1" t="s">
        <v>255</v>
      </c>
      <c r="C16" s="1" t="s">
        <v>346</v>
      </c>
      <c r="D16" s="1" t="s">
        <v>196</v>
      </c>
      <c r="E16" s="1" t="s">
        <v>217</v>
      </c>
      <c r="F16" s="1" t="s">
        <v>201</v>
      </c>
      <c r="G16" s="1" t="s">
        <v>218</v>
      </c>
      <c r="H16" s="1" t="s">
        <v>219</v>
      </c>
      <c r="I16" s="1" t="s">
        <v>220</v>
      </c>
      <c r="J16" s="1" t="s">
        <v>198</v>
      </c>
      <c r="K16" s="1" t="s">
        <v>216</v>
      </c>
      <c r="L16" s="1" t="s">
        <v>198</v>
      </c>
      <c r="M16" s="1" t="s">
        <v>216</v>
      </c>
    </row>
    <row r="17" spans="1:13">
      <c r="A17" s="39" t="s">
        <v>256</v>
      </c>
      <c r="B17" s="1" t="s">
        <v>199</v>
      </c>
      <c r="C17" s="1" t="s">
        <v>346</v>
      </c>
      <c r="D17" s="1" t="s">
        <v>200</v>
      </c>
      <c r="E17" s="1" t="s">
        <v>221</v>
      </c>
      <c r="F17" s="1" t="s">
        <v>208</v>
      </c>
      <c r="G17" s="1" t="s">
        <v>209</v>
      </c>
      <c r="H17" s="1" t="s">
        <v>222</v>
      </c>
      <c r="I17" s="1" t="s">
        <v>223</v>
      </c>
      <c r="J17" s="1" t="s">
        <v>198</v>
      </c>
      <c r="K17" s="1" t="s">
        <v>216</v>
      </c>
      <c r="L17" s="1" t="s">
        <v>198</v>
      </c>
      <c r="M17" s="1" t="s">
        <v>216</v>
      </c>
    </row>
    <row r="18" spans="1:13">
      <c r="A18" s="39" t="s">
        <v>256</v>
      </c>
      <c r="B18" s="1" t="s">
        <v>202</v>
      </c>
      <c r="C18" s="1" t="s">
        <v>346</v>
      </c>
      <c r="D18" s="1" t="s">
        <v>203</v>
      </c>
      <c r="E18" s="1" t="s">
        <v>224</v>
      </c>
      <c r="F18" s="1" t="s">
        <v>225</v>
      </c>
      <c r="G18" s="1" t="s">
        <v>226</v>
      </c>
      <c r="H18" s="1" t="s">
        <v>227</v>
      </c>
      <c r="I18" s="1" t="s">
        <v>228</v>
      </c>
      <c r="J18" s="1" t="s">
        <v>198</v>
      </c>
      <c r="K18" s="1" t="s">
        <v>216</v>
      </c>
      <c r="L18" s="1" t="s">
        <v>198</v>
      </c>
      <c r="M18" s="1" t="s">
        <v>216</v>
      </c>
    </row>
    <row r="19" spans="1:13">
      <c r="A19" s="39" t="s">
        <v>256</v>
      </c>
      <c r="B19" s="1" t="s">
        <v>204</v>
      </c>
      <c r="C19" s="1" t="s">
        <v>346</v>
      </c>
      <c r="D19" s="1" t="s">
        <v>184</v>
      </c>
      <c r="E19" s="1" t="s">
        <v>229</v>
      </c>
      <c r="F19" s="1" t="s">
        <v>230</v>
      </c>
      <c r="G19" s="1" t="s">
        <v>231</v>
      </c>
      <c r="H19" s="1" t="s">
        <v>232</v>
      </c>
      <c r="I19" s="1" t="s">
        <v>233</v>
      </c>
      <c r="J19" s="1" t="s">
        <v>198</v>
      </c>
      <c r="K19" s="1" t="s">
        <v>216</v>
      </c>
      <c r="L19" s="1" t="s">
        <v>198</v>
      </c>
      <c r="M19" s="1" t="s">
        <v>216</v>
      </c>
    </row>
    <row r="20" spans="1:13">
      <c r="A20" s="39" t="s">
        <v>256</v>
      </c>
      <c r="B20" s="1" t="s">
        <v>205</v>
      </c>
      <c r="C20" s="1" t="s">
        <v>346</v>
      </c>
      <c r="D20" s="1" t="s">
        <v>196</v>
      </c>
      <c r="E20" s="1" t="s">
        <v>234</v>
      </c>
      <c r="F20" s="1" t="s">
        <v>197</v>
      </c>
      <c r="G20" s="1" t="s">
        <v>235</v>
      </c>
      <c r="H20" s="1" t="s">
        <v>236</v>
      </c>
      <c r="I20" s="1" t="s">
        <v>237</v>
      </c>
      <c r="J20" s="1" t="s">
        <v>198</v>
      </c>
      <c r="K20" s="1" t="s">
        <v>216</v>
      </c>
      <c r="L20" s="1" t="s">
        <v>198</v>
      </c>
      <c r="M20" s="1" t="s">
        <v>216</v>
      </c>
    </row>
    <row r="21" spans="1:13">
      <c r="A21" s="39" t="s">
        <v>256</v>
      </c>
      <c r="B21" s="1" t="s">
        <v>206</v>
      </c>
      <c r="C21" s="1" t="s">
        <v>346</v>
      </c>
      <c r="D21" s="1" t="s">
        <v>200</v>
      </c>
      <c r="E21" s="1" t="s">
        <v>238</v>
      </c>
      <c r="F21" s="1" t="s">
        <v>239</v>
      </c>
      <c r="G21" s="1" t="s">
        <v>240</v>
      </c>
      <c r="H21" s="1" t="s">
        <v>241</v>
      </c>
      <c r="I21" s="1" t="s">
        <v>242</v>
      </c>
      <c r="J21" s="1" t="s">
        <v>198</v>
      </c>
      <c r="K21" s="1" t="s">
        <v>216</v>
      </c>
      <c r="L21" s="1" t="s">
        <v>198</v>
      </c>
      <c r="M21" s="1" t="s">
        <v>216</v>
      </c>
    </row>
    <row r="22" spans="1:13">
      <c r="A22" s="39" t="s">
        <v>256</v>
      </c>
      <c r="B22" s="1" t="s">
        <v>207</v>
      </c>
      <c r="C22" s="1" t="s">
        <v>346</v>
      </c>
      <c r="D22" s="1" t="s">
        <v>203</v>
      </c>
      <c r="E22" s="1" t="s">
        <v>243</v>
      </c>
      <c r="F22" s="1" t="s">
        <v>244</v>
      </c>
      <c r="G22" s="1" t="s">
        <v>245</v>
      </c>
      <c r="H22" s="1" t="s">
        <v>246</v>
      </c>
      <c r="I22" s="1" t="s">
        <v>247</v>
      </c>
      <c r="J22" s="1" t="s">
        <v>198</v>
      </c>
      <c r="K22" s="1" t="s">
        <v>216</v>
      </c>
      <c r="L22" s="1" t="s">
        <v>198</v>
      </c>
      <c r="M22" s="1" t="s">
        <v>216</v>
      </c>
    </row>
    <row r="23" spans="1:13">
      <c r="A23" s="39" t="s">
        <v>256</v>
      </c>
      <c r="B23" s="1" t="s">
        <v>262</v>
      </c>
      <c r="C23" s="1" t="s">
        <v>346</v>
      </c>
      <c r="D23" s="1" t="s">
        <v>184</v>
      </c>
      <c r="E23" s="1" t="s">
        <v>229</v>
      </c>
      <c r="F23" s="1" t="s">
        <v>230</v>
      </c>
      <c r="G23" s="1" t="s">
        <v>231</v>
      </c>
      <c r="H23" s="1" t="s">
        <v>232</v>
      </c>
      <c r="I23" s="1" t="s">
        <v>233</v>
      </c>
      <c r="J23" s="1" t="s">
        <v>198</v>
      </c>
      <c r="K23" s="1" t="s">
        <v>216</v>
      </c>
      <c r="L23" s="1" t="s">
        <v>198</v>
      </c>
      <c r="M23" s="1" t="s">
        <v>216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H15"/>
  <sheetViews>
    <sheetView zoomScale="85" zoomScaleNormal="85" workbookViewId="0">
      <selection activeCell="B12" sqref="B12"/>
    </sheetView>
  </sheetViews>
  <sheetFormatPr defaultRowHeight="13.5"/>
  <cols>
    <col min="1" max="1" width="13.375" style="1" customWidth="1"/>
    <col min="2" max="5" width="20.625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8" customFormat="1" ht="38.25">
      <c r="A1" s="7" t="str">
        <f ca="1">RIGHT(CELL("filename",A1),LEN(CELL("filename",A1))-FIND("]",CELL("filename",A1)))</f>
        <v>t_cust_link</v>
      </c>
      <c r="D1" s="17" t="s">
        <v>131</v>
      </c>
    </row>
    <row r="2" spans="1:8" s="11" customFormat="1" ht="18.75">
      <c r="A2" s="9" t="s">
        <v>21</v>
      </c>
      <c r="B2" s="10">
        <f>COLUMN()-1</f>
        <v>1</v>
      </c>
      <c r="C2" s="10">
        <f t="shared" ref="C2:H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</row>
    <row r="3" spans="1:8" s="14" customFormat="1" ht="18.75">
      <c r="A3" s="12" t="s">
        <v>11</v>
      </c>
      <c r="B3" s="13" t="s">
        <v>171</v>
      </c>
      <c r="C3" s="13" t="s">
        <v>170</v>
      </c>
      <c r="D3" s="13" t="s">
        <v>25</v>
      </c>
      <c r="E3" s="13" t="s">
        <v>96</v>
      </c>
      <c r="F3" s="13" t="s">
        <v>97</v>
      </c>
      <c r="G3" s="13" t="s">
        <v>1</v>
      </c>
      <c r="H3" s="13" t="s">
        <v>98</v>
      </c>
    </row>
    <row r="4" spans="1:8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integer</v>
      </c>
      <c r="C4" s="16" t="str">
        <f>IF(LEN(VLOOKUP(C$3,カラム定義!$A$1:$F$1061,ROW()-2,FALSE)) &gt; 0, VLOOKUP(C$3,カラム定義!$A$1:$F$1061,ROW()-2,FALSE), "")</f>
        <v>integer</v>
      </c>
      <c r="D4" s="16" t="str">
        <f>IF(LEN(VLOOKUP(D$3,カラム定義!$A$1:$F$1061,ROW()-2,FALSE)) &gt; 0, VLOOKUP(D$3,カラム定義!$A$1:$F$1061,ROW()-2,FALSE), "")</f>
        <v>smallint</v>
      </c>
      <c r="E4" s="16" t="str">
        <f>IF(LEN(VLOOKUP(E$3,カラム定義!$A$1:$F$1061,ROW()-2,FALSE)) &gt; 0, VLOOKUP(E$3,カラム定義!$A$1:$F$1061,ROW()-2,FALSE), "")</f>
        <v>varchar(30)</v>
      </c>
      <c r="F4" s="16" t="str">
        <f>IF(LEN(VLOOKUP(F$3,カラム定義!$A$1:$F$1061,ROW()-2,FALSE)) &gt; 0, VLOOKUP(F$3,カラム定義!$A$1:$F$1061,ROW()-2,FALSE), "")</f>
        <v>timestamptz</v>
      </c>
      <c r="G4" s="16" t="str">
        <f>IF(LEN(VLOOKUP(G$3,カラム定義!$A$1:$F$1061,ROW()-2,FALSE)) &gt; 0, VLOOKUP(G$3,カラム定義!$A$1:$F$1061,ROW()-2,FALSE), "")</f>
        <v>varchar(30)</v>
      </c>
      <c r="H4" s="16" t="str">
        <f>IF(LEN(VLOOKUP(H$3,カラム定義!$A$1:$F$1061,ROW()-2,FALSE)) &gt; 0, VLOOKUP(H$3,カラム定義!$A$1:$F$1061,ROW()-2,FALSE), "")</f>
        <v>timestamptz</v>
      </c>
    </row>
    <row r="5" spans="1:8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リンク元顧客コード</v>
      </c>
      <c r="C5" s="16" t="str">
        <f>IF(LEN(VLOOKUP(C$3,カラム定義!$A$1:$F$1061,ROW()-2,FALSE)) &gt; 0, VLOOKUP(C$3,カラム定義!$A$1:$F$1061,ROW()-2,FALSE), "")</f>
        <v>リンク先顧客コード</v>
      </c>
      <c r="D5" s="16" t="str">
        <f>IF(LEN(VLOOKUP(D$3,カラム定義!$A$1:$F$1061,ROW()-2,FALSE)) &gt; 0, VLOOKUP(D$3,カラム定義!$A$1:$F$1061,ROW()-2,FALSE), "")</f>
        <v>顧客リンク種別</v>
      </c>
      <c r="E5" s="16" t="str">
        <f>IF(LEN(VLOOKUP(E$3,カラム定義!$A$1:$F$1061,ROW()-2,FALSE)) &gt; 0, VLOOKUP(E$3,カラム定義!$A$1:$F$1061,ROW()-2,FALSE), "")</f>
        <v>作成者</v>
      </c>
      <c r="F5" s="16" t="str">
        <f>IF(LEN(VLOOKUP(F$3,カラム定義!$A$1:$F$1061,ROW()-2,FALSE)) &gt; 0, VLOOKUP(F$3,カラム定義!$A$1:$F$1061,ROW()-2,FALSE), "")</f>
        <v>作成タイムスタンプ</v>
      </c>
      <c r="G5" s="16" t="str">
        <f>IF(LEN(VLOOKUP(G$3,カラム定義!$A$1:$F$1061,ROW()-2,FALSE)) &gt; 0, VLOOKUP(G$3,カラム定義!$A$1:$F$1061,ROW()-2,FALSE), "")</f>
        <v>更新者</v>
      </c>
      <c r="H5" s="16" t="str">
        <f>IF(LEN(VLOOKUP(H$3,カラム定義!$A$1:$F$1061,ROW()-2,FALSE)) &gt; 0, VLOOKUP(H$3,カラム定義!$A$1:$F$1061,ROW()-2,FALSE), "")</f>
        <v>更新タイムスタンプ</v>
      </c>
    </row>
    <row r="6" spans="1:8" s="23" customFormat="1" ht="56.25">
      <c r="A6" s="21" t="s">
        <v>18</v>
      </c>
      <c r="B6" s="22" t="str">
        <f>IF(LEN(VLOOKUP(B$3,カラム定義!$A$1:$F$1061,ROW()-2,FALSE)) &gt; 0, VLOOKUP(B$3,カラム定義!$A$1:$F$1061,ROW()-2,FALSE), "")</f>
        <v/>
      </c>
      <c r="C6" s="22" t="str">
        <f>IF(LEN(VLOOKUP(C$3,カラム定義!$A$1:$F$1061,ROW()-2,FALSE)) &gt; 0, VLOOKUP(C$3,カラム定義!$A$1:$F$1061,ROW()-2,FALSE), "")</f>
        <v>請求先に指定したい顧客コードなどをこちらに指定</v>
      </c>
      <c r="D6" s="22" t="str">
        <f>IF(LEN(VLOOKUP(D$3,カラム定義!$A$1:$F$1061,ROW()-2,FALSE)) &gt; 0, VLOOKUP(D$3,カラム定義!$A$1:$F$1061,ROW()-2,FALSE), "")</f>
        <v>1：請求先、2：送付先</v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</row>
    <row r="7" spans="1:8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</row>
    <row r="8" spans="1:8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>current_timestamp</v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>current_timestamp</v>
      </c>
    </row>
    <row r="9" spans="1:8" s="14" customFormat="1" ht="18.75">
      <c r="A9" s="25" t="s">
        <v>178</v>
      </c>
      <c r="B9" s="24" t="s">
        <v>177</v>
      </c>
      <c r="C9" s="24" t="s">
        <v>177</v>
      </c>
      <c r="D9" s="16"/>
      <c r="E9" s="16"/>
      <c r="F9" s="16"/>
      <c r="G9" s="16"/>
      <c r="H9" s="16"/>
    </row>
    <row r="10" spans="1:8" s="14" customFormat="1" ht="18.75">
      <c r="A10" s="25"/>
      <c r="B10" s="16"/>
      <c r="C10" s="16"/>
      <c r="D10" s="16"/>
      <c r="E10" s="16"/>
      <c r="F10" s="16"/>
      <c r="G10" s="16"/>
      <c r="H10" s="16"/>
    </row>
    <row r="11" spans="1:8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</row>
    <row r="12" spans="1:8">
      <c r="A12" s="51" t="s">
        <v>358</v>
      </c>
      <c r="B12" s="39"/>
    </row>
    <row r="14" spans="1:8" s="2" customFormat="1">
      <c r="A14" s="2" t="s">
        <v>19</v>
      </c>
      <c r="F14" s="2" t="s">
        <v>20</v>
      </c>
    </row>
    <row r="15" spans="1:8">
      <c r="A15" s="39" t="s">
        <v>256</v>
      </c>
      <c r="B15" s="1" t="s">
        <v>261</v>
      </c>
      <c r="C15" s="1" t="s">
        <v>204</v>
      </c>
      <c r="D15" s="1" t="s">
        <v>4</v>
      </c>
      <c r="E15" s="1" t="s">
        <v>6</v>
      </c>
      <c r="F15" s="1" t="s">
        <v>7</v>
      </c>
      <c r="G15" s="1" t="s">
        <v>6</v>
      </c>
      <c r="H15" s="1" t="s">
        <v>7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M19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9" width="20.625" style="1" customWidth="1"/>
    <col min="10" max="10" width="16" style="1" customWidth="1"/>
    <col min="11" max="11" width="18.625" style="1" customWidth="1"/>
    <col min="12" max="12" width="17.875" style="1" customWidth="1"/>
    <col min="13" max="13" width="17.375" style="1" customWidth="1"/>
    <col min="14" max="16384" width="9" style="1"/>
  </cols>
  <sheetData>
    <row r="1" spans="1:13" s="8" customFormat="1" ht="38.25">
      <c r="A1" s="7" t="str">
        <f ca="1">RIGHT(CELL("filename",A1),LEN(CELL("filename",A1))-FIND("]",CELL("filename",A1)))</f>
        <v>t_bill</v>
      </c>
      <c r="F1" s="48"/>
      <c r="G1" s="48"/>
    </row>
    <row r="2" spans="1:13" s="11" customFormat="1" ht="18.75">
      <c r="A2" s="9" t="s">
        <v>21</v>
      </c>
      <c r="B2" s="10">
        <f>COLUMN()-1</f>
        <v>1</v>
      </c>
      <c r="C2" s="10">
        <f>COLUMN()-1</f>
        <v>2</v>
      </c>
      <c r="D2" s="10">
        <f>COLUMN()-1</f>
        <v>3</v>
      </c>
      <c r="E2" s="10">
        <f t="shared" ref="E2:M2" si="0">COLUMN()-1</f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f t="shared" si="0"/>
        <v>11</v>
      </c>
      <c r="M2" s="10">
        <f t="shared" si="0"/>
        <v>12</v>
      </c>
    </row>
    <row r="3" spans="1:13" s="14" customFormat="1" ht="18.75">
      <c r="A3" s="12" t="s">
        <v>11</v>
      </c>
      <c r="B3" s="13" t="s">
        <v>159</v>
      </c>
      <c r="C3" s="13" t="s">
        <v>91</v>
      </c>
      <c r="D3" s="13" t="s">
        <v>157</v>
      </c>
      <c r="E3" s="13" t="s">
        <v>42</v>
      </c>
      <c r="F3" s="13" t="s">
        <v>266</v>
      </c>
      <c r="G3" s="13" t="s">
        <v>339</v>
      </c>
      <c r="H3" s="13" t="s">
        <v>43</v>
      </c>
      <c r="I3" s="13" t="s">
        <v>343</v>
      </c>
      <c r="J3" s="13" t="s">
        <v>96</v>
      </c>
      <c r="K3" s="13" t="s">
        <v>97</v>
      </c>
      <c r="L3" s="13" t="s">
        <v>1</v>
      </c>
      <c r="M3" s="13" t="s">
        <v>98</v>
      </c>
    </row>
    <row r="4" spans="1:13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integer</v>
      </c>
      <c r="D4" s="16" t="str">
        <f>IF(LEN(VLOOKUP(D$3,カラム定義!$A$1:$F$1061,ROW()-2,FALSE)) &gt; 0, VLOOKUP(D$3,カラム定義!$A$1:$F$1061,ROW()-2,FALSE), "")</f>
        <v>varchar(6)</v>
      </c>
      <c r="E4" s="16" t="str">
        <f>IF(LEN(VLOOKUP(E$3,カラム定義!$A$1:$F$1061,ROW()-2,FALSE)) &gt; 0, VLOOKUP(E$3,カラム定義!$A$1:$F$1061,ROW()-2,FALSE), "")</f>
        <v>varchar(6)</v>
      </c>
      <c r="F4" s="16" t="str">
        <f>IF(LEN(VLOOKUP(F$3,カラム定義!$A$1:$F$1061,ROW()-2,FALSE)) &gt; 0, VLOOKUP(F$3,カラム定義!$A$1:$F$1061,ROW()-2,FALSE), "")</f>
        <v>smallint</v>
      </c>
      <c r="G4" s="16" t="str">
        <f>IF(LEN(VLOOKUP(G$3,カラム定義!$A$1:$F$1061,ROW()-2,FALSE)) &gt; 0, VLOOKUP(G$3,カラム定義!$A$1:$F$1061,ROW()-2,FALSE), "")</f>
        <v>smallint</v>
      </c>
      <c r="H4" s="16" t="str">
        <f>IF(LEN(VLOOKUP(H$3,カラム定義!$A$1:$F$1061,ROW()-2,FALSE)) &gt; 0, VLOOKUP(H$3,カラム定義!$A$1:$F$1061,ROW()-2,FALSE), "")</f>
        <v>numeric(12)</v>
      </c>
      <c r="I4" s="16" t="str">
        <f>IF(LEN(VLOOKUP(I$3,カラム定義!$A$1:$F$1061,ROW()-2,FALSE)) &gt; 0, VLOOKUP(I$3,カラム定義!$A$1:$F$1061,ROW()-2,FALSE), "")</f>
        <v>varchar(400)</v>
      </c>
      <c r="J4" s="16" t="str">
        <f>IF(LEN(VLOOKUP(J$3,カラム定義!$A$1:$F$1061,ROW()-2,FALSE)) &gt; 0, VLOOKUP(J$3,カラム定義!$A$1:$F$1061,ROW()-2,FALSE), "")</f>
        <v>varchar(30)</v>
      </c>
      <c r="K4" s="16" t="str">
        <f>IF(LEN(VLOOKUP(K$3,カラム定義!$A$1:$F$1061,ROW()-2,FALSE)) &gt; 0, VLOOKUP(K$3,カラム定義!$A$1:$F$1061,ROW()-2,FALSE), "")</f>
        <v>timestamptz</v>
      </c>
      <c r="L4" s="16" t="str">
        <f>IF(LEN(VLOOKUP(L$3,カラム定義!$A$1:$F$1061,ROW()-2,FALSE)) &gt; 0, VLOOKUP(L$3,カラム定義!$A$1:$F$1061,ROW()-2,FALSE), "")</f>
        <v>varchar(30)</v>
      </c>
      <c r="M4" s="16" t="str">
        <f>IF(LEN(VLOOKUP(M$3,カラム定義!$A$1:$F$1061,ROW()-2,FALSE)) &gt; 0, VLOOKUP(M$3,カラム定義!$A$1:$F$1061,ROW()-2,FALSE), "")</f>
        <v>timestamptz</v>
      </c>
    </row>
    <row r="5" spans="1:13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請求番号</v>
      </c>
      <c r="C5" s="16" t="str">
        <f>IF(LEN(VLOOKUP(C$3,カラム定義!$A$1:$F$1061,ROW()-2,FALSE)) &gt; 0, VLOOKUP(C$3,カラム定義!$A$1:$F$1061,ROW()-2,FALSE), "")</f>
        <v>顧客コード</v>
      </c>
      <c r="D5" s="16" t="str">
        <f>IF(LEN(VLOOKUP(D$3,カラム定義!$A$1:$F$1061,ROW()-2,FALSE)) &gt; 0, VLOOKUP(D$3,カラム定義!$A$1:$F$1061,ROW()-2,FALSE), "")</f>
        <v>料金計算年月</v>
      </c>
      <c r="E5" s="16" t="str">
        <f>IF(LEN(VLOOKUP(E$3,カラム定義!$A$1:$F$1061,ROW()-2,FALSE)) &gt; 0, VLOOKUP(E$3,カラム定義!$A$1:$F$1061,ROW()-2,FALSE), "")</f>
        <v>請求年月</v>
      </c>
      <c r="F5" s="16" t="str">
        <f>IF(LEN(VLOOKUP(F$3,カラム定義!$A$1:$F$1061,ROW()-2,FALSE)) &gt; 0, VLOOKUP(F$3,カラム定義!$A$1:$F$1061,ROW()-2,FALSE), "")</f>
        <v>請求発生元</v>
      </c>
      <c r="G5" s="16" t="str">
        <f>IF(LEN(VLOOKUP(G$3,カラム定義!$A$1:$F$1061,ROW()-2,FALSE)) &gt; 0, VLOOKUP(G$3,カラム定義!$A$1:$F$1061,ROW()-2,FALSE), "")</f>
        <v>請求調整状態</v>
      </c>
      <c r="H5" s="16" t="str">
        <f>IF(LEN(VLOOKUP(H$3,カラム定義!$A$1:$F$1061,ROW()-2,FALSE)) &gt; 0, VLOOKUP(H$3,カラム定義!$A$1:$F$1061,ROW()-2,FALSE), "")</f>
        <v>請求金額</v>
      </c>
      <c r="I5" s="16" t="str">
        <f>IF(LEN(VLOOKUP(I$3,カラム定義!$A$1:$F$1061,ROW()-2,FALSE)) &gt; 0, VLOOKUP(I$3,カラム定義!$A$1:$F$1061,ROW()-2,FALSE), "")</f>
        <v>メモ</v>
      </c>
      <c r="J5" s="16" t="str">
        <f>IF(LEN(VLOOKUP(J$3,カラム定義!$A$1:$F$1061,ROW()-2,FALSE)) &gt; 0, VLOOKUP(J$3,カラム定義!$A$1:$F$1061,ROW()-2,FALSE), "")</f>
        <v>作成者</v>
      </c>
      <c r="K5" s="16" t="str">
        <f>IF(LEN(VLOOKUP(K$3,カラム定義!$A$1:$F$1061,ROW()-2,FALSE)) &gt; 0, VLOOKUP(K$3,カラム定義!$A$1:$F$1061,ROW()-2,FALSE), "")</f>
        <v>作成タイムスタンプ</v>
      </c>
      <c r="L5" s="16" t="str">
        <f>IF(LEN(VLOOKUP(L$3,カラム定義!$A$1:$F$1061,ROW()-2,FALSE)) &gt; 0, VLOOKUP(L$3,カラム定義!$A$1:$F$1061,ROW()-2,FALSE), "")</f>
        <v>更新者</v>
      </c>
      <c r="M5" s="16" t="str">
        <f>IF(LEN(VLOOKUP(M$3,カラム定義!$A$1:$F$1061,ROW()-2,FALSE)) &gt; 0, VLOOKUP(M$3,カラム定義!$A$1:$F$1061,ROW()-2,FALSE), "")</f>
        <v>更新タイムスタンプ</v>
      </c>
    </row>
    <row r="6" spans="1:13" s="23" customFormat="1" ht="112.5">
      <c r="A6" s="21" t="s">
        <v>18</v>
      </c>
      <c r="B6" s="22" t="str">
        <f>IF(LEN(VLOOKUP(B$3,カラム定義!$A$1:$F$1061,ROW()-2,FALSE)) &gt; 0, VLOOKUP(B$3,カラム定義!$A$1:$F$1061,ROW()-2,FALSE), "")</f>
        <v>12桁</v>
      </c>
      <c r="C6" s="22" t="str">
        <f>IF(LEN(VLOOKUP(C$3,カラム定義!$A$1:$F$1061,ROW()-2,FALSE)) &gt; 0, VLOOKUP(C$3,カラム定義!$A$1:$F$1061,ROW()-2,FALSE), "")</f>
        <v>10桁</v>
      </c>
      <c r="D6" s="22" t="str">
        <f>IF(LEN(VLOOKUP(D$3,カラム定義!$A$1:$F$1061,ROW()-2,FALSE)) &gt; 0, VLOOKUP(D$3,カラム定義!$A$1:$F$1061,ROW()-2,FALSE), "")</f>
        <v>消費税計算基準</v>
      </c>
      <c r="E6" s="22" t="str">
        <f>IF(LEN(VLOOKUP(E$3,カラム定義!$A$1:$F$1061,ROW()-2,FALSE)) &gt; 0, VLOOKUP(E$3,カラム定義!$A$1:$F$1061,ROW()-2,FALSE), "")</f>
        <v/>
      </c>
      <c r="F6" s="22" t="str">
        <f>IF(LEN(VLOOKUP(F$3,カラム定義!$A$1:$F$1061,ROW()-2,FALSE)) &gt; 0, VLOOKUP(F$3,カラム定義!$A$1:$F$1061,ROW()-2,FALSE), "")</f>
        <v>1：月次計算、2：随時</v>
      </c>
      <c r="G6" s="22" t="str">
        <f>IF(LEN(VLOOKUP(G$3,カラム定義!$A$1:$F$1061,ROW()-2,FALSE)) &gt; 0, VLOOKUP(G$3,カラム定義!$A$1:$F$1061,ROW()-2,FALSE), "")</f>
        <v>0：調整なし、1：調整依頼中、2：調整中、3：調整後　請求確定後に請求金を調整したい場合は別途調整金を入力</v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  <c r="K6" s="22" t="str">
        <f>IF(LEN(VLOOKUP(K$3,カラム定義!$A$1:$F$1061,ROW()-2,FALSE)) &gt; 0, VLOOKUP(K$3,カラム定義!$A$1:$F$1061,ROW()-2,FALSE), "")</f>
        <v/>
      </c>
      <c r="L6" s="22" t="str">
        <f>IF(LEN(VLOOKUP(L$3,カラム定義!$A$1:$F$1061,ROW()-2,FALSE)) &gt; 0, VLOOKUP(L$3,カラム定義!$A$1:$F$1061,ROW()-2,FALSE), "")</f>
        <v/>
      </c>
      <c r="M6" s="22" t="str">
        <f>IF(LEN(VLOOKUP(M$3,カラム定義!$A$1:$F$1061,ROW()-2,FALSE)) &gt; 0, VLOOKUP(M$3,カラム定義!$A$1:$F$1061,ROW()-2,FALSE), "")</f>
        <v/>
      </c>
    </row>
    <row r="7" spans="1:13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/>
      </c>
      <c r="J7" s="16" t="str">
        <f>IF(LEN(VLOOKUP(J$3,カラム定義!$A$1:$F$1061,ROW()-2,FALSE)) &gt; 0, VLOOKUP(J$3,カラム定義!$A$1:$F$1061,ROW()-2,FALSE), "")</f>
        <v>not null</v>
      </c>
      <c r="K7" s="16" t="str">
        <f>IF(LEN(VLOOKUP(K$3,カラム定義!$A$1:$F$1061,ROW()-2,FALSE)) &gt; 0, VLOOKUP(K$3,カラム定義!$A$1:$F$1061,ROW()-2,FALSE), "")</f>
        <v>not null</v>
      </c>
      <c r="L7" s="16" t="str">
        <f>IF(LEN(VLOOKUP(L$3,カラム定義!$A$1:$F$1061,ROW()-2,FALSE)) &gt; 0, VLOOKUP(L$3,カラム定義!$A$1:$F$1061,ROW()-2,FALSE), "")</f>
        <v>not null</v>
      </c>
      <c r="M7" s="16" t="str">
        <f>IF(LEN(VLOOKUP(M$3,カラム定義!$A$1:$F$1061,ROW()-2,FALSE)) &gt; 0, VLOOKUP(M$3,カラム定義!$A$1:$F$1061,ROW()-2,FALSE), "")</f>
        <v>not null</v>
      </c>
    </row>
    <row r="8" spans="1:13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>current_timestamp</v>
      </c>
      <c r="L8" s="16" t="str">
        <f>IF(LEN(VLOOKUP(L$3,カラム定義!$A$1:$F$1061,ROW()-2,FALSE)) &gt; 0, VLOOKUP(L$3,カラム定義!$A$1:$F$1061,ROW()-2,FALSE), "")</f>
        <v/>
      </c>
      <c r="M8" s="16" t="str">
        <f>IF(LEN(VLOOKUP(M$3,カラム定義!$A$1:$F$1061,ROW()-2,FALSE)) &gt; 0, VLOOKUP(M$3,カラム定義!$A$1:$F$1061,ROW()-2,FALSE), "")</f>
        <v>current_timestamp</v>
      </c>
    </row>
    <row r="9" spans="1:13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s="14" customFormat="1" ht="18.75">
      <c r="A11" s="25" t="s">
        <v>253</v>
      </c>
      <c r="B11" s="41">
        <v>300000000001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51" t="s">
        <v>358</v>
      </c>
      <c r="B12" s="39" t="s">
        <v>177</v>
      </c>
    </row>
    <row r="14" spans="1:13" s="2" customFormat="1">
      <c r="A14" s="2" t="s">
        <v>19</v>
      </c>
      <c r="K14" s="2" t="s">
        <v>20</v>
      </c>
    </row>
    <row r="15" spans="1:13">
      <c r="A15" s="39" t="s">
        <v>256</v>
      </c>
      <c r="B15" s="42">
        <v>300000000001</v>
      </c>
      <c r="C15" s="1" t="s">
        <v>254</v>
      </c>
      <c r="D15" s="1" t="s">
        <v>264</v>
      </c>
      <c r="E15" s="1" t="s">
        <v>264</v>
      </c>
      <c r="F15" s="1" t="s">
        <v>269</v>
      </c>
      <c r="G15" s="1" t="s">
        <v>258</v>
      </c>
      <c r="H15" s="42">
        <f>SUM(t_bill_dtl!G15:H18)</f>
        <v>7979.0400000000009</v>
      </c>
      <c r="I15" s="42"/>
      <c r="J15" s="1" t="s">
        <v>6</v>
      </c>
      <c r="K15" s="1" t="s">
        <v>7</v>
      </c>
      <c r="L15" s="1" t="s">
        <v>6</v>
      </c>
      <c r="M15" s="1" t="s">
        <v>7</v>
      </c>
    </row>
    <row r="16" spans="1:13">
      <c r="A16" s="39" t="s">
        <v>256</v>
      </c>
      <c r="B16" s="42">
        <v>300000000002</v>
      </c>
      <c r="C16" s="1" t="s">
        <v>255</v>
      </c>
      <c r="D16" s="1" t="s">
        <v>264</v>
      </c>
      <c r="E16" s="1" t="s">
        <v>264</v>
      </c>
      <c r="F16" s="1" t="s">
        <v>269</v>
      </c>
      <c r="G16" s="1" t="s">
        <v>258</v>
      </c>
      <c r="H16" s="42">
        <f>SUM(t_bill_dtl!G19:H22)</f>
        <v>7979.0400000000009</v>
      </c>
      <c r="I16" s="42"/>
      <c r="J16" s="1" t="s">
        <v>6</v>
      </c>
      <c r="K16" s="1" t="s">
        <v>7</v>
      </c>
      <c r="L16" s="1" t="s">
        <v>6</v>
      </c>
      <c r="M16" s="1" t="s">
        <v>7</v>
      </c>
    </row>
    <row r="17" spans="1:13">
      <c r="A17" s="39" t="s">
        <v>256</v>
      </c>
      <c r="B17" s="42">
        <v>300000000003</v>
      </c>
      <c r="C17" s="1" t="s">
        <v>199</v>
      </c>
      <c r="D17" s="1" t="s">
        <v>264</v>
      </c>
      <c r="E17" s="1" t="s">
        <v>264</v>
      </c>
      <c r="F17" s="1" t="s">
        <v>269</v>
      </c>
      <c r="G17" s="1" t="s">
        <v>258</v>
      </c>
      <c r="H17" s="42">
        <f>SUM(t_bill_dtl!G23:H26)</f>
        <v>7979.0400000000009</v>
      </c>
      <c r="I17" s="42"/>
      <c r="J17" s="1" t="s">
        <v>6</v>
      </c>
      <c r="K17" s="1" t="s">
        <v>7</v>
      </c>
      <c r="L17" s="1" t="s">
        <v>6</v>
      </c>
      <c r="M17" s="1" t="s">
        <v>7</v>
      </c>
    </row>
    <row r="18" spans="1:13">
      <c r="A18" s="39" t="s">
        <v>256</v>
      </c>
      <c r="B18" s="42">
        <v>300000000004</v>
      </c>
      <c r="C18" s="1" t="s">
        <v>202</v>
      </c>
      <c r="D18" s="1" t="s">
        <v>264</v>
      </c>
      <c r="E18" s="1" t="s">
        <v>264</v>
      </c>
      <c r="F18" s="1" t="s">
        <v>269</v>
      </c>
      <c r="G18" s="1" t="s">
        <v>258</v>
      </c>
      <c r="H18" s="42">
        <f>SUM(t_bill_dtl!G27:H30)</f>
        <v>7979.0400000000009</v>
      </c>
      <c r="I18" s="42"/>
      <c r="J18" s="1" t="s">
        <v>6</v>
      </c>
      <c r="K18" s="1" t="s">
        <v>7</v>
      </c>
      <c r="L18" s="1" t="s">
        <v>6</v>
      </c>
      <c r="M18" s="1" t="s">
        <v>7</v>
      </c>
    </row>
    <row r="19" spans="1:13">
      <c r="A19" s="39" t="s">
        <v>256</v>
      </c>
      <c r="B19" s="42">
        <v>300000000005</v>
      </c>
      <c r="C19" s="1" t="s">
        <v>204</v>
      </c>
      <c r="D19" s="1" t="s">
        <v>264</v>
      </c>
      <c r="E19" s="1" t="s">
        <v>264</v>
      </c>
      <c r="F19" s="1" t="s">
        <v>269</v>
      </c>
      <c r="G19" s="1" t="s">
        <v>258</v>
      </c>
      <c r="H19" s="42">
        <f>SUM(t_bill_dtl!G31:H34)</f>
        <v>7979.0400000000009</v>
      </c>
      <c r="I19" s="42"/>
      <c r="J19" s="1" t="s">
        <v>6</v>
      </c>
      <c r="K19" s="1" t="s">
        <v>7</v>
      </c>
      <c r="L19" s="1" t="s">
        <v>6</v>
      </c>
      <c r="M19" s="1" t="s">
        <v>7</v>
      </c>
    </row>
  </sheetData>
  <phoneticPr fontId="1"/>
  <dataValidations count="2">
    <dataValidation type="textLength" errorStyle="warning" showInputMessage="1" showErrorMessage="1" errorTitle="カラム定義エラー" error="Oracle制限の30バイトを超えています" sqref="B3 E3:M3">
      <formula1>0</formula1>
      <formula2>30</formula2>
    </dataValidation>
    <dataValidation type="textLength" errorStyle="warning" allowBlank="1" showInputMessage="1" showErrorMessage="1" errorTitle="カラム定義エラー" error="Oracle制限の30バイトを超えています" sqref="C3:D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N35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10" width="20.625" style="1" customWidth="1"/>
    <col min="11" max="11" width="16" style="1" customWidth="1"/>
    <col min="12" max="12" width="18.625" style="1" customWidth="1"/>
    <col min="13" max="13" width="17.875" style="1" customWidth="1"/>
    <col min="14" max="14" width="17.375" style="1" customWidth="1"/>
    <col min="15" max="16384" width="9" style="1"/>
  </cols>
  <sheetData>
    <row r="1" spans="1:14" s="8" customFormat="1" ht="38.25">
      <c r="A1" s="7" t="str">
        <f ca="1">RIGHT(CELL("filename",A1),LEN(CELL("filename",A1))-FIND("]",CELL("filename",A1)))</f>
        <v>t_bill_dtl</v>
      </c>
    </row>
    <row r="2" spans="1:14" s="11" customFormat="1" ht="18.75">
      <c r="A2" s="9" t="s">
        <v>21</v>
      </c>
      <c r="B2" s="10">
        <f>COLUMN()-1</f>
        <v>1</v>
      </c>
      <c r="C2" s="10">
        <f t="shared" ref="C2:N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f t="shared" si="0"/>
        <v>11</v>
      </c>
      <c r="M2" s="10">
        <f t="shared" si="0"/>
        <v>12</v>
      </c>
      <c r="N2" s="10">
        <f t="shared" si="0"/>
        <v>13</v>
      </c>
    </row>
    <row r="3" spans="1:14" s="14" customFormat="1" ht="18.75">
      <c r="A3" s="12" t="s">
        <v>11</v>
      </c>
      <c r="B3" s="13" t="s">
        <v>166</v>
      </c>
      <c r="C3" s="13" t="s">
        <v>159</v>
      </c>
      <c r="D3" s="13" t="s">
        <v>49</v>
      </c>
      <c r="E3" s="13" t="s">
        <v>272</v>
      </c>
      <c r="F3" s="13" t="s">
        <v>50</v>
      </c>
      <c r="G3" s="13" t="s">
        <v>52</v>
      </c>
      <c r="H3" s="13" t="s">
        <v>53</v>
      </c>
      <c r="I3" s="13" t="s">
        <v>56</v>
      </c>
      <c r="J3" s="13" t="s">
        <v>343</v>
      </c>
      <c r="K3" s="13" t="s">
        <v>96</v>
      </c>
      <c r="L3" s="13" t="s">
        <v>97</v>
      </c>
      <c r="M3" s="13" t="s">
        <v>1</v>
      </c>
      <c r="N3" s="13" t="s">
        <v>98</v>
      </c>
    </row>
    <row r="4" spans="1:14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bigint</v>
      </c>
      <c r="C4" s="16" t="str">
        <f>IF(LEN(VLOOKUP(C$3,カラム定義!$A$1:$F$1061,ROW()-2,FALSE)) &gt; 0, VLOOKUP(C$3,カラム定義!$A$1:$F$1061,ROW()-2,FALSE), "")</f>
        <v>bigint</v>
      </c>
      <c r="D4" s="16" t="str">
        <f>IF(LEN(VLOOKUP(D$3,カラム定義!$A$1:$F$1061,ROW()-2,FALSE)) &gt; 0, VLOOKUP(D$3,カラム定義!$A$1:$F$1061,ROW()-2,FALSE), "")</f>
        <v>varchar(4)</v>
      </c>
      <c r="E4" s="16" t="str">
        <f>IF(LEN(VLOOKUP(E$3,カラム定義!$A$1:$F$1061,ROW()-2,FALSE)) &gt; 0, VLOOKUP(E$3,カラム定義!$A$1:$F$1061,ROW()-2,FALSE), "")</f>
        <v>numeric(11, 2)</v>
      </c>
      <c r="F4" s="16" t="str">
        <f>IF(LEN(VLOOKUP(F$3,カラム定義!$A$1:$F$1061,ROW()-2,FALSE)) &gt; 0, VLOOKUP(F$3,カラム定義!$A$1:$F$1061,ROW()-2,FALSE), "")</f>
        <v>numeric(11, 2)</v>
      </c>
      <c r="G4" s="16" t="str">
        <f>IF(LEN(VLOOKUP(G$3,カラム定義!$A$1:$F$1061,ROW()-2,FALSE)) &gt; 0, VLOOKUP(G$3,カラム定義!$A$1:$F$1061,ROW()-2,FALSE), "")</f>
        <v>numeric(11, 2)</v>
      </c>
      <c r="H4" s="16" t="str">
        <f>IF(LEN(VLOOKUP(H$3,カラム定義!$A$1:$F$1061,ROW()-2,FALSE)) &gt; 0, VLOOKUP(H$3,カラム定義!$A$1:$F$1061,ROW()-2,FALSE), "")</f>
        <v>numeric(11, 2)</v>
      </c>
      <c r="I4" s="16" t="str">
        <f>IF(LEN(VLOOKUP(I$3,カラム定義!$A$1:$F$1061,ROW()-2,FALSE)) &gt; 0, VLOOKUP(I$3,カラム定義!$A$1:$F$1061,ROW()-2,FALSE), "")</f>
        <v>numeric(5, 3)</v>
      </c>
      <c r="J4" s="16" t="str">
        <f>IF(LEN(VLOOKUP(J$3,カラム定義!$A$1:$F$1061,ROW()-2,FALSE)) &gt; 0, VLOOKUP(J$3,カラム定義!$A$1:$F$1061,ROW()-2,FALSE), "")</f>
        <v>varchar(400)</v>
      </c>
      <c r="K4" s="16" t="str">
        <f>IF(LEN(VLOOKUP(K$3,カラム定義!$A$1:$F$1061,ROW()-2,FALSE)) &gt; 0, VLOOKUP(K$3,カラム定義!$A$1:$F$1061,ROW()-2,FALSE), "")</f>
        <v>varchar(30)</v>
      </c>
      <c r="L4" s="16" t="str">
        <f>IF(LEN(VLOOKUP(L$3,カラム定義!$A$1:$F$1061,ROW()-2,FALSE)) &gt; 0, VLOOKUP(L$3,カラム定義!$A$1:$F$1061,ROW()-2,FALSE), "")</f>
        <v>timestamptz</v>
      </c>
      <c r="M4" s="16" t="str">
        <f>IF(LEN(VLOOKUP(M$3,カラム定義!$A$1:$F$1061,ROW()-2,FALSE)) &gt; 0, VLOOKUP(M$3,カラム定義!$A$1:$F$1061,ROW()-2,FALSE), "")</f>
        <v>varchar(30)</v>
      </c>
      <c r="N4" s="16" t="str">
        <f>IF(LEN(VLOOKUP(N$3,カラム定義!$A$1:$F$1061,ROW()-2,FALSE)) &gt; 0, VLOOKUP(N$3,カラム定義!$A$1:$F$1061,ROW()-2,FALSE), "")</f>
        <v>timestamptz</v>
      </c>
    </row>
    <row r="5" spans="1:14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請求明細番号</v>
      </c>
      <c r="C5" s="16" t="str">
        <f>IF(LEN(VLOOKUP(C$3,カラム定義!$A$1:$F$1061,ROW()-2,FALSE)) &gt; 0, VLOOKUP(C$3,カラム定義!$A$1:$F$1061,ROW()-2,FALSE), "")</f>
        <v>請求番号</v>
      </c>
      <c r="D5" s="16" t="str">
        <f>IF(LEN(VLOOKUP(D$3,カラム定義!$A$1:$F$1061,ROW()-2,FALSE)) &gt; 0, VLOOKUP(D$3,カラム定義!$A$1:$F$1061,ROW()-2,FALSE), "")</f>
        <v>単価コード</v>
      </c>
      <c r="E5" s="16" t="str">
        <f>IF(LEN(VLOOKUP(E$3,カラム定義!$A$1:$F$1061,ROW()-2,FALSE)) &gt; 0, VLOOKUP(E$3,カラム定義!$A$1:$F$1061,ROW()-2,FALSE), "")</f>
        <v>計算時単価</v>
      </c>
      <c r="F5" s="16" t="str">
        <f>IF(LEN(VLOOKUP(F$3,カラム定義!$A$1:$F$1061,ROW()-2,FALSE)) &gt; 0, VLOOKUP(F$3,カラム定義!$A$1:$F$1061,ROW()-2,FALSE), "")</f>
        <v>単位量</v>
      </c>
      <c r="G5" s="16" t="str">
        <f>IF(LEN(VLOOKUP(G$3,カラム定義!$A$1:$F$1061,ROW()-2,FALSE)) &gt; 0, VLOOKUP(G$3,カラム定義!$A$1:$F$1061,ROW()-2,FALSE), "")</f>
        <v>料金</v>
      </c>
      <c r="H5" s="16" t="str">
        <f>IF(LEN(VLOOKUP(H$3,カラム定義!$A$1:$F$1061,ROW()-2,FALSE)) &gt; 0, VLOOKUP(H$3,カラム定義!$A$1:$F$1061,ROW()-2,FALSE), "")</f>
        <v>消費税</v>
      </c>
      <c r="I5" s="16" t="str">
        <f>IF(LEN(VLOOKUP(I$3,カラム定義!$A$1:$F$1061,ROW()-2,FALSE)) &gt; 0, VLOOKUP(I$3,カラム定義!$A$1:$F$1061,ROW()-2,FALSE), "")</f>
        <v>消費税率</v>
      </c>
      <c r="J5" s="16" t="str">
        <f>IF(LEN(VLOOKUP(J$3,カラム定義!$A$1:$F$1061,ROW()-2,FALSE)) &gt; 0, VLOOKUP(J$3,カラム定義!$A$1:$F$1061,ROW()-2,FALSE), "")</f>
        <v>メモ</v>
      </c>
      <c r="K5" s="16" t="str">
        <f>IF(LEN(VLOOKUP(K$3,カラム定義!$A$1:$F$1061,ROW()-2,FALSE)) &gt; 0, VLOOKUP(K$3,カラム定義!$A$1:$F$1061,ROW()-2,FALSE), "")</f>
        <v>作成者</v>
      </c>
      <c r="L5" s="16" t="str">
        <f>IF(LEN(VLOOKUP(L$3,カラム定義!$A$1:$F$1061,ROW()-2,FALSE)) &gt; 0, VLOOKUP(L$3,カラム定義!$A$1:$F$1061,ROW()-2,FALSE), "")</f>
        <v>作成タイムスタンプ</v>
      </c>
      <c r="M5" s="16" t="str">
        <f>IF(LEN(VLOOKUP(M$3,カラム定義!$A$1:$F$1061,ROW()-2,FALSE)) &gt; 0, VLOOKUP(M$3,カラム定義!$A$1:$F$1061,ROW()-2,FALSE), "")</f>
        <v>更新者</v>
      </c>
      <c r="N5" s="16" t="str">
        <f>IF(LEN(VLOOKUP(N$3,カラム定義!$A$1:$F$1061,ROW()-2,FALSE)) &gt; 0, VLOOKUP(N$3,カラム定義!$A$1:$F$1061,ROW()-2,FALSE), "")</f>
        <v>更新タイムスタンプ</v>
      </c>
    </row>
    <row r="6" spans="1:14" s="23" customFormat="1" ht="128.25" customHeight="1">
      <c r="A6" s="21" t="s">
        <v>18</v>
      </c>
      <c r="B6" s="22" t="str">
        <f>IF(LEN(VLOOKUP(B$3,カラム定義!$A$1:$F$1061,ROW()-2,FALSE)) &gt; 0, VLOOKUP(B$3,カラム定義!$A$1:$F$1061,ROW()-2,FALSE), "")</f>
        <v/>
      </c>
      <c r="C6" s="22" t="str">
        <f>IF(LEN(VLOOKUP(C$3,カラム定義!$A$1:$F$1061,ROW()-2,FALSE)) &gt; 0, VLOOKUP(C$3,カラム定義!$A$1:$F$1061,ROW()-2,FALSE), "")</f>
        <v>12桁</v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>料金計算時に基準となった単価</v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>税抜き</v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  <c r="J6" s="22" t="str">
        <f>IF(LEN(VLOOKUP(J$3,カラム定義!$A$1:$F$1061,ROW()-2,FALSE)) &gt; 0, VLOOKUP(J$3,カラム定義!$A$1:$F$1061,ROW()-2,FALSE), "")</f>
        <v/>
      </c>
      <c r="K6" s="22" t="str">
        <f>IF(LEN(VLOOKUP(K$3,カラム定義!$A$1:$F$1061,ROW()-2,FALSE)) &gt; 0, VLOOKUP(K$3,カラム定義!$A$1:$F$1061,ROW()-2,FALSE), "")</f>
        <v/>
      </c>
      <c r="L6" s="22" t="str">
        <f>IF(LEN(VLOOKUP(L$3,カラム定義!$A$1:$F$1061,ROW()-2,FALSE)) &gt; 0, VLOOKUP(L$3,カラム定義!$A$1:$F$1061,ROW()-2,FALSE), "")</f>
        <v/>
      </c>
      <c r="M6" s="22" t="str">
        <f>IF(LEN(VLOOKUP(M$3,カラム定義!$A$1:$F$1061,ROW()-2,FALSE)) &gt; 0, VLOOKUP(M$3,カラム定義!$A$1:$F$1061,ROW()-2,FALSE), "")</f>
        <v/>
      </c>
      <c r="N6" s="22" t="str">
        <f>IF(LEN(VLOOKUP(N$3,カラム定義!$A$1:$F$1061,ROW()-2,FALSE)) &gt; 0, VLOOKUP(N$3,カラム定義!$A$1:$F$1061,ROW()-2,FALSE), "")</f>
        <v/>
      </c>
    </row>
    <row r="7" spans="1:14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/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/>
      </c>
      <c r="H7" s="16" t="str">
        <f>IF(LEN(VLOOKUP(H$3,カラム定義!$A$1:$F$1061,ROW()-2,FALSE)) &gt; 0, VLOOKUP(H$3,カラム定義!$A$1:$F$1061,ROW()-2,FALSE), "")</f>
        <v/>
      </c>
      <c r="I7" s="16" t="str">
        <f>IF(LEN(VLOOKUP(I$3,カラム定義!$A$1:$F$1061,ROW()-2,FALSE)) &gt; 0, VLOOKUP(I$3,カラム定義!$A$1:$F$1061,ROW()-2,FALSE), "")</f>
        <v/>
      </c>
      <c r="J7" s="16" t="str">
        <f>IF(LEN(VLOOKUP(J$3,カラム定義!$A$1:$F$1061,ROW()-2,FALSE)) &gt; 0, VLOOKUP(J$3,カラム定義!$A$1:$F$1061,ROW()-2,FALSE), "")</f>
        <v/>
      </c>
      <c r="K7" s="16" t="str">
        <f>IF(LEN(VLOOKUP(K$3,カラム定義!$A$1:$F$1061,ROW()-2,FALSE)) &gt; 0, VLOOKUP(K$3,カラム定義!$A$1:$F$1061,ROW()-2,FALSE), "")</f>
        <v>not null</v>
      </c>
      <c r="L7" s="16" t="str">
        <f>IF(LEN(VLOOKUP(L$3,カラム定義!$A$1:$F$1061,ROW()-2,FALSE)) &gt; 0, VLOOKUP(L$3,カラム定義!$A$1:$F$1061,ROW()-2,FALSE), "")</f>
        <v>not null</v>
      </c>
      <c r="M7" s="16" t="str">
        <f>IF(LEN(VLOOKUP(M$3,カラム定義!$A$1:$F$1061,ROW()-2,FALSE)) &gt; 0, VLOOKUP(M$3,カラム定義!$A$1:$F$1061,ROW()-2,FALSE), "")</f>
        <v>not null</v>
      </c>
      <c r="N7" s="16" t="str">
        <f>IF(LEN(VLOOKUP(N$3,カラム定義!$A$1:$F$1061,ROW()-2,FALSE)) &gt; 0, VLOOKUP(N$3,カラム定義!$A$1:$F$1061,ROW()-2,FALSE), "")</f>
        <v>not null</v>
      </c>
    </row>
    <row r="8" spans="1:14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/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/>
      </c>
      <c r="J8" s="16" t="str">
        <f>IF(LEN(VLOOKUP(J$3,カラム定義!$A$1:$F$1061,ROW()-2,FALSE)) &gt; 0, VLOOKUP(J$3,カラム定義!$A$1:$F$1061,ROW()-2,FALSE), "")</f>
        <v/>
      </c>
      <c r="K8" s="16" t="str">
        <f>IF(LEN(VLOOKUP(K$3,カラム定義!$A$1:$F$1061,ROW()-2,FALSE)) &gt; 0, VLOOKUP(K$3,カラム定義!$A$1:$F$1061,ROW()-2,FALSE), "")</f>
        <v/>
      </c>
      <c r="L8" s="16" t="str">
        <f>IF(LEN(VLOOKUP(L$3,カラム定義!$A$1:$F$1061,ROW()-2,FALSE)) &gt; 0, VLOOKUP(L$3,カラム定義!$A$1:$F$1061,ROW()-2,FALSE), "")</f>
        <v>current_timestamp</v>
      </c>
      <c r="M8" s="16" t="str">
        <f>IF(LEN(VLOOKUP(M$3,カラム定義!$A$1:$F$1061,ROW()-2,FALSE)) &gt; 0, VLOOKUP(M$3,カラム定義!$A$1:$F$1061,ROW()-2,FALSE), "")</f>
        <v/>
      </c>
      <c r="N8" s="16" t="str">
        <f>IF(LEN(VLOOKUP(N$3,カラム定義!$A$1:$F$1061,ROW()-2,FALSE)) &gt; 0, VLOOKUP(N$3,カラム定義!$A$1:$F$1061,ROW()-2,FALSE), "")</f>
        <v>current_timestamp</v>
      </c>
    </row>
    <row r="9" spans="1:14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s="14" customFormat="1" ht="18.75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s="14" customFormat="1" ht="18.75">
      <c r="A11" s="25" t="s">
        <v>253</v>
      </c>
      <c r="B11" s="41">
        <v>400000000001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A12" s="51" t="s">
        <v>358</v>
      </c>
      <c r="B12" s="39" t="s">
        <v>177</v>
      </c>
    </row>
    <row r="14" spans="1:14" s="2" customFormat="1">
      <c r="A14" s="2" t="s">
        <v>19</v>
      </c>
      <c r="L14" s="2" t="s">
        <v>20</v>
      </c>
    </row>
    <row r="15" spans="1:14">
      <c r="A15" s="39" t="s">
        <v>256</v>
      </c>
      <c r="B15" s="46">
        <v>400000000001</v>
      </c>
      <c r="C15" s="42">
        <v>300000000001</v>
      </c>
      <c r="D15" s="1" t="s">
        <v>287</v>
      </c>
      <c r="E15" s="1" t="s">
        <v>275</v>
      </c>
      <c r="F15" s="1" t="s">
        <v>269</v>
      </c>
      <c r="G15" s="1">
        <f t="shared" ref="G15:G34" si="1">E15*F15</f>
        <v>1500</v>
      </c>
      <c r="H15" s="1">
        <f>G15*I15</f>
        <v>120</v>
      </c>
      <c r="I15" s="1" t="s">
        <v>278</v>
      </c>
      <c r="J15" s="42"/>
      <c r="K15" s="1" t="s">
        <v>6</v>
      </c>
      <c r="L15" s="1" t="s">
        <v>7</v>
      </c>
      <c r="M15" s="1" t="s">
        <v>6</v>
      </c>
      <c r="N15" s="1" t="s">
        <v>7</v>
      </c>
    </row>
    <row r="16" spans="1:14">
      <c r="A16" s="39" t="s">
        <v>256</v>
      </c>
      <c r="B16" s="46">
        <v>400000000002</v>
      </c>
      <c r="C16" s="42">
        <v>300000000001</v>
      </c>
      <c r="D16" s="1" t="s">
        <v>304</v>
      </c>
      <c r="E16" s="1" t="s">
        <v>276</v>
      </c>
      <c r="F16" s="1" t="s">
        <v>270</v>
      </c>
      <c r="G16" s="1">
        <f t="shared" si="1"/>
        <v>4784</v>
      </c>
      <c r="H16" s="1">
        <f t="shared" ref="H16:H34" si="2">G16*I16</f>
        <v>382.72</v>
      </c>
      <c r="I16" s="1" t="s">
        <v>278</v>
      </c>
      <c r="J16" s="42"/>
      <c r="K16" s="1" t="s">
        <v>6</v>
      </c>
      <c r="L16" s="1" t="s">
        <v>279</v>
      </c>
      <c r="M16" s="1" t="s">
        <v>6</v>
      </c>
      <c r="N16" s="1" t="s">
        <v>279</v>
      </c>
    </row>
    <row r="17" spans="1:14">
      <c r="A17" s="39" t="s">
        <v>256</v>
      </c>
      <c r="B17" s="46">
        <v>400000000003</v>
      </c>
      <c r="C17" s="42">
        <v>300000000001</v>
      </c>
      <c r="D17" s="1" t="s">
        <v>301</v>
      </c>
      <c r="E17" s="1" t="s">
        <v>277</v>
      </c>
      <c r="F17" s="1" t="s">
        <v>270</v>
      </c>
      <c r="G17" s="1">
        <f t="shared" si="1"/>
        <v>920</v>
      </c>
      <c r="H17" s="1">
        <f t="shared" si="2"/>
        <v>73.600000000000009</v>
      </c>
      <c r="I17" s="1" t="s">
        <v>278</v>
      </c>
      <c r="J17" s="42"/>
      <c r="K17" s="1" t="s">
        <v>6</v>
      </c>
      <c r="L17" s="1" t="s">
        <v>280</v>
      </c>
      <c r="M17" s="1" t="s">
        <v>6</v>
      </c>
      <c r="N17" s="1" t="s">
        <v>280</v>
      </c>
    </row>
    <row r="18" spans="1:14">
      <c r="A18" s="39" t="s">
        <v>256</v>
      </c>
      <c r="B18" s="46">
        <v>400000000004</v>
      </c>
      <c r="C18" s="42">
        <v>300000000001</v>
      </c>
      <c r="D18" s="1" t="s">
        <v>302</v>
      </c>
      <c r="E18" s="1" t="s">
        <v>257</v>
      </c>
      <c r="F18" s="1" t="s">
        <v>270</v>
      </c>
      <c r="G18" s="1">
        <f t="shared" si="1"/>
        <v>184</v>
      </c>
      <c r="H18" s="1">
        <f t="shared" si="2"/>
        <v>14.72</v>
      </c>
      <c r="I18" s="1" t="s">
        <v>278</v>
      </c>
      <c r="J18" s="42"/>
      <c r="K18" s="1" t="s">
        <v>6</v>
      </c>
      <c r="L18" s="1" t="s">
        <v>281</v>
      </c>
      <c r="M18" s="1" t="s">
        <v>6</v>
      </c>
      <c r="N18" s="1" t="s">
        <v>281</v>
      </c>
    </row>
    <row r="19" spans="1:14" s="45" customFormat="1">
      <c r="A19" s="43" t="s">
        <v>256</v>
      </c>
      <c r="B19" s="47">
        <v>400000000005</v>
      </c>
      <c r="C19" s="44">
        <v>300000000002</v>
      </c>
      <c r="D19" s="45" t="s">
        <v>287</v>
      </c>
      <c r="E19" s="45" t="s">
        <v>275</v>
      </c>
      <c r="F19" s="45" t="s">
        <v>269</v>
      </c>
      <c r="G19" s="45">
        <f t="shared" si="1"/>
        <v>1500</v>
      </c>
      <c r="H19" s="45">
        <f>G19*I19</f>
        <v>120</v>
      </c>
      <c r="I19" s="45" t="s">
        <v>278</v>
      </c>
      <c r="K19" s="45" t="s">
        <v>6</v>
      </c>
      <c r="L19" s="45" t="s">
        <v>7</v>
      </c>
      <c r="M19" s="45" t="s">
        <v>6</v>
      </c>
      <c r="N19" s="45" t="s">
        <v>7</v>
      </c>
    </row>
    <row r="20" spans="1:14" s="45" customFormat="1">
      <c r="A20" s="43" t="s">
        <v>256</v>
      </c>
      <c r="B20" s="47">
        <v>400000000006</v>
      </c>
      <c r="C20" s="44">
        <v>300000000002</v>
      </c>
      <c r="D20" s="45" t="s">
        <v>349</v>
      </c>
      <c r="E20" s="45" t="s">
        <v>276</v>
      </c>
      <c r="F20" s="45" t="s">
        <v>270</v>
      </c>
      <c r="G20" s="45">
        <f t="shared" si="1"/>
        <v>4784</v>
      </c>
      <c r="H20" s="45">
        <f t="shared" si="2"/>
        <v>382.72</v>
      </c>
      <c r="I20" s="45" t="s">
        <v>278</v>
      </c>
      <c r="K20" s="45" t="s">
        <v>6</v>
      </c>
      <c r="L20" s="45" t="s">
        <v>279</v>
      </c>
      <c r="M20" s="45" t="s">
        <v>6</v>
      </c>
      <c r="N20" s="45" t="s">
        <v>279</v>
      </c>
    </row>
    <row r="21" spans="1:14" s="45" customFormat="1">
      <c r="A21" s="43" t="s">
        <v>256</v>
      </c>
      <c r="B21" s="47">
        <v>400000000007</v>
      </c>
      <c r="C21" s="44">
        <v>300000000002</v>
      </c>
      <c r="D21" s="45" t="s">
        <v>350</v>
      </c>
      <c r="E21" s="45" t="s">
        <v>277</v>
      </c>
      <c r="F21" s="45" t="s">
        <v>270</v>
      </c>
      <c r="G21" s="45">
        <f t="shared" si="1"/>
        <v>920</v>
      </c>
      <c r="H21" s="45">
        <f t="shared" si="2"/>
        <v>73.600000000000009</v>
      </c>
      <c r="I21" s="45" t="s">
        <v>278</v>
      </c>
      <c r="K21" s="45" t="s">
        <v>6</v>
      </c>
      <c r="L21" s="45" t="s">
        <v>280</v>
      </c>
      <c r="M21" s="45" t="s">
        <v>6</v>
      </c>
      <c r="N21" s="45" t="s">
        <v>280</v>
      </c>
    </row>
    <row r="22" spans="1:14" s="45" customFormat="1">
      <c r="A22" s="43" t="s">
        <v>256</v>
      </c>
      <c r="B22" s="47">
        <v>400000000008</v>
      </c>
      <c r="C22" s="44">
        <v>300000000002</v>
      </c>
      <c r="D22" s="45" t="s">
        <v>351</v>
      </c>
      <c r="E22" s="45" t="s">
        <v>257</v>
      </c>
      <c r="F22" s="45" t="s">
        <v>270</v>
      </c>
      <c r="G22" s="45">
        <f t="shared" si="1"/>
        <v>184</v>
      </c>
      <c r="H22" s="45">
        <f t="shared" si="2"/>
        <v>14.72</v>
      </c>
      <c r="I22" s="45" t="s">
        <v>278</v>
      </c>
      <c r="K22" s="45" t="s">
        <v>6</v>
      </c>
      <c r="L22" s="45" t="s">
        <v>281</v>
      </c>
      <c r="M22" s="45" t="s">
        <v>6</v>
      </c>
      <c r="N22" s="45" t="s">
        <v>281</v>
      </c>
    </row>
    <row r="23" spans="1:14">
      <c r="A23" s="39" t="s">
        <v>256</v>
      </c>
      <c r="B23" s="46">
        <v>400000000009</v>
      </c>
      <c r="C23" s="42">
        <v>300000000003</v>
      </c>
      <c r="D23" s="1" t="s">
        <v>287</v>
      </c>
      <c r="E23" s="1" t="s">
        <v>275</v>
      </c>
      <c r="F23" s="1" t="s">
        <v>269</v>
      </c>
      <c r="G23" s="1">
        <f t="shared" si="1"/>
        <v>1500</v>
      </c>
      <c r="H23" s="1">
        <f>G23*I23</f>
        <v>120</v>
      </c>
      <c r="I23" s="1" t="s">
        <v>278</v>
      </c>
      <c r="K23" s="1" t="s">
        <v>6</v>
      </c>
      <c r="L23" s="1" t="s">
        <v>7</v>
      </c>
      <c r="M23" s="1" t="s">
        <v>6</v>
      </c>
      <c r="N23" s="1" t="s">
        <v>7</v>
      </c>
    </row>
    <row r="24" spans="1:14">
      <c r="A24" s="39" t="s">
        <v>256</v>
      </c>
      <c r="B24" s="46">
        <v>400000000010</v>
      </c>
      <c r="C24" s="42">
        <v>300000000003</v>
      </c>
      <c r="D24" s="1" t="s">
        <v>304</v>
      </c>
      <c r="E24" s="1" t="s">
        <v>276</v>
      </c>
      <c r="F24" s="1" t="s">
        <v>270</v>
      </c>
      <c r="G24" s="1">
        <f t="shared" si="1"/>
        <v>4784</v>
      </c>
      <c r="H24" s="1">
        <f t="shared" si="2"/>
        <v>382.72</v>
      </c>
      <c r="I24" s="1" t="s">
        <v>278</v>
      </c>
      <c r="K24" s="1" t="s">
        <v>6</v>
      </c>
      <c r="L24" s="1" t="s">
        <v>279</v>
      </c>
      <c r="M24" s="1" t="s">
        <v>6</v>
      </c>
      <c r="N24" s="1" t="s">
        <v>279</v>
      </c>
    </row>
    <row r="25" spans="1:14">
      <c r="A25" s="39" t="s">
        <v>256</v>
      </c>
      <c r="B25" s="46">
        <v>400000000011</v>
      </c>
      <c r="C25" s="42">
        <v>300000000003</v>
      </c>
      <c r="D25" s="1" t="s">
        <v>301</v>
      </c>
      <c r="E25" s="1" t="s">
        <v>277</v>
      </c>
      <c r="F25" s="1" t="s">
        <v>270</v>
      </c>
      <c r="G25" s="1">
        <f t="shared" si="1"/>
        <v>920</v>
      </c>
      <c r="H25" s="1">
        <f t="shared" si="2"/>
        <v>73.600000000000009</v>
      </c>
      <c r="I25" s="1" t="s">
        <v>278</v>
      </c>
      <c r="K25" s="1" t="s">
        <v>6</v>
      </c>
      <c r="L25" s="1" t="s">
        <v>280</v>
      </c>
      <c r="M25" s="1" t="s">
        <v>6</v>
      </c>
      <c r="N25" s="1" t="s">
        <v>280</v>
      </c>
    </row>
    <row r="26" spans="1:14">
      <c r="A26" s="39" t="s">
        <v>256</v>
      </c>
      <c r="B26" s="46">
        <v>400000000012</v>
      </c>
      <c r="C26" s="42">
        <v>300000000003</v>
      </c>
      <c r="D26" s="1" t="s">
        <v>302</v>
      </c>
      <c r="E26" s="1" t="s">
        <v>257</v>
      </c>
      <c r="F26" s="1" t="s">
        <v>270</v>
      </c>
      <c r="G26" s="1">
        <f t="shared" si="1"/>
        <v>184</v>
      </c>
      <c r="H26" s="1">
        <f t="shared" si="2"/>
        <v>14.72</v>
      </c>
      <c r="I26" s="1" t="s">
        <v>278</v>
      </c>
      <c r="K26" s="1" t="s">
        <v>6</v>
      </c>
      <c r="L26" s="1" t="s">
        <v>281</v>
      </c>
      <c r="M26" s="1" t="s">
        <v>6</v>
      </c>
      <c r="N26" s="1" t="s">
        <v>281</v>
      </c>
    </row>
    <row r="27" spans="1:14" s="45" customFormat="1">
      <c r="A27" s="43" t="s">
        <v>256</v>
      </c>
      <c r="B27" s="44">
        <v>400000000013</v>
      </c>
      <c r="C27" s="44">
        <v>300000000004</v>
      </c>
      <c r="D27" s="45" t="s">
        <v>287</v>
      </c>
      <c r="E27" s="45" t="s">
        <v>275</v>
      </c>
      <c r="F27" s="45" t="s">
        <v>269</v>
      </c>
      <c r="G27" s="45">
        <f t="shared" si="1"/>
        <v>1500</v>
      </c>
      <c r="H27" s="45">
        <f>G27*I27</f>
        <v>120</v>
      </c>
      <c r="I27" s="45" t="s">
        <v>278</v>
      </c>
      <c r="K27" s="45" t="s">
        <v>6</v>
      </c>
      <c r="L27" s="45" t="s">
        <v>7</v>
      </c>
      <c r="M27" s="45" t="s">
        <v>6</v>
      </c>
      <c r="N27" s="45" t="s">
        <v>7</v>
      </c>
    </row>
    <row r="28" spans="1:14" s="45" customFormat="1">
      <c r="A28" s="43" t="s">
        <v>256</v>
      </c>
      <c r="B28" s="44">
        <v>400000000014</v>
      </c>
      <c r="C28" s="44">
        <v>300000000004</v>
      </c>
      <c r="D28" s="45" t="s">
        <v>349</v>
      </c>
      <c r="E28" s="45" t="s">
        <v>276</v>
      </c>
      <c r="F28" s="45" t="s">
        <v>270</v>
      </c>
      <c r="G28" s="45">
        <f t="shared" si="1"/>
        <v>4784</v>
      </c>
      <c r="H28" s="45">
        <f t="shared" si="2"/>
        <v>382.72</v>
      </c>
      <c r="I28" s="45" t="s">
        <v>278</v>
      </c>
      <c r="K28" s="45" t="s">
        <v>6</v>
      </c>
      <c r="L28" s="45" t="s">
        <v>279</v>
      </c>
      <c r="M28" s="45" t="s">
        <v>6</v>
      </c>
      <c r="N28" s="45" t="s">
        <v>279</v>
      </c>
    </row>
    <row r="29" spans="1:14" s="45" customFormat="1">
      <c r="A29" s="43" t="s">
        <v>256</v>
      </c>
      <c r="B29" s="44">
        <v>400000000015</v>
      </c>
      <c r="C29" s="44">
        <v>300000000004</v>
      </c>
      <c r="D29" s="45" t="s">
        <v>350</v>
      </c>
      <c r="E29" s="45" t="s">
        <v>277</v>
      </c>
      <c r="F29" s="45" t="s">
        <v>270</v>
      </c>
      <c r="G29" s="45">
        <f t="shared" si="1"/>
        <v>920</v>
      </c>
      <c r="H29" s="45">
        <f t="shared" si="2"/>
        <v>73.600000000000009</v>
      </c>
      <c r="I29" s="45" t="s">
        <v>278</v>
      </c>
      <c r="K29" s="45" t="s">
        <v>6</v>
      </c>
      <c r="L29" s="45" t="s">
        <v>280</v>
      </c>
      <c r="M29" s="45" t="s">
        <v>6</v>
      </c>
      <c r="N29" s="45" t="s">
        <v>280</v>
      </c>
    </row>
    <row r="30" spans="1:14" s="45" customFormat="1">
      <c r="A30" s="43" t="s">
        <v>256</v>
      </c>
      <c r="B30" s="44">
        <v>400000000016</v>
      </c>
      <c r="C30" s="44">
        <v>300000000004</v>
      </c>
      <c r="D30" s="45" t="s">
        <v>351</v>
      </c>
      <c r="E30" s="45" t="s">
        <v>257</v>
      </c>
      <c r="F30" s="45" t="s">
        <v>270</v>
      </c>
      <c r="G30" s="45">
        <f t="shared" si="1"/>
        <v>184</v>
      </c>
      <c r="H30" s="45">
        <f t="shared" si="2"/>
        <v>14.72</v>
      </c>
      <c r="I30" s="45" t="s">
        <v>278</v>
      </c>
      <c r="K30" s="45" t="s">
        <v>6</v>
      </c>
      <c r="L30" s="45" t="s">
        <v>281</v>
      </c>
      <c r="M30" s="45" t="s">
        <v>6</v>
      </c>
      <c r="N30" s="45" t="s">
        <v>281</v>
      </c>
    </row>
    <row r="31" spans="1:14">
      <c r="A31" s="39" t="s">
        <v>256</v>
      </c>
      <c r="B31" s="46">
        <v>400000000017</v>
      </c>
      <c r="C31" s="42">
        <v>300000000005</v>
      </c>
      <c r="D31" s="1" t="s">
        <v>287</v>
      </c>
      <c r="E31" s="1" t="s">
        <v>275</v>
      </c>
      <c r="F31" s="1" t="s">
        <v>269</v>
      </c>
      <c r="G31" s="1">
        <f t="shared" si="1"/>
        <v>1500</v>
      </c>
      <c r="H31" s="1">
        <f>G31*I31</f>
        <v>120</v>
      </c>
      <c r="I31" s="1" t="s">
        <v>278</v>
      </c>
      <c r="K31" s="1" t="s">
        <v>6</v>
      </c>
      <c r="L31" s="1" t="s">
        <v>7</v>
      </c>
      <c r="M31" s="1" t="s">
        <v>6</v>
      </c>
      <c r="N31" s="1" t="s">
        <v>7</v>
      </c>
    </row>
    <row r="32" spans="1:14">
      <c r="A32" s="39" t="s">
        <v>256</v>
      </c>
      <c r="B32" s="46">
        <v>400000000018</v>
      </c>
      <c r="C32" s="42">
        <v>300000000005</v>
      </c>
      <c r="D32" s="1" t="s">
        <v>304</v>
      </c>
      <c r="E32" s="1" t="s">
        <v>276</v>
      </c>
      <c r="F32" s="1" t="s">
        <v>270</v>
      </c>
      <c r="G32" s="1">
        <f t="shared" si="1"/>
        <v>4784</v>
      </c>
      <c r="H32" s="1">
        <f t="shared" si="2"/>
        <v>382.72</v>
      </c>
      <c r="I32" s="1" t="s">
        <v>278</v>
      </c>
      <c r="K32" s="1" t="s">
        <v>6</v>
      </c>
      <c r="L32" s="1" t="s">
        <v>279</v>
      </c>
      <c r="M32" s="1" t="s">
        <v>6</v>
      </c>
      <c r="N32" s="1" t="s">
        <v>279</v>
      </c>
    </row>
    <row r="33" spans="1:14">
      <c r="A33" s="39" t="s">
        <v>256</v>
      </c>
      <c r="B33" s="46">
        <v>400000000019</v>
      </c>
      <c r="C33" s="42">
        <v>300000000005</v>
      </c>
      <c r="D33" s="1" t="s">
        <v>301</v>
      </c>
      <c r="E33" s="1" t="s">
        <v>277</v>
      </c>
      <c r="F33" s="1" t="s">
        <v>270</v>
      </c>
      <c r="G33" s="1">
        <f t="shared" si="1"/>
        <v>920</v>
      </c>
      <c r="H33" s="1">
        <f t="shared" si="2"/>
        <v>73.600000000000009</v>
      </c>
      <c r="I33" s="1" t="s">
        <v>278</v>
      </c>
      <c r="K33" s="1" t="s">
        <v>6</v>
      </c>
      <c r="L33" s="1" t="s">
        <v>280</v>
      </c>
      <c r="M33" s="1" t="s">
        <v>6</v>
      </c>
      <c r="N33" s="1" t="s">
        <v>280</v>
      </c>
    </row>
    <row r="34" spans="1:14">
      <c r="A34" s="39" t="s">
        <v>256</v>
      </c>
      <c r="B34" s="46">
        <v>400000000020</v>
      </c>
      <c r="C34" s="42">
        <v>300000000005</v>
      </c>
      <c r="D34" s="1" t="s">
        <v>302</v>
      </c>
      <c r="E34" s="1" t="s">
        <v>257</v>
      </c>
      <c r="F34" s="1" t="s">
        <v>270</v>
      </c>
      <c r="G34" s="1">
        <f t="shared" si="1"/>
        <v>184</v>
      </c>
      <c r="H34" s="1">
        <f t="shared" si="2"/>
        <v>14.72</v>
      </c>
      <c r="I34" s="1" t="s">
        <v>278</v>
      </c>
      <c r="K34" s="1" t="s">
        <v>6</v>
      </c>
      <c r="L34" s="1" t="s">
        <v>281</v>
      </c>
      <c r="M34" s="1" t="s">
        <v>6</v>
      </c>
      <c r="N34" s="1" t="s">
        <v>281</v>
      </c>
    </row>
    <row r="35" spans="1:14">
      <c r="A35" s="39" t="s">
        <v>256</v>
      </c>
      <c r="B35" s="46">
        <v>400000000021</v>
      </c>
      <c r="C35" s="42">
        <v>300000000005</v>
      </c>
      <c r="D35" s="1" t="s">
        <v>348</v>
      </c>
      <c r="E35" s="1" t="s">
        <v>354</v>
      </c>
      <c r="F35" s="1" t="s">
        <v>355</v>
      </c>
      <c r="G35" s="1">
        <f t="shared" ref="G35" si="3">E35*F35</f>
        <v>2000</v>
      </c>
      <c r="H35" s="1">
        <f t="shared" ref="H35" si="4">G35*I35</f>
        <v>160</v>
      </c>
      <c r="I35" s="1" t="s">
        <v>278</v>
      </c>
      <c r="K35" s="1" t="s">
        <v>6</v>
      </c>
      <c r="L35" s="1" t="s">
        <v>281</v>
      </c>
      <c r="M35" s="1" t="s">
        <v>6</v>
      </c>
      <c r="N35" s="1" t="s">
        <v>281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J3:N3 B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I25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5" width="20.625" style="1" customWidth="1"/>
    <col min="6" max="6" width="16" style="1" customWidth="1"/>
    <col min="7" max="7" width="18.625" style="1" customWidth="1"/>
    <col min="8" max="8" width="17.875" style="1" customWidth="1"/>
    <col min="9" max="9" width="17.375" style="1" customWidth="1"/>
    <col min="10" max="16384" width="9" style="1"/>
  </cols>
  <sheetData>
    <row r="1" spans="1:9" s="8" customFormat="1" ht="38.25">
      <c r="A1" s="7" t="str">
        <f ca="1">RIGHT(CELL("filename",A1),LEN(CELL("filename",A1))-FIND("]",CELL("filename",A1)))</f>
        <v>m_unit_cd</v>
      </c>
    </row>
    <row r="2" spans="1:9" s="11" customFormat="1" ht="18.75">
      <c r="A2" s="9" t="s">
        <v>21</v>
      </c>
      <c r="B2" s="10">
        <f>COLUMN()-1</f>
        <v>1</v>
      </c>
      <c r="C2" s="10">
        <f t="shared" ref="C2:I2" si="0">COLUMN()-1</f>
        <v>2</v>
      </c>
      <c r="D2" s="10">
        <f t="shared" si="0"/>
        <v>3</v>
      </c>
      <c r="E2" s="10">
        <f t="shared" si="0"/>
        <v>4</v>
      </c>
      <c r="F2" s="10">
        <f t="shared" si="0"/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</row>
    <row r="3" spans="1:9" s="14" customFormat="1" ht="18.75">
      <c r="A3" s="12" t="s">
        <v>11</v>
      </c>
      <c r="B3" s="13" t="s">
        <v>49</v>
      </c>
      <c r="C3" s="13" t="s">
        <v>149</v>
      </c>
      <c r="D3" s="13" t="s">
        <v>59</v>
      </c>
      <c r="E3" s="13" t="s">
        <v>297</v>
      </c>
      <c r="F3" s="13" t="s">
        <v>103</v>
      </c>
      <c r="G3" s="13" t="s">
        <v>104</v>
      </c>
      <c r="H3" s="13" t="s">
        <v>105</v>
      </c>
      <c r="I3" s="13" t="s">
        <v>106</v>
      </c>
    </row>
    <row r="4" spans="1:9" s="14" customFormat="1" ht="18.75">
      <c r="A4" s="15" t="s">
        <v>12</v>
      </c>
      <c r="B4" s="16" t="str">
        <f>IF(LEN(VLOOKUP(B$3,カラム定義!$A$1:$F$1061,ROW()-2,FALSE)) &gt; 0, VLOOKUP(B$3,カラム定義!$A$1:$F$1061,ROW()-2,FALSE), "")</f>
        <v>varchar(4)</v>
      </c>
      <c r="C4" s="16" t="str">
        <f>IF(LEN(VLOOKUP(C$3,カラム定義!$A$1:$F$1061,ROW()-2,FALSE)) &gt; 0, VLOOKUP(C$3,カラム定義!$A$1:$F$1061,ROW()-2,FALSE), "")</f>
        <v>varchar(4)</v>
      </c>
      <c r="D4" s="16" t="str">
        <f>IF(LEN(VLOOKUP(D$3,カラム定義!$A$1:$F$1061,ROW()-2,FALSE)) &gt; 0, VLOOKUP(D$3,カラム定義!$A$1:$F$1061,ROW()-2,FALSE), "")</f>
        <v>varchar(40)</v>
      </c>
      <c r="E4" s="16" t="str">
        <f>IF(LEN(VLOOKUP(E$3,カラム定義!$A$1:$F$1061,ROW()-2,FALSE)) &gt; 0, VLOOKUP(E$3,カラム定義!$A$1:$F$1061,ROW()-2,FALSE), "")</f>
        <v>smallint</v>
      </c>
      <c r="F4" s="16" t="str">
        <f>IF(LEN(VLOOKUP(F$3,カラム定義!$A$1:$F$1061,ROW()-2,FALSE)) &gt; 0, VLOOKUP(F$3,カラム定義!$A$1:$F$1061,ROW()-2,FALSE), "")</f>
        <v>varchar(30)</v>
      </c>
      <c r="G4" s="16" t="str">
        <f>IF(LEN(VLOOKUP(G$3,カラム定義!$A$1:$F$1061,ROW()-2,FALSE)) &gt; 0, VLOOKUP(G$3,カラム定義!$A$1:$F$1061,ROW()-2,FALSE), "")</f>
        <v>timestamptz</v>
      </c>
      <c r="H4" s="16" t="str">
        <f>IF(LEN(VLOOKUP(H$3,カラム定義!$A$1:$F$1061,ROW()-2,FALSE)) &gt; 0, VLOOKUP(H$3,カラム定義!$A$1:$F$1061,ROW()-2,FALSE), "")</f>
        <v>varchar(30)</v>
      </c>
      <c r="I4" s="16" t="str">
        <f>IF(LEN(VLOOKUP(I$3,カラム定義!$A$1:$F$1061,ROW()-2,FALSE)) &gt; 0, VLOOKUP(I$3,カラム定義!$A$1:$F$1061,ROW()-2,FALSE), "")</f>
        <v>timestamptz</v>
      </c>
    </row>
    <row r="5" spans="1:9" s="14" customFormat="1" ht="18.75">
      <c r="A5" s="15" t="s">
        <v>13</v>
      </c>
      <c r="B5" s="16" t="str">
        <f>IF(LEN(VLOOKUP(B$3,カラム定義!$A$1:$F$1061,ROW()-2,FALSE)) &gt; 0, VLOOKUP(B$3,カラム定義!$A$1:$F$1061,ROW()-2,FALSE), "")</f>
        <v>単価コード</v>
      </c>
      <c r="C5" s="16" t="str">
        <f>IF(LEN(VLOOKUP(C$3,カラム定義!$A$1:$F$1061,ROW()-2,FALSE)) &gt; 0, VLOOKUP(C$3,カラム定義!$A$1:$F$1061,ROW()-2,FALSE), "")</f>
        <v>料金プランコード</v>
      </c>
      <c r="D5" s="16" t="str">
        <f>IF(LEN(VLOOKUP(D$3,カラム定義!$A$1:$F$1061,ROW()-2,FALSE)) &gt; 0, VLOOKUP(D$3,カラム定義!$A$1:$F$1061,ROW()-2,FALSE), "")</f>
        <v>単価名称</v>
      </c>
      <c r="E5" s="16" t="str">
        <f>IF(LEN(VLOOKUP(E$3,カラム定義!$A$1:$F$1061,ROW()-2,FALSE)) &gt; 0, VLOOKUP(E$3,カラム定義!$A$1:$F$1061,ROW()-2,FALSE), "")</f>
        <v>計算方法</v>
      </c>
      <c r="F5" s="16" t="str">
        <f>IF(LEN(VLOOKUP(F$3,カラム定義!$A$1:$F$1061,ROW()-2,FALSE)) &gt; 0, VLOOKUP(F$3,カラム定義!$A$1:$F$1061,ROW()-2,FALSE), "")</f>
        <v>作成者</v>
      </c>
      <c r="G5" s="16" t="str">
        <f>IF(LEN(VLOOKUP(G$3,カラム定義!$A$1:$F$1061,ROW()-2,FALSE)) &gt; 0, VLOOKUP(G$3,カラム定義!$A$1:$F$1061,ROW()-2,FALSE), "")</f>
        <v>作成タイムスタンプ</v>
      </c>
      <c r="H5" s="16" t="str">
        <f>IF(LEN(VLOOKUP(H$3,カラム定義!$A$1:$F$1061,ROW()-2,FALSE)) &gt; 0, VLOOKUP(H$3,カラム定義!$A$1:$F$1061,ROW()-2,FALSE), "")</f>
        <v>更新者</v>
      </c>
      <c r="I5" s="16" t="str">
        <f>IF(LEN(VLOOKUP(I$3,カラム定義!$A$1:$F$1061,ROW()-2,FALSE)) &gt; 0, VLOOKUP(I$3,カラム定義!$A$1:$F$1061,ROW()-2,FALSE), "")</f>
        <v>更新タイムスタンプ</v>
      </c>
    </row>
    <row r="6" spans="1:9" s="23" customFormat="1" ht="18.75">
      <c r="A6" s="21" t="s">
        <v>18</v>
      </c>
      <c r="B6" s="22" t="str">
        <f>IF(LEN(VLOOKUP(B$3,カラム定義!$A$1:$F$1061,ROW()-2,FALSE)) &gt; 0, VLOOKUP(B$3,カラム定義!$A$1:$F$1061,ROW()-2,FALSE), "")</f>
        <v/>
      </c>
      <c r="C6" s="22" t="str">
        <f>IF(LEN(VLOOKUP(C$3,カラム定義!$A$1:$F$1061,ROW()-2,FALSE)) &gt; 0, VLOOKUP(C$3,カラム定義!$A$1:$F$1061,ROW()-2,FALSE), "")</f>
        <v/>
      </c>
      <c r="D6" s="22" t="str">
        <f>IF(LEN(VLOOKUP(D$3,カラム定義!$A$1:$F$1061,ROW()-2,FALSE)) &gt; 0, VLOOKUP(D$3,カラム定義!$A$1:$F$1061,ROW()-2,FALSE), "")</f>
        <v/>
      </c>
      <c r="E6" s="22" t="str">
        <f>IF(LEN(VLOOKUP(E$3,カラム定義!$A$1:$F$1061,ROW()-2,FALSE)) &gt; 0, VLOOKUP(E$3,カラム定義!$A$1:$F$1061,ROW()-2,FALSE), "")</f>
        <v>1：従量課金、2：定額</v>
      </c>
      <c r="F6" s="22" t="str">
        <f>IF(LEN(VLOOKUP(F$3,カラム定義!$A$1:$F$1061,ROW()-2,FALSE)) &gt; 0, VLOOKUP(F$3,カラム定義!$A$1:$F$1061,ROW()-2,FALSE), "")</f>
        <v/>
      </c>
      <c r="G6" s="22" t="str">
        <f>IF(LEN(VLOOKUP(G$3,カラム定義!$A$1:$F$1061,ROW()-2,FALSE)) &gt; 0, VLOOKUP(G$3,カラム定義!$A$1:$F$1061,ROW()-2,FALSE), "")</f>
        <v/>
      </c>
      <c r="H6" s="22" t="str">
        <f>IF(LEN(VLOOKUP(H$3,カラム定義!$A$1:$F$1061,ROW()-2,FALSE)) &gt; 0, VLOOKUP(H$3,カラム定義!$A$1:$F$1061,ROW()-2,FALSE), "")</f>
        <v/>
      </c>
      <c r="I6" s="22" t="str">
        <f>IF(LEN(VLOOKUP(I$3,カラム定義!$A$1:$F$1061,ROW()-2,FALSE)) &gt; 0, VLOOKUP(I$3,カラム定義!$A$1:$F$1061,ROW()-2,FALSE), "")</f>
        <v/>
      </c>
    </row>
    <row r="7" spans="1:9" s="14" customFormat="1" ht="18.75">
      <c r="A7" s="15" t="s">
        <v>9</v>
      </c>
      <c r="B7" s="16" t="str">
        <f>IF(LEN(VLOOKUP(B$3,カラム定義!$A$1:$F$1061,ROW()-2,FALSE)) &gt; 0, VLOOKUP(B$3,カラム定義!$A$1:$F$1061,ROW()-2,FALSE), "")</f>
        <v>not null</v>
      </c>
      <c r="C7" s="16" t="str">
        <f>IF(LEN(VLOOKUP(C$3,カラム定義!$A$1:$F$1061,ROW()-2,FALSE)) &gt; 0, VLOOKUP(C$3,カラム定義!$A$1:$F$1061,ROW()-2,FALSE), "")</f>
        <v>not null</v>
      </c>
      <c r="D7" s="16" t="str">
        <f>IF(LEN(VLOOKUP(D$3,カラム定義!$A$1:$F$1061,ROW()-2,FALSE)) &gt; 0, VLOOKUP(D$3,カラム定義!$A$1:$F$1061,ROW()-2,FALSE), "")</f>
        <v>not null</v>
      </c>
      <c r="E7" s="16" t="str">
        <f>IF(LEN(VLOOKUP(E$3,カラム定義!$A$1:$F$1061,ROW()-2,FALSE)) &gt; 0, VLOOKUP(E$3,カラム定義!$A$1:$F$1061,ROW()-2,FALSE), "")</f>
        <v>not null</v>
      </c>
      <c r="F7" s="16" t="str">
        <f>IF(LEN(VLOOKUP(F$3,カラム定義!$A$1:$F$1061,ROW()-2,FALSE)) &gt; 0, VLOOKUP(F$3,カラム定義!$A$1:$F$1061,ROW()-2,FALSE), "")</f>
        <v>not null</v>
      </c>
      <c r="G7" s="16" t="str">
        <f>IF(LEN(VLOOKUP(G$3,カラム定義!$A$1:$F$1061,ROW()-2,FALSE)) &gt; 0, VLOOKUP(G$3,カラム定義!$A$1:$F$1061,ROW()-2,FALSE), "")</f>
        <v>not null</v>
      </c>
      <c r="H7" s="16" t="str">
        <f>IF(LEN(VLOOKUP(H$3,カラム定義!$A$1:$F$1061,ROW()-2,FALSE)) &gt; 0, VLOOKUP(H$3,カラム定義!$A$1:$F$1061,ROW()-2,FALSE), "")</f>
        <v>not null</v>
      </c>
      <c r="I7" s="16" t="str">
        <f>IF(LEN(VLOOKUP(I$3,カラム定義!$A$1:$F$1061,ROW()-2,FALSE)) &gt; 0, VLOOKUP(I$3,カラム定義!$A$1:$F$1061,ROW()-2,FALSE), "")</f>
        <v>not null</v>
      </c>
    </row>
    <row r="8" spans="1:9" s="14" customFormat="1" ht="18.75">
      <c r="A8" s="15" t="s">
        <v>10</v>
      </c>
      <c r="B8" s="16" t="str">
        <f>IF(LEN(VLOOKUP(B$3,カラム定義!$A$1:$F$1061,ROW()-2,FALSE)) &gt; 0, VLOOKUP(B$3,カラム定義!$A$1:$F$1061,ROW()-2,FALSE), "")</f>
        <v/>
      </c>
      <c r="C8" s="16" t="str">
        <f>IF(LEN(VLOOKUP(C$3,カラム定義!$A$1:$F$1061,ROW()-2,FALSE)) &gt; 0, VLOOKUP(C$3,カラム定義!$A$1:$F$1061,ROW()-2,FALSE), "")</f>
        <v/>
      </c>
      <c r="D8" s="16" t="str">
        <f>IF(LEN(VLOOKUP(D$3,カラム定義!$A$1:$F$1061,ROW()-2,FALSE)) &gt; 0, VLOOKUP(D$3,カラム定義!$A$1:$F$1061,ROW()-2,FALSE), "")</f>
        <v/>
      </c>
      <c r="E8" s="16" t="str">
        <f>IF(LEN(VLOOKUP(E$3,カラム定義!$A$1:$F$1061,ROW()-2,FALSE)) &gt; 0, VLOOKUP(E$3,カラム定義!$A$1:$F$1061,ROW()-2,FALSE), "")</f>
        <v/>
      </c>
      <c r="F8" s="16" t="str">
        <f>IF(LEN(VLOOKUP(F$3,カラム定義!$A$1:$F$1061,ROW()-2,FALSE)) &gt; 0, VLOOKUP(F$3,カラム定義!$A$1:$F$1061,ROW()-2,FALSE), "")</f>
        <v/>
      </c>
      <c r="G8" s="16" t="str">
        <f>IF(LEN(VLOOKUP(G$3,カラム定義!$A$1:$F$1061,ROW()-2,FALSE)) &gt; 0, VLOOKUP(G$3,カラム定義!$A$1:$F$1061,ROW()-2,FALSE), "")</f>
        <v>current_timestamp</v>
      </c>
      <c r="H8" s="16" t="str">
        <f>IF(LEN(VLOOKUP(H$3,カラム定義!$A$1:$F$1061,ROW()-2,FALSE)) &gt; 0, VLOOKUP(H$3,カラム定義!$A$1:$F$1061,ROW()-2,FALSE), "")</f>
        <v/>
      </c>
      <c r="I8" s="16" t="str">
        <f>IF(LEN(VLOOKUP(I$3,カラム定義!$A$1:$F$1061,ROW()-2,FALSE)) &gt; 0, VLOOKUP(I$3,カラム定義!$A$1:$F$1061,ROW()-2,FALSE), "")</f>
        <v>current_timestamp</v>
      </c>
    </row>
    <row r="9" spans="1:9" s="14" customFormat="1" ht="18.75">
      <c r="A9" s="25" t="s">
        <v>178</v>
      </c>
      <c r="B9" s="24" t="s">
        <v>177</v>
      </c>
      <c r="C9" s="16"/>
      <c r="D9" s="16"/>
      <c r="E9" s="16"/>
      <c r="F9" s="16"/>
      <c r="G9" s="16"/>
      <c r="H9" s="16"/>
      <c r="I9" s="16"/>
    </row>
    <row r="10" spans="1:9" s="14" customFormat="1" ht="18.75">
      <c r="A10" s="25"/>
      <c r="B10" s="16"/>
      <c r="C10" s="16"/>
      <c r="D10" s="16"/>
      <c r="E10" s="16"/>
      <c r="F10" s="16"/>
      <c r="G10" s="16"/>
      <c r="H10" s="16"/>
      <c r="I10" s="16"/>
    </row>
    <row r="11" spans="1:9" s="14" customFormat="1" ht="18.75">
      <c r="A11" s="25" t="s">
        <v>253</v>
      </c>
      <c r="B11" s="16"/>
      <c r="C11" s="16"/>
      <c r="D11" s="16"/>
      <c r="E11" s="16"/>
      <c r="F11" s="16"/>
      <c r="G11" s="16"/>
      <c r="H11" s="16"/>
      <c r="I11" s="16"/>
    </row>
    <row r="12" spans="1:9">
      <c r="A12" s="51" t="s">
        <v>358</v>
      </c>
      <c r="B12" s="39" t="s">
        <v>177</v>
      </c>
    </row>
    <row r="14" spans="1:9" s="2" customFormat="1">
      <c r="A14" s="2" t="s">
        <v>19</v>
      </c>
      <c r="G14" s="2" t="s">
        <v>20</v>
      </c>
    </row>
    <row r="15" spans="1:9">
      <c r="A15" s="39" t="s">
        <v>256</v>
      </c>
      <c r="B15" s="1" t="s">
        <v>288</v>
      </c>
      <c r="C15" s="1" t="s">
        <v>307</v>
      </c>
      <c r="D15" s="1" t="s">
        <v>282</v>
      </c>
      <c r="E15" s="1" t="s">
        <v>23</v>
      </c>
      <c r="F15" s="1" t="s">
        <v>6</v>
      </c>
      <c r="G15" s="1" t="s">
        <v>7</v>
      </c>
      <c r="H15" s="1" t="s">
        <v>6</v>
      </c>
      <c r="I15" s="1" t="s">
        <v>7</v>
      </c>
    </row>
    <row r="16" spans="1:9">
      <c r="A16" s="39" t="s">
        <v>256</v>
      </c>
      <c r="B16" s="1" t="s">
        <v>293</v>
      </c>
      <c r="C16" s="1" t="s">
        <v>308</v>
      </c>
      <c r="D16" s="1" t="s">
        <v>292</v>
      </c>
      <c r="E16" s="1" t="s">
        <v>23</v>
      </c>
      <c r="F16" s="1" t="s">
        <v>6</v>
      </c>
      <c r="G16" s="1" t="s">
        <v>7</v>
      </c>
      <c r="H16" s="1" t="s">
        <v>6</v>
      </c>
      <c r="I16" s="1" t="s">
        <v>7</v>
      </c>
    </row>
    <row r="17" spans="1:9">
      <c r="A17" s="39" t="s">
        <v>256</v>
      </c>
      <c r="B17" s="1" t="s">
        <v>295</v>
      </c>
      <c r="C17" s="1" t="s">
        <v>309</v>
      </c>
      <c r="D17" s="1" t="s">
        <v>296</v>
      </c>
      <c r="E17" s="1" t="s">
        <v>4</v>
      </c>
      <c r="F17" s="1" t="s">
        <v>6</v>
      </c>
      <c r="G17" s="1" t="s">
        <v>7</v>
      </c>
      <c r="H17" s="1" t="s">
        <v>6</v>
      </c>
      <c r="I17" s="1" t="s">
        <v>7</v>
      </c>
    </row>
    <row r="18" spans="1:9">
      <c r="A18" s="39" t="s">
        <v>256</v>
      </c>
      <c r="B18" s="1" t="s">
        <v>304</v>
      </c>
      <c r="C18" s="1" t="s">
        <v>307</v>
      </c>
      <c r="D18" s="1" t="s">
        <v>283</v>
      </c>
      <c r="E18" s="1" t="s">
        <v>4</v>
      </c>
      <c r="F18" s="1" t="s">
        <v>6</v>
      </c>
      <c r="G18" s="1" t="s">
        <v>7</v>
      </c>
      <c r="H18" s="1" t="s">
        <v>6</v>
      </c>
      <c r="I18" s="1" t="s">
        <v>7</v>
      </c>
    </row>
    <row r="19" spans="1:9">
      <c r="A19" s="39" t="s">
        <v>256</v>
      </c>
      <c r="B19" s="1" t="s">
        <v>294</v>
      </c>
      <c r="C19" s="1" t="s">
        <v>308</v>
      </c>
      <c r="D19" s="1" t="s">
        <v>284</v>
      </c>
      <c r="E19" s="1" t="s">
        <v>4</v>
      </c>
      <c r="F19" s="1" t="s">
        <v>6</v>
      </c>
      <c r="G19" s="1" t="s">
        <v>7</v>
      </c>
      <c r="H19" s="1" t="s">
        <v>6</v>
      </c>
      <c r="I19" s="1" t="s">
        <v>7</v>
      </c>
    </row>
    <row r="20" spans="1:9">
      <c r="A20" s="39" t="s">
        <v>256</v>
      </c>
      <c r="B20" s="1" t="s">
        <v>306</v>
      </c>
      <c r="C20" s="1" t="s">
        <v>309</v>
      </c>
      <c r="D20" s="1" t="s">
        <v>305</v>
      </c>
      <c r="E20" s="1" t="s">
        <v>23</v>
      </c>
      <c r="F20" s="1" t="s">
        <v>6</v>
      </c>
      <c r="G20" s="1" t="s">
        <v>7</v>
      </c>
      <c r="H20" s="1" t="s">
        <v>6</v>
      </c>
      <c r="I20" s="1" t="s">
        <v>7</v>
      </c>
    </row>
    <row r="21" spans="1:9">
      <c r="A21" s="39" t="s">
        <v>256</v>
      </c>
      <c r="B21" s="1" t="s">
        <v>301</v>
      </c>
      <c r="C21" s="1" t="s">
        <v>310</v>
      </c>
      <c r="D21" s="1" t="s">
        <v>61</v>
      </c>
      <c r="E21" s="1" t="s">
        <v>4</v>
      </c>
      <c r="F21" s="1" t="s">
        <v>6</v>
      </c>
      <c r="G21" s="1" t="s">
        <v>7</v>
      </c>
      <c r="H21" s="1" t="s">
        <v>6</v>
      </c>
      <c r="I21" s="1" t="s">
        <v>7</v>
      </c>
    </row>
    <row r="22" spans="1:9">
      <c r="A22" s="39" t="s">
        <v>256</v>
      </c>
      <c r="B22" s="1" t="s">
        <v>302</v>
      </c>
      <c r="C22" s="1" t="s">
        <v>310</v>
      </c>
      <c r="D22" s="1" t="s">
        <v>62</v>
      </c>
      <c r="E22" s="1" t="s">
        <v>4</v>
      </c>
      <c r="F22" s="1" t="s">
        <v>6</v>
      </c>
      <c r="G22" s="1" t="s">
        <v>7</v>
      </c>
      <c r="H22" s="1" t="s">
        <v>6</v>
      </c>
      <c r="I22" s="1" t="s">
        <v>7</v>
      </c>
    </row>
    <row r="23" spans="1:9">
      <c r="A23" s="39" t="s">
        <v>256</v>
      </c>
      <c r="B23" s="1" t="s">
        <v>311</v>
      </c>
      <c r="C23" s="1" t="s">
        <v>310</v>
      </c>
      <c r="D23" s="1" t="s">
        <v>312</v>
      </c>
      <c r="E23" s="1" t="s">
        <v>4</v>
      </c>
      <c r="F23" s="1" t="s">
        <v>6</v>
      </c>
      <c r="G23" s="1" t="s">
        <v>7</v>
      </c>
      <c r="H23" s="1" t="s">
        <v>6</v>
      </c>
      <c r="I23" s="1" t="s">
        <v>7</v>
      </c>
    </row>
    <row r="24" spans="1:9">
      <c r="A24" s="39" t="s">
        <v>256</v>
      </c>
      <c r="B24" s="1" t="s">
        <v>348</v>
      </c>
      <c r="C24" s="1" t="s">
        <v>310</v>
      </c>
      <c r="D24" s="1" t="s">
        <v>342</v>
      </c>
      <c r="E24" s="1" t="s">
        <v>4</v>
      </c>
      <c r="F24" s="1" t="s">
        <v>6</v>
      </c>
      <c r="G24" s="1" t="s">
        <v>7</v>
      </c>
      <c r="H24" s="1" t="s">
        <v>6</v>
      </c>
      <c r="I24" s="1" t="s">
        <v>7</v>
      </c>
    </row>
    <row r="25" spans="1:9">
      <c r="A25" s="39" t="s">
        <v>256</v>
      </c>
      <c r="B25" s="1" t="s">
        <v>353</v>
      </c>
      <c r="C25" s="1" t="s">
        <v>310</v>
      </c>
      <c r="D25" s="1" t="s">
        <v>352</v>
      </c>
      <c r="E25" s="1" t="s">
        <v>4</v>
      </c>
      <c r="F25" s="1" t="s">
        <v>6</v>
      </c>
      <c r="G25" s="1" t="s">
        <v>7</v>
      </c>
      <c r="H25" s="1" t="s">
        <v>6</v>
      </c>
      <c r="I25" s="1" t="s">
        <v>7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I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タイトル</vt:lpstr>
      <vt:lpstr>カラム定義</vt:lpstr>
      <vt:lpstr>t_cust</vt:lpstr>
      <vt:lpstr>t_chg_rsv</vt:lpstr>
      <vt:lpstr>t_cust_addr</vt:lpstr>
      <vt:lpstr>t_cust_link</vt:lpstr>
      <vt:lpstr>t_bill</vt:lpstr>
      <vt:lpstr>t_bill_dtl</vt:lpstr>
      <vt:lpstr>m_unit_cd</vt:lpstr>
      <vt:lpstr>m_fee_plan</vt:lpstr>
      <vt:lpstr>t_setoff_history</vt:lpstr>
      <vt:lpstr>t_pay</vt:lpstr>
      <vt:lpstr>t_cust_pay_link</vt:lpstr>
      <vt:lpstr>t_pay_sub_bank</vt:lpstr>
      <vt:lpstr>t_pay_sub_card</vt:lpstr>
      <vt:lpstr>t_pay_sub_cvs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tekuteku_tomotomo</dc:creator>
  <cp:lastModifiedBy>tekuteku_tomotomo</cp:lastModifiedBy>
  <dcterms:created xsi:type="dcterms:W3CDTF">2006-09-13T11:12:02Z</dcterms:created>
  <dcterms:modified xsi:type="dcterms:W3CDTF">2016-06-18T20:49:28Z</dcterms:modified>
</cp:coreProperties>
</file>