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emplate\"/>
    </mc:Choice>
  </mc:AlternateContent>
  <bookViews>
    <workbookView xWindow="480" yWindow="345" windowWidth="19860" windowHeight="7650"/>
  </bookViews>
  <sheets>
    <sheet name="CHI TIET CONG NO" sheetId="1" r:id="rId1"/>
    <sheet name="CHI TIET CONG NO (2)" sheetId="4" r:id="rId2"/>
    <sheet name="TONG HOP CONG NO" sheetId="2" r:id="rId3"/>
    <sheet name="Sheet3" sheetId="3" r:id="rId4"/>
  </sheets>
  <calcPr calcId="171027"/>
</workbook>
</file>

<file path=xl/calcChain.xml><?xml version="1.0" encoding="utf-8"?>
<calcChain xmlns="http://schemas.openxmlformats.org/spreadsheetml/2006/main">
  <c r="N11" i="1" l="1"/>
  <c r="K35" i="4"/>
  <c r="M33" i="4"/>
  <c r="N33" i="4" s="1"/>
  <c r="M32" i="4"/>
  <c r="N32" i="4" s="1"/>
  <c r="M31" i="4"/>
  <c r="N31" i="4" s="1"/>
  <c r="M30" i="4"/>
  <c r="N30" i="4" s="1"/>
  <c r="M29" i="4"/>
  <c r="N29" i="4" s="1"/>
  <c r="M28" i="4"/>
  <c r="N28" i="4" s="1"/>
  <c r="M27" i="4"/>
  <c r="N27" i="4" s="1"/>
  <c r="M26" i="4"/>
  <c r="N26" i="4" s="1"/>
  <c r="N25" i="4"/>
  <c r="M24" i="4"/>
  <c r="N24" i="4" s="1"/>
  <c r="N23" i="4"/>
  <c r="M23" i="4"/>
  <c r="M22" i="4"/>
  <c r="N22" i="4" s="1"/>
  <c r="N21" i="4"/>
  <c r="M21" i="4"/>
  <c r="M20" i="4"/>
  <c r="N20" i="4" s="1"/>
  <c r="N19" i="4"/>
  <c r="M19" i="4"/>
  <c r="N18" i="4"/>
  <c r="N17" i="4"/>
  <c r="N16" i="4"/>
  <c r="L16" i="4"/>
  <c r="M15" i="4"/>
  <c r="N15" i="4" s="1"/>
  <c r="N14" i="4"/>
  <c r="M14" i="4"/>
  <c r="M13" i="4"/>
  <c r="M35" i="4" s="1"/>
  <c r="N12" i="4"/>
  <c r="M11" i="4"/>
  <c r="N11" i="4" s="1"/>
  <c r="E22" i="2"/>
  <c r="K13" i="1"/>
  <c r="M11" i="1"/>
  <c r="N13" i="4" l="1"/>
  <c r="N35" i="4" s="1"/>
  <c r="N13" i="1"/>
  <c r="M13" i="1"/>
</calcChain>
</file>

<file path=xl/sharedStrings.xml><?xml version="1.0" encoding="utf-8"?>
<sst xmlns="http://schemas.openxmlformats.org/spreadsheetml/2006/main" count="275" uniqueCount="94">
  <si>
    <t>Công ty TNHH In Ấn Hình Ảnh Tuyệt Vời</t>
  </si>
  <si>
    <t>CHI TIẾT CÔNG NỢ PHẢI THU</t>
  </si>
  <si>
    <t>TÊN SP</t>
  </si>
  <si>
    <t>TÊN CD- CR</t>
  </si>
  <si>
    <t>Kích thước</t>
  </si>
  <si>
    <t>03</t>
  </si>
  <si>
    <t>01</t>
  </si>
  <si>
    <t>2017</t>
  </si>
  <si>
    <t>SX0120117</t>
  </si>
  <si>
    <t>PTB DL</t>
  </si>
  <si>
    <t>Hùng &amp; Trang</t>
  </si>
  <si>
    <t>40x30</t>
  </si>
  <si>
    <t>pp</t>
  </si>
  <si>
    <t>ST</t>
  </si>
  <si>
    <t>Hộp</t>
  </si>
  <si>
    <t>04</t>
  </si>
  <si>
    <t>SX0130117</t>
  </si>
  <si>
    <t>MP DL</t>
  </si>
  <si>
    <t>Hà &amp; Dung</t>
  </si>
  <si>
    <t>25x35</t>
  </si>
  <si>
    <t>LS</t>
  </si>
  <si>
    <t>Kiên &amp; Anh</t>
  </si>
  <si>
    <t>30x30</t>
  </si>
  <si>
    <t>Nhã Ngân</t>
  </si>
  <si>
    <t>07</t>
  </si>
  <si>
    <t>SX0570117</t>
  </si>
  <si>
    <t>In DL 1 mặt</t>
  </si>
  <si>
    <t>Em bé</t>
  </si>
  <si>
    <t>60x30</t>
  </si>
  <si>
    <t>Bìa</t>
  </si>
  <si>
    <t>Công sửa</t>
  </si>
  <si>
    <t>14</t>
  </si>
  <si>
    <t>SX1130117</t>
  </si>
  <si>
    <t>Gia đình Oanh</t>
  </si>
  <si>
    <t>19</t>
  </si>
  <si>
    <t>SX1570117</t>
  </si>
  <si>
    <t>Minh &amp; Phương</t>
  </si>
  <si>
    <t>21</t>
  </si>
  <si>
    <t>SX1940117</t>
  </si>
  <si>
    <t>SX1970117</t>
  </si>
  <si>
    <t>Hiền &amp; Lan</t>
  </si>
  <si>
    <t>24</t>
  </si>
  <si>
    <t>SX2270117</t>
  </si>
  <si>
    <t>Hà Phương</t>
  </si>
  <si>
    <t>02</t>
  </si>
  <si>
    <t>SX0090217</t>
  </si>
  <si>
    <t>Chánh &amp; Hạnh</t>
  </si>
  <si>
    <t>SX0110217</t>
  </si>
  <si>
    <t>06</t>
  </si>
  <si>
    <t>SX0140217</t>
  </si>
  <si>
    <t>Quang &amp; Hương</t>
  </si>
  <si>
    <t>08</t>
  </si>
  <si>
    <t>SX0150217</t>
  </si>
  <si>
    <t>Phúc &amp; Hồng</t>
  </si>
  <si>
    <t>18</t>
  </si>
  <si>
    <t>SX1110217</t>
  </si>
  <si>
    <t>Nhứt &amp; Trâm</t>
  </si>
  <si>
    <t>Nhang &amp; Hiên</t>
  </si>
  <si>
    <t>SX1480217</t>
  </si>
  <si>
    <t>Trường &amp; Thủy</t>
  </si>
  <si>
    <t>SX1510217</t>
  </si>
  <si>
    <t>Hiếu &amp; Nguyên</t>
  </si>
  <si>
    <t>SX1710217</t>
  </si>
  <si>
    <t>Gia đình bé Tina</t>
  </si>
  <si>
    <t>Quân &amp; Nguyên</t>
  </si>
  <si>
    <t xml:space="preserve">Số tiền bằng chữ : </t>
  </si>
  <si>
    <t xml:space="preserve">                                      </t>
  </si>
  <si>
    <t>Ngày 28 tháng 2 năm 2017</t>
  </si>
  <si>
    <t>SỐ ORDER</t>
  </si>
  <si>
    <t>Số dư nợ đầu kỳ</t>
  </si>
  <si>
    <t>Ngày giao</t>
  </si>
  <si>
    <t>SỐ TRANG</t>
  </si>
  <si>
    <t>LOẠI BÌA</t>
  </si>
  <si>
    <t>LOẠI GIÂY</t>
  </si>
  <si>
    <t>SL</t>
  </si>
  <si>
    <t>ĐƠN GIÁ</t>
  </si>
  <si>
    <t>CHIẾT KHÁU</t>
  </si>
  <si>
    <t>CỘNG</t>
  </si>
  <si>
    <t>TỔNG CỘNG</t>
  </si>
  <si>
    <t>Chi Nhánh : 215/11 Huỳnh Văn Bánh, P12, Phú Nhuận , Hồ Chí Minh</t>
  </si>
  <si>
    <t>Trụ Sở :F86 Võ Thị Sáu, KP7, P. Thống Nhất, Tp. Biên Hòa, Đồng Nai</t>
  </si>
  <si>
    <t>ĐT: 08.39977224 - 08.39977225 ext : 104</t>
  </si>
  <si>
    <t>Xác nhận khách hàng</t>
  </si>
  <si>
    <t>Lập bảng</t>
  </si>
  <si>
    <t>Tên khách hàng : VANLEE  STUDIO</t>
  </si>
  <si>
    <t>MÃ KH</t>
  </si>
  <si>
    <t>TÊN KHÁCH HÀNG</t>
  </si>
  <si>
    <t>SỐ DƯ NỢ ĐẦU KỲ</t>
  </si>
  <si>
    <t>PHÁT SINH</t>
  </si>
  <si>
    <t xml:space="preserve">CUỐI KỲ </t>
  </si>
  <si>
    <t>TỔNG HỢP CÔNG NỢ PHẢI THU</t>
  </si>
  <si>
    <t>Thời gian :</t>
  </si>
  <si>
    <t xml:space="preserve">Thời gian: </t>
  </si>
  <si>
    <t>THÔNG TIN LIÊN HỆ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</si>
</sst>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\ _₫_-;\-* #,##0\ _₫_-;_-* &quot;-&quot;??\ _₫_-;_-@_-"/>
    <numFmt numFmtId="165" formatCode="_(* #,##0_);_(* \(#,##0\);_(* &quot;-&quot;??_);_(@_)"/>
  </numFmts>
  <fonts count="14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indexed="8"/>
      <name val="Times New Roman"/>
      <family val="1"/>
    </font>
    <font>
      <sz val="11"/>
      <color indexed="8"/>
      <name val="Arial"/>
      <family val="2"/>
    </font>
    <font>
      <b/>
      <sz val="20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10"/>
      <name val="Times New Roman"/>
      <family val="1"/>
    </font>
    <font>
      <sz val="10"/>
      <name val="Times New Roman"/>
      <family val="1"/>
    </font>
    <font>
      <b/>
      <sz val="11"/>
      <color indexed="8"/>
      <name val="Arial Narrow"/>
      <family val="2"/>
    </font>
    <font>
      <b/>
      <i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3" fillId="0" borderId="0" xfId="0" applyNumberFormat="1" applyFont="1" applyFill="1" applyBorder="1" applyAlignment="1" applyProtection="1">
      <alignment horizontal="left"/>
      <protection locked="0"/>
    </xf>
    <xf numFmtId="0" fontId="5" fillId="2" borderId="0" xfId="0" applyFont="1" applyFill="1" applyAlignment="1" applyProtection="1">
      <alignment horizontal="center" vertical="center" wrapText="1" shrinkToFit="1"/>
      <protection locked="0"/>
    </xf>
    <xf numFmtId="0" fontId="6" fillId="2" borderId="1" xfId="0" applyFont="1" applyFill="1" applyBorder="1" applyAlignment="1" applyProtection="1">
      <alignment horizontal="center" vertical="center" wrapText="1" shrinkToFit="1"/>
      <protection locked="0"/>
    </xf>
    <xf numFmtId="164" fontId="6" fillId="2" borderId="1" xfId="1" applyNumberFormat="1" applyFont="1" applyFill="1" applyBorder="1" applyAlignment="1" applyProtection="1">
      <alignment horizontal="center" vertical="center" wrapText="1" shrinkToFit="1"/>
      <protection locked="0"/>
    </xf>
    <xf numFmtId="49" fontId="8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top"/>
    </xf>
    <xf numFmtId="14" fontId="8" fillId="3" borderId="1" xfId="0" applyNumberFormat="1" applyFont="1" applyFill="1" applyBorder="1" applyAlignment="1">
      <alignment horizontal="left" vertical="center"/>
    </xf>
    <xf numFmtId="165" fontId="8" fillId="3" borderId="1" xfId="1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/>
    <xf numFmtId="2" fontId="8" fillId="3" borderId="1" xfId="1" applyNumberFormat="1" applyFont="1" applyFill="1" applyBorder="1"/>
    <xf numFmtId="165" fontId="8" fillId="3" borderId="1" xfId="1" applyNumberFormat="1" applyFont="1" applyFill="1" applyBorder="1"/>
    <xf numFmtId="164" fontId="8" fillId="3" borderId="1" xfId="1" applyNumberFormat="1" applyFont="1" applyFill="1" applyBorder="1" applyAlignment="1">
      <alignment horizontal="right" vertical="center"/>
    </xf>
    <xf numFmtId="164" fontId="3" fillId="0" borderId="0" xfId="0" applyNumberFormat="1" applyFont="1" applyFill="1" applyBorder="1" applyAlignment="1" applyProtection="1">
      <alignment horizontal="left"/>
      <protection locked="0"/>
    </xf>
    <xf numFmtId="164" fontId="9" fillId="2" borderId="1" xfId="1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NumberFormat="1" applyFont="1" applyFill="1" applyBorder="1" applyAlignment="1" applyProtection="1">
      <alignment horizontal="center"/>
      <protection locked="0"/>
    </xf>
    <xf numFmtId="164" fontId="3" fillId="0" borderId="0" xfId="1" applyNumberFormat="1" applyFont="1" applyFill="1" applyBorder="1" applyAlignment="1" applyProtection="1">
      <alignment horizontal="center"/>
      <protection locked="0"/>
    </xf>
    <xf numFmtId="164" fontId="3" fillId="0" borderId="0" xfId="1" applyNumberFormat="1" applyFont="1" applyFill="1" applyBorder="1" applyAlignment="1" applyProtection="1">
      <alignment horizontal="left"/>
      <protection locked="0"/>
    </xf>
    <xf numFmtId="0" fontId="10" fillId="0" borderId="0" xfId="0" applyNumberFormat="1" applyFont="1" applyFill="1" applyBorder="1" applyAlignment="1" applyProtection="1">
      <alignment horizontal="left"/>
      <protection locked="0"/>
    </xf>
    <xf numFmtId="0" fontId="11" fillId="0" borderId="0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NumberFormat="1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49" fontId="8" fillId="3" borderId="2" xfId="0" applyNumberFormat="1" applyFont="1" applyFill="1" applyBorder="1" applyAlignment="1">
      <alignment horizontal="center" vertical="center"/>
    </xf>
    <xf numFmtId="49" fontId="8" fillId="3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left" vertical="top"/>
    </xf>
    <xf numFmtId="14" fontId="8" fillId="3" borderId="3" xfId="0" applyNumberFormat="1" applyFont="1" applyFill="1" applyBorder="1" applyAlignment="1">
      <alignment horizontal="left" vertical="center"/>
    </xf>
    <xf numFmtId="165" fontId="8" fillId="3" borderId="3" xfId="1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/>
    <xf numFmtId="0" fontId="8" fillId="3" borderId="4" xfId="0" applyFont="1" applyFill="1" applyBorder="1" applyAlignment="1"/>
    <xf numFmtId="0" fontId="5" fillId="2" borderId="0" xfId="0" applyFont="1" applyFill="1" applyAlignment="1" applyProtection="1">
      <alignment horizontal="center" vertical="center" wrapText="1" shrinkToFit="1"/>
      <protection locked="0"/>
    </xf>
    <xf numFmtId="0" fontId="6" fillId="2" borderId="1" xfId="0" applyFont="1" applyFill="1" applyBorder="1" applyAlignment="1" applyProtection="1">
      <alignment horizontal="center" vertical="center" wrapText="1" shrinkToFit="1"/>
      <protection locked="0"/>
    </xf>
    <xf numFmtId="0" fontId="11" fillId="0" borderId="0" xfId="0" applyNumberFormat="1" applyFont="1" applyFill="1" applyBorder="1" applyAlignment="1" applyProtection="1">
      <alignment horizontal="left"/>
      <protection locked="0"/>
    </xf>
    <xf numFmtId="43" fontId="7" fillId="2" borderId="1" xfId="1" applyFont="1" applyFill="1" applyBorder="1" applyAlignment="1" applyProtection="1">
      <alignment horizontal="center" vertical="center" wrapText="1" shrinkToFit="1"/>
      <protection locked="0"/>
    </xf>
    <xf numFmtId="0" fontId="12" fillId="0" borderId="0" xfId="0" applyFont="1"/>
    <xf numFmtId="0" fontId="12" fillId="0" borderId="1" xfId="0" applyFont="1" applyBorder="1"/>
    <xf numFmtId="0" fontId="0" fillId="0" borderId="1" xfId="0" applyBorder="1"/>
    <xf numFmtId="165" fontId="12" fillId="0" borderId="1" xfId="1" applyNumberFormat="1" applyFont="1" applyBorder="1"/>
    <xf numFmtId="0" fontId="12" fillId="0" borderId="1" xfId="0" applyFont="1" applyBorder="1" applyAlignment="1">
      <alignment vertical="center" wrapText="1"/>
    </xf>
    <xf numFmtId="14" fontId="6" fillId="2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2" borderId="2" xfId="0" applyFont="1" applyFill="1" applyBorder="1" applyAlignment="1" applyProtection="1">
      <alignment horizontal="center" vertical="center" wrapText="1" shrinkToFit="1"/>
      <protection locked="0"/>
    </xf>
    <xf numFmtId="0" fontId="6" fillId="2" borderId="3" xfId="0" applyFont="1" applyFill="1" applyBorder="1" applyAlignment="1" applyProtection="1">
      <alignment horizontal="center" vertical="center" wrapText="1" shrinkToFit="1"/>
      <protection locked="0"/>
    </xf>
    <xf numFmtId="0" fontId="6" fillId="2" borderId="4" xfId="0" applyFont="1" applyFill="1" applyBorder="1" applyAlignment="1" applyProtection="1">
      <alignment horizontal="center" vertical="center" wrapText="1" shrinkToFit="1"/>
      <protection locked="0"/>
    </xf>
    <xf numFmtId="0" fontId="7" fillId="2" borderId="2" xfId="0" applyFont="1" applyFill="1" applyBorder="1" applyAlignment="1" applyProtection="1">
      <alignment horizontal="center" vertical="center" wrapText="1" shrinkToFit="1"/>
      <protection locked="0"/>
    </xf>
    <xf numFmtId="0" fontId="7" fillId="2" borderId="3" xfId="0" applyFont="1" applyFill="1" applyBorder="1" applyAlignment="1" applyProtection="1">
      <alignment horizontal="center" vertical="center" wrapText="1" shrinkToFit="1"/>
      <protection locked="0"/>
    </xf>
    <xf numFmtId="0" fontId="6" fillId="2" borderId="0" xfId="0" applyFont="1" applyFill="1" applyAlignment="1" applyProtection="1">
      <alignment horizontal="left" vertical="top" wrapText="1" shrinkToFit="1"/>
      <protection locked="0"/>
    </xf>
    <xf numFmtId="0" fontId="2" fillId="2" borderId="0" xfId="0" applyFont="1" applyFill="1" applyAlignment="1" applyProtection="1">
      <alignment horizontal="left" vertical="top" wrapText="1" shrinkToFit="1"/>
      <protection locked="0"/>
    </xf>
    <xf numFmtId="0" fontId="4" fillId="2" borderId="0" xfId="0" applyFont="1" applyFill="1" applyAlignment="1" applyProtection="1">
      <alignment horizontal="center" vertical="center" wrapText="1" shrinkToFit="1"/>
      <protection locked="0"/>
    </xf>
    <xf numFmtId="0" fontId="5" fillId="2" borderId="0" xfId="0" applyFont="1" applyFill="1" applyAlignment="1" applyProtection="1">
      <alignment horizontal="center" vertical="center" wrapText="1" shrinkToFit="1"/>
      <protection locked="0"/>
    </xf>
    <xf numFmtId="0" fontId="6" fillId="2" borderId="1" xfId="0" applyFont="1" applyFill="1" applyBorder="1" applyAlignment="1" applyProtection="1">
      <alignment horizontal="center" vertical="center" wrapText="1" shrinkToFit="1"/>
      <protection locked="0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workbookViewId="0">
      <selection activeCell="G16" sqref="G16"/>
    </sheetView>
  </sheetViews>
  <sheetFormatPr defaultRowHeight="14.25" x14ac:dyDescent="0.2"/>
  <cols>
    <col min="1" max="1" width="5.28515625" style="1" customWidth="1"/>
    <col min="2" max="2" width="4.85546875" style="1" customWidth="1"/>
    <col min="3" max="3" width="6.5703125" style="1" customWidth="1"/>
    <col min="4" max="4" width="11.5703125" style="15" customWidth="1"/>
    <col min="5" max="5" width="30" style="15" customWidth="1"/>
    <col min="6" max="6" width="14.5703125" style="1" customWidth="1"/>
    <col min="7" max="7" width="8.28515625" style="16" customWidth="1"/>
    <col min="8" max="8" width="9.7109375" style="1" customWidth="1"/>
    <col min="9" max="10" width="9.140625" style="16"/>
    <col min="11" max="11" width="9.140625" style="1"/>
    <col min="12" max="12" width="9.140625" style="17"/>
    <col min="13" max="13" width="10.7109375" style="18" customWidth="1"/>
    <col min="14" max="14" width="12.42578125" style="1" customWidth="1"/>
    <col min="15" max="16384" width="9.140625" style="1"/>
  </cols>
  <sheetData>
    <row r="1" spans="1:16" ht="15.75" customHeight="1" x14ac:dyDescent="0.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6" ht="15" x14ac:dyDescent="0.2">
      <c r="A2" s="46" t="s">
        <v>80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</row>
    <row r="3" spans="1:16" ht="15" x14ac:dyDescent="0.2">
      <c r="A3" s="46" t="s">
        <v>79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</row>
    <row r="4" spans="1:16" ht="15" x14ac:dyDescent="0.2">
      <c r="A4" s="46" t="s">
        <v>81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</row>
    <row r="5" spans="1:16" ht="25.5" x14ac:dyDescent="0.2">
      <c r="A5" s="47" t="s">
        <v>1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</row>
    <row r="6" spans="1:16" ht="6" customHeight="1" x14ac:dyDescent="0.2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</row>
    <row r="7" spans="1:16" ht="14.25" customHeight="1" x14ac:dyDescent="0.2">
      <c r="A7" s="2"/>
      <c r="B7" s="2"/>
      <c r="C7" s="2"/>
      <c r="D7" s="2"/>
      <c r="E7" s="2"/>
      <c r="F7" s="2" t="s">
        <v>92</v>
      </c>
      <c r="G7" s="2"/>
      <c r="H7" s="2"/>
      <c r="I7" s="2"/>
      <c r="J7" s="2"/>
      <c r="K7" s="2"/>
      <c r="L7" s="2"/>
      <c r="M7" s="2"/>
      <c r="N7" s="2"/>
    </row>
    <row r="8" spans="1:16" ht="23.25" customHeight="1" x14ac:dyDescent="0.2">
      <c r="A8" s="45" t="s">
        <v>84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</row>
    <row r="9" spans="1:16" ht="36" customHeight="1" x14ac:dyDescent="0.2">
      <c r="A9" s="49" t="s">
        <v>70</v>
      </c>
      <c r="B9" s="49"/>
      <c r="C9" s="49"/>
      <c r="D9" s="3" t="s">
        <v>68</v>
      </c>
      <c r="E9" s="3" t="s">
        <v>2</v>
      </c>
      <c r="F9" s="3" t="s">
        <v>3</v>
      </c>
      <c r="G9" s="3" t="s">
        <v>4</v>
      </c>
      <c r="H9" s="22" t="s">
        <v>71</v>
      </c>
      <c r="I9" s="3" t="s">
        <v>72</v>
      </c>
      <c r="J9" s="3" t="s">
        <v>73</v>
      </c>
      <c r="K9" s="3" t="s">
        <v>74</v>
      </c>
      <c r="L9" s="4" t="s">
        <v>75</v>
      </c>
      <c r="M9" s="4" t="s">
        <v>76</v>
      </c>
      <c r="N9" s="3" t="s">
        <v>77</v>
      </c>
    </row>
    <row r="10" spans="1:16" ht="21" customHeight="1" x14ac:dyDescent="0.2">
      <c r="A10" s="39"/>
      <c r="B10" s="39"/>
      <c r="C10" s="39"/>
      <c r="D10" s="43" t="s">
        <v>69</v>
      </c>
      <c r="E10" s="44"/>
      <c r="F10" s="44"/>
      <c r="G10" s="44"/>
      <c r="H10" s="44"/>
      <c r="I10" s="44"/>
      <c r="J10" s="44"/>
      <c r="K10" s="44"/>
      <c r="L10" s="44"/>
      <c r="M10" s="44"/>
      <c r="N10" s="33">
        <v>0</v>
      </c>
    </row>
    <row r="11" spans="1:16" x14ac:dyDescent="0.2">
      <c r="A11" s="5" t="s">
        <v>5</v>
      </c>
      <c r="B11" s="5" t="s">
        <v>6</v>
      </c>
      <c r="C11" s="5" t="s">
        <v>7</v>
      </c>
      <c r="D11" s="5" t="s">
        <v>8</v>
      </c>
      <c r="E11" s="6" t="s">
        <v>9</v>
      </c>
      <c r="F11" s="7" t="s">
        <v>10</v>
      </c>
      <c r="G11" s="6" t="s">
        <v>11</v>
      </c>
      <c r="H11" s="8">
        <v>76</v>
      </c>
      <c r="I11" s="9" t="s">
        <v>12</v>
      </c>
      <c r="J11" s="9" t="s">
        <v>13</v>
      </c>
      <c r="K11" s="10">
        <v>1</v>
      </c>
      <c r="L11" s="11">
        <v>2010000</v>
      </c>
      <c r="M11" s="12">
        <f>L11*0.1</f>
        <v>201000</v>
      </c>
      <c r="N11" s="12">
        <f>K11*L11-M11*K11</f>
        <v>1809000</v>
      </c>
      <c r="P11" s="13"/>
    </row>
    <row r="12" spans="1:16" x14ac:dyDescent="0.2">
      <c r="A12" s="23"/>
      <c r="B12" s="24"/>
      <c r="C12" s="24"/>
      <c r="D12" s="24"/>
      <c r="E12" s="25"/>
      <c r="F12" s="26"/>
      <c r="G12" s="25"/>
      <c r="H12" s="27"/>
      <c r="I12" s="28"/>
      <c r="J12" s="29"/>
      <c r="K12" s="10"/>
      <c r="L12" s="11"/>
      <c r="M12" s="12"/>
      <c r="N12" s="12"/>
      <c r="P12" s="13"/>
    </row>
    <row r="13" spans="1:16" ht="26.25" customHeight="1" x14ac:dyDescent="0.2">
      <c r="A13" s="40" t="s">
        <v>78</v>
      </c>
      <c r="B13" s="41"/>
      <c r="C13" s="41"/>
      <c r="D13" s="41"/>
      <c r="E13" s="41"/>
      <c r="F13" s="41"/>
      <c r="G13" s="41"/>
      <c r="H13" s="41"/>
      <c r="I13" s="41"/>
      <c r="J13" s="42"/>
      <c r="K13" s="4">
        <f>SUM(K11:K11)</f>
        <v>1</v>
      </c>
      <c r="L13" s="4"/>
      <c r="M13" s="4">
        <f>SUM(M11:M11)</f>
        <v>201000</v>
      </c>
      <c r="N13" s="14">
        <f>SUM(N11:N11)</f>
        <v>1809000</v>
      </c>
    </row>
    <row r="14" spans="1:16" ht="24" customHeight="1" x14ac:dyDescent="0.2">
      <c r="A14" s="1" t="s">
        <v>65</v>
      </c>
      <c r="L14" s="17" t="s">
        <v>66</v>
      </c>
    </row>
    <row r="15" spans="1:16" x14ac:dyDescent="0.2">
      <c r="A15" s="19"/>
      <c r="M15" s="16" t="s">
        <v>67</v>
      </c>
      <c r="N15" s="16"/>
    </row>
    <row r="16" spans="1:16" ht="15" x14ac:dyDescent="0.25">
      <c r="A16" s="19"/>
      <c r="B16" s="32" t="s">
        <v>82</v>
      </c>
      <c r="M16" s="21" t="s">
        <v>83</v>
      </c>
      <c r="N16" s="16"/>
    </row>
    <row r="17" spans="1:14" x14ac:dyDescent="0.2">
      <c r="A17" s="19"/>
      <c r="M17" s="16"/>
      <c r="N17" s="16"/>
    </row>
    <row r="18" spans="1:14" x14ac:dyDescent="0.2">
      <c r="A18" s="19"/>
      <c r="M18" s="16"/>
      <c r="N18" s="16"/>
    </row>
    <row r="19" spans="1:14" x14ac:dyDescent="0.2">
      <c r="A19" s="19"/>
      <c r="M19" s="16"/>
      <c r="N19" s="16"/>
    </row>
    <row r="20" spans="1:14" x14ac:dyDescent="0.2">
      <c r="N20" s="16"/>
    </row>
    <row r="21" spans="1:14" ht="15" x14ac:dyDescent="0.25">
      <c r="D21" s="20"/>
      <c r="E21" s="20"/>
      <c r="M21" s="21"/>
      <c r="N21" s="21"/>
    </row>
    <row r="22" spans="1:14" x14ac:dyDescent="0.2">
      <c r="D22" s="1"/>
      <c r="E22" s="1"/>
    </row>
    <row r="27" spans="1:14" x14ac:dyDescent="0.2">
      <c r="N27" s="16"/>
    </row>
    <row r="28" spans="1:14" ht="15" x14ac:dyDescent="0.25">
      <c r="N28" s="21"/>
    </row>
  </sheetData>
  <mergeCells count="11">
    <mergeCell ref="A10:C10"/>
    <mergeCell ref="A13:J13"/>
    <mergeCell ref="D10:M10"/>
    <mergeCell ref="A1:N1"/>
    <mergeCell ref="A2:N2"/>
    <mergeCell ref="A5:N5"/>
    <mergeCell ref="A6:N6"/>
    <mergeCell ref="A8:N8"/>
    <mergeCell ref="A9:C9"/>
    <mergeCell ref="A3:N3"/>
    <mergeCell ref="A4:N4"/>
  </mergeCells>
  <pageMargins left="0.56999999999999995" right="0.19685039370078741" top="0.19685039370078741" bottom="0.19685039370078741" header="0.31496062992125984" footer="0.3149606299212598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opLeftCell="A10" workbookViewId="0">
      <selection activeCell="A12" sqref="A12:XFD33"/>
    </sheetView>
  </sheetViews>
  <sheetFormatPr defaultRowHeight="14.25" x14ac:dyDescent="0.2"/>
  <cols>
    <col min="1" max="1" width="5.28515625" style="1" customWidth="1"/>
    <col min="2" max="2" width="4.85546875" style="1" customWidth="1"/>
    <col min="3" max="3" width="6.5703125" style="1" customWidth="1"/>
    <col min="4" max="4" width="11.5703125" style="15" customWidth="1"/>
    <col min="5" max="5" width="12" style="15" customWidth="1"/>
    <col min="6" max="6" width="14.5703125" style="1" customWidth="1"/>
    <col min="7" max="7" width="8.28515625" style="16" customWidth="1"/>
    <col min="8" max="8" width="9.7109375" style="1" customWidth="1"/>
    <col min="9" max="10" width="9.140625" style="16"/>
    <col min="11" max="11" width="9.140625" style="1"/>
    <col min="12" max="12" width="9.140625" style="17"/>
    <col min="13" max="13" width="10.7109375" style="18" customWidth="1"/>
    <col min="14" max="14" width="12.42578125" style="1" customWidth="1"/>
    <col min="15" max="16384" width="9.140625" style="1"/>
  </cols>
  <sheetData>
    <row r="1" spans="1:16" ht="15.75" customHeight="1" x14ac:dyDescent="0.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6" ht="15" x14ac:dyDescent="0.2">
      <c r="A2" s="46" t="s">
        <v>80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</row>
    <row r="3" spans="1:16" ht="15" x14ac:dyDescent="0.2">
      <c r="A3" s="46" t="s">
        <v>79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</row>
    <row r="4" spans="1:16" ht="15" x14ac:dyDescent="0.2">
      <c r="A4" s="46" t="s">
        <v>81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</row>
    <row r="5" spans="1:16" ht="25.5" x14ac:dyDescent="0.2">
      <c r="A5" s="47" t="s">
        <v>1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</row>
    <row r="6" spans="1:16" ht="6" customHeight="1" x14ac:dyDescent="0.2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</row>
    <row r="7" spans="1:16" ht="14.25" customHeight="1" x14ac:dyDescent="0.2">
      <c r="A7" s="30"/>
      <c r="B7" s="30"/>
      <c r="C7" s="30"/>
      <c r="D7" s="30"/>
      <c r="E7" s="30"/>
      <c r="F7" s="30" t="s">
        <v>92</v>
      </c>
      <c r="G7" s="30"/>
      <c r="H7" s="30"/>
      <c r="I7" s="30"/>
      <c r="J7" s="30"/>
      <c r="K7" s="30"/>
      <c r="L7" s="30"/>
      <c r="M7" s="30"/>
      <c r="N7" s="30"/>
    </row>
    <row r="8" spans="1:16" ht="23.25" customHeight="1" x14ac:dyDescent="0.2">
      <c r="A8" s="45" t="s">
        <v>84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</row>
    <row r="9" spans="1:16" ht="36" customHeight="1" x14ac:dyDescent="0.2">
      <c r="A9" s="49" t="s">
        <v>70</v>
      </c>
      <c r="B9" s="49"/>
      <c r="C9" s="49"/>
      <c r="D9" s="31" t="s">
        <v>68</v>
      </c>
      <c r="E9" s="31" t="s">
        <v>2</v>
      </c>
      <c r="F9" s="31" t="s">
        <v>3</v>
      </c>
      <c r="G9" s="31" t="s">
        <v>4</v>
      </c>
      <c r="H9" s="22" t="s">
        <v>71</v>
      </c>
      <c r="I9" s="31" t="s">
        <v>72</v>
      </c>
      <c r="J9" s="31" t="s">
        <v>73</v>
      </c>
      <c r="K9" s="31" t="s">
        <v>74</v>
      </c>
      <c r="L9" s="4" t="s">
        <v>75</v>
      </c>
      <c r="M9" s="4" t="s">
        <v>76</v>
      </c>
      <c r="N9" s="31" t="s">
        <v>77</v>
      </c>
    </row>
    <row r="10" spans="1:16" ht="21" customHeight="1" x14ac:dyDescent="0.2">
      <c r="A10" s="39"/>
      <c r="B10" s="39"/>
      <c r="C10" s="39"/>
      <c r="D10" s="43" t="s">
        <v>69</v>
      </c>
      <c r="E10" s="44"/>
      <c r="F10" s="44"/>
      <c r="G10" s="44"/>
      <c r="H10" s="44"/>
      <c r="I10" s="44"/>
      <c r="J10" s="44"/>
      <c r="K10" s="44"/>
      <c r="L10" s="44"/>
      <c r="M10" s="44"/>
      <c r="N10" s="33">
        <v>0</v>
      </c>
    </row>
    <row r="11" spans="1:16" x14ac:dyDescent="0.2">
      <c r="A11" s="5" t="s">
        <v>5</v>
      </c>
      <c r="B11" s="5" t="s">
        <v>6</v>
      </c>
      <c r="C11" s="5" t="s">
        <v>7</v>
      </c>
      <c r="D11" s="5" t="s">
        <v>8</v>
      </c>
      <c r="E11" s="6" t="s">
        <v>9</v>
      </c>
      <c r="F11" s="7" t="s">
        <v>10</v>
      </c>
      <c r="G11" s="6" t="s">
        <v>11</v>
      </c>
      <c r="H11" s="8">
        <v>76</v>
      </c>
      <c r="I11" s="9" t="s">
        <v>12</v>
      </c>
      <c r="J11" s="9" t="s">
        <v>13</v>
      </c>
      <c r="K11" s="10">
        <v>1</v>
      </c>
      <c r="L11" s="11">
        <v>2010000</v>
      </c>
      <c r="M11" s="12">
        <f>L11*0.1</f>
        <v>201000</v>
      </c>
      <c r="N11" s="12">
        <f>K11*L11-M11*K11</f>
        <v>1809000</v>
      </c>
      <c r="P11" s="13"/>
    </row>
    <row r="12" spans="1:16" x14ac:dyDescent="0.2">
      <c r="A12" s="5" t="s">
        <v>5</v>
      </c>
      <c r="B12" s="5" t="s">
        <v>6</v>
      </c>
      <c r="C12" s="5" t="s">
        <v>7</v>
      </c>
      <c r="D12" s="5" t="s">
        <v>8</v>
      </c>
      <c r="E12" s="6" t="s">
        <v>14</v>
      </c>
      <c r="F12" s="7" t="s">
        <v>10</v>
      </c>
      <c r="G12" s="6" t="s">
        <v>11</v>
      </c>
      <c r="H12" s="8"/>
      <c r="I12" s="9"/>
      <c r="J12" s="9"/>
      <c r="K12" s="10">
        <v>1</v>
      </c>
      <c r="L12" s="11">
        <v>350000</v>
      </c>
      <c r="M12" s="12">
        <v>0</v>
      </c>
      <c r="N12" s="12">
        <f t="shared" ref="N12:N33" si="0">K12*L12-M12*K12</f>
        <v>350000</v>
      </c>
      <c r="P12" s="13"/>
    </row>
    <row r="13" spans="1:16" x14ac:dyDescent="0.2">
      <c r="A13" s="5" t="s">
        <v>15</v>
      </c>
      <c r="B13" s="5" t="s">
        <v>6</v>
      </c>
      <c r="C13" s="5" t="s">
        <v>7</v>
      </c>
      <c r="D13" s="5" t="s">
        <v>16</v>
      </c>
      <c r="E13" s="6" t="s">
        <v>17</v>
      </c>
      <c r="F13" s="7" t="s">
        <v>18</v>
      </c>
      <c r="G13" s="6" t="s">
        <v>19</v>
      </c>
      <c r="H13" s="8">
        <v>20</v>
      </c>
      <c r="I13" s="9" t="s">
        <v>12</v>
      </c>
      <c r="J13" s="9" t="s">
        <v>20</v>
      </c>
      <c r="K13" s="10">
        <v>1</v>
      </c>
      <c r="L13" s="11">
        <v>832000</v>
      </c>
      <c r="M13" s="12">
        <f>+L13*0.05</f>
        <v>41600</v>
      </c>
      <c r="N13" s="12">
        <f t="shared" si="0"/>
        <v>790400</v>
      </c>
      <c r="P13" s="13"/>
    </row>
    <row r="14" spans="1:16" x14ac:dyDescent="0.2">
      <c r="A14" s="5" t="s">
        <v>15</v>
      </c>
      <c r="B14" s="5" t="s">
        <v>6</v>
      </c>
      <c r="C14" s="5" t="s">
        <v>7</v>
      </c>
      <c r="D14" s="5" t="s">
        <v>16</v>
      </c>
      <c r="E14" s="6" t="s">
        <v>17</v>
      </c>
      <c r="F14" s="7" t="s">
        <v>21</v>
      </c>
      <c r="G14" s="6" t="s">
        <v>22</v>
      </c>
      <c r="H14" s="8">
        <v>24</v>
      </c>
      <c r="I14" s="9" t="s">
        <v>12</v>
      </c>
      <c r="J14" s="9" t="s">
        <v>20</v>
      </c>
      <c r="K14" s="10">
        <v>1</v>
      </c>
      <c r="L14" s="11">
        <v>747000</v>
      </c>
      <c r="M14" s="12">
        <f>+L14*0.05</f>
        <v>37350</v>
      </c>
      <c r="N14" s="12">
        <f t="shared" si="0"/>
        <v>709650</v>
      </c>
      <c r="P14" s="13"/>
    </row>
    <row r="15" spans="1:16" x14ac:dyDescent="0.2">
      <c r="A15" s="5" t="s">
        <v>15</v>
      </c>
      <c r="B15" s="5" t="s">
        <v>6</v>
      </c>
      <c r="C15" s="5" t="s">
        <v>7</v>
      </c>
      <c r="D15" s="5" t="s">
        <v>16</v>
      </c>
      <c r="E15" s="6" t="s">
        <v>17</v>
      </c>
      <c r="F15" s="7" t="s">
        <v>23</v>
      </c>
      <c r="G15" s="6" t="s">
        <v>22</v>
      </c>
      <c r="H15" s="8">
        <v>30</v>
      </c>
      <c r="I15" s="9" t="s">
        <v>12</v>
      </c>
      <c r="J15" s="9" t="s">
        <v>20</v>
      </c>
      <c r="K15" s="10">
        <v>1</v>
      </c>
      <c r="L15" s="11">
        <v>879000</v>
      </c>
      <c r="M15" s="12">
        <f>+L15*0.05</f>
        <v>43950</v>
      </c>
      <c r="N15" s="12">
        <f t="shared" si="0"/>
        <v>835050</v>
      </c>
      <c r="P15" s="13"/>
    </row>
    <row r="16" spans="1:16" x14ac:dyDescent="0.2">
      <c r="A16" s="5" t="s">
        <v>24</v>
      </c>
      <c r="B16" s="5" t="s">
        <v>6</v>
      </c>
      <c r="C16" s="5" t="s">
        <v>7</v>
      </c>
      <c r="D16" s="5" t="s">
        <v>25</v>
      </c>
      <c r="E16" s="6" t="s">
        <v>26</v>
      </c>
      <c r="F16" s="7" t="s">
        <v>27</v>
      </c>
      <c r="G16" s="6" t="s">
        <v>28</v>
      </c>
      <c r="H16" s="8">
        <v>10</v>
      </c>
      <c r="I16" s="9"/>
      <c r="J16" s="9" t="s">
        <v>20</v>
      </c>
      <c r="K16" s="10">
        <v>5</v>
      </c>
      <c r="L16" s="11">
        <f>48000</f>
        <v>48000</v>
      </c>
      <c r="M16" s="12"/>
      <c r="N16" s="12">
        <f t="shared" si="0"/>
        <v>240000</v>
      </c>
      <c r="P16" s="13"/>
    </row>
    <row r="17" spans="1:16" x14ac:dyDescent="0.2">
      <c r="A17" s="5" t="s">
        <v>24</v>
      </c>
      <c r="B17" s="5" t="s">
        <v>6</v>
      </c>
      <c r="C17" s="5" t="s">
        <v>7</v>
      </c>
      <c r="D17" s="5" t="s">
        <v>25</v>
      </c>
      <c r="E17" s="6" t="s">
        <v>29</v>
      </c>
      <c r="F17" s="7" t="s">
        <v>27</v>
      </c>
      <c r="G17" s="6" t="s">
        <v>22</v>
      </c>
      <c r="H17" s="8">
        <v>44</v>
      </c>
      <c r="I17" s="9" t="s">
        <v>12</v>
      </c>
      <c r="J17" s="9" t="s">
        <v>20</v>
      </c>
      <c r="K17" s="10">
        <v>1</v>
      </c>
      <c r="L17" s="11"/>
      <c r="M17" s="12"/>
      <c r="N17" s="12">
        <f t="shared" si="0"/>
        <v>0</v>
      </c>
      <c r="P17" s="13"/>
    </row>
    <row r="18" spans="1:16" x14ac:dyDescent="0.2">
      <c r="A18" s="5" t="s">
        <v>24</v>
      </c>
      <c r="B18" s="5" t="s">
        <v>6</v>
      </c>
      <c r="C18" s="5" t="s">
        <v>7</v>
      </c>
      <c r="D18" s="5" t="s">
        <v>25</v>
      </c>
      <c r="E18" s="6" t="s">
        <v>30</v>
      </c>
      <c r="F18" s="7" t="s">
        <v>27</v>
      </c>
      <c r="G18" s="6"/>
      <c r="H18" s="8"/>
      <c r="I18" s="9"/>
      <c r="J18" s="9"/>
      <c r="K18" s="10">
        <v>1</v>
      </c>
      <c r="L18" s="11">
        <v>100000</v>
      </c>
      <c r="M18" s="12"/>
      <c r="N18" s="12">
        <f t="shared" si="0"/>
        <v>100000</v>
      </c>
      <c r="P18" s="13"/>
    </row>
    <row r="19" spans="1:16" x14ac:dyDescent="0.2">
      <c r="A19" s="5" t="s">
        <v>31</v>
      </c>
      <c r="B19" s="5" t="s">
        <v>6</v>
      </c>
      <c r="C19" s="5" t="s">
        <v>7</v>
      </c>
      <c r="D19" s="5" t="s">
        <v>32</v>
      </c>
      <c r="E19" s="6" t="s">
        <v>17</v>
      </c>
      <c r="F19" s="7" t="s">
        <v>33</v>
      </c>
      <c r="G19" s="6" t="s">
        <v>22</v>
      </c>
      <c r="H19" s="8">
        <v>30</v>
      </c>
      <c r="I19" s="9" t="s">
        <v>12</v>
      </c>
      <c r="J19" s="9" t="s">
        <v>20</v>
      </c>
      <c r="K19" s="10">
        <v>1</v>
      </c>
      <c r="L19" s="11">
        <v>879000</v>
      </c>
      <c r="M19" s="12">
        <f>+L19*0.05</f>
        <v>43950</v>
      </c>
      <c r="N19" s="12">
        <f t="shared" si="0"/>
        <v>835050</v>
      </c>
      <c r="P19" s="13"/>
    </row>
    <row r="20" spans="1:16" x14ac:dyDescent="0.2">
      <c r="A20" s="5" t="s">
        <v>34</v>
      </c>
      <c r="B20" s="5" t="s">
        <v>6</v>
      </c>
      <c r="C20" s="5" t="s">
        <v>7</v>
      </c>
      <c r="D20" s="5" t="s">
        <v>35</v>
      </c>
      <c r="E20" s="6" t="s">
        <v>17</v>
      </c>
      <c r="F20" s="7" t="s">
        <v>36</v>
      </c>
      <c r="G20" s="6" t="s">
        <v>11</v>
      </c>
      <c r="H20" s="8">
        <v>50</v>
      </c>
      <c r="I20" s="9" t="s">
        <v>12</v>
      </c>
      <c r="J20" s="9" t="s">
        <v>20</v>
      </c>
      <c r="K20" s="10">
        <v>1</v>
      </c>
      <c r="L20" s="11">
        <v>1844000</v>
      </c>
      <c r="M20" s="12">
        <f>+L20*0.05</f>
        <v>92200</v>
      </c>
      <c r="N20" s="12">
        <f t="shared" si="0"/>
        <v>1751800</v>
      </c>
      <c r="P20" s="13"/>
    </row>
    <row r="21" spans="1:16" x14ac:dyDescent="0.2">
      <c r="A21" s="5" t="s">
        <v>37</v>
      </c>
      <c r="B21" s="5" t="s">
        <v>6</v>
      </c>
      <c r="C21" s="5" t="s">
        <v>7</v>
      </c>
      <c r="D21" s="5" t="s">
        <v>38</v>
      </c>
      <c r="E21" s="6" t="s">
        <v>9</v>
      </c>
      <c r="F21" s="7"/>
      <c r="G21" s="6" t="s">
        <v>19</v>
      </c>
      <c r="H21" s="8">
        <v>50</v>
      </c>
      <c r="I21" s="9" t="s">
        <v>12</v>
      </c>
      <c r="J21" s="9" t="s">
        <v>20</v>
      </c>
      <c r="K21" s="10">
        <v>1</v>
      </c>
      <c r="L21" s="11">
        <v>1102000</v>
      </c>
      <c r="M21" s="12">
        <f>+L21*0.1</f>
        <v>110200</v>
      </c>
      <c r="N21" s="12">
        <f t="shared" si="0"/>
        <v>991800</v>
      </c>
      <c r="P21" s="13"/>
    </row>
    <row r="22" spans="1:16" x14ac:dyDescent="0.2">
      <c r="A22" s="5" t="s">
        <v>37</v>
      </c>
      <c r="B22" s="5" t="s">
        <v>6</v>
      </c>
      <c r="C22" s="5" t="s">
        <v>7</v>
      </c>
      <c r="D22" s="5" t="s">
        <v>39</v>
      </c>
      <c r="E22" s="6" t="s">
        <v>17</v>
      </c>
      <c r="F22" s="7" t="s">
        <v>40</v>
      </c>
      <c r="G22" s="6" t="s">
        <v>22</v>
      </c>
      <c r="H22" s="8">
        <v>30</v>
      </c>
      <c r="I22" s="9" t="s">
        <v>12</v>
      </c>
      <c r="J22" s="9" t="s">
        <v>20</v>
      </c>
      <c r="K22" s="10">
        <v>1</v>
      </c>
      <c r="L22" s="11">
        <v>879000</v>
      </c>
      <c r="M22" s="12">
        <f>+L22*0.05</f>
        <v>43950</v>
      </c>
      <c r="N22" s="12">
        <f t="shared" si="0"/>
        <v>835050</v>
      </c>
      <c r="P22" s="13"/>
    </row>
    <row r="23" spans="1:16" x14ac:dyDescent="0.2">
      <c r="A23" s="5" t="s">
        <v>41</v>
      </c>
      <c r="B23" s="5" t="s">
        <v>6</v>
      </c>
      <c r="C23" s="5" t="s">
        <v>7</v>
      </c>
      <c r="D23" s="5" t="s">
        <v>42</v>
      </c>
      <c r="E23" s="6" t="s">
        <v>9</v>
      </c>
      <c r="F23" s="7" t="s">
        <v>43</v>
      </c>
      <c r="G23" s="6" t="s">
        <v>19</v>
      </c>
      <c r="H23" s="8">
        <v>50</v>
      </c>
      <c r="I23" s="9" t="s">
        <v>12</v>
      </c>
      <c r="J23" s="9" t="s">
        <v>20</v>
      </c>
      <c r="K23" s="10">
        <v>1</v>
      </c>
      <c r="L23" s="11">
        <v>1102000</v>
      </c>
      <c r="M23" s="12">
        <f>+L23*0.1</f>
        <v>110200</v>
      </c>
      <c r="N23" s="12">
        <f t="shared" si="0"/>
        <v>991800</v>
      </c>
      <c r="P23" s="13"/>
    </row>
    <row r="24" spans="1:16" x14ac:dyDescent="0.2">
      <c r="A24" s="5" t="s">
        <v>15</v>
      </c>
      <c r="B24" s="5" t="s">
        <v>44</v>
      </c>
      <c r="C24" s="5" t="s">
        <v>7</v>
      </c>
      <c r="D24" s="5" t="s">
        <v>45</v>
      </c>
      <c r="E24" s="6" t="s">
        <v>17</v>
      </c>
      <c r="F24" s="7" t="s">
        <v>46</v>
      </c>
      <c r="G24" s="6" t="s">
        <v>19</v>
      </c>
      <c r="H24" s="8">
        <v>32</v>
      </c>
      <c r="I24" s="9" t="s">
        <v>12</v>
      </c>
      <c r="J24" s="9" t="s">
        <v>20</v>
      </c>
      <c r="K24" s="10">
        <v>1</v>
      </c>
      <c r="L24" s="11">
        <v>1138000</v>
      </c>
      <c r="M24" s="12">
        <f>L24*0.05</f>
        <v>56900</v>
      </c>
      <c r="N24" s="12">
        <f t="shared" si="0"/>
        <v>1081100</v>
      </c>
      <c r="P24" s="13"/>
    </row>
    <row r="25" spans="1:16" x14ac:dyDescent="0.2">
      <c r="A25" s="5" t="s">
        <v>15</v>
      </c>
      <c r="B25" s="5" t="s">
        <v>44</v>
      </c>
      <c r="C25" s="5" t="s">
        <v>7</v>
      </c>
      <c r="D25" s="5" t="s">
        <v>47</v>
      </c>
      <c r="E25" s="6" t="s">
        <v>29</v>
      </c>
      <c r="F25" s="7" t="s">
        <v>46</v>
      </c>
      <c r="G25" s="6" t="s">
        <v>19</v>
      </c>
      <c r="H25" s="8">
        <v>32</v>
      </c>
      <c r="I25" s="9" t="s">
        <v>12</v>
      </c>
      <c r="J25" s="9" t="s">
        <v>20</v>
      </c>
      <c r="K25" s="10">
        <v>1</v>
      </c>
      <c r="L25" s="11">
        <v>180000</v>
      </c>
      <c r="M25" s="12"/>
      <c r="N25" s="12">
        <f t="shared" si="0"/>
        <v>180000</v>
      </c>
      <c r="P25" s="13"/>
    </row>
    <row r="26" spans="1:16" x14ac:dyDescent="0.2">
      <c r="A26" s="5" t="s">
        <v>48</v>
      </c>
      <c r="B26" s="5" t="s">
        <v>44</v>
      </c>
      <c r="C26" s="5" t="s">
        <v>7</v>
      </c>
      <c r="D26" s="5" t="s">
        <v>49</v>
      </c>
      <c r="E26" s="6" t="s">
        <v>17</v>
      </c>
      <c r="F26" s="7" t="s">
        <v>50</v>
      </c>
      <c r="G26" s="6" t="s">
        <v>22</v>
      </c>
      <c r="H26" s="8">
        <v>32</v>
      </c>
      <c r="I26" s="9" t="s">
        <v>12</v>
      </c>
      <c r="J26" s="9" t="s">
        <v>20</v>
      </c>
      <c r="K26" s="10">
        <v>1</v>
      </c>
      <c r="L26" s="11">
        <v>923000</v>
      </c>
      <c r="M26" s="12">
        <f t="shared" ref="M26:M33" si="1">L26*0.05</f>
        <v>46150</v>
      </c>
      <c r="N26" s="12">
        <f t="shared" si="0"/>
        <v>876850</v>
      </c>
      <c r="P26" s="13"/>
    </row>
    <row r="27" spans="1:16" x14ac:dyDescent="0.2">
      <c r="A27" s="5" t="s">
        <v>51</v>
      </c>
      <c r="B27" s="5" t="s">
        <v>44</v>
      </c>
      <c r="C27" s="5" t="s">
        <v>7</v>
      </c>
      <c r="D27" s="5" t="s">
        <v>52</v>
      </c>
      <c r="E27" s="6" t="s">
        <v>17</v>
      </c>
      <c r="F27" s="7" t="s">
        <v>53</v>
      </c>
      <c r="G27" s="6" t="s">
        <v>19</v>
      </c>
      <c r="H27" s="8">
        <v>30</v>
      </c>
      <c r="I27" s="9" t="s">
        <v>12</v>
      </c>
      <c r="J27" s="9" t="s">
        <v>20</v>
      </c>
      <c r="K27" s="10">
        <v>1</v>
      </c>
      <c r="L27" s="11">
        <v>1087000</v>
      </c>
      <c r="M27" s="12">
        <f t="shared" si="1"/>
        <v>54350</v>
      </c>
      <c r="N27" s="12">
        <f t="shared" si="0"/>
        <v>1032650</v>
      </c>
      <c r="P27" s="13"/>
    </row>
    <row r="28" spans="1:16" x14ac:dyDescent="0.2">
      <c r="A28" s="5" t="s">
        <v>54</v>
      </c>
      <c r="B28" s="5" t="s">
        <v>44</v>
      </c>
      <c r="C28" s="5" t="s">
        <v>7</v>
      </c>
      <c r="D28" s="5" t="s">
        <v>55</v>
      </c>
      <c r="E28" s="6" t="s">
        <v>17</v>
      </c>
      <c r="F28" s="9" t="s">
        <v>56</v>
      </c>
      <c r="G28" s="6" t="s">
        <v>19</v>
      </c>
      <c r="H28" s="8">
        <v>30</v>
      </c>
      <c r="I28" s="9" t="s">
        <v>12</v>
      </c>
      <c r="J28" s="9" t="s">
        <v>20</v>
      </c>
      <c r="K28" s="10">
        <v>1</v>
      </c>
      <c r="L28" s="11">
        <v>1087000</v>
      </c>
      <c r="M28" s="12">
        <f t="shared" si="1"/>
        <v>54350</v>
      </c>
      <c r="N28" s="12">
        <f t="shared" si="0"/>
        <v>1032650</v>
      </c>
      <c r="P28" s="13"/>
    </row>
    <row r="29" spans="1:16" x14ac:dyDescent="0.2">
      <c r="A29" s="5" t="s">
        <v>54</v>
      </c>
      <c r="B29" s="5" t="s">
        <v>44</v>
      </c>
      <c r="C29" s="5" t="s">
        <v>7</v>
      </c>
      <c r="D29" s="5" t="s">
        <v>55</v>
      </c>
      <c r="E29" s="6" t="s">
        <v>17</v>
      </c>
      <c r="F29" s="9" t="s">
        <v>57</v>
      </c>
      <c r="G29" s="6" t="s">
        <v>22</v>
      </c>
      <c r="H29" s="8">
        <v>20</v>
      </c>
      <c r="I29" s="9" t="s">
        <v>12</v>
      </c>
      <c r="J29" s="9" t="s">
        <v>20</v>
      </c>
      <c r="K29" s="10">
        <v>1</v>
      </c>
      <c r="L29" s="11">
        <v>659000</v>
      </c>
      <c r="M29" s="12">
        <f t="shared" si="1"/>
        <v>32950</v>
      </c>
      <c r="N29" s="12">
        <f t="shared" si="0"/>
        <v>626050</v>
      </c>
      <c r="P29" s="13"/>
    </row>
    <row r="30" spans="1:16" x14ac:dyDescent="0.2">
      <c r="A30" s="5" t="s">
        <v>37</v>
      </c>
      <c r="B30" s="5" t="s">
        <v>44</v>
      </c>
      <c r="C30" s="5" t="s">
        <v>7</v>
      </c>
      <c r="D30" s="5" t="s">
        <v>58</v>
      </c>
      <c r="E30" s="6" t="s">
        <v>17</v>
      </c>
      <c r="F30" s="7" t="s">
        <v>59</v>
      </c>
      <c r="G30" s="6" t="s">
        <v>19</v>
      </c>
      <c r="H30" s="8">
        <v>22</v>
      </c>
      <c r="I30" s="9" t="s">
        <v>12</v>
      </c>
      <c r="J30" s="9" t="s">
        <v>20</v>
      </c>
      <c r="K30" s="10">
        <v>1</v>
      </c>
      <c r="L30" s="11">
        <v>883000</v>
      </c>
      <c r="M30" s="12">
        <f t="shared" si="1"/>
        <v>44150</v>
      </c>
      <c r="N30" s="12">
        <f t="shared" si="0"/>
        <v>838850</v>
      </c>
      <c r="P30" s="13"/>
    </row>
    <row r="31" spans="1:16" x14ac:dyDescent="0.2">
      <c r="A31" s="5" t="s">
        <v>37</v>
      </c>
      <c r="B31" s="5" t="s">
        <v>44</v>
      </c>
      <c r="C31" s="5" t="s">
        <v>7</v>
      </c>
      <c r="D31" s="5" t="s">
        <v>60</v>
      </c>
      <c r="E31" s="6" t="s">
        <v>17</v>
      </c>
      <c r="F31" s="7" t="s">
        <v>61</v>
      </c>
      <c r="G31" s="6" t="s">
        <v>19</v>
      </c>
      <c r="H31" s="8">
        <v>20</v>
      </c>
      <c r="I31" s="9" t="s">
        <v>12</v>
      </c>
      <c r="J31" s="9" t="s">
        <v>20</v>
      </c>
      <c r="K31" s="10">
        <v>1</v>
      </c>
      <c r="L31" s="11">
        <v>832000</v>
      </c>
      <c r="M31" s="12">
        <f t="shared" si="1"/>
        <v>41600</v>
      </c>
      <c r="N31" s="12">
        <f t="shared" si="0"/>
        <v>790400</v>
      </c>
      <c r="P31" s="13"/>
    </row>
    <row r="32" spans="1:16" x14ac:dyDescent="0.2">
      <c r="A32" s="5" t="s">
        <v>41</v>
      </c>
      <c r="B32" s="5" t="s">
        <v>44</v>
      </c>
      <c r="C32" s="5" t="s">
        <v>7</v>
      </c>
      <c r="D32" s="5" t="s">
        <v>62</v>
      </c>
      <c r="E32" s="6" t="s">
        <v>17</v>
      </c>
      <c r="F32" s="7" t="s">
        <v>63</v>
      </c>
      <c r="G32" s="6" t="s">
        <v>22</v>
      </c>
      <c r="H32" s="8">
        <v>30</v>
      </c>
      <c r="I32" s="9" t="s">
        <v>12</v>
      </c>
      <c r="J32" s="9" t="s">
        <v>20</v>
      </c>
      <c r="K32" s="10">
        <v>1</v>
      </c>
      <c r="L32" s="11">
        <v>879000</v>
      </c>
      <c r="M32" s="12">
        <f t="shared" si="1"/>
        <v>43950</v>
      </c>
      <c r="N32" s="12">
        <f t="shared" si="0"/>
        <v>835050</v>
      </c>
      <c r="P32" s="13"/>
    </row>
    <row r="33" spans="1:16" x14ac:dyDescent="0.2">
      <c r="A33" s="5" t="s">
        <v>41</v>
      </c>
      <c r="B33" s="5" t="s">
        <v>44</v>
      </c>
      <c r="C33" s="5" t="s">
        <v>7</v>
      </c>
      <c r="D33" s="5" t="s">
        <v>62</v>
      </c>
      <c r="E33" s="6" t="s">
        <v>17</v>
      </c>
      <c r="F33" s="7" t="s">
        <v>64</v>
      </c>
      <c r="G33" s="6" t="s">
        <v>11</v>
      </c>
      <c r="H33" s="8">
        <v>30</v>
      </c>
      <c r="I33" s="9" t="s">
        <v>12</v>
      </c>
      <c r="J33" s="9" t="s">
        <v>20</v>
      </c>
      <c r="K33" s="10">
        <v>1</v>
      </c>
      <c r="L33" s="11">
        <v>1264000</v>
      </c>
      <c r="M33" s="12">
        <f t="shared" si="1"/>
        <v>63200</v>
      </c>
      <c r="N33" s="12">
        <f t="shared" si="0"/>
        <v>1200800</v>
      </c>
      <c r="P33" s="13"/>
    </row>
    <row r="34" spans="1:16" x14ac:dyDescent="0.2">
      <c r="A34" s="23"/>
      <c r="B34" s="24"/>
      <c r="C34" s="24"/>
      <c r="D34" s="24"/>
      <c r="E34" s="25"/>
      <c r="F34" s="26"/>
      <c r="G34" s="25"/>
      <c r="H34" s="27"/>
      <c r="I34" s="28"/>
      <c r="J34" s="29"/>
      <c r="K34" s="10"/>
      <c r="L34" s="11"/>
      <c r="M34" s="12"/>
      <c r="N34" s="12"/>
      <c r="P34" s="13"/>
    </row>
    <row r="35" spans="1:16" ht="26.25" customHeight="1" x14ac:dyDescent="0.2">
      <c r="A35" s="40" t="s">
        <v>78</v>
      </c>
      <c r="B35" s="41"/>
      <c r="C35" s="41"/>
      <c r="D35" s="41"/>
      <c r="E35" s="41"/>
      <c r="F35" s="41"/>
      <c r="G35" s="41"/>
      <c r="H35" s="41"/>
      <c r="I35" s="41"/>
      <c r="J35" s="42"/>
      <c r="K35" s="4">
        <f>SUM(K11:K33)</f>
        <v>27</v>
      </c>
      <c r="L35" s="4"/>
      <c r="M35" s="4">
        <f>SUM(M11:M33)</f>
        <v>1162000</v>
      </c>
      <c r="N35" s="14">
        <f>SUM(N11:N33)</f>
        <v>18734000</v>
      </c>
    </row>
    <row r="36" spans="1:16" ht="24" customHeight="1" x14ac:dyDescent="0.2">
      <c r="A36" s="1" t="s">
        <v>65</v>
      </c>
      <c r="L36" s="17" t="s">
        <v>66</v>
      </c>
    </row>
    <row r="37" spans="1:16" x14ac:dyDescent="0.2">
      <c r="A37" s="19"/>
      <c r="M37" s="16" t="s">
        <v>67</v>
      </c>
      <c r="N37" s="16"/>
    </row>
    <row r="38" spans="1:16" ht="15" x14ac:dyDescent="0.25">
      <c r="A38" s="19"/>
      <c r="B38" s="32" t="s">
        <v>82</v>
      </c>
      <c r="M38" s="21" t="s">
        <v>83</v>
      </c>
      <c r="N38" s="16"/>
    </row>
    <row r="39" spans="1:16" x14ac:dyDescent="0.2">
      <c r="A39" s="19"/>
      <c r="M39" s="16"/>
      <c r="N39" s="16"/>
    </row>
    <row r="40" spans="1:16" x14ac:dyDescent="0.2">
      <c r="A40" s="19"/>
      <c r="M40" s="16"/>
      <c r="N40" s="16"/>
    </row>
    <row r="41" spans="1:16" x14ac:dyDescent="0.2">
      <c r="A41" s="19"/>
      <c r="M41" s="16"/>
      <c r="N41" s="16"/>
    </row>
    <row r="42" spans="1:16" x14ac:dyDescent="0.2">
      <c r="N42" s="16"/>
    </row>
    <row r="43" spans="1:16" ht="15" x14ac:dyDescent="0.25">
      <c r="D43" s="20"/>
      <c r="E43" s="20"/>
      <c r="M43" s="21"/>
      <c r="N43" s="21"/>
    </row>
    <row r="44" spans="1:16" x14ac:dyDescent="0.2">
      <c r="D44" s="1"/>
      <c r="E44" s="1"/>
    </row>
    <row r="49" spans="14:14" x14ac:dyDescent="0.2">
      <c r="N49" s="16"/>
    </row>
    <row r="50" spans="14:14" ht="15" x14ac:dyDescent="0.25">
      <c r="N50" s="21"/>
    </row>
  </sheetData>
  <mergeCells count="11">
    <mergeCell ref="A8:N8"/>
    <mergeCell ref="A9:C9"/>
    <mergeCell ref="A10:C10"/>
    <mergeCell ref="D10:M10"/>
    <mergeCell ref="A35:J35"/>
    <mergeCell ref="A1:N1"/>
    <mergeCell ref="A2:N2"/>
    <mergeCell ref="A3:N3"/>
    <mergeCell ref="A4:N4"/>
    <mergeCell ref="A5:N5"/>
    <mergeCell ref="A6:N6"/>
  </mergeCells>
  <pageMargins left="0.56999999999999995" right="0.19685039370078741" top="0.19685039370078741" bottom="0.19685039370078741" header="0.31496062992125984" footer="0.31496062992125984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4" workbookViewId="0">
      <selection activeCell="A8" sqref="A8:F8"/>
    </sheetView>
  </sheetViews>
  <sheetFormatPr defaultRowHeight="15" x14ac:dyDescent="0.25"/>
  <cols>
    <col min="2" max="2" width="22.5703125" customWidth="1"/>
    <col min="3" max="3" width="14" customWidth="1"/>
    <col min="4" max="4" width="15" customWidth="1"/>
    <col min="5" max="5" width="15.5703125" customWidth="1"/>
    <col min="6" max="6" width="16.28515625" customWidth="1"/>
  </cols>
  <sheetData>
    <row r="1" spans="1:14" x14ac:dyDescent="0.2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4" x14ac:dyDescent="0.25">
      <c r="A2" s="46" t="s">
        <v>80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</row>
    <row r="3" spans="1:14" x14ac:dyDescent="0.25">
      <c r="A3" s="46" t="s">
        <v>79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</row>
    <row r="4" spans="1:14" x14ac:dyDescent="0.25">
      <c r="A4" s="46" t="s">
        <v>81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</row>
    <row r="6" spans="1:14" ht="25.5" x14ac:dyDescent="0.35">
      <c r="A6" s="50" t="s">
        <v>90</v>
      </c>
      <c r="B6" s="50"/>
      <c r="C6" s="50"/>
      <c r="D6" s="50"/>
      <c r="E6" s="50"/>
    </row>
    <row r="7" spans="1:14" ht="21" customHeight="1" x14ac:dyDescent="0.25">
      <c r="C7" s="34" t="s">
        <v>91</v>
      </c>
    </row>
    <row r="8" spans="1:14" ht="45.75" customHeight="1" x14ac:dyDescent="0.25">
      <c r="A8" s="38" t="s">
        <v>85</v>
      </c>
      <c r="B8" s="38" t="s">
        <v>86</v>
      </c>
      <c r="C8" s="38" t="s">
        <v>87</v>
      </c>
      <c r="D8" s="38" t="s">
        <v>88</v>
      </c>
      <c r="E8" s="38" t="s">
        <v>89</v>
      </c>
      <c r="F8" s="38" t="s">
        <v>93</v>
      </c>
    </row>
    <row r="9" spans="1:14" ht="31.5" customHeight="1" x14ac:dyDescent="0.25">
      <c r="A9" s="36"/>
      <c r="B9" s="36"/>
      <c r="C9" s="36"/>
      <c r="D9" s="36"/>
      <c r="E9" s="36"/>
      <c r="F9" s="36"/>
    </row>
    <row r="10" spans="1:14" ht="31.5" customHeight="1" x14ac:dyDescent="0.25">
      <c r="A10" s="36"/>
      <c r="B10" s="36"/>
      <c r="C10" s="36"/>
      <c r="D10" s="36"/>
      <c r="E10" s="36"/>
      <c r="F10" s="36"/>
    </row>
    <row r="11" spans="1:14" ht="31.5" customHeight="1" x14ac:dyDescent="0.25">
      <c r="A11" s="36"/>
      <c r="B11" s="36"/>
      <c r="C11" s="36"/>
      <c r="D11" s="36"/>
      <c r="E11" s="36"/>
      <c r="F11" s="36"/>
    </row>
    <row r="12" spans="1:14" ht="31.5" customHeight="1" x14ac:dyDescent="0.25">
      <c r="A12" s="36"/>
      <c r="B12" s="36"/>
      <c r="C12" s="36"/>
      <c r="D12" s="36"/>
      <c r="E12" s="36"/>
      <c r="F12" s="36"/>
    </row>
    <row r="13" spans="1:14" ht="31.5" customHeight="1" x14ac:dyDescent="0.25">
      <c r="A13" s="36"/>
      <c r="B13" s="36"/>
      <c r="C13" s="36"/>
      <c r="D13" s="36"/>
      <c r="E13" s="36"/>
      <c r="F13" s="36"/>
    </row>
    <row r="14" spans="1:14" ht="31.5" customHeight="1" x14ac:dyDescent="0.25">
      <c r="A14" s="36"/>
      <c r="B14" s="36"/>
      <c r="C14" s="36"/>
      <c r="D14" s="36"/>
      <c r="E14" s="36"/>
      <c r="F14" s="36"/>
    </row>
    <row r="15" spans="1:14" ht="31.5" customHeight="1" x14ac:dyDescent="0.25">
      <c r="A15" s="36"/>
      <c r="B15" s="36"/>
      <c r="C15" s="36"/>
      <c r="D15" s="36"/>
      <c r="E15" s="36"/>
      <c r="F15" s="36"/>
    </row>
    <row r="16" spans="1:14" ht="31.5" customHeight="1" x14ac:dyDescent="0.25">
      <c r="A16" s="36"/>
      <c r="B16" s="36"/>
      <c r="C16" s="36"/>
      <c r="D16" s="36"/>
      <c r="E16" s="36"/>
      <c r="F16" s="36"/>
    </row>
    <row r="17" spans="1:6" ht="31.5" customHeight="1" x14ac:dyDescent="0.25">
      <c r="A17" s="36"/>
      <c r="B17" s="36"/>
      <c r="C17" s="36"/>
      <c r="D17" s="36"/>
      <c r="E17" s="36"/>
      <c r="F17" s="36"/>
    </row>
    <row r="18" spans="1:6" ht="31.5" customHeight="1" x14ac:dyDescent="0.25">
      <c r="A18" s="36"/>
      <c r="B18" s="36"/>
      <c r="C18" s="36"/>
      <c r="D18" s="36"/>
      <c r="E18" s="36"/>
      <c r="F18" s="36"/>
    </row>
    <row r="19" spans="1:6" ht="31.5" customHeight="1" x14ac:dyDescent="0.25">
      <c r="A19" s="36"/>
      <c r="B19" s="36"/>
      <c r="C19" s="36"/>
      <c r="D19" s="36"/>
      <c r="E19" s="36"/>
      <c r="F19" s="36"/>
    </row>
    <row r="20" spans="1:6" ht="31.5" customHeight="1" x14ac:dyDescent="0.25">
      <c r="A20" s="36"/>
      <c r="B20" s="36"/>
      <c r="C20" s="36"/>
      <c r="D20" s="36"/>
      <c r="E20" s="36"/>
      <c r="F20" s="36"/>
    </row>
    <row r="21" spans="1:6" ht="31.5" customHeight="1" x14ac:dyDescent="0.25">
      <c r="A21" s="36"/>
      <c r="B21" s="36"/>
      <c r="C21" s="36"/>
      <c r="D21" s="36"/>
      <c r="E21" s="36"/>
      <c r="F21" s="36"/>
    </row>
    <row r="22" spans="1:6" ht="31.5" customHeight="1" x14ac:dyDescent="0.25">
      <c r="A22" s="36"/>
      <c r="B22" s="35" t="s">
        <v>78</v>
      </c>
      <c r="C22" s="36"/>
      <c r="D22" s="36"/>
      <c r="E22" s="37">
        <f>SUM(E9:E21)</f>
        <v>0</v>
      </c>
      <c r="F22" s="37"/>
    </row>
    <row r="24" spans="1:6" x14ac:dyDescent="0.25">
      <c r="D24" s="34" t="s">
        <v>83</v>
      </c>
    </row>
  </sheetData>
  <mergeCells count="5">
    <mergeCell ref="A1:N1"/>
    <mergeCell ref="A2:N2"/>
    <mergeCell ref="A3:N3"/>
    <mergeCell ref="A4:N4"/>
    <mergeCell ref="A6:E6"/>
  </mergeCells>
  <pageMargins left="0.39370078740157483" right="0.39370078740157483" top="0.53" bottom="0.74803149606299213" header="0.31496062992125984" footer="0.31496062992125984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CHI TIET CONG NO</vt:lpstr>
      <vt:lpstr>CHI TIET CONG NO (2)</vt:lpstr>
      <vt:lpstr>TONG HOP CONG NO</vt:lpstr>
      <vt:lpstr>Sheet3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adm02</dc:creator>
  <cp:lastModifiedBy>Oriana</cp:lastModifiedBy>
  <cp:lastPrinted>2017-03-03T08:22:57Z</cp:lastPrinted>
  <dcterms:created xsi:type="dcterms:W3CDTF">2017-03-03T07:21:59Z</dcterms:created>
  <dcterms:modified xsi:type="dcterms:W3CDTF">2017-03-29T16:53:06Z</dcterms:modified>
</cp:coreProperties>
</file>