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t\OneDrive\Desktop\New folder\edge_detection_operators_lqimages\data-output\"/>
    </mc:Choice>
  </mc:AlternateContent>
  <xr:revisionPtr revIDLastSave="0" documentId="8_{CC8409B4-F08F-4D01-9EFA-DD217A578A12}" xr6:coauthVersionLast="47" xr6:coauthVersionMax="47" xr10:uidLastSave="{00000000-0000-0000-0000-000000000000}"/>
  <bookViews>
    <workbookView xWindow="-110" yWindow="-110" windowWidth="19420" windowHeight="10300" xr2:uid="{866DF791-9222-40A2-A28C-6160BC8A5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B9" i="1"/>
  <c r="J3" i="1"/>
  <c r="J4" i="1"/>
  <c r="J5" i="1"/>
  <c r="J6" i="1"/>
  <c r="J7" i="1"/>
  <c r="J8" i="1"/>
  <c r="J2" i="1"/>
  <c r="D9" i="1"/>
  <c r="E9" i="1"/>
  <c r="F9" i="1"/>
  <c r="G9" i="1"/>
  <c r="H9" i="1"/>
  <c r="C9" i="1"/>
  <c r="I2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<sst xmlns="http://schemas.openxmlformats.org/spreadsheetml/2006/main" count="19" uniqueCount="17">
  <si>
    <t>Laplasa</t>
  </si>
  <si>
    <t>Kanija</t>
  </si>
  <si>
    <t>Prēvicas</t>
  </si>
  <si>
    <t>Sobel</t>
  </si>
  <si>
    <t>Scharr</t>
  </si>
  <si>
    <t>Roberta</t>
  </si>
  <si>
    <t>FIT</t>
  </si>
  <si>
    <t>izklīsts</t>
  </si>
  <si>
    <t>izplūdis</t>
  </si>
  <si>
    <t>troksnis</t>
  </si>
  <si>
    <t>gamma-g</t>
  </si>
  <si>
    <t>gamma-t</t>
  </si>
  <si>
    <t>k-izplūdis-v</t>
  </si>
  <si>
    <t>k-izplūdis-h</t>
  </si>
  <si>
    <t>Zemas kvalitātes veids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</si>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</sst>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0"/>
    <numFmt numFmtId="176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2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9">
    <dxf>
      <numFmt numFmtId="176" formatCode="0.0000000000"/>
    </dxf>
    <dxf>
      <numFmt numFmtId="172" formatCode="0.000000"/>
    </dxf>
    <dxf>
      <numFmt numFmtId="176" formatCode="0.0000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439FB-676B-4065-9C14-CDAA769DC4C8}" name="Table1" displayName="Table1" ref="A1:J10" totalsRowShown="0">
  <autoFilter ref="A1:J10" xr:uid="{830439FB-676B-4065-9C14-CDAA769DC4C8}"/>
  <tableColumns count="10">
    <tableColumn id="1" xr3:uid="{37D3C7BA-1795-43E0-B50A-BCA7E09EE10D}" name="Zemas kvalitātes veids"/>
    <tableColumn id="2" xr3:uid="{719A4E1D-C5A6-4A3A-8C2C-55ADE976E0B3}" name="Laplasa" dataDxfId="8"/>
    <tableColumn id="3" xr3:uid="{94500F21-4071-48E4-A3B8-F9AD28365F96}" name="Kanija" dataDxfId="7"/>
    <tableColumn id="4" xr3:uid="{436CD179-BE85-46A0-95CB-A9367F8A51D2}" name="Prēvicas" dataDxfId="6"/>
    <tableColumn id="5" xr3:uid="{67E27A1B-C80D-442E-BC2D-0945CA9456D7}" name="Sobel" dataDxfId="5"/>
    <tableColumn id="6" xr3:uid="{BA32BCEB-40AF-420E-A289-6AA57E3B67CD}" name="Scharr" dataDxfId="4"/>
    <tableColumn id="7" xr3:uid="{5CD94E9B-A64D-419F-9EF2-70117CA786B8}" name="Roberta" dataDxfId="3"/>
    <tableColumn id="8" xr3:uid="{BD9F011C-CE19-4DD1-9C6A-E499F0A39BA8}" name="FIT" dataDxfId="1"/>
    <tableColumn id="9" xr3:uid="{D69CF2EC-7889-4DCC-9A6F-9397D4C78415}" name="MAX" dataDxfId="2">
      <calculatedColumnFormula>INDEX(Table1[[#Headers],[Laplasa]:[FIT]], MATCH(MAX(Table1[[#This Row],[Laplasa]:[FIT]]), Table1[[#This Row],[Laplasa]:[FIT]]))</calculatedColumnFormula>
    </tableColumn>
    <tableColumn id="10" xr3:uid="{0E583406-B71F-4685-A945-2AAC69987A7B}" name="MIN" dataDxfId="0">
      <calculatedColumnFormula>INDEX(Table1[[#Headers],[Laplasa]:[FIT]], MATCH(MIN(Table1[[#This Row],[Laplasa]:[FIT]]), Table1[[#This Row],[Laplasa]:[FIT]]))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AADE-F371-4A77-AED1-2C2CE4126851}">
  <dimension ref="A1:J10"/>
  <sheetViews>
    <sheetView tabSelected="1" workbookViewId="0">
      <selection activeCell="H14" sqref="H14"/>
    </sheetView>
  </sheetViews>
  <sheetFormatPr defaultRowHeight="14.5" x14ac:dyDescent="0.35"/>
  <cols>
    <col min="1" max="1" width="22" bestFit="1" customWidth="1"/>
    <col min="2" max="8" width="15.453125" bestFit="1" customWidth="1"/>
    <col min="9" max="9" width="7.08984375" bestFit="1" customWidth="1"/>
  </cols>
  <sheetData>
    <row r="1" spans="1:10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16</v>
      </c>
    </row>
    <row r="2" spans="1:10" x14ac:dyDescent="0.35">
      <c r="A2" t="s">
        <v>8</v>
      </c>
      <c r="B2" s="1">
        <v>0</v>
      </c>
      <c r="C2" s="1">
        <v>3.3106825699404698E-4</v>
      </c>
      <c r="D2" s="1">
        <v>0</v>
      </c>
      <c r="E2" s="1">
        <v>7.3619893622279595E-2</v>
      </c>
      <c r="F2" s="1">
        <v>2.4778847270821101E-2</v>
      </c>
      <c r="G2" s="1">
        <v>0</v>
      </c>
      <c r="H2" s="1">
        <v>1.7578348085214201E-2</v>
      </c>
      <c r="I2" s="2" t="str">
        <f>INDEX(Table1[[#Headers],[Laplasa]:[FIT]], MATCH(MAX(Table1[[#This Row],[Laplasa]:[FIT]]), Table1[[#This Row],[Laplasa]:[FIT]]))</f>
        <v>Sobel</v>
      </c>
      <c r="J2" s="2" t="str">
        <f>INDEX(Table1[[#Headers],[Laplasa]:[FIT]], MATCH(MIN(Table1[[#This Row],[Laplasa]:[FIT]]), Table1[[#This Row],[Laplasa]:[FIT]], 0))</f>
        <v>Laplasa</v>
      </c>
    </row>
    <row r="3" spans="1:10" x14ac:dyDescent="0.35">
      <c r="A3" t="s">
        <v>7</v>
      </c>
      <c r="B3" s="1">
        <v>0.171640064496725</v>
      </c>
      <c r="C3" s="1">
        <v>0.26998329057357001</v>
      </c>
      <c r="D3" s="1">
        <v>8.8407274680816494E-2</v>
      </c>
      <c r="E3" s="1">
        <v>0.39104958790404398</v>
      </c>
      <c r="F3" s="1">
        <v>0.47944210662451298</v>
      </c>
      <c r="G3" s="1">
        <v>0</v>
      </c>
      <c r="H3" s="1">
        <v>0.37871449459723</v>
      </c>
      <c r="I3" s="2" t="str">
        <f>INDEX(Table1[[#Headers],[Laplasa]:[FIT]], MATCH(MAX(Table1[[#This Row],[Laplasa]:[FIT]]), Table1[[#This Row],[Laplasa]:[FIT]]))</f>
        <v>FIT</v>
      </c>
      <c r="J3" s="2" t="str">
        <f>INDEX(Table1[[#Headers],[Laplasa]:[FIT]], MATCH(MIN(Table1[[#This Row],[Laplasa]:[FIT]]), Table1[[#This Row],[Laplasa]:[FIT]], 0))</f>
        <v>Roberta</v>
      </c>
    </row>
    <row r="4" spans="1:10" x14ac:dyDescent="0.35">
      <c r="A4" t="s">
        <v>9</v>
      </c>
      <c r="B4" s="1">
        <v>0.11248952158195299</v>
      </c>
      <c r="C4" s="1">
        <v>0.13052770513446599</v>
      </c>
      <c r="D4" s="1">
        <v>7.4060156373050204E-2</v>
      </c>
      <c r="E4" s="1">
        <v>0.189634432542021</v>
      </c>
      <c r="F4" s="1">
        <v>0.329805344329685</v>
      </c>
      <c r="G4" s="1">
        <v>7.2757419734223203E-5</v>
      </c>
      <c r="H4" s="1">
        <v>0.17437916746370999</v>
      </c>
      <c r="I4" s="2" t="str">
        <f>INDEX(Table1[[#Headers],[Laplasa]:[FIT]], MATCH(MAX(Table1[[#This Row],[Laplasa]:[FIT]]), Table1[[#This Row],[Laplasa]:[FIT]]))</f>
        <v>FIT</v>
      </c>
      <c r="J4" s="2" t="str">
        <f>INDEX(Table1[[#Headers],[Laplasa]:[FIT]], MATCH(MIN(Table1[[#This Row],[Laplasa]:[FIT]]), Table1[[#This Row],[Laplasa]:[FIT]], 0))</f>
        <v>Roberta</v>
      </c>
    </row>
    <row r="5" spans="1:10" x14ac:dyDescent="0.35">
      <c r="A5" t="s">
        <v>10</v>
      </c>
      <c r="B5" s="1">
        <v>7.3420609876009194E-2</v>
      </c>
      <c r="C5" s="1">
        <v>0.213408913889616</v>
      </c>
      <c r="D5" s="1">
        <v>1.32434456794735E-2</v>
      </c>
      <c r="E5" s="1">
        <v>0.335319121879191</v>
      </c>
      <c r="F5" s="1">
        <v>0.29964800450415702</v>
      </c>
      <c r="G5" s="1">
        <v>0</v>
      </c>
      <c r="H5" s="1">
        <v>0.142450056330202</v>
      </c>
      <c r="I5" s="2" t="str">
        <f>INDEX(Table1[[#Headers],[Laplasa]:[FIT]], MATCH(MAX(Table1[[#This Row],[Laplasa]:[FIT]]), Table1[[#This Row],[Laplasa]:[FIT]]))</f>
        <v>Sobel</v>
      </c>
      <c r="J5" s="2" t="str">
        <f>INDEX(Table1[[#Headers],[Laplasa]:[FIT]], MATCH(MIN(Table1[[#This Row],[Laplasa]:[FIT]]), Table1[[#This Row],[Laplasa]:[FIT]], 0))</f>
        <v>Roberta</v>
      </c>
    </row>
    <row r="6" spans="1:10" x14ac:dyDescent="0.35">
      <c r="A6" t="s">
        <v>11</v>
      </c>
      <c r="B6" s="1">
        <v>0.165461775629728</v>
      </c>
      <c r="C6" s="1">
        <v>0.15668724031030201</v>
      </c>
      <c r="D6" s="1">
        <v>9.2059356494681499E-2</v>
      </c>
      <c r="E6" s="1">
        <v>0.21562556411220701</v>
      </c>
      <c r="F6" s="1">
        <v>0.21637318670606601</v>
      </c>
      <c r="G6" s="1">
        <v>8.6666666666666598E-4</v>
      </c>
      <c r="H6" s="1">
        <v>4.6634330538651902E-2</v>
      </c>
      <c r="I6" s="2" t="str">
        <f>INDEX(Table1[[#Headers],[Laplasa]:[FIT]], MATCH(MAX(Table1[[#This Row],[Laplasa]:[FIT]]), Table1[[#This Row],[Laplasa]:[FIT]]))</f>
        <v>FIT</v>
      </c>
      <c r="J6" s="2" t="str">
        <f>INDEX(Table1[[#Headers],[Laplasa]:[FIT]], MATCH(MIN(Table1[[#This Row],[Laplasa]:[FIT]]), Table1[[#This Row],[Laplasa]:[FIT]], 0))</f>
        <v>Roberta</v>
      </c>
    </row>
    <row r="7" spans="1:10" x14ac:dyDescent="0.35">
      <c r="A7" t="s">
        <v>12</v>
      </c>
      <c r="B7" s="1">
        <v>2.2455152989610198E-2</v>
      </c>
      <c r="C7" s="1">
        <v>3.2606195889217197E-2</v>
      </c>
      <c r="D7" s="1">
        <v>1.42314679007308E-2</v>
      </c>
      <c r="E7" s="1">
        <v>0.12851209553353199</v>
      </c>
      <c r="F7" s="1">
        <v>0.14045035909162701</v>
      </c>
      <c r="G7" s="1">
        <v>0</v>
      </c>
      <c r="H7" s="1">
        <v>8.3220152971310093E-2</v>
      </c>
      <c r="I7" s="2" t="str">
        <f>INDEX(Table1[[#Headers],[Laplasa]:[FIT]], MATCH(MAX(Table1[[#This Row],[Laplasa]:[FIT]]), Table1[[#This Row],[Laplasa]:[FIT]]))</f>
        <v>FIT</v>
      </c>
      <c r="J7" s="2" t="str">
        <f>INDEX(Table1[[#Headers],[Laplasa]:[FIT]], MATCH(MIN(Table1[[#This Row],[Laplasa]:[FIT]]), Table1[[#This Row],[Laplasa]:[FIT]], 0))</f>
        <v>Roberta</v>
      </c>
    </row>
    <row r="8" spans="1:10" x14ac:dyDescent="0.35">
      <c r="A8" t="s">
        <v>13</v>
      </c>
      <c r="B8" s="1">
        <v>2.80225798279519E-2</v>
      </c>
      <c r="C8" s="1">
        <v>4.19328662542146E-2</v>
      </c>
      <c r="D8" s="1">
        <v>1.5765929846882201E-2</v>
      </c>
      <c r="E8" s="1">
        <v>0.13418323571942001</v>
      </c>
      <c r="F8" s="1">
        <v>0.16644581986076801</v>
      </c>
      <c r="G8" s="1">
        <v>0</v>
      </c>
      <c r="H8" s="1">
        <v>9.3602211680352099E-2</v>
      </c>
      <c r="I8" s="2" t="str">
        <f>INDEX(Table1[[#Headers],[Laplasa]:[FIT]], MATCH(MAX(Table1[[#This Row],[Laplasa]:[FIT]]), Table1[[#This Row],[Laplasa]:[FIT]]))</f>
        <v>FIT</v>
      </c>
      <c r="J8" s="2" t="str">
        <f>INDEX(Table1[[#Headers],[Laplasa]:[FIT]], MATCH(MIN(Table1[[#This Row],[Laplasa]:[FIT]]), Table1[[#This Row],[Laplasa]:[FIT]], 0))</f>
        <v>Roberta</v>
      </c>
    </row>
    <row r="9" spans="1:10" x14ac:dyDescent="0.35">
      <c r="A9" t="s">
        <v>15</v>
      </c>
      <c r="B9" s="1" t="str">
        <f>INDEX($A$2:$A$8, MATCH(MAX(B2:B8), B2:B8))</f>
        <v>k-izplūdis-h</v>
      </c>
      <c r="C9" s="1" t="str">
        <f>INDEX($A$2:$A$8, MATCH(MAX(C2:C8), C2:C8))</f>
        <v>k-izplūdis-h</v>
      </c>
      <c r="D9" s="1" t="str">
        <f t="shared" ref="D9:H9" si="0">INDEX($A$2:$A$8, MATCH(MAX(D2:D8), D2:D8))</f>
        <v>k-izplūdis-h</v>
      </c>
      <c r="E9" s="1" t="str">
        <f t="shared" si="0"/>
        <v>k-izplūdis-h</v>
      </c>
      <c r="F9" s="1" t="str">
        <f t="shared" si="0"/>
        <v>k-izplūdis-h</v>
      </c>
      <c r="G9" s="1" t="str">
        <f t="shared" si="0"/>
        <v>k-izplūdis-h</v>
      </c>
      <c r="H9" s="1" t="str">
        <f t="shared" si="0"/>
        <v>k-izplūdis-h</v>
      </c>
      <c r="I9" s="2"/>
      <c r="J9" s="2"/>
    </row>
    <row r="10" spans="1:10" x14ac:dyDescent="0.35">
      <c r="A10" t="s">
        <v>16</v>
      </c>
      <c r="B10" s="1" t="str">
        <f>INDEX($A$2:$A$8, MATCH(MIN(B3:B9), B3:B9, 0))</f>
        <v>gamma-t</v>
      </c>
      <c r="C10" s="1" t="str">
        <f t="shared" ref="C10:H10" si="1">INDEX($A$2:$A$8, MATCH(MIN(C3:C9), C3:C9, 0))</f>
        <v>gamma-t</v>
      </c>
      <c r="D10" s="1" t="str">
        <f t="shared" si="1"/>
        <v>troksnis</v>
      </c>
      <c r="E10" s="1" t="str">
        <f t="shared" si="1"/>
        <v>gamma-t</v>
      </c>
      <c r="F10" s="1" t="str">
        <f t="shared" si="1"/>
        <v>gamma-t</v>
      </c>
      <c r="G10" s="1" t="str">
        <f t="shared" si="1"/>
        <v>izplūdis</v>
      </c>
      <c r="H10" s="1" t="str">
        <f t="shared" si="1"/>
        <v>gamma-g</v>
      </c>
      <c r="I10" s="2"/>
      <c r="J10" s="2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Lohmanova</dc:creator>
  <cp:lastModifiedBy>Veronika Lohmanova</cp:lastModifiedBy>
  <dcterms:created xsi:type="dcterms:W3CDTF">2023-09-02T19:35:48Z</dcterms:created>
  <dcterms:modified xsi:type="dcterms:W3CDTF">2023-09-02T20:06:29Z</dcterms:modified>
</cp:coreProperties>
</file>