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4\"/>
    </mc:Choice>
  </mc:AlternateContent>
  <xr:revisionPtr revIDLastSave="0" documentId="13_ncr:1_{1B7BD8F0-FE6A-4935-A127-ABA65FA8694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运营中心及超级管家奖励计算表_2022.09.21.00.00" sheetId="1" r:id="rId1"/>
  </sheets>
  <definedNames>
    <definedName name="_xlnm._FilterDatabase" localSheetId="0" hidden="1">'运营中心及超级管家奖励计算表_2022.09.21.00.00'!$D$1:$D$92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1" l="1"/>
  <c r="E92" i="1" s="1"/>
  <c r="F3" i="1"/>
  <c r="F18" i="1" s="1"/>
  <c r="E18" i="1" s="1"/>
  <c r="F5" i="1"/>
  <c r="E5" i="1" s="1"/>
  <c r="F10" i="1"/>
  <c r="E10" i="1" s="1"/>
  <c r="F12" i="1"/>
  <c r="E12" i="1" s="1"/>
  <c r="F13" i="1"/>
  <c r="E13" i="1" s="1"/>
  <c r="F14" i="1"/>
  <c r="E14" i="1" s="1"/>
  <c r="F16" i="1"/>
  <c r="E16" i="1" s="1"/>
  <c r="F17" i="1"/>
  <c r="E17" i="1" s="1"/>
  <c r="F19" i="1"/>
  <c r="E19" i="1" s="1"/>
  <c r="F21" i="1"/>
  <c r="E21" i="1" s="1"/>
  <c r="F22" i="1"/>
  <c r="E22" i="1" s="1"/>
  <c r="F23" i="1"/>
  <c r="E23" i="1" s="1"/>
  <c r="F24" i="1"/>
  <c r="E24" i="1" s="1"/>
  <c r="F28" i="1"/>
  <c r="E28" i="1" s="1"/>
  <c r="F30" i="1"/>
  <c r="E30" i="1" s="1"/>
  <c r="F31" i="1"/>
  <c r="F9" i="1" s="1"/>
  <c r="E9" i="1" s="1"/>
  <c r="F32" i="1"/>
  <c r="E32" i="1" s="1"/>
  <c r="F33" i="1"/>
  <c r="F27" i="1" s="1"/>
  <c r="E27" i="1" s="1"/>
  <c r="F35" i="1"/>
  <c r="E35" i="1" s="1"/>
  <c r="F37" i="1"/>
  <c r="E37" i="1" s="1"/>
  <c r="F40" i="1"/>
  <c r="E40" i="1" s="1"/>
  <c r="F41" i="1"/>
  <c r="E41" i="1" s="1"/>
  <c r="F42" i="1"/>
  <c r="E42" i="1" s="1"/>
  <c r="F44" i="1"/>
  <c r="E44" i="1" s="1"/>
  <c r="F46" i="1"/>
  <c r="E46" i="1" s="1"/>
  <c r="F47" i="1"/>
  <c r="E47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60" i="1"/>
  <c r="E60" i="1" s="1"/>
  <c r="F61" i="1"/>
  <c r="E61" i="1" s="1"/>
  <c r="F62" i="1"/>
  <c r="E62" i="1" s="1"/>
  <c r="F64" i="1"/>
  <c r="E64" i="1" s="1"/>
  <c r="F66" i="1"/>
  <c r="E66" i="1" s="1"/>
  <c r="F68" i="1"/>
  <c r="E68" i="1" s="1"/>
  <c r="F69" i="1"/>
  <c r="E69" i="1" s="1"/>
  <c r="F72" i="1"/>
  <c r="E72" i="1" s="1"/>
  <c r="F73" i="1"/>
  <c r="F25" i="1" s="1"/>
  <c r="F26" i="1" s="1"/>
  <c r="F74" i="1"/>
  <c r="E74" i="1" s="1"/>
  <c r="F76" i="1"/>
  <c r="E76" i="1" s="1"/>
  <c r="F78" i="1"/>
  <c r="E78" i="1" s="1"/>
  <c r="F80" i="1"/>
  <c r="E80" i="1" s="1"/>
  <c r="F81" i="1"/>
  <c r="E81" i="1" s="1"/>
  <c r="F83" i="1"/>
  <c r="F79" i="1" s="1"/>
  <c r="E79" i="1" s="1"/>
  <c r="F84" i="1"/>
  <c r="E84" i="1" s="1"/>
  <c r="F85" i="1"/>
  <c r="E85" i="1" s="1"/>
  <c r="F86" i="1"/>
  <c r="E86" i="1" s="1"/>
  <c r="F89" i="1"/>
  <c r="F75" i="1" s="1"/>
  <c r="F71" i="1" s="1"/>
  <c r="E71" i="1" s="1"/>
  <c r="F90" i="1"/>
  <c r="E90" i="1" s="1"/>
  <c r="F91" i="1"/>
  <c r="E91" i="1" s="1"/>
  <c r="E25" i="1" l="1"/>
  <c r="E83" i="1"/>
  <c r="E89" i="1"/>
  <c r="E33" i="1"/>
  <c r="E75" i="1"/>
  <c r="E31" i="1"/>
  <c r="F29" i="1"/>
  <c r="E29" i="1" s="1"/>
  <c r="E73" i="1"/>
  <c r="E26" i="1"/>
  <c r="F88" i="1"/>
  <c r="F70" i="1"/>
  <c r="E70" i="1" s="1"/>
  <c r="E3" i="1"/>
  <c r="F59" i="1"/>
  <c r="E59" i="1" s="1"/>
  <c r="F15" i="1"/>
  <c r="E15" i="1" s="1"/>
  <c r="F6" i="1"/>
  <c r="E6" i="1" s="1"/>
  <c r="F63" i="1"/>
  <c r="F39" i="1"/>
  <c r="F82" i="1"/>
  <c r="F8" i="1" l="1"/>
  <c r="E8" i="1" s="1"/>
  <c r="F77" i="1"/>
  <c r="E77" i="1" s="1"/>
  <c r="E82" i="1"/>
  <c r="F4" i="1"/>
  <c r="E39" i="1"/>
  <c r="F11" i="1"/>
  <c r="E63" i="1"/>
  <c r="F87" i="1"/>
  <c r="E88" i="1"/>
  <c r="F34" i="1"/>
  <c r="E34" i="1" s="1"/>
  <c r="F43" i="1"/>
  <c r="E4" i="1" l="1"/>
  <c r="F48" i="1"/>
  <c r="E48" i="1" s="1"/>
  <c r="E43" i="1"/>
  <c r="E87" i="1"/>
  <c r="F36" i="1"/>
  <c r="E11" i="1"/>
  <c r="F7" i="1"/>
  <c r="E7" i="1" l="1"/>
  <c r="F67" i="1"/>
  <c r="E36" i="1"/>
  <c r="F38" i="1"/>
  <c r="F45" i="1" l="1"/>
  <c r="E38" i="1"/>
  <c r="F65" i="1"/>
  <c r="E67" i="1"/>
  <c r="F2" i="1" l="1"/>
  <c r="E65" i="1"/>
  <c r="F20" i="1"/>
  <c r="E45" i="1"/>
  <c r="E20" i="1" l="1"/>
  <c r="E2" i="1"/>
</calcChain>
</file>

<file path=xl/sharedStrings.xml><?xml version="1.0" encoding="utf-8"?>
<sst xmlns="http://schemas.openxmlformats.org/spreadsheetml/2006/main" count="100" uniqueCount="8">
  <si>
    <t>UID</t>
  </si>
  <si>
    <t>手机号</t>
  </si>
  <si>
    <t>等级</t>
  </si>
  <si>
    <t>新增团队业绩</t>
  </si>
  <si>
    <t>应发积分</t>
  </si>
  <si>
    <t>运营中心</t>
  </si>
  <si>
    <t>超级管家</t>
  </si>
  <si>
    <t>净新增团队业绩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</si>
</sst>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0.90625" defaultRowHeight="15.6" x14ac:dyDescent="0.3"/>
  <cols>
    <col min="2" max="2" width="15.6328125" customWidth="1"/>
    <col min="4" max="4" width="13.6328125" customWidth="1"/>
    <col min="5" max="5" width="18.6328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">
      <c r="A2">
        <v>9</v>
      </c>
      <c r="B2">
        <v>13002887777</v>
      </c>
      <c r="C2" t="s">
        <v>5</v>
      </c>
      <c r="D2">
        <v>111299</v>
      </c>
      <c r="E2">
        <f>F2/0.05</f>
        <v>1100</v>
      </c>
      <c r="F2">
        <f>ROUNDDOWN(D2*0.05, 0)-F15-F65-F8-F76-F12-F67-F5-F13-F14-F29-F30-F26-F25-F24-F36-F66-F34-F70-F74-F87-F71-F73-F88-F75-F89-F85-F86-F91</f>
        <v>55</v>
      </c>
    </row>
    <row r="3" spans="1:6" x14ac:dyDescent="0.3">
      <c r="A3">
        <v>19</v>
      </c>
      <c r="B3">
        <v>13534296976</v>
      </c>
      <c r="C3" t="s">
        <v>5</v>
      </c>
      <c r="D3">
        <v>0</v>
      </c>
      <c r="E3">
        <f t="shared" ref="E3:E66" si="0">F3/0.05</f>
        <v>0</v>
      </c>
      <c r="F3">
        <f>ROUNDDOWN(D3*0.05, 0)</f>
        <v>0</v>
      </c>
    </row>
    <row r="4" spans="1:6" x14ac:dyDescent="0.3">
      <c r="A4">
        <v>31</v>
      </c>
      <c r="B4">
        <v>13804160654</v>
      </c>
      <c r="C4" t="s">
        <v>5</v>
      </c>
      <c r="D4">
        <v>0</v>
      </c>
      <c r="E4">
        <f t="shared" si="0"/>
        <v>0</v>
      </c>
      <c r="F4">
        <f>ROUNDDOWN(D4*0.05, 0)-F44-F21-F46-F55-F51-F47-F62-F39</f>
        <v>0</v>
      </c>
    </row>
    <row r="5" spans="1:6" x14ac:dyDescent="0.3">
      <c r="A5">
        <v>85</v>
      </c>
      <c r="B5">
        <v>13817765889</v>
      </c>
      <c r="C5" t="s">
        <v>5</v>
      </c>
      <c r="D5">
        <v>0</v>
      </c>
      <c r="E5">
        <f t="shared" si="0"/>
        <v>0</v>
      </c>
      <c r="F5">
        <f>ROUNDDOWN(D5*0.05, 0)</f>
        <v>0</v>
      </c>
    </row>
    <row r="6" spans="1:6" x14ac:dyDescent="0.3">
      <c r="A6">
        <v>13</v>
      </c>
      <c r="B6">
        <v>15223051501</v>
      </c>
      <c r="C6" t="s">
        <v>5</v>
      </c>
      <c r="D6">
        <v>0</v>
      </c>
      <c r="E6">
        <f t="shared" si="0"/>
        <v>0</v>
      </c>
      <c r="F6">
        <f>ROUNDDOWN(D6*0.05, 0)-F18-F16-F3-F19-F17</f>
        <v>0</v>
      </c>
    </row>
    <row r="7" spans="1:6" x14ac:dyDescent="0.3">
      <c r="A7">
        <v>8</v>
      </c>
      <c r="B7">
        <v>15828228994</v>
      </c>
      <c r="C7" t="s">
        <v>5</v>
      </c>
      <c r="D7">
        <v>16500</v>
      </c>
      <c r="E7">
        <f t="shared" si="0"/>
        <v>0</v>
      </c>
      <c r="F7">
        <f>ROUNDDOWN(D7*0.05, 0)-F10-F11-F63-F41-F32-F84</f>
        <v>0</v>
      </c>
    </row>
    <row r="8" spans="1:6" x14ac:dyDescent="0.3">
      <c r="A8">
        <v>69</v>
      </c>
      <c r="B8">
        <v>17689831367</v>
      </c>
      <c r="C8" t="s">
        <v>5</v>
      </c>
      <c r="D8">
        <v>19800</v>
      </c>
      <c r="E8">
        <f t="shared" si="0"/>
        <v>1100</v>
      </c>
      <c r="F8">
        <f>ROUNDDOWN(D8*0.05, 0)-F5-F29-F30-F26-F25-F73</f>
        <v>55</v>
      </c>
    </row>
    <row r="9" spans="1:6" x14ac:dyDescent="0.3">
      <c r="A9">
        <v>11</v>
      </c>
      <c r="B9">
        <v>18190945958</v>
      </c>
      <c r="C9" t="s">
        <v>5</v>
      </c>
      <c r="D9">
        <v>1100</v>
      </c>
      <c r="E9">
        <f t="shared" si="0"/>
        <v>0</v>
      </c>
      <c r="F9">
        <f>ROUNDDOWN(D9*0.05, 0)-F31</f>
        <v>0</v>
      </c>
    </row>
    <row r="10" spans="1:6" x14ac:dyDescent="0.3">
      <c r="A10">
        <v>21</v>
      </c>
      <c r="B10">
        <v>18981764757</v>
      </c>
      <c r="C10" t="s">
        <v>5</v>
      </c>
      <c r="D10">
        <v>0</v>
      </c>
      <c r="E10">
        <f t="shared" si="0"/>
        <v>0</v>
      </c>
      <c r="F10">
        <f>ROUNDDOWN(D10*0.05, 0)</f>
        <v>0</v>
      </c>
    </row>
    <row r="11" spans="1:6" x14ac:dyDescent="0.3">
      <c r="A11">
        <v>25</v>
      </c>
      <c r="B11">
        <v>19908118261</v>
      </c>
      <c r="C11" t="s">
        <v>5</v>
      </c>
      <c r="D11">
        <v>16500</v>
      </c>
      <c r="E11">
        <f t="shared" si="0"/>
        <v>0</v>
      </c>
      <c r="F11">
        <f>ROUNDDOWN(D11*0.05, 0)-F63-F41-F32-F84</f>
        <v>0</v>
      </c>
    </row>
    <row r="12" spans="1:6" x14ac:dyDescent="0.3">
      <c r="A12">
        <v>83</v>
      </c>
      <c r="B12">
        <v>13071393386</v>
      </c>
      <c r="C12" t="s">
        <v>5</v>
      </c>
      <c r="D12">
        <v>0</v>
      </c>
      <c r="E12">
        <f t="shared" si="0"/>
        <v>0</v>
      </c>
      <c r="F12">
        <f>ROUNDDOWN(D12*0.05, 0)</f>
        <v>0</v>
      </c>
    </row>
    <row r="13" spans="1:6" x14ac:dyDescent="0.3">
      <c r="A13">
        <v>133</v>
      </c>
      <c r="B13">
        <v>13302613188</v>
      </c>
      <c r="C13" t="s">
        <v>5</v>
      </c>
      <c r="D13">
        <v>0</v>
      </c>
      <c r="E13">
        <f t="shared" si="0"/>
        <v>0</v>
      </c>
      <c r="F13">
        <f>ROUNDDOWN(D13*0.05, 0)</f>
        <v>0</v>
      </c>
    </row>
    <row r="14" spans="1:6" x14ac:dyDescent="0.3">
      <c r="A14">
        <v>134</v>
      </c>
      <c r="B14">
        <v>13926878827</v>
      </c>
      <c r="C14" t="s">
        <v>5</v>
      </c>
      <c r="D14">
        <v>0</v>
      </c>
      <c r="E14">
        <f t="shared" si="0"/>
        <v>0</v>
      </c>
      <c r="F14">
        <f>ROUNDDOWN(D14*0.05, 0)</f>
        <v>0</v>
      </c>
    </row>
    <row r="15" spans="1:6" x14ac:dyDescent="0.3">
      <c r="A15">
        <v>44</v>
      </c>
      <c r="B15">
        <v>15338823455</v>
      </c>
      <c r="C15" t="s">
        <v>5</v>
      </c>
      <c r="D15">
        <v>12100</v>
      </c>
      <c r="E15">
        <f t="shared" si="0"/>
        <v>12100</v>
      </c>
      <c r="F15">
        <f>ROUNDDOWN(D15*0.05, 0)-F12-F13-F14</f>
        <v>605</v>
      </c>
    </row>
    <row r="16" spans="1:6" x14ac:dyDescent="0.3">
      <c r="A16">
        <v>18</v>
      </c>
      <c r="B16">
        <v>13251111688</v>
      </c>
      <c r="C16" t="s">
        <v>5</v>
      </c>
      <c r="D16">
        <v>0</v>
      </c>
      <c r="E16">
        <f t="shared" si="0"/>
        <v>0</v>
      </c>
      <c r="F16">
        <f>ROUNDDOWN(D16*0.05, 0)</f>
        <v>0</v>
      </c>
    </row>
    <row r="17" spans="1:6" x14ac:dyDescent="0.3">
      <c r="A17">
        <v>41</v>
      </c>
      <c r="B17">
        <v>13452325511</v>
      </c>
      <c r="C17" t="s">
        <v>5</v>
      </c>
      <c r="D17">
        <v>0</v>
      </c>
      <c r="E17">
        <f t="shared" si="0"/>
        <v>0</v>
      </c>
      <c r="F17">
        <f>ROUNDDOWN(D17*0.05, 0)</f>
        <v>0</v>
      </c>
    </row>
    <row r="18" spans="1:6" x14ac:dyDescent="0.3">
      <c r="A18">
        <v>16</v>
      </c>
      <c r="B18">
        <v>18223129951</v>
      </c>
      <c r="C18" t="s">
        <v>5</v>
      </c>
      <c r="D18">
        <v>0</v>
      </c>
      <c r="E18">
        <f t="shared" si="0"/>
        <v>0</v>
      </c>
      <c r="F18">
        <f>ROUNDDOWN(D18*0.05, 0)-F3</f>
        <v>0</v>
      </c>
    </row>
    <row r="19" spans="1:6" x14ac:dyDescent="0.3">
      <c r="A19">
        <v>20</v>
      </c>
      <c r="B19">
        <v>18696720309</v>
      </c>
      <c r="C19" t="s">
        <v>5</v>
      </c>
      <c r="D19">
        <v>0</v>
      </c>
      <c r="E19">
        <f t="shared" si="0"/>
        <v>0</v>
      </c>
      <c r="F19">
        <f>ROUNDDOWN(D19*0.05, 0)</f>
        <v>0</v>
      </c>
    </row>
    <row r="20" spans="1:6" x14ac:dyDescent="0.3">
      <c r="A20">
        <v>38</v>
      </c>
      <c r="B20">
        <v>13040056310</v>
      </c>
      <c r="C20" t="s">
        <v>5</v>
      </c>
      <c r="D20">
        <v>757900</v>
      </c>
      <c r="E20">
        <f t="shared" si="0"/>
        <v>13200</v>
      </c>
      <c r="F20">
        <f>ROUNDDOWN(D20*0.05, 0)-F45-F38-F48-F77-F43-F64-F59-F58-F60-F56-F54-F69-F68-F72-F57-F52-F53-F49-F50-F82-F79-F83-F80-F81-F92-F90</f>
        <v>660</v>
      </c>
    </row>
    <row r="21" spans="1:6" x14ac:dyDescent="0.3">
      <c r="A21">
        <v>191</v>
      </c>
      <c r="B21">
        <v>13149739838</v>
      </c>
      <c r="C21" t="s">
        <v>5</v>
      </c>
      <c r="D21">
        <v>0</v>
      </c>
      <c r="E21">
        <f t="shared" si="0"/>
        <v>0</v>
      </c>
      <c r="F21">
        <f>ROUNDDOWN(D21*0.05, 0)</f>
        <v>0</v>
      </c>
    </row>
    <row r="22" spans="1:6" x14ac:dyDescent="0.3">
      <c r="A22">
        <v>27</v>
      </c>
      <c r="B22">
        <v>13688132067</v>
      </c>
      <c r="C22" t="s">
        <v>5</v>
      </c>
      <c r="D22">
        <v>0</v>
      </c>
      <c r="E22">
        <f t="shared" si="0"/>
        <v>0</v>
      </c>
      <c r="F22">
        <f>ROUNDDOWN(D22*0.05, 0)</f>
        <v>0</v>
      </c>
    </row>
    <row r="23" spans="1:6" x14ac:dyDescent="0.3">
      <c r="A23">
        <v>28</v>
      </c>
      <c r="B23">
        <v>19182261949</v>
      </c>
      <c r="C23" t="s">
        <v>5</v>
      </c>
      <c r="D23">
        <v>0</v>
      </c>
      <c r="E23">
        <f t="shared" si="0"/>
        <v>0</v>
      </c>
      <c r="F23">
        <f>ROUNDDOWN(D23*0.05, 0)</f>
        <v>0</v>
      </c>
    </row>
    <row r="24" spans="1:6" x14ac:dyDescent="0.3">
      <c r="A24">
        <v>246</v>
      </c>
      <c r="B24">
        <v>19960077767</v>
      </c>
      <c r="C24" t="s">
        <v>5</v>
      </c>
      <c r="D24">
        <v>2200</v>
      </c>
      <c r="E24">
        <f t="shared" si="0"/>
        <v>2200</v>
      </c>
      <c r="F24">
        <f>ROUNDDOWN(D24*0.05, 0)</f>
        <v>110</v>
      </c>
    </row>
    <row r="25" spans="1:6" x14ac:dyDescent="0.3">
      <c r="A25">
        <v>239</v>
      </c>
      <c r="B25">
        <v>13523439119</v>
      </c>
      <c r="C25" t="s">
        <v>5</v>
      </c>
      <c r="D25">
        <v>1100</v>
      </c>
      <c r="E25">
        <f t="shared" si="0"/>
        <v>1100</v>
      </c>
      <c r="F25">
        <f>ROUNDDOWN(D25*0.05, 0)-F73</f>
        <v>55</v>
      </c>
    </row>
    <row r="26" spans="1:6" x14ac:dyDescent="0.3">
      <c r="A26">
        <v>238</v>
      </c>
      <c r="B26">
        <v>18479412281</v>
      </c>
      <c r="C26" t="s">
        <v>5</v>
      </c>
      <c r="D26">
        <v>1100</v>
      </c>
      <c r="E26">
        <f t="shared" si="0"/>
        <v>0</v>
      </c>
      <c r="F26">
        <f>ROUNDDOWN(D26*0.05, 0)-F25-F73</f>
        <v>0</v>
      </c>
    </row>
    <row r="27" spans="1:6" x14ac:dyDescent="0.3">
      <c r="A27">
        <v>32</v>
      </c>
      <c r="B27">
        <v>13905315279</v>
      </c>
      <c r="C27" t="s">
        <v>5</v>
      </c>
      <c r="D27">
        <v>0</v>
      </c>
      <c r="E27">
        <f t="shared" si="0"/>
        <v>0</v>
      </c>
      <c r="F27">
        <f>ROUNDDOWN(D27*0.05, 0)-F33</f>
        <v>0</v>
      </c>
    </row>
    <row r="28" spans="1:6" x14ac:dyDescent="0.3">
      <c r="A28">
        <v>258</v>
      </c>
      <c r="B28">
        <v>15689738333</v>
      </c>
      <c r="C28" t="s">
        <v>5</v>
      </c>
      <c r="D28">
        <v>0</v>
      </c>
      <c r="E28">
        <f t="shared" si="0"/>
        <v>0</v>
      </c>
      <c r="F28">
        <f>ROUNDDOWN(D28*0.05, 0)</f>
        <v>0</v>
      </c>
    </row>
    <row r="29" spans="1:6" x14ac:dyDescent="0.3">
      <c r="A29">
        <v>153</v>
      </c>
      <c r="B29">
        <v>13846669466</v>
      </c>
      <c r="C29" t="s">
        <v>5</v>
      </c>
      <c r="D29">
        <v>18700</v>
      </c>
      <c r="E29">
        <f t="shared" si="0"/>
        <v>0</v>
      </c>
      <c r="F29">
        <f>ROUNDDOWN(D29*0.05, 0)-F30-F26-F25-F73</f>
        <v>0</v>
      </c>
    </row>
    <row r="30" spans="1:6" x14ac:dyDescent="0.3">
      <c r="A30">
        <v>237</v>
      </c>
      <c r="B30">
        <v>18664389343</v>
      </c>
      <c r="C30" t="s">
        <v>5</v>
      </c>
      <c r="D30">
        <v>17600</v>
      </c>
      <c r="E30">
        <f t="shared" si="0"/>
        <v>17600</v>
      </c>
      <c r="F30">
        <f>ROUNDDOWN(D30*0.05, 0)</f>
        <v>880</v>
      </c>
    </row>
    <row r="31" spans="1:6" x14ac:dyDescent="0.3">
      <c r="A31">
        <v>149</v>
      </c>
      <c r="B31">
        <v>13548186722</v>
      </c>
      <c r="C31" t="s">
        <v>5</v>
      </c>
      <c r="D31">
        <v>1100</v>
      </c>
      <c r="E31">
        <f t="shared" si="0"/>
        <v>1100</v>
      </c>
      <c r="F31">
        <f>ROUNDDOWN(D31*0.05, 0)</f>
        <v>55</v>
      </c>
    </row>
    <row r="32" spans="1:6" x14ac:dyDescent="0.3">
      <c r="A32">
        <v>337</v>
      </c>
      <c r="B32">
        <v>13036502188</v>
      </c>
      <c r="C32" t="s">
        <v>5</v>
      </c>
      <c r="D32">
        <v>0</v>
      </c>
      <c r="E32">
        <f t="shared" si="0"/>
        <v>0</v>
      </c>
      <c r="F32">
        <f>ROUNDDOWN(D32*0.05, 0)</f>
        <v>0</v>
      </c>
    </row>
    <row r="33" spans="1:6" x14ac:dyDescent="0.3">
      <c r="A33">
        <v>393</v>
      </c>
      <c r="B33">
        <v>18678872844</v>
      </c>
      <c r="C33" t="s">
        <v>5</v>
      </c>
      <c r="D33">
        <v>0</v>
      </c>
      <c r="E33">
        <f t="shared" si="0"/>
        <v>0</v>
      </c>
      <c r="F33">
        <f>ROUNDDOWN(D33*0.05, 0)</f>
        <v>0</v>
      </c>
    </row>
    <row r="34" spans="1:6" x14ac:dyDescent="0.3">
      <c r="A34">
        <v>325</v>
      </c>
      <c r="B34">
        <v>18280260351</v>
      </c>
      <c r="C34" t="s">
        <v>5</v>
      </c>
      <c r="D34">
        <v>18700</v>
      </c>
      <c r="E34">
        <f t="shared" si="0"/>
        <v>6600</v>
      </c>
      <c r="F34">
        <f>ROUNDDOWN(D34*0.05, 0)-F15-F12-F13-F14</f>
        <v>330</v>
      </c>
    </row>
    <row r="35" spans="1:6" x14ac:dyDescent="0.3">
      <c r="A35">
        <v>240</v>
      </c>
      <c r="B35">
        <v>15588880883</v>
      </c>
      <c r="C35" t="s">
        <v>5</v>
      </c>
      <c r="D35">
        <v>0</v>
      </c>
      <c r="E35">
        <f t="shared" si="0"/>
        <v>0</v>
      </c>
      <c r="F35">
        <f>ROUNDDOWN(D35*0.05, 0)</f>
        <v>0</v>
      </c>
    </row>
    <row r="36" spans="1:6" x14ac:dyDescent="0.3">
      <c r="A36">
        <v>251</v>
      </c>
      <c r="B36">
        <v>18140241601</v>
      </c>
      <c r="C36" t="s">
        <v>5</v>
      </c>
      <c r="D36">
        <v>57399</v>
      </c>
      <c r="E36">
        <f t="shared" si="0"/>
        <v>1100</v>
      </c>
      <c r="F36">
        <f>ROUNDDOWN(D36*0.05, 0)-F70-F87-F71-F88-F75-F89-F85-F86-F91</f>
        <v>55</v>
      </c>
    </row>
    <row r="37" spans="1:6" x14ac:dyDescent="0.3">
      <c r="A37">
        <v>37</v>
      </c>
      <c r="B37">
        <v>15764131913</v>
      </c>
      <c r="C37" t="s">
        <v>5</v>
      </c>
      <c r="D37">
        <v>0</v>
      </c>
      <c r="E37">
        <f t="shared" si="0"/>
        <v>0</v>
      </c>
      <c r="F37">
        <f>ROUNDDOWN(D37*0.05, 0)</f>
        <v>0</v>
      </c>
    </row>
    <row r="38" spans="1:6" x14ac:dyDescent="0.3">
      <c r="A38">
        <v>448</v>
      </c>
      <c r="B38">
        <v>15833471113</v>
      </c>
      <c r="C38" t="s">
        <v>5</v>
      </c>
      <c r="D38">
        <v>346500</v>
      </c>
      <c r="E38">
        <f t="shared" si="0"/>
        <v>13200</v>
      </c>
      <c r="F38">
        <f>ROUNDDOWN(D38*0.05, 0)-F48-F43-F64-F59-F58-F60-F56-F54-F69-F68-F72-F57-F52-F53-F49-F50-F81-F92</f>
        <v>660</v>
      </c>
    </row>
    <row r="39" spans="1:6" x14ac:dyDescent="0.3">
      <c r="A39">
        <v>164</v>
      </c>
      <c r="B39">
        <v>13831425291</v>
      </c>
      <c r="C39" t="s">
        <v>5</v>
      </c>
      <c r="D39">
        <v>0</v>
      </c>
      <c r="E39">
        <f t="shared" si="0"/>
        <v>0</v>
      </c>
      <c r="F39">
        <f>ROUNDDOWN(D39*0.05, 0)-F46-F55-F51-F47-F62</f>
        <v>0</v>
      </c>
    </row>
    <row r="40" spans="1:6" x14ac:dyDescent="0.3">
      <c r="A40">
        <v>221</v>
      </c>
      <c r="B40">
        <v>18105571419</v>
      </c>
      <c r="C40" t="s">
        <v>5</v>
      </c>
      <c r="D40">
        <v>1100</v>
      </c>
      <c r="E40">
        <f t="shared" si="0"/>
        <v>1100</v>
      </c>
      <c r="F40">
        <f>ROUNDDOWN(D40*0.05, 0)</f>
        <v>55</v>
      </c>
    </row>
    <row r="41" spans="1:6" x14ac:dyDescent="0.3">
      <c r="A41">
        <v>102</v>
      </c>
      <c r="B41">
        <v>18582898391</v>
      </c>
      <c r="C41" t="s">
        <v>5</v>
      </c>
      <c r="D41">
        <v>0</v>
      </c>
      <c r="E41">
        <f t="shared" si="0"/>
        <v>0</v>
      </c>
      <c r="F41">
        <f>ROUNDDOWN(D41*0.05, 0)</f>
        <v>0</v>
      </c>
    </row>
    <row r="42" spans="1:6" x14ac:dyDescent="0.3">
      <c r="A42">
        <v>46</v>
      </c>
      <c r="B42">
        <v>18626789935</v>
      </c>
      <c r="C42" t="s">
        <v>5</v>
      </c>
      <c r="D42">
        <v>0</v>
      </c>
      <c r="E42">
        <f t="shared" si="0"/>
        <v>0</v>
      </c>
      <c r="F42">
        <f>ROUNDDOWN(D42*0.05, 0)</f>
        <v>0</v>
      </c>
    </row>
    <row r="43" spans="1:6" x14ac:dyDescent="0.3">
      <c r="A43">
        <v>577</v>
      </c>
      <c r="B43">
        <v>18617538750</v>
      </c>
      <c r="C43" t="s">
        <v>5</v>
      </c>
      <c r="D43">
        <v>316800</v>
      </c>
      <c r="E43">
        <f t="shared" si="0"/>
        <v>77000</v>
      </c>
      <c r="F43">
        <f>ROUNDDOWN(D43*0.05, 0)-F64-F59-F58-F60-F56-F54-F69-F68-F72-F57-F52-F53-F49-F50-F81-F92</f>
        <v>3850</v>
      </c>
    </row>
    <row r="44" spans="1:6" x14ac:dyDescent="0.3">
      <c r="A44">
        <v>268</v>
      </c>
      <c r="B44">
        <v>13190316748</v>
      </c>
      <c r="C44" t="s">
        <v>5</v>
      </c>
      <c r="D44">
        <v>0</v>
      </c>
      <c r="E44">
        <f t="shared" si="0"/>
        <v>0</v>
      </c>
      <c r="F44">
        <f>ROUNDDOWN(D44*0.05, 0)</f>
        <v>0</v>
      </c>
    </row>
    <row r="45" spans="1:6" x14ac:dyDescent="0.3">
      <c r="A45">
        <v>428</v>
      </c>
      <c r="B45">
        <v>13343292893</v>
      </c>
      <c r="C45" t="s">
        <v>5</v>
      </c>
      <c r="D45">
        <v>744700</v>
      </c>
      <c r="E45">
        <f t="shared" si="0"/>
        <v>40700</v>
      </c>
      <c r="F45">
        <f>ROUNDDOWN(D45*0.05, 0)-F38-F48-F77-F43-F64-F59-F58-F60-F56-F54-F69-F68-F72-F57-F52-F53-F49-F50-F82-F79-F83-F80-F81-F92-F90</f>
        <v>2035</v>
      </c>
    </row>
    <row r="46" spans="1:6" x14ac:dyDescent="0.3">
      <c r="A46">
        <v>433</v>
      </c>
      <c r="B46">
        <v>13932497368</v>
      </c>
      <c r="C46" t="s">
        <v>5</v>
      </c>
      <c r="D46">
        <v>0</v>
      </c>
      <c r="E46">
        <f t="shared" si="0"/>
        <v>0</v>
      </c>
      <c r="F46">
        <f>ROUNDDOWN(D46*0.05, 0)</f>
        <v>0</v>
      </c>
    </row>
    <row r="47" spans="1:6" x14ac:dyDescent="0.3">
      <c r="A47">
        <v>646</v>
      </c>
      <c r="B47">
        <v>18631435616</v>
      </c>
      <c r="C47" t="s">
        <v>5</v>
      </c>
      <c r="D47">
        <v>0</v>
      </c>
      <c r="E47">
        <f t="shared" si="0"/>
        <v>0</v>
      </c>
      <c r="F47">
        <f>ROUNDDOWN(D47*0.05, 0)</f>
        <v>0</v>
      </c>
    </row>
    <row r="48" spans="1:6" x14ac:dyDescent="0.3">
      <c r="A48">
        <v>565</v>
      </c>
      <c r="B48">
        <v>15732539259</v>
      </c>
      <c r="C48" t="s">
        <v>5</v>
      </c>
      <c r="D48">
        <v>333300</v>
      </c>
      <c r="E48">
        <f>F48/0.05</f>
        <v>16500</v>
      </c>
      <c r="F48">
        <f>ROUNDDOWN(D48*0.05, 0)-F43-F64-F59-F58-F60-F56-F54-F69-F68-F72-F57-F52-F53-F49-F50-F81-F92</f>
        <v>825</v>
      </c>
    </row>
    <row r="49" spans="1:6" x14ac:dyDescent="0.3">
      <c r="A49">
        <v>783</v>
      </c>
      <c r="B49">
        <v>13111477275</v>
      </c>
      <c r="C49" t="s">
        <v>5</v>
      </c>
      <c r="D49">
        <v>0</v>
      </c>
      <c r="E49">
        <f t="shared" si="0"/>
        <v>0</v>
      </c>
      <c r="F49">
        <f t="shared" ref="F49:F58" si="1">ROUNDDOWN(D49*0.05, 0)</f>
        <v>0</v>
      </c>
    </row>
    <row r="50" spans="1:6" x14ac:dyDescent="0.3">
      <c r="A50">
        <v>792</v>
      </c>
      <c r="B50">
        <v>13393259075</v>
      </c>
      <c r="C50" t="s">
        <v>5</v>
      </c>
      <c r="D50">
        <v>0</v>
      </c>
      <c r="E50">
        <f t="shared" si="0"/>
        <v>0</v>
      </c>
      <c r="F50">
        <f t="shared" si="1"/>
        <v>0</v>
      </c>
    </row>
    <row r="51" spans="1:6" x14ac:dyDescent="0.3">
      <c r="A51">
        <v>645</v>
      </c>
      <c r="B51">
        <v>13503143619</v>
      </c>
      <c r="C51" t="s">
        <v>5</v>
      </c>
      <c r="D51">
        <v>0</v>
      </c>
      <c r="E51">
        <f t="shared" si="0"/>
        <v>0</v>
      </c>
      <c r="F51">
        <f t="shared" si="1"/>
        <v>0</v>
      </c>
    </row>
    <row r="52" spans="1:6" x14ac:dyDescent="0.3">
      <c r="A52">
        <v>780</v>
      </c>
      <c r="B52">
        <v>13831571372</v>
      </c>
      <c r="C52" t="s">
        <v>5</v>
      </c>
      <c r="D52">
        <v>0</v>
      </c>
      <c r="E52">
        <f t="shared" si="0"/>
        <v>0</v>
      </c>
      <c r="F52">
        <f t="shared" si="1"/>
        <v>0</v>
      </c>
    </row>
    <row r="53" spans="1:6" x14ac:dyDescent="0.3">
      <c r="A53">
        <v>782</v>
      </c>
      <c r="B53">
        <v>15031572687</v>
      </c>
      <c r="C53" t="s">
        <v>5</v>
      </c>
      <c r="D53">
        <v>0</v>
      </c>
      <c r="E53">
        <f t="shared" si="0"/>
        <v>0</v>
      </c>
      <c r="F53">
        <f t="shared" si="1"/>
        <v>0</v>
      </c>
    </row>
    <row r="54" spans="1:6" x14ac:dyDescent="0.3">
      <c r="A54">
        <v>740</v>
      </c>
      <c r="B54">
        <v>15176506369</v>
      </c>
      <c r="C54" t="s">
        <v>5</v>
      </c>
      <c r="D54">
        <v>0</v>
      </c>
      <c r="E54">
        <f t="shared" si="0"/>
        <v>0</v>
      </c>
      <c r="F54">
        <f t="shared" si="1"/>
        <v>0</v>
      </c>
    </row>
    <row r="55" spans="1:6" x14ac:dyDescent="0.3">
      <c r="A55">
        <v>642</v>
      </c>
      <c r="B55">
        <v>15983790420</v>
      </c>
      <c r="C55" t="s">
        <v>5</v>
      </c>
      <c r="D55">
        <v>0</v>
      </c>
      <c r="E55">
        <f t="shared" si="0"/>
        <v>0</v>
      </c>
      <c r="F55">
        <f t="shared" si="1"/>
        <v>0</v>
      </c>
    </row>
    <row r="56" spans="1:6" x14ac:dyDescent="0.3">
      <c r="A56">
        <v>722</v>
      </c>
      <c r="B56">
        <v>17633156920</v>
      </c>
      <c r="C56" t="s">
        <v>5</v>
      </c>
      <c r="D56">
        <v>0</v>
      </c>
      <c r="E56">
        <f t="shared" si="0"/>
        <v>0</v>
      </c>
      <c r="F56">
        <f t="shared" si="1"/>
        <v>0</v>
      </c>
    </row>
    <row r="57" spans="1:6" x14ac:dyDescent="0.3">
      <c r="A57">
        <v>771</v>
      </c>
      <c r="B57">
        <v>18032546735</v>
      </c>
      <c r="C57" t="s">
        <v>5</v>
      </c>
      <c r="D57">
        <v>0</v>
      </c>
      <c r="E57">
        <f t="shared" si="0"/>
        <v>0</v>
      </c>
      <c r="F57">
        <f t="shared" si="1"/>
        <v>0</v>
      </c>
    </row>
    <row r="58" spans="1:6" x14ac:dyDescent="0.3">
      <c r="A58">
        <v>713</v>
      </c>
      <c r="B58">
        <v>18310816672</v>
      </c>
      <c r="C58" t="s">
        <v>5</v>
      </c>
      <c r="D58">
        <v>1100</v>
      </c>
      <c r="E58">
        <f t="shared" si="0"/>
        <v>1100</v>
      </c>
      <c r="F58">
        <f t="shared" si="1"/>
        <v>55</v>
      </c>
    </row>
    <row r="59" spans="1:6" x14ac:dyDescent="0.3">
      <c r="A59">
        <v>712</v>
      </c>
      <c r="B59">
        <v>18634012174</v>
      </c>
      <c r="C59" t="s">
        <v>5</v>
      </c>
      <c r="D59">
        <v>2200</v>
      </c>
      <c r="E59">
        <f t="shared" si="0"/>
        <v>0</v>
      </c>
      <c r="F59">
        <f>ROUNDDOWN(D59*0.05, 0)-F58-F60-F56-F54-F69-F68-F72-F57-F52-F53-F49-F50</f>
        <v>0</v>
      </c>
    </row>
    <row r="60" spans="1:6" x14ac:dyDescent="0.3">
      <c r="A60">
        <v>714</v>
      </c>
      <c r="B60">
        <v>18730509738</v>
      </c>
      <c r="C60" t="s">
        <v>5</v>
      </c>
      <c r="D60">
        <v>1100</v>
      </c>
      <c r="E60">
        <f t="shared" si="0"/>
        <v>1100</v>
      </c>
      <c r="F60">
        <f>ROUNDDOWN(D60*0.05, 0)</f>
        <v>55</v>
      </c>
    </row>
    <row r="61" spans="1:6" x14ac:dyDescent="0.3">
      <c r="A61">
        <v>192</v>
      </c>
      <c r="B61">
        <v>13533333341</v>
      </c>
      <c r="C61" t="s">
        <v>5</v>
      </c>
      <c r="D61">
        <v>0</v>
      </c>
      <c r="E61">
        <f t="shared" si="0"/>
        <v>0</v>
      </c>
      <c r="F61">
        <f>ROUNDDOWN(D61*0.05, 0)</f>
        <v>0</v>
      </c>
    </row>
    <row r="62" spans="1:6" x14ac:dyDescent="0.3">
      <c r="A62">
        <v>661</v>
      </c>
      <c r="B62">
        <v>15832890023</v>
      </c>
      <c r="C62" t="s">
        <v>5</v>
      </c>
      <c r="D62">
        <v>0</v>
      </c>
      <c r="E62">
        <f t="shared" si="0"/>
        <v>0</v>
      </c>
      <c r="F62">
        <f>ROUNDDOWN(D62*0.05, 0)</f>
        <v>0</v>
      </c>
    </row>
    <row r="63" spans="1:6" x14ac:dyDescent="0.3">
      <c r="A63">
        <v>88</v>
      </c>
      <c r="B63">
        <v>18990952106</v>
      </c>
      <c r="C63" t="s">
        <v>5</v>
      </c>
      <c r="D63">
        <v>16500</v>
      </c>
      <c r="E63">
        <f t="shared" si="0"/>
        <v>11000</v>
      </c>
      <c r="F63">
        <f>ROUNDDOWN(D63*0.05, 0)-F32-F84</f>
        <v>550</v>
      </c>
    </row>
    <row r="64" spans="1:6" x14ac:dyDescent="0.3">
      <c r="A64">
        <v>668</v>
      </c>
      <c r="B64">
        <v>13703240262</v>
      </c>
      <c r="C64" t="s">
        <v>5</v>
      </c>
      <c r="D64">
        <v>0</v>
      </c>
      <c r="E64">
        <f t="shared" si="0"/>
        <v>0</v>
      </c>
      <c r="F64">
        <f>ROUNDDOWN(D64*0.05, 0)</f>
        <v>0</v>
      </c>
    </row>
    <row r="65" spans="1:6" x14ac:dyDescent="0.3">
      <c r="A65">
        <v>66</v>
      </c>
      <c r="B65">
        <v>15979006950</v>
      </c>
      <c r="C65" t="s">
        <v>5</v>
      </c>
      <c r="D65">
        <v>62899</v>
      </c>
      <c r="E65">
        <f t="shared" si="0"/>
        <v>1100</v>
      </c>
      <c r="F65">
        <f>ROUNDDOWN(D65*0.05, 0)-F67-F36-F66-F70-F74-F87-F71-F88-F75-F89-F85-F86-F91</f>
        <v>55</v>
      </c>
    </row>
    <row r="66" spans="1:6" x14ac:dyDescent="0.3">
      <c r="A66">
        <v>316</v>
      </c>
      <c r="B66">
        <v>13281028138</v>
      </c>
      <c r="C66" t="s">
        <v>5</v>
      </c>
      <c r="D66">
        <v>0</v>
      </c>
      <c r="E66">
        <f t="shared" si="0"/>
        <v>0</v>
      </c>
      <c r="F66">
        <f>ROUNDDOWN(D66*0.05, 0)</f>
        <v>0</v>
      </c>
    </row>
    <row r="67" spans="1:6" x14ac:dyDescent="0.3">
      <c r="A67">
        <v>84</v>
      </c>
      <c r="B67">
        <v>13281172018</v>
      </c>
      <c r="C67" t="s">
        <v>5</v>
      </c>
      <c r="D67">
        <v>61799</v>
      </c>
      <c r="E67">
        <f t="shared" ref="E67:E92" si="2">F67/0.05</f>
        <v>0</v>
      </c>
      <c r="F67">
        <f>ROUNDDOWN(D67*0.05, 0)-F36-F66-F70-F74-F87-F71-F88-F75-F89-F85-F86-F91</f>
        <v>0</v>
      </c>
    </row>
    <row r="68" spans="1:6" x14ac:dyDescent="0.3">
      <c r="A68">
        <v>751</v>
      </c>
      <c r="B68">
        <v>13333151038</v>
      </c>
      <c r="C68" t="s">
        <v>5</v>
      </c>
      <c r="D68">
        <v>0</v>
      </c>
      <c r="E68">
        <f t="shared" si="2"/>
        <v>0</v>
      </c>
      <c r="F68">
        <f>ROUNDDOWN(D68*0.05, 0)</f>
        <v>0</v>
      </c>
    </row>
    <row r="69" spans="1:6" x14ac:dyDescent="0.3">
      <c r="A69">
        <v>750</v>
      </c>
      <c r="B69">
        <v>13731431665</v>
      </c>
      <c r="C69" t="s">
        <v>5</v>
      </c>
      <c r="D69">
        <v>0</v>
      </c>
      <c r="E69">
        <f t="shared" si="2"/>
        <v>0</v>
      </c>
      <c r="F69">
        <f>ROUNDDOWN(D69*0.05, 0)</f>
        <v>0</v>
      </c>
    </row>
    <row r="70" spans="1:6" x14ac:dyDescent="0.3">
      <c r="A70">
        <v>353</v>
      </c>
      <c r="B70">
        <v>15583142222</v>
      </c>
      <c r="C70" t="s">
        <v>5</v>
      </c>
      <c r="D70">
        <v>22199</v>
      </c>
      <c r="E70">
        <f t="shared" si="2"/>
        <v>14300</v>
      </c>
      <c r="F70">
        <f>ROUNDDOWN(D70*0.05, 0)-F71-F75-F89-F86</f>
        <v>715</v>
      </c>
    </row>
    <row r="71" spans="1:6" x14ac:dyDescent="0.3">
      <c r="A71">
        <v>589</v>
      </c>
      <c r="B71">
        <v>18989206477</v>
      </c>
      <c r="C71" t="s">
        <v>5</v>
      </c>
      <c r="D71">
        <v>199</v>
      </c>
      <c r="E71">
        <f t="shared" si="2"/>
        <v>0</v>
      </c>
      <c r="F71">
        <f>ROUNDDOWN(D71*0.05, 0)-F75-F89</f>
        <v>0</v>
      </c>
    </row>
    <row r="72" spans="1:6" x14ac:dyDescent="0.3">
      <c r="A72">
        <v>752</v>
      </c>
      <c r="B72">
        <v>13463509001</v>
      </c>
      <c r="C72" t="s">
        <v>5</v>
      </c>
      <c r="D72">
        <v>0</v>
      </c>
      <c r="E72">
        <f t="shared" si="2"/>
        <v>0</v>
      </c>
      <c r="F72">
        <f>ROUNDDOWN(D72*0.05, 0)</f>
        <v>0</v>
      </c>
    </row>
    <row r="73" spans="1:6" x14ac:dyDescent="0.3">
      <c r="A73">
        <v>816</v>
      </c>
      <c r="B73">
        <v>15988715630</v>
      </c>
      <c r="C73" t="s">
        <v>5</v>
      </c>
      <c r="D73">
        <v>0</v>
      </c>
      <c r="E73">
        <f t="shared" si="2"/>
        <v>0</v>
      </c>
      <c r="F73">
        <f>ROUNDDOWN(D73*0.05, 0)</f>
        <v>0</v>
      </c>
    </row>
    <row r="74" spans="1:6" x14ac:dyDescent="0.3">
      <c r="A74">
        <v>354</v>
      </c>
      <c r="B74">
        <v>18008127550</v>
      </c>
      <c r="C74" t="s">
        <v>5</v>
      </c>
      <c r="D74">
        <v>4400</v>
      </c>
      <c r="E74">
        <f t="shared" si="2"/>
        <v>4400</v>
      </c>
      <c r="F74">
        <f>ROUNDDOWN(D74*0.05, 0)</f>
        <v>220</v>
      </c>
    </row>
    <row r="75" spans="1:6" x14ac:dyDescent="0.3">
      <c r="A75">
        <v>986</v>
      </c>
      <c r="B75">
        <v>13378273827</v>
      </c>
      <c r="C75" t="s">
        <v>5</v>
      </c>
      <c r="D75">
        <v>199</v>
      </c>
      <c r="E75">
        <f t="shared" si="2"/>
        <v>180</v>
      </c>
      <c r="F75">
        <f>ROUNDDOWN(D75*0.05, 0)-F89</f>
        <v>9</v>
      </c>
    </row>
    <row r="76" spans="1:6" x14ac:dyDescent="0.3">
      <c r="A76">
        <v>71</v>
      </c>
      <c r="B76">
        <v>13350177111</v>
      </c>
      <c r="C76" t="s">
        <v>5</v>
      </c>
      <c r="D76">
        <v>6600</v>
      </c>
      <c r="E76">
        <f t="shared" si="2"/>
        <v>6600</v>
      </c>
      <c r="F76">
        <f>ROUNDDOWN(D76*0.05, 0)</f>
        <v>330</v>
      </c>
    </row>
    <row r="77" spans="1:6" x14ac:dyDescent="0.3">
      <c r="A77">
        <v>573</v>
      </c>
      <c r="B77">
        <v>13858890007</v>
      </c>
      <c r="C77" t="s">
        <v>5</v>
      </c>
      <c r="D77">
        <v>357500</v>
      </c>
      <c r="E77">
        <f t="shared" si="2"/>
        <v>55000</v>
      </c>
      <c r="F77">
        <f>ROUNDDOWN(D77*0.05, 0)-F82-F79-F83-F80-F90</f>
        <v>2750</v>
      </c>
    </row>
    <row r="78" spans="1:6" x14ac:dyDescent="0.3">
      <c r="A78">
        <v>672</v>
      </c>
      <c r="B78">
        <v>17332739413</v>
      </c>
      <c r="C78" t="s">
        <v>5</v>
      </c>
      <c r="D78">
        <v>0</v>
      </c>
      <c r="E78">
        <f t="shared" si="2"/>
        <v>0</v>
      </c>
      <c r="F78">
        <f>ROUNDDOWN(D78*0.05, 0)</f>
        <v>0</v>
      </c>
    </row>
    <row r="79" spans="1:6" x14ac:dyDescent="0.3">
      <c r="A79">
        <v>1308</v>
      </c>
      <c r="B79">
        <v>15658343193</v>
      </c>
      <c r="C79" t="s">
        <v>5</v>
      </c>
      <c r="D79">
        <v>226600</v>
      </c>
      <c r="E79">
        <f t="shared" si="2"/>
        <v>26400</v>
      </c>
      <c r="F79">
        <f>ROUNDDOWN(D79*0.05, 0)-F83</f>
        <v>1320</v>
      </c>
    </row>
    <row r="80" spans="1:6" x14ac:dyDescent="0.3">
      <c r="A80">
        <v>1341</v>
      </c>
      <c r="B80">
        <v>18658446315</v>
      </c>
      <c r="C80" t="s">
        <v>5</v>
      </c>
      <c r="D80">
        <v>0</v>
      </c>
      <c r="E80">
        <f t="shared" si="2"/>
        <v>0</v>
      </c>
      <c r="F80">
        <f>ROUNDDOWN(D80*0.05, 0)</f>
        <v>0</v>
      </c>
    </row>
    <row r="81" spans="1:6" x14ac:dyDescent="0.3">
      <c r="A81">
        <v>1400</v>
      </c>
      <c r="B81">
        <v>13503152688</v>
      </c>
      <c r="C81" t="s">
        <v>5</v>
      </c>
      <c r="D81">
        <v>16500</v>
      </c>
      <c r="E81">
        <f t="shared" si="2"/>
        <v>16500</v>
      </c>
      <c r="F81">
        <f>ROUNDDOWN(D81*0.05, 0)</f>
        <v>825</v>
      </c>
    </row>
    <row r="82" spans="1:6" x14ac:dyDescent="0.3">
      <c r="A82">
        <v>1121</v>
      </c>
      <c r="B82">
        <v>15658486862</v>
      </c>
      <c r="C82" t="s">
        <v>5</v>
      </c>
      <c r="D82">
        <v>75900</v>
      </c>
      <c r="E82">
        <f t="shared" si="2"/>
        <v>75900</v>
      </c>
      <c r="F82">
        <f>ROUNDDOWN(D82*0.05, 0)-F80-F90</f>
        <v>3795</v>
      </c>
    </row>
    <row r="83" spans="1:6" x14ac:dyDescent="0.3">
      <c r="A83">
        <v>1321</v>
      </c>
      <c r="B83">
        <v>13736099249</v>
      </c>
      <c r="C83" t="s">
        <v>5</v>
      </c>
      <c r="D83">
        <v>200200</v>
      </c>
      <c r="E83">
        <f>F83/0.05</f>
        <v>200200</v>
      </c>
      <c r="F83">
        <f>ROUNDDOWN(D83*0.05, 0)</f>
        <v>10010</v>
      </c>
    </row>
    <row r="84" spans="1:6" x14ac:dyDescent="0.3">
      <c r="A84">
        <v>387</v>
      </c>
      <c r="B84">
        <v>19113208639</v>
      </c>
      <c r="C84" t="s">
        <v>5</v>
      </c>
      <c r="D84">
        <v>5500</v>
      </c>
      <c r="E84">
        <f t="shared" si="2"/>
        <v>5500</v>
      </c>
      <c r="F84">
        <f>ROUNDDOWN(D84*0.05, 0)</f>
        <v>275</v>
      </c>
    </row>
    <row r="85" spans="1:6" x14ac:dyDescent="0.3">
      <c r="A85">
        <v>1082</v>
      </c>
      <c r="B85">
        <v>13890919835</v>
      </c>
      <c r="C85" t="s">
        <v>5</v>
      </c>
      <c r="D85">
        <v>6600</v>
      </c>
      <c r="E85">
        <f t="shared" si="2"/>
        <v>6600</v>
      </c>
      <c r="F85">
        <f>ROUNDDOWN(D85*0.05, 0)</f>
        <v>330</v>
      </c>
    </row>
    <row r="86" spans="1:6" x14ac:dyDescent="0.3">
      <c r="A86">
        <v>1386</v>
      </c>
      <c r="B86">
        <v>15883182566</v>
      </c>
      <c r="C86" t="s">
        <v>5</v>
      </c>
      <c r="D86">
        <v>7700</v>
      </c>
      <c r="E86">
        <f t="shared" si="2"/>
        <v>7700</v>
      </c>
      <c r="F86">
        <f>ROUNDDOWN(D86*0.05, 0)</f>
        <v>385</v>
      </c>
    </row>
    <row r="87" spans="1:6" x14ac:dyDescent="0.3">
      <c r="A87">
        <v>364</v>
      </c>
      <c r="B87">
        <v>18084826046</v>
      </c>
      <c r="C87" t="s">
        <v>5</v>
      </c>
      <c r="D87">
        <v>34100</v>
      </c>
      <c r="E87">
        <f t="shared" si="2"/>
        <v>3300</v>
      </c>
      <c r="F87">
        <f>ROUNDDOWN(D87*0.05, 0)-F88-F85-F91</f>
        <v>165</v>
      </c>
    </row>
    <row r="88" spans="1:6" x14ac:dyDescent="0.3">
      <c r="A88">
        <v>890</v>
      </c>
      <c r="B88">
        <v>18090983927</v>
      </c>
      <c r="C88" t="s">
        <v>5</v>
      </c>
      <c r="D88">
        <v>30800</v>
      </c>
      <c r="E88">
        <f t="shared" si="2"/>
        <v>14300</v>
      </c>
      <c r="F88">
        <f>ROUNDDOWN(D88*0.05, 0)-F85-F91</f>
        <v>715</v>
      </c>
    </row>
    <row r="89" spans="1:6" x14ac:dyDescent="0.3">
      <c r="A89">
        <v>1055</v>
      </c>
      <c r="B89">
        <v>18483115613</v>
      </c>
      <c r="C89" t="s">
        <v>5</v>
      </c>
      <c r="D89">
        <v>0</v>
      </c>
      <c r="E89">
        <f t="shared" si="2"/>
        <v>0</v>
      </c>
      <c r="F89">
        <f>ROUNDDOWN(D89*0.05, 0)</f>
        <v>0</v>
      </c>
    </row>
    <row r="90" spans="1:6" x14ac:dyDescent="0.3">
      <c r="A90">
        <v>1493</v>
      </c>
      <c r="B90">
        <v>13967868686</v>
      </c>
      <c r="C90" t="s">
        <v>5</v>
      </c>
      <c r="D90">
        <v>0</v>
      </c>
      <c r="E90">
        <f t="shared" si="2"/>
        <v>0</v>
      </c>
      <c r="F90">
        <f>ROUNDDOWN(D90*0.05, 0)</f>
        <v>0</v>
      </c>
    </row>
    <row r="91" spans="1:6" x14ac:dyDescent="0.3">
      <c r="A91">
        <v>1436</v>
      </c>
      <c r="B91">
        <v>13458831617</v>
      </c>
      <c r="C91" t="s">
        <v>5</v>
      </c>
      <c r="D91">
        <v>9900</v>
      </c>
      <c r="E91">
        <f t="shared" si="2"/>
        <v>9900</v>
      </c>
      <c r="F91">
        <f>ROUNDDOWN(D91*0.05, 0)</f>
        <v>495</v>
      </c>
    </row>
    <row r="92" spans="1:6" x14ac:dyDescent="0.3">
      <c r="A92">
        <v>1420</v>
      </c>
      <c r="B92">
        <v>13513150980</v>
      </c>
      <c r="C92" t="s">
        <v>5</v>
      </c>
      <c r="D92">
        <v>221100</v>
      </c>
      <c r="E92">
        <f t="shared" si="2"/>
        <v>221100</v>
      </c>
      <c r="F92">
        <f>ROUNDDOWN(D92*0.05, 0)</f>
        <v>11055</v>
      </c>
    </row>
    <row r="94" spans="1:6" x14ac:dyDescent="0.3">
      <c r="A94">
        <v>7</v>
      </c>
      <c r="B94">
        <v>13393419414</v>
      </c>
      <c r="C94" t="s">
        <v>6</v>
      </c>
      <c r="D94">
        <v>777700</v>
      </c>
      <c r="E94">
        <v>3300</v>
      </c>
      <c r="F94">
        <v>330</v>
      </c>
    </row>
    <row r="95" spans="1:6" x14ac:dyDescent="0.3">
      <c r="A95">
        <v>15</v>
      </c>
      <c r="B95">
        <v>18553119881</v>
      </c>
      <c r="C95" t="s">
        <v>6</v>
      </c>
      <c r="D95">
        <v>774400</v>
      </c>
      <c r="E95">
        <v>394900</v>
      </c>
      <c r="F95">
        <v>39490</v>
      </c>
    </row>
    <row r="96" spans="1:6" x14ac:dyDescent="0.3">
      <c r="A96">
        <v>6</v>
      </c>
      <c r="B96">
        <v>15397399991</v>
      </c>
      <c r="C96" t="s">
        <v>6</v>
      </c>
      <c r="D96">
        <v>820807</v>
      </c>
      <c r="E96">
        <v>34850</v>
      </c>
      <c r="F96">
        <v>3485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运营中心及超级管家奖励计算表_2022.09.21.00.00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2022-10-04T08:44:30Z</dcterms:created>
  <dcterms:modified xsi:type="dcterms:W3CDTF">2022-10-08T11:07:35Z</dcterms:modified>
</cp:coreProperties>
</file>