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.4\诚顺达\德国\2022\10\202210011HAM\"/>
    </mc:Choice>
  </mc:AlternateContent>
  <xr:revisionPtr revIDLastSave="0" documentId="13_ncr:1_{6D3C3B2C-D519-45C0-B190-075F90995AF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Packing List" sheetId="1" r:id="rId1"/>
    <sheet name="Commercial Invoice" sheetId="2" r:id="rId2"/>
    <sheet name="Declaration elements" sheetId="4" r:id="rId3"/>
  </sheets>
  <definedNames>
    <definedName name="_xlnm._FilterDatabase" localSheetId="1" hidden="1">'Commercial Invoice'!$A$9:$K$15</definedName>
    <definedName name="_xlnm._FilterDatabase" localSheetId="0" hidden="1">'Packing List'!$A$8:$M$8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2" l="1"/>
  <c r="A13" i="2"/>
  <c r="A12" i="2"/>
  <c r="A11" i="2"/>
  <c r="A10" i="2"/>
  <c r="J13" i="1" l="1"/>
  <c r="H14" i="2" s="1"/>
  <c r="I13" i="1"/>
  <c r="H13" i="1"/>
  <c r="D14" i="2" s="1"/>
  <c r="J12" i="1"/>
  <c r="H13" i="2" s="1"/>
  <c r="I12" i="1"/>
  <c r="H12" i="1"/>
  <c r="D13" i="2" s="1"/>
  <c r="J11" i="1"/>
  <c r="H12" i="2" s="1"/>
  <c r="I11" i="1"/>
  <c r="H11" i="1"/>
  <c r="D12" i="2" s="1"/>
  <c r="J10" i="1"/>
  <c r="H11" i="2" s="1"/>
  <c r="I10" i="1"/>
  <c r="H10" i="1"/>
  <c r="D11" i="2" s="1"/>
  <c r="J9" i="1"/>
  <c r="H10" i="2" s="1"/>
  <c r="I9" i="1"/>
  <c r="H9" i="1"/>
  <c r="D10" i="2" s="1"/>
  <c r="F12" i="2" l="1"/>
  <c r="G12" i="2" s="1"/>
  <c r="F14" i="2"/>
  <c r="G14" i="2" s="1"/>
  <c r="F13" i="2"/>
  <c r="G13" i="2" s="1"/>
  <c r="F10" i="2"/>
  <c r="G10" i="2" s="1"/>
  <c r="F11" i="2"/>
  <c r="G11" i="2" s="1"/>
  <c r="L10" i="1"/>
  <c r="L12" i="1"/>
  <c r="L9" i="1"/>
  <c r="L11" i="1"/>
  <c r="L13" i="1"/>
  <c r="B7" i="2" l="1"/>
  <c r="G14" i="1" l="1"/>
  <c r="E7" i="2" l="1"/>
  <c r="E6" i="2"/>
  <c r="E3" i="2"/>
  <c r="B3" i="2"/>
  <c r="E2" i="2"/>
  <c r="B2" i="2"/>
  <c r="F15" i="2" l="1"/>
  <c r="H14" i="1"/>
  <c r="I14" i="1"/>
  <c r="H15" i="2"/>
  <c r="J14" i="1"/>
  <c r="I13" i="2" l="1"/>
  <c r="I12" i="2"/>
  <c r="I14" i="2"/>
  <c r="I11" i="2"/>
  <c r="I10" i="2"/>
  <c r="D15" i="2"/>
  <c r="L14" i="1"/>
  <c r="G15" i="2"/>
  <c r="I15" i="2" l="1"/>
</calcChain>
</file>

<file path=xl/sharedStrings.xml><?xml version="1.0" encoding="utf-8"?>
<sst xmlns="http://schemas.openxmlformats.org/spreadsheetml/2006/main" count="113" uniqueCount="70">
  <si>
    <t>Packing List</t>
  </si>
  <si>
    <t xml:space="preserve">Shipper: </t>
  </si>
  <si>
    <t>Consignee:</t>
  </si>
  <si>
    <t>Shipper Add:</t>
  </si>
  <si>
    <t>CNEE Add:</t>
  </si>
  <si>
    <t>Transport by</t>
  </si>
  <si>
    <t>Sea</t>
  </si>
  <si>
    <t>Invoice #</t>
  </si>
  <si>
    <t>Container#</t>
  </si>
  <si>
    <t>Serial</t>
  </si>
  <si>
    <t>New Yahee Code</t>
  </si>
  <si>
    <t>QTY/CTN</t>
  </si>
  <si>
    <t>CBM/CTN</t>
  </si>
  <si>
    <r>
      <rPr>
        <sz val="10"/>
        <color theme="1"/>
        <rFont val="Arial"/>
        <family val="2"/>
      </rPr>
      <t xml:space="preserve">Gross Weight/CTN
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KG)</t>
    </r>
  </si>
  <si>
    <t>CTN</t>
  </si>
  <si>
    <t>Total QTY
(sets)</t>
  </si>
  <si>
    <t>Total
volume</t>
  </si>
  <si>
    <r>
      <rPr>
        <sz val="10"/>
        <color theme="1"/>
        <rFont val="Arial"/>
        <family val="2"/>
      </rPr>
      <t>Total Gross Weigh</t>
    </r>
    <r>
      <rPr>
        <sz val="10"/>
        <color theme="1"/>
        <rFont val="宋体"/>
        <family val="3"/>
        <charset val="134"/>
      </rPr>
      <t>（</t>
    </r>
    <r>
      <rPr>
        <sz val="10"/>
        <color theme="1"/>
        <rFont val="Arial"/>
        <family val="2"/>
      </rPr>
      <t>KG</t>
    </r>
    <r>
      <rPr>
        <sz val="10"/>
        <color theme="1"/>
        <rFont val="宋体"/>
        <family val="3"/>
        <charset val="134"/>
      </rPr>
      <t>）</t>
    </r>
  </si>
  <si>
    <t>Net Weight/pc</t>
  </si>
  <si>
    <t>Total Net Weight</t>
  </si>
  <si>
    <t>Total</t>
  </si>
  <si>
    <t>Commercial Invoice</t>
  </si>
  <si>
    <t>Trade Clause</t>
  </si>
  <si>
    <t>FOB</t>
  </si>
  <si>
    <t>Item</t>
  </si>
  <si>
    <t>Material</t>
  </si>
  <si>
    <t>Unit Price
(EUR)</t>
  </si>
  <si>
    <t>Total(EUR)</t>
  </si>
  <si>
    <t>G.W(KG)</t>
  </si>
  <si>
    <t>WEIGHT RATE</t>
  </si>
  <si>
    <t>HS CODE</t>
  </si>
  <si>
    <t>Duty rate</t>
  </si>
  <si>
    <t>SKU Alias</t>
  </si>
  <si>
    <t/>
  </si>
  <si>
    <t>YAHEE TRADING LIMITED</t>
    <phoneticPr fontId="9" type="noConversion"/>
  </si>
  <si>
    <t xml:space="preserve">ROOM 1003, 10 / F, LIPPO CENTRE, TOWER 1, NO.89 QUEENSWAY, HONG KONG  </t>
    <phoneticPr fontId="9" type="noConversion"/>
  </si>
  <si>
    <t xml:space="preserve"> Date:</t>
    <phoneticPr fontId="9" type="noConversion"/>
  </si>
  <si>
    <t>Quantity
(pcs)</t>
    <phoneticPr fontId="9" type="noConversion"/>
  </si>
  <si>
    <t>Picture</t>
    <phoneticPr fontId="9" type="noConversion"/>
  </si>
  <si>
    <t>Country of origin</t>
  </si>
  <si>
    <t>CHINA</t>
  </si>
  <si>
    <t>EORI NO.</t>
  </si>
  <si>
    <t>VAT NO.</t>
  </si>
  <si>
    <t>DE298305239209635</t>
    <phoneticPr fontId="9" type="noConversion"/>
  </si>
  <si>
    <t>Country of origin</t>
    <phoneticPr fontId="9" type="noConversion"/>
  </si>
  <si>
    <t>DE294166339</t>
    <phoneticPr fontId="9" type="noConversion"/>
  </si>
  <si>
    <r>
      <t>Customs Value</t>
    </r>
    <r>
      <rPr>
        <b/>
        <sz val="11"/>
        <color theme="1"/>
        <rFont val="微软雅黑"/>
        <family val="2"/>
        <charset val="134"/>
      </rPr>
      <t>（</t>
    </r>
    <r>
      <rPr>
        <b/>
        <sz val="11"/>
        <color theme="1"/>
        <rFont val="Arial"/>
        <family val="2"/>
      </rPr>
      <t>EUR)
(3% discount)</t>
    </r>
    <phoneticPr fontId="9" type="noConversion"/>
  </si>
  <si>
    <t>FOB</t>
    <phoneticPr fontId="9" type="noConversion"/>
  </si>
  <si>
    <t>YAHEE GMBH</t>
  </si>
  <si>
    <t>HOEPFIGHEIMER STRASSE 11,74321 BIETIGHEIM-BISSINGEN  GERMANY</t>
  </si>
  <si>
    <t>Invoice Date</t>
    <phoneticPr fontId="9" type="noConversion"/>
  </si>
  <si>
    <t>Delivery date</t>
    <phoneticPr fontId="9" type="noConversion"/>
  </si>
  <si>
    <t>Payable within 30 days after delivery with a discount of 3% or 60 days net</t>
  </si>
  <si>
    <t>The items purchased remain the property of the selling party until full payment.</t>
    <phoneticPr fontId="9" type="noConversion"/>
  </si>
  <si>
    <t>Item No. and Title</t>
    <phoneticPr fontId="9" type="noConversion"/>
  </si>
  <si>
    <t>202210011HAM</t>
    <phoneticPr fontId="9" type="noConversion"/>
  </si>
  <si>
    <t>591290 Black</t>
  </si>
  <si>
    <t>610657 Black</t>
  </si>
  <si>
    <t>610784 Black</t>
  </si>
  <si>
    <t>610958 Black</t>
  </si>
  <si>
    <t>CSLU6337413</t>
  </si>
  <si>
    <t>Laufgehege</t>
  </si>
  <si>
    <t>Iron</t>
  </si>
  <si>
    <t>Welpenauslauf</t>
  </si>
  <si>
    <t>Carbon Steel</t>
  </si>
  <si>
    <t>Kleintierkäfig</t>
  </si>
  <si>
    <t>ABS/Iron</t>
  </si>
  <si>
    <t>Vogelkäfig</t>
  </si>
  <si>
    <t>Plastic/wood/Iron/Polypropylene</t>
  </si>
  <si>
    <t>Seal#OOLHQU8284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</si>
</sst>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[$£-452]#,##0.00_);\([$£-452]#,##0.00\)"/>
    <numFmt numFmtId="177" formatCode="0.00_ "/>
    <numFmt numFmtId="178" formatCode="[$£-809]#,##0.00;[Red][$£-809]#,##0.00"/>
    <numFmt numFmtId="179" formatCode="0.0000000_ "/>
    <numFmt numFmtId="180" formatCode="0_ "/>
    <numFmt numFmtId="181" formatCode="0.000_ "/>
    <numFmt numFmtId="182" formatCode="yyyy/m/d;@"/>
    <numFmt numFmtId="183" formatCode="0.00;[Red]0.00"/>
    <numFmt numFmtId="184" formatCode="0.00_);[Red]\(0.00\)"/>
  </numFmts>
  <fonts count="13" x14ac:knownFonts="1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b/>
      <sz val="2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8">
    <xf numFmtId="0" fontId="0" fillId="0" borderId="0" applyBorder="0">
      <alignment vertical="center"/>
    </xf>
    <xf numFmtId="178" fontId="7" fillId="0" borderId="0" applyBorder="0">
      <alignment vertical="center"/>
    </xf>
    <xf numFmtId="0" fontId="7" fillId="0" borderId="0" applyBorder="0"/>
    <xf numFmtId="0" fontId="7" fillId="0" borderId="0" applyBorder="0">
      <alignment vertical="center"/>
    </xf>
    <xf numFmtId="0" fontId="7" fillId="0" borderId="0" applyBorder="0">
      <alignment vertical="center"/>
    </xf>
    <xf numFmtId="176" fontId="8" fillId="0" borderId="0" applyBorder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9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3" applyNumberFormat="1" applyFont="1" applyAlignment="1">
      <alignment horizontal="left" vertical="top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10" fontId="1" fillId="0" borderId="0" xfId="0" applyNumberFormat="1" applyFo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0" fontId="0" fillId="0" borderId="0" xfId="0" applyFill="1" applyAlignment="1">
      <alignment vertical="center"/>
    </xf>
    <xf numFmtId="179" fontId="2" fillId="0" borderId="1" xfId="0" applyNumberFormat="1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1" fillId="0" borderId="0" xfId="0" applyNumberFormat="1" applyFo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177" fontId="2" fillId="0" borderId="1" xfId="0" applyNumberFormat="1" applyFont="1" applyBorder="1" applyAlignment="1" applyProtection="1">
      <alignment horizontal="center" vertical="center"/>
    </xf>
    <xf numFmtId="0" fontId="1" fillId="0" borderId="0" xfId="0" applyNumberFormat="1" applyFont="1" applyProtection="1">
      <alignment vertical="center"/>
    </xf>
    <xf numFmtId="0" fontId="1" fillId="0" borderId="0" xfId="0" applyFont="1" applyProtection="1">
      <alignment vertical="center"/>
    </xf>
    <xf numFmtId="0" fontId="2" fillId="2" borderId="1" xfId="0" applyFont="1" applyFill="1" applyBorder="1" applyAlignment="1" applyProtection="1">
      <alignment horizontal="center" vertical="center" wrapText="1"/>
    </xf>
    <xf numFmtId="180" fontId="2" fillId="0" borderId="1" xfId="0" applyNumberFormat="1" applyFont="1" applyFill="1" applyBorder="1" applyAlignment="1" applyProtection="1">
      <alignment horizontal="center" vertical="center"/>
    </xf>
    <xf numFmtId="177" fontId="2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0" fontId="2" fillId="0" borderId="1" xfId="6" applyNumberFormat="1" applyFont="1" applyBorder="1" applyAlignment="1">
      <alignment horizontal="center" vertical="center"/>
    </xf>
    <xf numFmtId="0" fontId="5" fillId="0" borderId="0" xfId="0" applyNumberFormat="1" applyFont="1">
      <alignment vertical="center"/>
    </xf>
    <xf numFmtId="180" fontId="2" fillId="0" borderId="1" xfId="0" applyNumberFormat="1" applyFont="1" applyBorder="1" applyAlignment="1" applyProtection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 shrinkToFit="1"/>
      <protection locked="0"/>
    </xf>
    <xf numFmtId="0" fontId="2" fillId="0" borderId="1" xfId="0" applyNumberFormat="1" applyFont="1" applyBorder="1" applyAlignment="1" applyProtection="1">
      <alignment horizontal="center" vertical="center" shrinkToFit="1"/>
      <protection locked="0"/>
    </xf>
    <xf numFmtId="0" fontId="2" fillId="0" borderId="2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183" fontId="2" fillId="0" borderId="2" xfId="0" applyNumberFormat="1" applyFont="1" applyBorder="1" applyAlignment="1">
      <alignment horizontal="center" vertical="center"/>
    </xf>
    <xf numFmtId="183" fontId="2" fillId="0" borderId="1" xfId="0" applyNumberFormat="1" applyFont="1" applyBorder="1" applyAlignment="1">
      <alignment horizontal="center" vertical="center"/>
    </xf>
    <xf numFmtId="181" fontId="2" fillId="0" borderId="1" xfId="0" applyNumberFormat="1" applyFont="1" applyBorder="1" applyAlignment="1" applyProtection="1">
      <alignment horizontal="center" vertical="center"/>
      <protection locked="0"/>
    </xf>
    <xf numFmtId="184" fontId="2" fillId="0" borderId="1" xfId="0" applyNumberFormat="1" applyFont="1" applyBorder="1" applyAlignment="1" applyProtection="1">
      <alignment horizontal="center" vertical="center"/>
    </xf>
    <xf numFmtId="184" fontId="5" fillId="0" borderId="1" xfId="0" applyNumberFormat="1" applyFont="1" applyBorder="1" applyAlignment="1">
      <alignment horizontal="center" vertical="center"/>
    </xf>
    <xf numFmtId="184" fontId="5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182" fontId="1" fillId="0" borderId="1" xfId="0" applyNumberFormat="1" applyFont="1" applyBorder="1" applyAlignment="1">
      <alignment horizontal="center" vertical="center" wrapText="1"/>
    </xf>
    <xf numFmtId="0" fontId="3" fillId="0" borderId="1" xfId="7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180" fontId="2" fillId="0" borderId="0" xfId="0" applyNumberFormat="1" applyFont="1" applyBorder="1" applyAlignment="1">
      <alignment horizontal="center" vertical="center"/>
    </xf>
    <xf numFmtId="10" fontId="2" fillId="0" borderId="0" xfId="6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5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83" fontId="5" fillId="0" borderId="19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180" fontId="2" fillId="0" borderId="20" xfId="0" applyNumberFormat="1" applyFont="1" applyBorder="1" applyAlignment="1">
      <alignment horizontal="center" vertical="center"/>
    </xf>
    <xf numFmtId="10" fontId="2" fillId="0" borderId="20" xfId="6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1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82" fontId="1" fillId="0" borderId="2" xfId="0" applyNumberFormat="1" applyFont="1" applyBorder="1" applyAlignment="1">
      <alignment horizontal="center" vertical="center" wrapText="1"/>
    </xf>
    <xf numFmtId="182" fontId="1" fillId="0" borderId="3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81" fontId="2" fillId="0" borderId="1" xfId="0" applyNumberFormat="1" applyFont="1" applyBorder="1" applyAlignment="1">
      <alignment horizontal="center" vertical="center"/>
    </xf>
  </cellXfs>
  <cellStyles count="8">
    <cellStyle name="Normal" xfId="3" xr:uid="{00000000-0005-0000-0000-000000000000}"/>
    <cellStyle name="Normal 10" xfId="1" xr:uid="{00000000-0005-0000-0000-000001000000}"/>
    <cellStyle name="Normal 3" xfId="7" xr:uid="{C5373981-EE5B-4D29-BA46-74D423ED4A86}"/>
    <cellStyle name="百分比" xfId="6" builtinId="5"/>
    <cellStyle name="常规" xfId="0" builtinId="0"/>
    <cellStyle name="常规 2" xfId="4" xr:uid="{00000000-0005-0000-0000-000004000000}"/>
    <cellStyle name="常规 60" xfId="2" xr:uid="{00000000-0005-0000-0000-000005000000}"/>
    <cellStyle name="常规 7" xfId="5" xr:uid="{00000000-0005-0000-0000-000006000000}"/>
  </cellStyles>
  <dxfs count="6">
    <dxf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85725</xdr:rowOff>
    </xdr:from>
    <xdr:to>
      <xdr:col>3</xdr:col>
      <xdr:colOff>790575</xdr:colOff>
      <xdr:row>1</xdr:row>
      <xdr:rowOff>695325</xdr:rowOff>
    </xdr:to>
    <xdr:pic>
      <xdr:nvPicPr>
        <xdr:cNvPr id="2" name="Picture 107">
          <a:extLst>
            <a:ext uri="{FF2B5EF4-FFF2-40B4-BE49-F238E27FC236}">
              <a16:creationId xmlns:a16="http://schemas.microsoft.com/office/drawing/2014/main" id="{FDBC484F-3634-40DB-8F97-2954A37D38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66700"/>
          <a:ext cx="714375" cy="609600"/>
        </a:xfrm>
        <a:prstGeom prst="rect">
          <a:avLst/>
        </a:prstGeom>
        <a:noFill/>
        <a:ln w="25400" cmpd="sng">
          <a:noFill/>
        </a:ln>
      </xdr:spPr>
    </xdr:pic>
    <xdr:clientData/>
  </xdr:twoCellAnchor>
  <xdr:twoCellAnchor>
    <xdr:from>
      <xdr:col>3</xdr:col>
      <xdr:colOff>76200</xdr:colOff>
      <xdr:row>2</xdr:row>
      <xdr:rowOff>85725</xdr:rowOff>
    </xdr:from>
    <xdr:to>
      <xdr:col>3</xdr:col>
      <xdr:colOff>790575</xdr:colOff>
      <xdr:row>2</xdr:row>
      <xdr:rowOff>695325</xdr:rowOff>
    </xdr:to>
    <xdr:pic>
      <xdr:nvPicPr>
        <xdr:cNvPr id="3" name="Picture 685">
          <a:extLst>
            <a:ext uri="{FF2B5EF4-FFF2-40B4-BE49-F238E27FC236}">
              <a16:creationId xmlns:a16="http://schemas.microsoft.com/office/drawing/2014/main" id="{865889EF-8E4C-4E89-AF53-1DC83CD13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295400"/>
          <a:ext cx="714375" cy="609600"/>
        </a:xfrm>
        <a:prstGeom prst="rect">
          <a:avLst/>
        </a:prstGeom>
        <a:noFill/>
        <a:ln w="25400" cmpd="sng">
          <a:noFill/>
        </a:ln>
      </xdr:spPr>
    </xdr:pic>
    <xdr:clientData/>
  </xdr:twoCellAnchor>
  <xdr:twoCellAnchor>
    <xdr:from>
      <xdr:col>3</xdr:col>
      <xdr:colOff>76200</xdr:colOff>
      <xdr:row>3</xdr:row>
      <xdr:rowOff>85725</xdr:rowOff>
    </xdr:from>
    <xdr:to>
      <xdr:col>3</xdr:col>
      <xdr:colOff>790575</xdr:colOff>
      <xdr:row>3</xdr:row>
      <xdr:rowOff>695325</xdr:rowOff>
    </xdr:to>
    <xdr:pic>
      <xdr:nvPicPr>
        <xdr:cNvPr id="4" name="Picture 693">
          <a:extLst>
            <a:ext uri="{FF2B5EF4-FFF2-40B4-BE49-F238E27FC236}">
              <a16:creationId xmlns:a16="http://schemas.microsoft.com/office/drawing/2014/main" id="{56221068-1A47-44CE-9A73-D40346BD43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2324100"/>
          <a:ext cx="714375" cy="609600"/>
        </a:xfrm>
        <a:prstGeom prst="rect">
          <a:avLst/>
        </a:prstGeom>
        <a:noFill/>
        <a:ln w="25400" cmpd="sng">
          <a:noFill/>
        </a:ln>
      </xdr:spPr>
    </xdr:pic>
    <xdr:clientData/>
  </xdr:twoCellAnchor>
  <xdr:twoCellAnchor>
    <xdr:from>
      <xdr:col>3</xdr:col>
      <xdr:colOff>76200</xdr:colOff>
      <xdr:row>4</xdr:row>
      <xdr:rowOff>85725</xdr:rowOff>
    </xdr:from>
    <xdr:to>
      <xdr:col>3</xdr:col>
      <xdr:colOff>790575</xdr:colOff>
      <xdr:row>4</xdr:row>
      <xdr:rowOff>695325</xdr:rowOff>
    </xdr:to>
    <xdr:pic>
      <xdr:nvPicPr>
        <xdr:cNvPr id="5" name="Picture 698">
          <a:extLst>
            <a:ext uri="{FF2B5EF4-FFF2-40B4-BE49-F238E27FC236}">
              <a16:creationId xmlns:a16="http://schemas.microsoft.com/office/drawing/2014/main" id="{E461A7D3-15F4-4454-BE33-D9AA27E16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3352800"/>
          <a:ext cx="714375" cy="609600"/>
        </a:xfrm>
        <a:prstGeom prst="rect">
          <a:avLst/>
        </a:prstGeom>
        <a:noFill/>
        <a:ln w="25400" cmpd="sng">
          <a:noFill/>
        </a:ln>
      </xdr:spPr>
    </xdr:pic>
    <xdr:clientData/>
  </xdr:twoCellAnchor>
  <xdr:twoCellAnchor>
    <xdr:from>
      <xdr:col>3</xdr:col>
      <xdr:colOff>76200</xdr:colOff>
      <xdr:row>5</xdr:row>
      <xdr:rowOff>85725</xdr:rowOff>
    </xdr:from>
    <xdr:to>
      <xdr:col>3</xdr:col>
      <xdr:colOff>790575</xdr:colOff>
      <xdr:row>5</xdr:row>
      <xdr:rowOff>695325</xdr:rowOff>
    </xdr:to>
    <xdr:pic>
      <xdr:nvPicPr>
        <xdr:cNvPr id="6" name="Picture 798">
          <a:extLst>
            <a:ext uri="{FF2B5EF4-FFF2-40B4-BE49-F238E27FC236}">
              <a16:creationId xmlns:a16="http://schemas.microsoft.com/office/drawing/2014/main" id="{7BDF47E1-877D-40DA-8E6D-254CDCEFB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" y="4381500"/>
          <a:ext cx="714375" cy="609600"/>
        </a:xfrm>
        <a:prstGeom prst="rect">
          <a:avLst/>
        </a:prstGeom>
        <a:noFill/>
        <a:ln w="25400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showGridLines="0" zoomScale="90" zoomScaleNormal="90" workbookViewId="0">
      <selection activeCell="C12" sqref="C12"/>
    </sheetView>
  </sheetViews>
  <sheetFormatPr defaultColWidth="9" defaultRowHeight="14.25" x14ac:dyDescent="0.15"/>
  <cols>
    <col min="1" max="1" width="16.75" style="3" customWidth="1"/>
    <col min="2" max="2" width="19.5" style="3" customWidth="1"/>
    <col min="3" max="3" width="18" style="3" customWidth="1"/>
    <col min="4" max="4" width="14.125" style="3" customWidth="1"/>
    <col min="5" max="5" width="12.375" style="3" customWidth="1"/>
    <col min="6" max="6" width="10.75" style="3" customWidth="1"/>
    <col min="7" max="7" width="7.375" style="3" customWidth="1"/>
    <col min="8" max="8" width="10.75" style="3" customWidth="1"/>
    <col min="9" max="9" width="9.5" style="3" customWidth="1"/>
    <col min="10" max="10" width="12.75" style="3" customWidth="1"/>
    <col min="11" max="11" width="9" style="3"/>
    <col min="12" max="12" width="11.5" style="3" customWidth="1"/>
    <col min="13" max="13" width="14.75" style="3" customWidth="1"/>
    <col min="14" max="16384" width="9" style="3"/>
  </cols>
  <sheetData>
    <row r="1" spans="1:13" ht="33.75" customHeight="1" x14ac:dyDescent="0.15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</row>
    <row r="2" spans="1:13" ht="30" customHeight="1" x14ac:dyDescent="0.15">
      <c r="A2" s="2" t="s">
        <v>1</v>
      </c>
      <c r="B2" s="65" t="s">
        <v>34</v>
      </c>
      <c r="C2" s="66"/>
      <c r="D2" s="2" t="s">
        <v>2</v>
      </c>
      <c r="E2" s="65" t="s">
        <v>48</v>
      </c>
      <c r="F2" s="66"/>
      <c r="G2" s="66"/>
      <c r="H2" s="66"/>
      <c r="I2" s="66"/>
      <c r="J2" s="67"/>
    </row>
    <row r="3" spans="1:13" ht="45.6" customHeight="1" x14ac:dyDescent="0.15">
      <c r="A3" s="68" t="s">
        <v>3</v>
      </c>
      <c r="B3" s="70" t="s">
        <v>35</v>
      </c>
      <c r="C3" s="71"/>
      <c r="D3" s="2" t="s">
        <v>4</v>
      </c>
      <c r="E3" s="65" t="s">
        <v>49</v>
      </c>
      <c r="F3" s="66"/>
      <c r="G3" s="66"/>
      <c r="H3" s="66"/>
      <c r="I3" s="66"/>
      <c r="J3" s="67"/>
    </row>
    <row r="4" spans="1:13" ht="25.9" customHeight="1" x14ac:dyDescent="0.15">
      <c r="A4" s="69"/>
      <c r="B4" s="73"/>
      <c r="C4" s="74"/>
      <c r="D4" s="40" t="s">
        <v>41</v>
      </c>
      <c r="E4" s="65" t="s">
        <v>43</v>
      </c>
      <c r="F4" s="66"/>
      <c r="G4" s="66"/>
      <c r="H4" s="66"/>
      <c r="I4" s="66"/>
      <c r="J4" s="67"/>
    </row>
    <row r="5" spans="1:13" ht="24" customHeight="1" x14ac:dyDescent="0.15">
      <c r="A5" s="40" t="s">
        <v>44</v>
      </c>
      <c r="B5" s="65" t="s">
        <v>40</v>
      </c>
      <c r="C5" s="66"/>
      <c r="D5" s="40" t="s">
        <v>42</v>
      </c>
      <c r="E5" s="65" t="s">
        <v>45</v>
      </c>
      <c r="F5" s="66"/>
      <c r="G5" s="66"/>
      <c r="H5" s="66"/>
      <c r="I5" s="66"/>
      <c r="J5" s="67"/>
    </row>
    <row r="6" spans="1:13" ht="24" customHeight="1" x14ac:dyDescent="0.15">
      <c r="A6" s="2" t="s">
        <v>5</v>
      </c>
      <c r="B6" s="63" t="s">
        <v>6</v>
      </c>
      <c r="C6" s="76"/>
      <c r="D6" s="2" t="s">
        <v>7</v>
      </c>
      <c r="E6" s="77" t="s">
        <v>55</v>
      </c>
      <c r="F6" s="77"/>
      <c r="G6" s="77"/>
      <c r="H6" s="77"/>
      <c r="I6" s="77"/>
      <c r="J6" s="77"/>
    </row>
    <row r="7" spans="1:13" ht="37.5" customHeight="1" x14ac:dyDescent="0.15">
      <c r="A7" s="2" t="s">
        <v>8</v>
      </c>
      <c r="B7" s="59" t="s">
        <v>60</v>
      </c>
      <c r="C7" s="29" t="s">
        <v>69</v>
      </c>
      <c r="D7" s="2" t="s">
        <v>36</v>
      </c>
      <c r="E7" s="78">
        <v>44845</v>
      </c>
      <c r="F7" s="79"/>
      <c r="G7" s="79"/>
      <c r="H7" s="80" t="s">
        <v>22</v>
      </c>
      <c r="I7" s="80"/>
      <c r="J7" s="41" t="s">
        <v>47</v>
      </c>
    </row>
    <row r="8" spans="1:13" ht="43.5" customHeight="1" x14ac:dyDescent="0.15">
      <c r="A8" s="16" t="s">
        <v>9</v>
      </c>
      <c r="B8" s="16" t="s">
        <v>10</v>
      </c>
      <c r="C8" s="16" t="s">
        <v>54</v>
      </c>
      <c r="D8" s="16" t="s">
        <v>11</v>
      </c>
      <c r="E8" s="16" t="s">
        <v>12</v>
      </c>
      <c r="F8" s="16" t="s">
        <v>13</v>
      </c>
      <c r="G8" s="16" t="s">
        <v>14</v>
      </c>
      <c r="H8" s="21" t="s">
        <v>15</v>
      </c>
      <c r="I8" s="21" t="s">
        <v>16</v>
      </c>
      <c r="J8" s="21" t="s">
        <v>17</v>
      </c>
      <c r="K8" s="16" t="s">
        <v>18</v>
      </c>
      <c r="L8" s="16" t="s">
        <v>19</v>
      </c>
    </row>
    <row r="9" spans="1:13" ht="33.75" customHeight="1" x14ac:dyDescent="0.15">
      <c r="A9" s="7">
        <v>1</v>
      </c>
      <c r="B9" s="30">
        <v>610615</v>
      </c>
      <c r="C9" s="31" t="s">
        <v>63</v>
      </c>
      <c r="D9" s="17">
        <v>1</v>
      </c>
      <c r="E9" s="36">
        <v>0.17100799999999999</v>
      </c>
      <c r="F9" s="18">
        <v>28.6</v>
      </c>
      <c r="G9" s="22">
        <v>62</v>
      </c>
      <c r="H9" s="28">
        <f t="shared" ref="H9:H13" si="0">D9*G9</f>
        <v>62</v>
      </c>
      <c r="I9" s="37">
        <f t="shared" ref="I9:I13" si="1">E9*G9</f>
        <v>10.602496</v>
      </c>
      <c r="J9" s="18">
        <f t="shared" ref="J9:J13" si="2">F9*G9</f>
        <v>1773.2</v>
      </c>
      <c r="K9" s="5">
        <v>27.08</v>
      </c>
      <c r="L9" s="23">
        <f t="shared" ref="L9:L12" si="3">K9*H9</f>
        <v>1678.9599999999998</v>
      </c>
    </row>
    <row r="10" spans="1:13" ht="33.75" customHeight="1" x14ac:dyDescent="0.15">
      <c r="A10" s="7">
        <v>2</v>
      </c>
      <c r="B10" s="30" t="s">
        <v>56</v>
      </c>
      <c r="C10" s="31" t="s">
        <v>61</v>
      </c>
      <c r="D10" s="17">
        <v>1</v>
      </c>
      <c r="E10" s="36">
        <v>7.2811559999999997E-2</v>
      </c>
      <c r="F10" s="18">
        <v>11.1</v>
      </c>
      <c r="G10" s="22">
        <v>70</v>
      </c>
      <c r="H10" s="28">
        <f t="shared" si="0"/>
        <v>70</v>
      </c>
      <c r="I10" s="37">
        <f t="shared" si="1"/>
        <v>5.0968092</v>
      </c>
      <c r="J10" s="18">
        <f t="shared" si="2"/>
        <v>777</v>
      </c>
      <c r="K10" s="5">
        <v>9.9</v>
      </c>
      <c r="L10" s="23">
        <f t="shared" si="3"/>
        <v>693</v>
      </c>
      <c r="M10" s="58"/>
    </row>
    <row r="11" spans="1:13" ht="33.75" customHeight="1" x14ac:dyDescent="0.15">
      <c r="A11" s="7">
        <v>3</v>
      </c>
      <c r="B11" s="30" t="s">
        <v>57</v>
      </c>
      <c r="C11" s="31" t="s">
        <v>63</v>
      </c>
      <c r="D11" s="17">
        <v>1</v>
      </c>
      <c r="E11" s="36">
        <v>0.12200999999999999</v>
      </c>
      <c r="F11" s="18">
        <v>17.5</v>
      </c>
      <c r="G11" s="22">
        <v>100</v>
      </c>
      <c r="H11" s="28">
        <f t="shared" si="0"/>
        <v>100</v>
      </c>
      <c r="I11" s="37">
        <f t="shared" si="1"/>
        <v>12.200999999999999</v>
      </c>
      <c r="J11" s="18">
        <f t="shared" si="2"/>
        <v>1750</v>
      </c>
      <c r="K11" s="5">
        <v>15.82</v>
      </c>
      <c r="L11" s="23">
        <f t="shared" si="3"/>
        <v>1582</v>
      </c>
    </row>
    <row r="12" spans="1:13" ht="33.75" customHeight="1" x14ac:dyDescent="0.15">
      <c r="A12" s="7">
        <v>4</v>
      </c>
      <c r="B12" s="30" t="s">
        <v>58</v>
      </c>
      <c r="C12" s="31" t="s">
        <v>65</v>
      </c>
      <c r="D12" s="17">
        <v>1</v>
      </c>
      <c r="E12" s="36">
        <v>0.119755125</v>
      </c>
      <c r="F12" s="18">
        <v>18.399999999999999</v>
      </c>
      <c r="G12" s="22">
        <v>30</v>
      </c>
      <c r="H12" s="28">
        <f t="shared" si="0"/>
        <v>30</v>
      </c>
      <c r="I12" s="37">
        <f t="shared" si="1"/>
        <v>3.5926537500000002</v>
      </c>
      <c r="J12" s="18">
        <f t="shared" si="2"/>
        <v>552</v>
      </c>
      <c r="K12" s="5">
        <v>15.65</v>
      </c>
      <c r="L12" s="23">
        <f t="shared" si="3"/>
        <v>469.5</v>
      </c>
    </row>
    <row r="13" spans="1:13" ht="33.75" customHeight="1" x14ac:dyDescent="0.15">
      <c r="A13" s="7">
        <v>5</v>
      </c>
      <c r="B13" s="30" t="s">
        <v>59</v>
      </c>
      <c r="C13" s="31" t="s">
        <v>67</v>
      </c>
      <c r="D13" s="17">
        <v>1</v>
      </c>
      <c r="E13" s="36">
        <v>0.1009925</v>
      </c>
      <c r="F13" s="18">
        <v>17</v>
      </c>
      <c r="G13" s="22">
        <v>360</v>
      </c>
      <c r="H13" s="28">
        <f t="shared" si="0"/>
        <v>360</v>
      </c>
      <c r="I13" s="37">
        <f t="shared" si="1"/>
        <v>36.357300000000002</v>
      </c>
      <c r="J13" s="18">
        <f t="shared" si="2"/>
        <v>6120</v>
      </c>
      <c r="K13" s="5">
        <v>14.97</v>
      </c>
      <c r="L13" s="23">
        <f>K13*H13</f>
        <v>5389.2</v>
      </c>
    </row>
    <row r="14" spans="1:13" ht="31.5" customHeight="1" x14ac:dyDescent="0.15">
      <c r="A14" s="60" t="s">
        <v>20</v>
      </c>
      <c r="B14" s="61"/>
      <c r="C14" s="61"/>
      <c r="D14" s="61"/>
      <c r="E14" s="61"/>
      <c r="F14" s="62"/>
      <c r="G14" s="24">
        <f ca="1">SUM(OFFSET(G8,1,):OFFSET(G14,-1,))</f>
        <v>622</v>
      </c>
      <c r="H14" s="24">
        <f ca="1">SUM(OFFSET(H8,1,):OFFSET(H14,-1,))</f>
        <v>622</v>
      </c>
      <c r="I14" s="38">
        <f ca="1">SUM(OFFSET(I8,1,):OFFSET(I14,-1,))</f>
        <v>67.850258949999997</v>
      </c>
      <c r="J14" s="25">
        <f ca="1">SUM(OFFSET(J8,1,):OFFSET(J14,-1,))</f>
        <v>10972.2</v>
      </c>
      <c r="L14" s="24">
        <f ca="1">SUM(OFFSET(L8,1,):OFFSET(L14,-1,))</f>
        <v>9812.66</v>
      </c>
    </row>
    <row r="15" spans="1:13" s="15" customFormat="1" x14ac:dyDescent="0.15">
      <c r="F15" s="19"/>
      <c r="G15" s="19"/>
      <c r="H15" s="19"/>
    </row>
    <row r="16" spans="1:13" s="15" customFormat="1" x14ac:dyDescent="0.15">
      <c r="F16" s="19"/>
      <c r="G16" s="19"/>
      <c r="H16" s="19"/>
    </row>
    <row r="17" spans="6:10" s="15" customFormat="1" ht="15" x14ac:dyDescent="0.15">
      <c r="F17" s="19"/>
      <c r="G17" s="19"/>
      <c r="H17" s="19"/>
      <c r="I17" s="27"/>
      <c r="J17" s="39"/>
    </row>
    <row r="18" spans="6:10" s="15" customFormat="1" x14ac:dyDescent="0.15">
      <c r="F18" s="19"/>
      <c r="G18" s="19"/>
      <c r="H18" s="19"/>
    </row>
    <row r="19" spans="6:10" s="15" customFormat="1" x14ac:dyDescent="0.15">
      <c r="F19" s="19"/>
      <c r="G19" s="19"/>
      <c r="H19" s="19"/>
    </row>
    <row r="20" spans="6:10" s="15" customFormat="1" x14ac:dyDescent="0.15">
      <c r="F20" s="19"/>
      <c r="G20" s="19"/>
      <c r="H20" s="19"/>
    </row>
    <row r="21" spans="6:10" s="15" customFormat="1" x14ac:dyDescent="0.15">
      <c r="F21" s="19"/>
      <c r="G21" s="19"/>
      <c r="H21" s="19"/>
    </row>
    <row r="22" spans="6:10" s="15" customFormat="1" x14ac:dyDescent="0.15">
      <c r="F22" s="19"/>
      <c r="G22" s="19"/>
      <c r="H22" s="19"/>
    </row>
    <row r="23" spans="6:10" s="15" customFormat="1" x14ac:dyDescent="0.15">
      <c r="F23" s="19"/>
      <c r="G23" s="19"/>
      <c r="H23" s="19"/>
    </row>
    <row r="24" spans="6:10" s="15" customFormat="1" x14ac:dyDescent="0.15">
      <c r="F24" s="19"/>
      <c r="G24" s="19"/>
      <c r="H24" s="19"/>
    </row>
    <row r="25" spans="6:10" s="15" customFormat="1" x14ac:dyDescent="0.15">
      <c r="F25" s="19"/>
      <c r="G25" s="19"/>
      <c r="H25" s="19"/>
    </row>
    <row r="26" spans="6:10" s="15" customFormat="1" x14ac:dyDescent="0.15">
      <c r="F26" s="19"/>
      <c r="G26" s="19"/>
      <c r="H26" s="19"/>
    </row>
    <row r="27" spans="6:10" s="15" customFormat="1" x14ac:dyDescent="0.15">
      <c r="F27" s="19"/>
      <c r="G27" s="19"/>
      <c r="H27" s="19"/>
    </row>
    <row r="28" spans="6:10" s="15" customFormat="1" x14ac:dyDescent="0.15">
      <c r="F28" s="19"/>
      <c r="G28" s="19"/>
      <c r="H28" s="19"/>
    </row>
    <row r="29" spans="6:10" s="15" customFormat="1" x14ac:dyDescent="0.15">
      <c r="F29" s="19"/>
      <c r="G29" s="19"/>
      <c r="H29" s="19"/>
    </row>
    <row r="30" spans="6:10" s="15" customFormat="1" x14ac:dyDescent="0.15">
      <c r="F30" s="19"/>
      <c r="G30" s="19"/>
      <c r="H30" s="19"/>
    </row>
    <row r="31" spans="6:10" s="15" customFormat="1" x14ac:dyDescent="0.15">
      <c r="F31" s="19"/>
      <c r="G31" s="19"/>
      <c r="H31" s="19"/>
    </row>
    <row r="32" spans="6:10" s="15" customFormat="1" x14ac:dyDescent="0.15">
      <c r="F32" s="19"/>
      <c r="G32" s="19"/>
      <c r="H32" s="19"/>
    </row>
    <row r="33" spans="6:8" s="15" customFormat="1" x14ac:dyDescent="0.15">
      <c r="F33" s="19"/>
      <c r="G33" s="19"/>
      <c r="H33" s="19"/>
    </row>
    <row r="34" spans="6:8" s="15" customFormat="1" x14ac:dyDescent="0.15">
      <c r="F34" s="19"/>
      <c r="G34" s="19"/>
      <c r="H34" s="19"/>
    </row>
    <row r="35" spans="6:8" s="15" customFormat="1" x14ac:dyDescent="0.15">
      <c r="F35" s="19"/>
      <c r="G35" s="19"/>
      <c r="H35" s="19"/>
    </row>
    <row r="36" spans="6:8" s="15" customFormat="1" x14ac:dyDescent="0.15">
      <c r="F36" s="19"/>
      <c r="G36" s="19"/>
      <c r="H36" s="19"/>
    </row>
    <row r="37" spans="6:8" s="15" customFormat="1" x14ac:dyDescent="0.15">
      <c r="F37" s="19"/>
      <c r="G37" s="19"/>
      <c r="H37" s="19"/>
    </row>
    <row r="38" spans="6:8" s="15" customFormat="1" x14ac:dyDescent="0.15">
      <c r="F38" s="19"/>
      <c r="G38" s="19"/>
      <c r="H38" s="19"/>
    </row>
    <row r="39" spans="6:8" s="15" customFormat="1" x14ac:dyDescent="0.15">
      <c r="F39" s="19"/>
      <c r="G39" s="19"/>
      <c r="H39" s="19"/>
    </row>
    <row r="40" spans="6:8" s="15" customFormat="1" x14ac:dyDescent="0.15">
      <c r="F40" s="19"/>
      <c r="G40" s="19"/>
      <c r="H40" s="19"/>
    </row>
    <row r="41" spans="6:8" s="15" customFormat="1" x14ac:dyDescent="0.15">
      <c r="F41" s="19"/>
      <c r="G41" s="19"/>
      <c r="H41" s="19"/>
    </row>
    <row r="42" spans="6:8" s="15" customFormat="1" x14ac:dyDescent="0.15">
      <c r="F42" s="19"/>
      <c r="G42" s="19"/>
      <c r="H42" s="19"/>
    </row>
    <row r="43" spans="6:8" s="15" customFormat="1" x14ac:dyDescent="0.15">
      <c r="F43" s="19"/>
      <c r="G43" s="19"/>
      <c r="H43" s="19"/>
    </row>
    <row r="44" spans="6:8" s="15" customFormat="1" x14ac:dyDescent="0.15">
      <c r="F44" s="19"/>
      <c r="G44" s="19"/>
      <c r="H44" s="19"/>
    </row>
    <row r="45" spans="6:8" x14ac:dyDescent="0.15">
      <c r="F45" s="20"/>
      <c r="G45" s="20"/>
      <c r="H45" s="20"/>
    </row>
    <row r="46" spans="6:8" x14ac:dyDescent="0.15">
      <c r="F46" s="20"/>
      <c r="G46" s="20"/>
      <c r="H46" s="20"/>
    </row>
    <row r="47" spans="6:8" x14ac:dyDescent="0.15">
      <c r="F47" s="20"/>
      <c r="G47" s="20"/>
      <c r="H47" s="20"/>
    </row>
    <row r="48" spans="6:8" x14ac:dyDescent="0.15">
      <c r="F48" s="20"/>
      <c r="G48" s="20"/>
      <c r="H48" s="20"/>
    </row>
    <row r="49" spans="6:8" x14ac:dyDescent="0.15">
      <c r="F49" s="20"/>
      <c r="G49" s="20"/>
      <c r="H49" s="20"/>
    </row>
    <row r="50" spans="6:8" x14ac:dyDescent="0.15">
      <c r="F50" s="20"/>
      <c r="G50" s="20"/>
      <c r="H50" s="20"/>
    </row>
    <row r="51" spans="6:8" x14ac:dyDescent="0.15">
      <c r="F51" s="20"/>
      <c r="G51" s="20"/>
      <c r="H51" s="20"/>
    </row>
    <row r="52" spans="6:8" x14ac:dyDescent="0.15">
      <c r="F52" s="20"/>
      <c r="G52" s="20"/>
      <c r="H52" s="20"/>
    </row>
    <row r="53" spans="6:8" x14ac:dyDescent="0.15">
      <c r="F53" s="20"/>
      <c r="G53" s="20"/>
      <c r="H53" s="20"/>
    </row>
  </sheetData>
  <sheetProtection formatCells="0" formatColumns="0" formatRows="0" insertRows="0" deleteRows="0"/>
  <mergeCells count="14">
    <mergeCell ref="A14:F14"/>
    <mergeCell ref="A1:J1"/>
    <mergeCell ref="B2:C2"/>
    <mergeCell ref="E2:J2"/>
    <mergeCell ref="E3:J3"/>
    <mergeCell ref="A3:A4"/>
    <mergeCell ref="B3:C4"/>
    <mergeCell ref="B5:C5"/>
    <mergeCell ref="E4:J4"/>
    <mergeCell ref="E5:J5"/>
    <mergeCell ref="B6:C6"/>
    <mergeCell ref="E6:J6"/>
    <mergeCell ref="E7:G7"/>
    <mergeCell ref="H7:I7"/>
  </mergeCells>
  <phoneticPr fontId="9" type="noConversion"/>
  <conditionalFormatting sqref="B14:B1048576 B1:B3 B6:B8">
    <cfRule type="duplicateValues" dxfId="5" priority="11"/>
  </conditionalFormatting>
  <conditionalFormatting sqref="B9:B12">
    <cfRule type="duplicateValues" dxfId="4" priority="10"/>
  </conditionalFormatting>
  <conditionalFormatting sqref="B1:B1048576">
    <cfRule type="duplicateValues" dxfId="3" priority="5"/>
  </conditionalFormatting>
  <conditionalFormatting sqref="B13">
    <cfRule type="duplicateValues" dxfId="2" priority="26"/>
  </conditionalFormatting>
  <conditionalFormatting sqref="B9:B13">
    <cfRule type="duplicateValues" dxfId="1" priority="27"/>
  </conditionalFormatting>
  <pageMargins left="0.69930555555555596" right="0.69930555555555596" top="0.75" bottom="0.75" header="0.3" footer="0.3"/>
  <pageSetup paperSize="9" scale="42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8"/>
  <sheetViews>
    <sheetView showGridLines="0" tabSelected="1" zoomScale="90" zoomScaleNormal="90" workbookViewId="0">
      <selection activeCell="Q8" sqref="Q8"/>
    </sheetView>
  </sheetViews>
  <sheetFormatPr defaultColWidth="9" defaultRowHeight="14.25" x14ac:dyDescent="0.15"/>
  <cols>
    <col min="1" max="1" width="20.125" style="3" customWidth="1"/>
    <col min="2" max="2" width="17.75" style="3" customWidth="1"/>
    <col min="3" max="3" width="27.125" style="3" customWidth="1"/>
    <col min="4" max="4" width="13.125" style="3" customWidth="1"/>
    <col min="5" max="5" width="11" style="3" customWidth="1"/>
    <col min="6" max="6" width="13.125" style="3" customWidth="1"/>
    <col min="7" max="7" width="15.875" style="3" customWidth="1"/>
    <col min="8" max="9" width="13.125" style="3" customWidth="1"/>
    <col min="10" max="10" width="14.5" style="3" customWidth="1"/>
    <col min="11" max="11" width="11.5" style="6" customWidth="1"/>
    <col min="12" max="16384" width="9" style="3"/>
  </cols>
  <sheetData>
    <row r="1" spans="1:11" customFormat="1" ht="26.25" x14ac:dyDescent="0.15">
      <c r="A1" s="89" t="s">
        <v>21</v>
      </c>
      <c r="B1" s="90"/>
      <c r="C1" s="90"/>
      <c r="D1" s="90"/>
      <c r="E1" s="90"/>
      <c r="F1" s="90"/>
      <c r="G1" s="91"/>
      <c r="H1" s="8"/>
      <c r="I1" s="8"/>
      <c r="J1" s="8"/>
      <c r="K1" s="8"/>
    </row>
    <row r="2" spans="1:11" customFormat="1" ht="22.5" customHeight="1" x14ac:dyDescent="0.15">
      <c r="A2" s="2" t="s">
        <v>1</v>
      </c>
      <c r="B2" s="92" t="str">
        <f>'Packing List'!B2:C2</f>
        <v>YAHEE TRADING LIMITED</v>
      </c>
      <c r="C2" s="92"/>
      <c r="D2" s="2" t="s">
        <v>2</v>
      </c>
      <c r="E2" s="92" t="str">
        <f>'Packing List'!E2</f>
        <v>YAHEE GMBH</v>
      </c>
      <c r="F2" s="92"/>
      <c r="G2" s="92"/>
      <c r="H2" s="9"/>
      <c r="I2" s="9"/>
      <c r="J2" s="9"/>
      <c r="K2" s="9"/>
    </row>
    <row r="3" spans="1:11" customFormat="1" ht="52.5" customHeight="1" x14ac:dyDescent="0.15">
      <c r="A3" s="68" t="s">
        <v>3</v>
      </c>
      <c r="B3" s="70" t="str">
        <f>'Packing List'!B3:C3</f>
        <v xml:space="preserve">ROOM 1003, 10 / F, LIPPO CENTRE, TOWER 1, NO.89 QUEENSWAY, HONG KONG  </v>
      </c>
      <c r="C3" s="72"/>
      <c r="D3" s="2" t="s">
        <v>4</v>
      </c>
      <c r="E3" s="92" t="str">
        <f>'Packing List'!E3</f>
        <v>HOEPFIGHEIMER STRASSE 11,74321 BIETIGHEIM-BISSINGEN  GERMANY</v>
      </c>
      <c r="F3" s="92"/>
      <c r="G3" s="92"/>
      <c r="H3" s="9"/>
      <c r="I3" s="9"/>
      <c r="J3" s="9"/>
      <c r="K3" s="9"/>
    </row>
    <row r="4" spans="1:11" customFormat="1" ht="22.9" customHeight="1" x14ac:dyDescent="0.15">
      <c r="A4" s="69"/>
      <c r="B4" s="73"/>
      <c r="C4" s="75"/>
      <c r="D4" s="40" t="s">
        <v>41</v>
      </c>
      <c r="E4" s="65" t="s">
        <v>43</v>
      </c>
      <c r="F4" s="66"/>
      <c r="G4" s="67"/>
      <c r="H4" s="9"/>
      <c r="I4" s="9"/>
      <c r="J4" s="9"/>
      <c r="K4" s="9"/>
    </row>
    <row r="5" spans="1:11" customFormat="1" ht="24.6" customHeight="1" x14ac:dyDescent="0.15">
      <c r="A5" s="40" t="s">
        <v>39</v>
      </c>
      <c r="B5" s="65" t="s">
        <v>40</v>
      </c>
      <c r="C5" s="67"/>
      <c r="D5" s="40" t="s">
        <v>42</v>
      </c>
      <c r="E5" s="65" t="s">
        <v>45</v>
      </c>
      <c r="F5" s="66"/>
      <c r="G5" s="67"/>
      <c r="H5" s="9"/>
      <c r="I5" s="9"/>
      <c r="J5" s="9"/>
      <c r="K5" s="9"/>
    </row>
    <row r="6" spans="1:11" customFormat="1" ht="22.5" customHeight="1" x14ac:dyDescent="0.15">
      <c r="A6" s="2" t="s">
        <v>5</v>
      </c>
      <c r="B6" s="86" t="s">
        <v>6</v>
      </c>
      <c r="C6" s="86"/>
      <c r="D6" s="2" t="s">
        <v>7</v>
      </c>
      <c r="E6" s="80" t="str">
        <f>'Packing List'!E6</f>
        <v>202210011HAM</v>
      </c>
      <c r="F6" s="80"/>
      <c r="G6" s="80"/>
      <c r="H6" s="10"/>
      <c r="I6" s="10"/>
      <c r="J6" s="10"/>
      <c r="K6" s="10"/>
    </row>
    <row r="7" spans="1:11" customFormat="1" ht="22.5" customHeight="1" x14ac:dyDescent="0.15">
      <c r="A7" s="2" t="s">
        <v>8</v>
      </c>
      <c r="B7" s="86" t="str">
        <f>'Packing List'!B7:B7</f>
        <v>CSLU6337413</v>
      </c>
      <c r="C7" s="86"/>
      <c r="D7" s="2" t="s">
        <v>50</v>
      </c>
      <c r="E7" s="87">
        <f>'Packing List'!E7</f>
        <v>44845</v>
      </c>
      <c r="F7" s="87"/>
      <c r="G7" s="87"/>
      <c r="H7" s="11"/>
      <c r="I7" s="11"/>
      <c r="J7" s="11"/>
      <c r="K7" s="11"/>
    </row>
    <row r="8" spans="1:11" customFormat="1" ht="24.75" customHeight="1" thickBot="1" x14ac:dyDescent="0.2">
      <c r="A8" s="46" t="s">
        <v>51</v>
      </c>
      <c r="B8" s="68"/>
      <c r="C8" s="68"/>
      <c r="D8" s="46" t="s">
        <v>22</v>
      </c>
      <c r="E8" s="88" t="s">
        <v>23</v>
      </c>
      <c r="F8" s="88"/>
      <c r="G8" s="88"/>
      <c r="H8" s="12"/>
      <c r="I8" s="12"/>
      <c r="J8" s="12"/>
      <c r="K8" s="12"/>
    </row>
    <row r="9" spans="1:11" customFormat="1" ht="45" x14ac:dyDescent="0.15">
      <c r="A9" s="47" t="s">
        <v>10</v>
      </c>
      <c r="B9" s="48" t="s">
        <v>24</v>
      </c>
      <c r="C9" s="48" t="s">
        <v>25</v>
      </c>
      <c r="D9" s="49" t="s">
        <v>37</v>
      </c>
      <c r="E9" s="49" t="s">
        <v>26</v>
      </c>
      <c r="F9" s="48" t="s">
        <v>27</v>
      </c>
      <c r="G9" s="49" t="s">
        <v>46</v>
      </c>
      <c r="H9" s="49" t="s">
        <v>28</v>
      </c>
      <c r="I9" s="49" t="s">
        <v>29</v>
      </c>
      <c r="J9" s="50" t="s">
        <v>30</v>
      </c>
      <c r="K9" s="50" t="s">
        <v>31</v>
      </c>
    </row>
    <row r="10" spans="1:11" ht="30" customHeight="1" x14ac:dyDescent="0.15">
      <c r="A10" s="51">
        <f>'Packing List'!B9</f>
        <v>610615</v>
      </c>
      <c r="B10" s="32" t="s">
        <v>63</v>
      </c>
      <c r="C10" s="32" t="s">
        <v>64</v>
      </c>
      <c r="D10" s="7">
        <f>'Packing List'!H9</f>
        <v>62</v>
      </c>
      <c r="E10" s="93">
        <v>49.544000000000004</v>
      </c>
      <c r="F10" s="34">
        <f t="shared" ref="F10:F14" si="0">E10*D10</f>
        <v>3071.7280000000001</v>
      </c>
      <c r="G10" s="34">
        <f t="shared" ref="G10:G14" si="1">F10*0.97</f>
        <v>2979.5761600000001</v>
      </c>
      <c r="H10" s="35">
        <f>'Packing List'!J9</f>
        <v>1773.2</v>
      </c>
      <c r="I10" s="13">
        <f ca="1">H10/$H$15</f>
        <v>0.16160842857403254</v>
      </c>
      <c r="J10" s="14">
        <v>73269098900</v>
      </c>
      <c r="K10" s="26">
        <v>2.7000000000000003E-2</v>
      </c>
    </row>
    <row r="11" spans="1:11" ht="30" customHeight="1" x14ac:dyDescent="0.15">
      <c r="A11" s="51" t="str">
        <f>'Packing List'!B10</f>
        <v>591290 Black</v>
      </c>
      <c r="B11" s="32" t="s">
        <v>61</v>
      </c>
      <c r="C11" s="32" t="s">
        <v>62</v>
      </c>
      <c r="D11" s="7">
        <f>'Packing List'!H10</f>
        <v>70</v>
      </c>
      <c r="E11" s="93">
        <v>18.337000000000003</v>
      </c>
      <c r="F11" s="34">
        <f t="shared" si="0"/>
        <v>1283.5900000000001</v>
      </c>
      <c r="G11" s="34">
        <f t="shared" si="1"/>
        <v>1245.0823</v>
      </c>
      <c r="H11" s="35">
        <f>'Packing List'!J10</f>
        <v>777</v>
      </c>
      <c r="I11" s="13">
        <f ca="1">H11/$H$15</f>
        <v>7.0815333296877558E-2</v>
      </c>
      <c r="J11" s="14">
        <v>73269098900</v>
      </c>
      <c r="K11" s="26">
        <v>2.7000000000000003E-2</v>
      </c>
    </row>
    <row r="12" spans="1:11" ht="30" customHeight="1" x14ac:dyDescent="0.15">
      <c r="A12" s="51" t="str">
        <f>'Packing List'!B11</f>
        <v>610657 Black</v>
      </c>
      <c r="B12" s="32" t="s">
        <v>63</v>
      </c>
      <c r="C12" s="32" t="s">
        <v>62</v>
      </c>
      <c r="D12" s="7">
        <f>'Packing List'!H11</f>
        <v>100</v>
      </c>
      <c r="E12" s="93">
        <v>28.468</v>
      </c>
      <c r="F12" s="34">
        <f t="shared" si="0"/>
        <v>2846.8</v>
      </c>
      <c r="G12" s="34">
        <f t="shared" si="1"/>
        <v>2761.3960000000002</v>
      </c>
      <c r="H12" s="35">
        <f>'Packing List'!J11</f>
        <v>1750</v>
      </c>
      <c r="I12" s="13">
        <f ca="1">H12/$H$15</f>
        <v>0.1594939939118864</v>
      </c>
      <c r="J12" s="14">
        <v>73269098900</v>
      </c>
      <c r="K12" s="26">
        <v>2.7000000000000003E-2</v>
      </c>
    </row>
    <row r="13" spans="1:11" ht="30" customHeight="1" x14ac:dyDescent="0.15">
      <c r="A13" s="51" t="str">
        <f>'Packing List'!B12</f>
        <v>610784 Black</v>
      </c>
      <c r="B13" s="32" t="s">
        <v>65</v>
      </c>
      <c r="C13" s="32" t="s">
        <v>66</v>
      </c>
      <c r="D13" s="7">
        <f>'Packing List'!H12</f>
        <v>30</v>
      </c>
      <c r="E13" s="93">
        <v>37.301000000000002</v>
      </c>
      <c r="F13" s="34">
        <f t="shared" si="0"/>
        <v>1119.03</v>
      </c>
      <c r="G13" s="34">
        <f t="shared" si="1"/>
        <v>1085.4591</v>
      </c>
      <c r="H13" s="35">
        <f>'Packing List'!J12</f>
        <v>552</v>
      </c>
      <c r="I13" s="13">
        <f ca="1">H13/$H$15</f>
        <v>5.0308962651063591E-2</v>
      </c>
      <c r="J13" s="14">
        <v>73269098900</v>
      </c>
      <c r="K13" s="26">
        <v>2.7000000000000003E-2</v>
      </c>
    </row>
    <row r="14" spans="1:11" ht="30" customHeight="1" x14ac:dyDescent="0.15">
      <c r="A14" s="51" t="str">
        <f>'Packing List'!B13</f>
        <v>610958 Black</v>
      </c>
      <c r="B14" s="32" t="s">
        <v>67</v>
      </c>
      <c r="C14" s="32" t="s">
        <v>68</v>
      </c>
      <c r="D14" s="7">
        <f>'Packing List'!H13</f>
        <v>360</v>
      </c>
      <c r="E14" s="93">
        <v>35.53</v>
      </c>
      <c r="F14" s="34">
        <f t="shared" si="0"/>
        <v>12790.800000000001</v>
      </c>
      <c r="G14" s="34">
        <f t="shared" si="1"/>
        <v>12407.076000000001</v>
      </c>
      <c r="H14" s="35">
        <f>'Packing List'!J13</f>
        <v>6120</v>
      </c>
      <c r="I14" s="13">
        <f ca="1">H14/$H$15</f>
        <v>0.55777328156613981</v>
      </c>
      <c r="J14" s="14">
        <v>73269098900</v>
      </c>
      <c r="K14" s="26">
        <v>2.7000000000000003E-2</v>
      </c>
    </row>
    <row r="15" spans="1:11" ht="21" customHeight="1" thickBot="1" x14ac:dyDescent="0.2">
      <c r="A15" s="81" t="s">
        <v>20</v>
      </c>
      <c r="B15" s="82"/>
      <c r="C15" s="83"/>
      <c r="D15" s="52">
        <f ca="1">SUM(OFFSET(D9,1,):OFFSET(D15,-1,))</f>
        <v>622</v>
      </c>
      <c r="E15" s="53"/>
      <c r="F15" s="54">
        <f ca="1">SUM(OFFSET(F9,1,):OFFSET(F15,-1,))</f>
        <v>21111.948000000004</v>
      </c>
      <c r="G15" s="54">
        <f ca="1">SUM(OFFSET(G9,1,):OFFSET(G15,-1,))</f>
        <v>20478.58956</v>
      </c>
      <c r="H15" s="54">
        <f ca="1">SUM(OFFSET(H9,1,):OFFSET(H15,-1,))</f>
        <v>10972.2</v>
      </c>
      <c r="I15" s="55">
        <f ca="1">SUM(OFFSET(I9,1,):OFFSET(I15,-1,))</f>
        <v>1</v>
      </c>
      <c r="J15" s="56"/>
      <c r="K15" s="57"/>
    </row>
    <row r="16" spans="1:11" ht="9.6" customHeight="1" x14ac:dyDescent="0.15">
      <c r="A16" s="84"/>
      <c r="B16" s="85"/>
      <c r="C16" s="85"/>
      <c r="D16" s="85"/>
      <c r="E16" s="85"/>
      <c r="F16" s="85"/>
      <c r="G16" s="43"/>
      <c r="H16" s="43"/>
      <c r="I16" s="43"/>
      <c r="J16" s="44"/>
      <c r="K16" s="45"/>
    </row>
    <row r="17" spans="7:7" x14ac:dyDescent="0.15">
      <c r="G17" s="3" t="s">
        <v>52</v>
      </c>
    </row>
    <row r="18" spans="7:7" x14ac:dyDescent="0.15">
      <c r="G18" s="3" t="s">
        <v>53</v>
      </c>
    </row>
  </sheetData>
  <mergeCells count="17">
    <mergeCell ref="A1:G1"/>
    <mergeCell ref="B2:C2"/>
    <mergeCell ref="E2:G2"/>
    <mergeCell ref="E3:G3"/>
    <mergeCell ref="A3:A4"/>
    <mergeCell ref="B3:C4"/>
    <mergeCell ref="B5:C5"/>
    <mergeCell ref="E4:G4"/>
    <mergeCell ref="E5:G5"/>
    <mergeCell ref="A15:C15"/>
    <mergeCell ref="A16:F16"/>
    <mergeCell ref="B6:C6"/>
    <mergeCell ref="E6:G6"/>
    <mergeCell ref="B7:C7"/>
    <mergeCell ref="E7:G7"/>
    <mergeCell ref="B8:C8"/>
    <mergeCell ref="E8:G8"/>
  </mergeCells>
  <phoneticPr fontId="9" type="noConversion"/>
  <conditionalFormatting sqref="D15">
    <cfRule type="cellIs" dxfId="0" priority="5" operator="notEqual">
      <formula>#REF!</formula>
    </cfRule>
  </conditionalFormatting>
  <pageMargins left="0.69930555555555596" right="0.69930555555555596" top="0.75" bottom="0.75" header="0.3" footer="0.3"/>
  <pageSetup paperSize="9" scale="4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D6"/>
  <sheetViews>
    <sheetView workbookViewId="0">
      <selection activeCell="B6" sqref="B6"/>
    </sheetView>
  </sheetViews>
  <sheetFormatPr defaultColWidth="9.625" defaultRowHeight="13.5" x14ac:dyDescent="0.15"/>
  <cols>
    <col min="1" max="1" width="22.625" customWidth="1"/>
    <col min="2" max="2" width="26.625" customWidth="1"/>
    <col min="3" max="3" width="41.875" customWidth="1"/>
    <col min="4" max="4" width="16.375" style="4" customWidth="1"/>
  </cols>
  <sheetData>
    <row r="1" spans="1:4" ht="14.25" x14ac:dyDescent="0.15">
      <c r="A1" s="1" t="s">
        <v>32</v>
      </c>
      <c r="B1" s="1" t="s">
        <v>24</v>
      </c>
      <c r="C1" s="1" t="s">
        <v>25</v>
      </c>
      <c r="D1" s="1" t="s">
        <v>38</v>
      </c>
    </row>
    <row r="2" spans="1:4" ht="82.9" customHeight="1" x14ac:dyDescent="0.15">
      <c r="A2" s="33" t="s">
        <v>56</v>
      </c>
      <c r="B2" s="33" t="s">
        <v>61</v>
      </c>
      <c r="C2" s="33" t="s">
        <v>62</v>
      </c>
      <c r="D2" s="42" t="s">
        <v>33</v>
      </c>
    </row>
    <row r="3" spans="1:4" ht="82.9" customHeight="1" x14ac:dyDescent="0.15">
      <c r="A3" s="33">
        <v>610615</v>
      </c>
      <c r="B3" s="33" t="s">
        <v>63</v>
      </c>
      <c r="C3" s="33" t="s">
        <v>64</v>
      </c>
      <c r="D3" s="42" t="s">
        <v>33</v>
      </c>
    </row>
    <row r="4" spans="1:4" ht="82.9" customHeight="1" x14ac:dyDescent="0.15">
      <c r="A4" s="33" t="s">
        <v>57</v>
      </c>
      <c r="B4" s="33" t="s">
        <v>63</v>
      </c>
      <c r="C4" s="33" t="s">
        <v>62</v>
      </c>
      <c r="D4" s="42" t="s">
        <v>33</v>
      </c>
    </row>
    <row r="5" spans="1:4" ht="82.9" customHeight="1" x14ac:dyDescent="0.15">
      <c r="A5" s="33" t="s">
        <v>58</v>
      </c>
      <c r="B5" s="33" t="s">
        <v>65</v>
      </c>
      <c r="C5" s="33" t="s">
        <v>66</v>
      </c>
      <c r="D5" s="42" t="s">
        <v>33</v>
      </c>
    </row>
    <row r="6" spans="1:4" ht="82.9" customHeight="1" x14ac:dyDescent="0.15">
      <c r="A6" s="33" t="s">
        <v>59</v>
      </c>
      <c r="B6" s="33" t="s">
        <v>67</v>
      </c>
      <c r="C6" s="33" t="s">
        <v>68</v>
      </c>
      <c r="D6" s="42" t="s">
        <v>33</v>
      </c>
    </row>
  </sheetData>
  <phoneticPr fontId="9" type="noConversion"/>
  <pageMargins left="0.69930555555555596" right="0.69930555555555596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Packing List</vt:lpstr>
      <vt:lpstr>Commercial Invoice</vt:lpstr>
      <vt:lpstr>Declaration 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 (2)</dc:creator>
  <cp:lastModifiedBy>YT20220701A</cp:lastModifiedBy>
  <cp:lastPrinted>2022-04-04T00:58:46Z</cp:lastPrinted>
  <dcterms:created xsi:type="dcterms:W3CDTF">2006-09-13T11:21:00Z</dcterms:created>
  <dcterms:modified xsi:type="dcterms:W3CDTF">2022-10-27T07:24:31Z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