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ank you. When I export these " sheetId="1" r:id="rId4"/>
  </sheets>
  <definedNames/>
  <calcPr/>
</workbook>
</file>

<file path=xl/sharedStrings.xml><?xml version="1.0" encoding="utf-8"?>
<sst xmlns="http://schemas.openxmlformats.org/spreadsheetml/2006/main" count="92" uniqueCount="61">
  <si>
    <t>TITLE</t>
  </si>
  <si>
    <t>YEAR</t>
  </si>
  <si>
    <t>MPAA RATING</t>
  </si>
  <si>
    <t>RUNTIME</t>
  </si>
  <si>
    <t>WIKIPEDIA ENTRY</t>
  </si>
  <si>
    <t>God's Army</t>
  </si>
  <si>
    <t>PG</t>
  </si>
  <si>
    <t>118 min</t>
  </si>
  <si>
    <t>Brigham City</t>
  </si>
  <si>
    <t>PG-13</t>
  </si>
  <si>
    <t>121 min</t>
  </si>
  <si>
    <t>The Other Side of Heaven</t>
  </si>
  <si>
    <t>113 min</t>
  </si>
  <si>
    <t>The Singles Ward</t>
  </si>
  <si>
    <t>104 min</t>
  </si>
  <si>
    <t>The R.M.</t>
  </si>
  <si>
    <t>101 min</t>
  </si>
  <si>
    <t>Saints and Soldiers</t>
  </si>
  <si>
    <t>90 min</t>
  </si>
  <si>
    <t>The Work and the Glory</t>
  </si>
  <si>
    <t>The Work and the Glory II: American Zion</t>
  </si>
  <si>
    <t>The Work and the Glory III: A House Divided</t>
  </si>
  <si>
    <t>95 min</t>
  </si>
  <si>
    <t>17 Miracles</t>
  </si>
  <si>
    <t>Ephraim's Rescue</t>
  </si>
  <si>
    <t>99 min</t>
  </si>
  <si>
    <t>The Cokeville Miracle</t>
  </si>
  <si>
    <t>94 min</t>
  </si>
  <si>
    <t>Freetown</t>
  </si>
  <si>
    <t>111 min</t>
  </si>
  <si>
    <t>Jane and Emma</t>
  </si>
  <si>
    <t>91 min</t>
  </si>
  <si>
    <t>The Fighting Preacher</t>
  </si>
  <si>
    <t>98 min</t>
  </si>
  <si>
    <t>The Best Two Years</t>
  </si>
  <si>
    <t>102 min</t>
  </si>
  <si>
    <t>Saints and Soldiers: Airborne Creed</t>
  </si>
  <si>
    <t>96 min</t>
  </si>
  <si>
    <t>The Saratov Approach</t>
  </si>
  <si>
    <t>108 min</t>
  </si>
  <si>
    <t>Saints and Soldiers: The Void</t>
  </si>
  <si>
    <t>Once I Was a Beehive</t>
  </si>
  <si>
    <t>119 min</t>
  </si>
  <si>
    <t>The Other Side of Heaven 2: Fire of Faith</t>
  </si>
  <si>
    <t>117 min</t>
  </si>
  <si>
    <t>Once I Was Engaged</t>
  </si>
  <si>
    <t>115 min</t>
  </si>
  <si>
    <t>Johnny Lingo (Short Film)</t>
  </si>
  <si>
    <t>Not Rated</t>
  </si>
  <si>
    <t>24 min</t>
  </si>
  <si>
    <t>The Phone Call (Short Film)</t>
  </si>
  <si>
    <t>Legacy: A Mormon Journey</t>
  </si>
  <si>
    <t>53 min</t>
  </si>
  <si>
    <t>The Testaments of One Fold and One Shepherd</t>
  </si>
  <si>
    <t>67 min</t>
  </si>
  <si>
    <t>Finding Faith in Christ</t>
  </si>
  <si>
    <t>28 min</t>
  </si>
  <si>
    <t>Joseph Smith: The Prophet of the Restoration</t>
  </si>
  <si>
    <t>69 min</t>
  </si>
  <si>
    <t>Meet the Mormons</t>
  </si>
  <si>
    <t>78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</si>
</sst>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2000.0</v>
      </c>
      <c r="C2" s="1" t="s">
        <v>6</v>
      </c>
      <c r="D2" s="1" t="s">
        <v>7</v>
      </c>
      <c r="E2" s="2" t="str">
        <f>HYPERLINK("https://en.wikipedia.org/wiki/God%27s_Army_(film)", "Link")</f>
        <v>Link</v>
      </c>
    </row>
    <row r="3">
      <c r="A3" s="1" t="s">
        <v>8</v>
      </c>
      <c r="B3" s="1">
        <v>2001.0</v>
      </c>
      <c r="C3" s="1" t="s">
        <v>9</v>
      </c>
      <c r="D3" s="1" t="s">
        <v>10</v>
      </c>
      <c r="E3" s="2" t="str">
        <f>HYPERLINK("https://en.wikipedia.org/wiki/Brigham_City_(film)", "Link")</f>
        <v>Link</v>
      </c>
    </row>
    <row r="4">
      <c r="A4" s="1" t="s">
        <v>11</v>
      </c>
      <c r="B4" s="1">
        <v>2001.0</v>
      </c>
      <c r="C4" s="1" t="s">
        <v>6</v>
      </c>
      <c r="D4" s="1" t="s">
        <v>12</v>
      </c>
      <c r="E4" s="2" t="str">
        <f>HYPERLINK("https://en.wikipedia.org/wiki/The_Other_Side_of_Heaven", "Link")</f>
        <v>Link</v>
      </c>
    </row>
    <row r="5">
      <c r="A5" s="1" t="s">
        <v>13</v>
      </c>
      <c r="B5" s="1">
        <v>2002.0</v>
      </c>
      <c r="C5" s="1" t="s">
        <v>6</v>
      </c>
      <c r="D5" s="1" t="s">
        <v>14</v>
      </c>
      <c r="E5" s="2" t="str">
        <f>HYPERLINK("https://en.wikipedia.org/wiki/The_Singles_Ward", "Link")</f>
        <v>Link</v>
      </c>
    </row>
    <row r="6">
      <c r="A6" s="1" t="s">
        <v>15</v>
      </c>
      <c r="B6" s="1">
        <v>2003.0</v>
      </c>
      <c r="C6" s="1" t="s">
        <v>6</v>
      </c>
      <c r="D6" s="1" t="s">
        <v>16</v>
      </c>
      <c r="E6" s="2" t="str">
        <f>HYPERLINK("https://en.wikipedia.org/wiki/The_R.M.", "Link")</f>
        <v>Link</v>
      </c>
    </row>
    <row r="7">
      <c r="A7" s="1" t="s">
        <v>17</v>
      </c>
      <c r="B7" s="1">
        <v>2003.0</v>
      </c>
      <c r="C7" s="1" t="s">
        <v>9</v>
      </c>
      <c r="D7" s="1" t="s">
        <v>18</v>
      </c>
      <c r="E7" s="2" t="str">
        <f>HYPERLINK("https://en.wikipedia.org/wiki/Saints_and_Soldiers", "Link")</f>
        <v>Link</v>
      </c>
    </row>
    <row r="8">
      <c r="A8" s="1" t="s">
        <v>19</v>
      </c>
      <c r="B8" s="1">
        <v>2004.0</v>
      </c>
      <c r="C8" s="1" t="s">
        <v>6</v>
      </c>
      <c r="D8" s="1" t="s">
        <v>7</v>
      </c>
      <c r="E8" s="2" t="str">
        <f>HYPERLINK("https://en.wikipedia.org/wiki/The_Work_and_the_Glory_(film)", "Link")</f>
        <v>Link</v>
      </c>
    </row>
    <row r="9">
      <c r="A9" s="1" t="s">
        <v>20</v>
      </c>
      <c r="B9" s="1">
        <v>2005.0</v>
      </c>
      <c r="C9" s="1" t="s">
        <v>9</v>
      </c>
      <c r="D9" s="1" t="s">
        <v>16</v>
      </c>
      <c r="E9" s="2" t="str">
        <f>HYPERLINK("https://en.wikipedia.org/wiki/The_Work_and_the_Glory:_American_Zion", "Link")</f>
        <v>Link</v>
      </c>
    </row>
    <row r="10">
      <c r="A10" s="1" t="s">
        <v>21</v>
      </c>
      <c r="B10" s="1">
        <v>2006.0</v>
      </c>
      <c r="C10" s="1" t="s">
        <v>6</v>
      </c>
      <c r="D10" s="1" t="s">
        <v>22</v>
      </c>
      <c r="E10" s="2" t="str">
        <f>HYPERLINK("https://en.wikipedia.org/wiki/The_Work_and_the_Glory:_A_House_Divided", "Link")</f>
        <v>Link</v>
      </c>
    </row>
    <row r="11">
      <c r="A11" s="1" t="s">
        <v>23</v>
      </c>
      <c r="B11" s="1">
        <v>2011.0</v>
      </c>
      <c r="C11" s="1" t="s">
        <v>6</v>
      </c>
      <c r="D11" s="1" t="s">
        <v>12</v>
      </c>
      <c r="E11" s="2" t="str">
        <f>HYPERLINK("https://en.wikipedia.org/wiki/17_Miracles", "Link")</f>
        <v>Link</v>
      </c>
    </row>
    <row r="12">
      <c r="A12" s="1" t="s">
        <v>24</v>
      </c>
      <c r="B12" s="1">
        <v>2013.0</v>
      </c>
      <c r="C12" s="1" t="s">
        <v>6</v>
      </c>
      <c r="D12" s="1" t="s">
        <v>25</v>
      </c>
      <c r="E12" s="2" t="str">
        <f>HYPERLINK("https://en.wikipedia.org/wiki/Ephraim%27s_Rescue", "Link")</f>
        <v>Link</v>
      </c>
    </row>
    <row r="13">
      <c r="A13" s="1" t="s">
        <v>26</v>
      </c>
      <c r="B13" s="1">
        <v>2015.0</v>
      </c>
      <c r="C13" s="1" t="s">
        <v>9</v>
      </c>
      <c r="D13" s="1" t="s">
        <v>27</v>
      </c>
      <c r="E13" s="2" t="str">
        <f>HYPERLINK("https://en.wikipedia.org/wiki/The_Cokeville_Miracle", "Link")</f>
        <v>Link</v>
      </c>
    </row>
    <row r="14">
      <c r="A14" s="1" t="s">
        <v>28</v>
      </c>
      <c r="B14" s="1">
        <v>2015.0</v>
      </c>
      <c r="C14" s="1" t="s">
        <v>9</v>
      </c>
      <c r="D14" s="1" t="s">
        <v>29</v>
      </c>
      <c r="E14" s="2" t="str">
        <f>HYPERLINK("https://en.wikipedia.org/wiki/Freetown_(2015_film)", "Link")</f>
        <v>Link</v>
      </c>
    </row>
    <row r="15">
      <c r="A15" s="1" t="s">
        <v>30</v>
      </c>
      <c r="B15" s="1">
        <v>2018.0</v>
      </c>
      <c r="C15" s="1" t="s">
        <v>6</v>
      </c>
      <c r="D15" s="1" t="s">
        <v>31</v>
      </c>
      <c r="E15" s="2" t="str">
        <f>HYPERLINK("https://en.wikipedia.org/wiki/Jane_and_Emma", "Link")</f>
        <v>Link</v>
      </c>
    </row>
    <row r="16">
      <c r="A16" s="1" t="s">
        <v>32</v>
      </c>
      <c r="B16" s="1">
        <v>2019.0</v>
      </c>
      <c r="C16" s="1" t="s">
        <v>6</v>
      </c>
      <c r="D16" s="1" t="s">
        <v>33</v>
      </c>
      <c r="E16" s="2" t="str">
        <f>HYPERLINK("https://en.wikipedia.org/wiki/The_Fighting_Preacher", "Link")</f>
        <v>Link</v>
      </c>
    </row>
    <row r="17">
      <c r="A17" s="1" t="s">
        <v>34</v>
      </c>
      <c r="B17" s="1">
        <v>2003.0</v>
      </c>
      <c r="C17" s="1" t="s">
        <v>6</v>
      </c>
      <c r="D17" s="1" t="s">
        <v>35</v>
      </c>
      <c r="E17" s="2" t="str">
        <f>HYPERLINK("https://en.wikipedia.org/wiki/The_Best_Two_Years", "Link")</f>
        <v>Link</v>
      </c>
    </row>
    <row r="18">
      <c r="A18" s="1" t="s">
        <v>36</v>
      </c>
      <c r="B18" s="1">
        <v>2012.0</v>
      </c>
      <c r="C18" s="1" t="s">
        <v>9</v>
      </c>
      <c r="D18" s="1" t="s">
        <v>37</v>
      </c>
      <c r="E18" s="2" t="str">
        <f>HYPERLINK("https://en.wikipedia.org/wiki/Saints_and_Soldiers:_Airborne_Creed", "Link")</f>
        <v>Link</v>
      </c>
    </row>
    <row r="19">
      <c r="A19" s="1" t="s">
        <v>38</v>
      </c>
      <c r="B19" s="1">
        <v>2013.0</v>
      </c>
      <c r="C19" s="1" t="s">
        <v>9</v>
      </c>
      <c r="D19" s="1" t="s">
        <v>39</v>
      </c>
      <c r="E19" s="2" t="str">
        <f>HYPERLINK("https://en.wikipedia.org/wiki/The_Saratov_Approach", "Link")</f>
        <v>Link</v>
      </c>
    </row>
    <row r="20">
      <c r="A20" s="1" t="s">
        <v>40</v>
      </c>
      <c r="B20" s="1">
        <v>2014.0</v>
      </c>
      <c r="C20" s="1" t="s">
        <v>9</v>
      </c>
      <c r="D20" s="1" t="s">
        <v>31</v>
      </c>
      <c r="E20" s="2" t="str">
        <f>HYPERLINK("https://en.wikipedia.org/wiki/Saints_and_Soldiers:_The_Void", "Link")</f>
        <v>Link</v>
      </c>
    </row>
    <row r="21">
      <c r="A21" s="1" t="s">
        <v>41</v>
      </c>
      <c r="B21" s="1">
        <v>2015.0</v>
      </c>
      <c r="C21" s="1" t="s">
        <v>6</v>
      </c>
      <c r="D21" s="1" t="s">
        <v>42</v>
      </c>
      <c r="E21" s="2" t="str">
        <f>HYPERLINK("https://en.wikipedia.org/wiki/Once_I_Was_a_Beehive", "Link")</f>
        <v>Link</v>
      </c>
    </row>
    <row r="22">
      <c r="A22" s="1" t="s">
        <v>43</v>
      </c>
      <c r="B22" s="1">
        <v>2019.0</v>
      </c>
      <c r="C22" s="1" t="s">
        <v>9</v>
      </c>
      <c r="D22" s="1" t="s">
        <v>44</v>
      </c>
      <c r="E22" s="2" t="str">
        <f>HYPERLINK("https://en.wikipedia.org/wiki/The_Other_Side_of_Heaven_2:_Fire_of_Faith", "Link")</f>
        <v>Link</v>
      </c>
    </row>
    <row r="23">
      <c r="A23" s="1" t="s">
        <v>45</v>
      </c>
      <c r="B23" s="1">
        <v>2021.0</v>
      </c>
      <c r="C23" s="1" t="s">
        <v>6</v>
      </c>
      <c r="D23" s="1" t="s">
        <v>46</v>
      </c>
      <c r="E23" s="2" t="str">
        <f>HYPERLINK("https://en.wikipedia.org/wiki/Once_I_Was_Engaged", "Link")</f>
        <v>Link</v>
      </c>
    </row>
    <row r="24">
      <c r="A24" s="3" t="s">
        <v>47</v>
      </c>
      <c r="B24" s="4">
        <v>1969.0</v>
      </c>
      <c r="C24" s="3" t="s">
        <v>48</v>
      </c>
      <c r="D24" s="3" t="s">
        <v>49</v>
      </c>
      <c r="E24" s="5" t="str">
        <f>HYPERLINK("https://en.wikipedia.org/wiki/Johnny_Lingo", "Link")</f>
        <v>Link</v>
      </c>
    </row>
    <row r="25">
      <c r="A25" s="3" t="s">
        <v>50</v>
      </c>
      <c r="B25" s="4">
        <v>1977.0</v>
      </c>
      <c r="C25" s="3" t="s">
        <v>48</v>
      </c>
      <c r="D25" s="3" t="s">
        <v>49</v>
      </c>
      <c r="E25" s="5" t="str">
        <f>HYPERLINK("https://en.wikipedia.org/wiki/The_Phone_Call_(1977_film)", "Link")</f>
        <v>Link</v>
      </c>
    </row>
    <row r="26">
      <c r="A26" s="3" t="s">
        <v>51</v>
      </c>
      <c r="B26" s="4">
        <v>1993.0</v>
      </c>
      <c r="C26" s="3" t="s">
        <v>48</v>
      </c>
      <c r="D26" s="3" t="s">
        <v>52</v>
      </c>
      <c r="E26" s="5" t="str">
        <f>HYPERLINK("https://en.wikipedia.org/wiki/Legacy:_A_Mormon_Journey", "Link")</f>
        <v>Link</v>
      </c>
    </row>
    <row r="27">
      <c r="A27" s="3" t="s">
        <v>53</v>
      </c>
      <c r="B27" s="4">
        <v>2000.0</v>
      </c>
      <c r="C27" s="3" t="s">
        <v>48</v>
      </c>
      <c r="D27" s="3" t="s">
        <v>54</v>
      </c>
      <c r="E27" s="5" t="str">
        <f>HYPERLINK("https://en.wikipedia.org/wiki/The_Testaments_of_One_Fold_and_One_Shepherd", "Link")</f>
        <v>Link</v>
      </c>
    </row>
    <row r="28">
      <c r="A28" s="3" t="s">
        <v>55</v>
      </c>
      <c r="B28" s="4">
        <v>2003.0</v>
      </c>
      <c r="C28" s="3" t="s">
        <v>48</v>
      </c>
      <c r="D28" s="3" t="s">
        <v>56</v>
      </c>
      <c r="E28" s="5" t="str">
        <f>HYPERLINK("https://en.wikipedia.org/wiki/Finding_Faith_in_Christ", "Link")</f>
        <v>Link</v>
      </c>
    </row>
    <row r="29">
      <c r="A29" s="3" t="s">
        <v>57</v>
      </c>
      <c r="B29" s="4">
        <v>2005.0</v>
      </c>
      <c r="C29" s="3" t="s">
        <v>48</v>
      </c>
      <c r="D29" s="3" t="s">
        <v>58</v>
      </c>
      <c r="E29" s="5" t="str">
        <f>HYPERLINK("https://en.wikipedia.org/wiki/Joseph_Smith:_Prophet_of_the_Restoration", "Link")</f>
        <v>Link</v>
      </c>
    </row>
    <row r="30">
      <c r="A30" s="3" t="s">
        <v>59</v>
      </c>
      <c r="B30" s="4">
        <v>2014.0</v>
      </c>
      <c r="C30" s="3" t="s">
        <v>6</v>
      </c>
      <c r="D30" s="3" t="s">
        <v>60</v>
      </c>
      <c r="E30" s="5" t="str">
        <f>HYPERLINK("https://en.wikipedia.org/wiki/Meet_the_Mormons", "Link")</f>
        <v>Link</v>
      </c>
    </row>
  </sheetData>
  <drawing r:id="rId1"/>
</worksheet>
</file>