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ncesegzy01/Documents/MLProject/blsh/result/"/>
    </mc:Choice>
  </mc:AlternateContent>
  <xr:revisionPtr revIDLastSave="0" documentId="8_{08064FBA-B697-8C4B-B8B4-F94D10836874}" xr6:coauthVersionLast="36" xr6:coauthVersionMax="36" xr10:uidLastSave="{00000000-0000-0000-0000-000000000000}"/>
  <bookViews>
    <workbookView xWindow="4280" yWindow="1080" windowWidth="27640" windowHeight="16940" activeTab="1" xr2:uid="{D6CD14DA-7500-0E4F-BAEC-5F5CDE46ECF5}"/>
  </bookViews>
  <sheets>
    <sheet name="unigram" sheetId="1" r:id="rId1"/>
    <sheet name="bigram" sheetId="2" r:id="rId2"/>
    <sheet name="trigram" sheetId="3" r:id="rId3"/>
    <sheet name="all_64_perms" sheetId="4" r:id="rId4"/>
    <sheet name="all_128_perms" sheetId="5" r:id="rId5"/>
    <sheet name="all_256_perms" sheetId="6" r:id="rId6"/>
    <sheet name="all_512_perms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7" l="1"/>
  <c r="D5" i="7"/>
  <c r="D4" i="7"/>
  <c r="D3" i="7"/>
  <c r="D2" i="7"/>
  <c r="C6" i="7"/>
  <c r="C5" i="7"/>
  <c r="C4" i="7"/>
  <c r="C3" i="7"/>
  <c r="C2" i="7"/>
  <c r="B6" i="7"/>
  <c r="B5" i="7"/>
  <c r="B4" i="7"/>
  <c r="B3" i="7"/>
  <c r="B2" i="7"/>
  <c r="D6" i="6"/>
  <c r="D5" i="6"/>
  <c r="D4" i="6"/>
  <c r="D3" i="6"/>
  <c r="D2" i="6"/>
  <c r="C6" i="6"/>
  <c r="C5" i="6"/>
  <c r="C4" i="6"/>
  <c r="C3" i="6"/>
  <c r="C2" i="6"/>
  <c r="B6" i="6"/>
  <c r="B5" i="6"/>
  <c r="B4" i="6"/>
  <c r="B3" i="6"/>
  <c r="B2" i="6"/>
  <c r="D6" i="5"/>
  <c r="D5" i="5"/>
  <c r="D4" i="5"/>
  <c r="D3" i="5"/>
  <c r="D2" i="5"/>
  <c r="C6" i="5"/>
  <c r="C5" i="5"/>
  <c r="C4" i="5"/>
  <c r="C3" i="5"/>
  <c r="C2" i="5"/>
  <c r="B6" i="5"/>
  <c r="B5" i="5"/>
  <c r="B4" i="5"/>
  <c r="B3" i="5"/>
  <c r="B2" i="5"/>
  <c r="D6" i="4"/>
  <c r="D5" i="4"/>
  <c r="D4" i="4"/>
  <c r="D3" i="4"/>
  <c r="D2" i="4"/>
  <c r="C6" i="4"/>
  <c r="C5" i="4"/>
  <c r="C4" i="4"/>
  <c r="C3" i="4"/>
  <c r="C2" i="4"/>
  <c r="B6" i="4"/>
  <c r="B5" i="4"/>
  <c r="B4" i="4"/>
  <c r="B3" i="4"/>
  <c r="B2" i="4"/>
  <c r="D6" i="1"/>
  <c r="E6" i="3"/>
  <c r="E5" i="3"/>
  <c r="E4" i="3"/>
  <c r="E3" i="3"/>
  <c r="E2" i="3"/>
  <c r="D6" i="3"/>
  <c r="D5" i="3"/>
  <c r="D4" i="3"/>
  <c r="D3" i="3"/>
  <c r="D2" i="3"/>
  <c r="C6" i="3"/>
  <c r="C5" i="3"/>
  <c r="C4" i="3"/>
  <c r="C3" i="3"/>
  <c r="C2" i="3"/>
  <c r="B6" i="3"/>
  <c r="B5" i="3"/>
  <c r="B4" i="3"/>
  <c r="B3" i="3"/>
  <c r="B2" i="3"/>
  <c r="E6" i="2"/>
  <c r="E5" i="2"/>
  <c r="E4" i="2"/>
  <c r="E3" i="2"/>
  <c r="E2" i="2"/>
  <c r="D6" i="2"/>
  <c r="D5" i="2"/>
  <c r="D4" i="2"/>
  <c r="D3" i="2"/>
  <c r="D2" i="2"/>
  <c r="C5" i="2"/>
  <c r="C6" i="2"/>
  <c r="C4" i="2"/>
  <c r="C3" i="2"/>
  <c r="C2" i="2"/>
  <c r="B6" i="2"/>
  <c r="B5" i="2"/>
  <c r="B4" i="2"/>
  <c r="B3" i="2"/>
  <c r="B2" i="2"/>
  <c r="E4" i="1"/>
  <c r="E6" i="1"/>
  <c r="E5" i="1"/>
  <c r="E3" i="1"/>
  <c r="E2" i="1"/>
  <c r="D5" i="1"/>
  <c r="D4" i="1"/>
  <c r="D3" i="1"/>
  <c r="D2" i="1"/>
  <c r="C6" i="1"/>
  <c r="C5" i="1"/>
  <c r="C4" i="1"/>
  <c r="C3" i="1"/>
  <c r="C2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<sst xmlns="http://schemas.openxmlformats.org/spreadsheetml/2006/main" count="31" uniqueCount="17">
  <si>
    <t>dataset</t>
  </si>
  <si>
    <t>permutation_64</t>
  </si>
  <si>
    <t>permutation_128</t>
  </si>
  <si>
    <t>permutation_256</t>
  </si>
  <si>
    <t>permutation_512</t>
  </si>
  <si>
    <t>uni_perm_64</t>
  </si>
  <si>
    <t>bi_perm_64</t>
  </si>
  <si>
    <t>tri_perm_64</t>
  </si>
  <si>
    <t>uni_perm_128</t>
  </si>
  <si>
    <t>bi_perm_128</t>
  </si>
  <si>
    <t>tri_perm_128</t>
  </si>
  <si>
    <t>tri_perm_256</t>
  </si>
  <si>
    <t>uni_perm_256</t>
  </si>
  <si>
    <t>bi_perm_256</t>
  </si>
  <si>
    <t>uni_perm_512</t>
  </si>
  <si>
    <t>bi_perm_512</t>
  </si>
  <si>
    <t>tri_perm_512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</si>
</sst>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Fill="1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D7E6-DBCE-C64D-9225-AFAE69E4CF40}">
  <dimension ref="A1:E6"/>
  <sheetViews>
    <sheetView workbookViewId="0">
      <selection activeCell="E2" sqref="E2:E6"/>
    </sheetView>
  </sheetViews>
  <sheetFormatPr baseColWidth="10" defaultRowHeight="16" x14ac:dyDescent="0.2"/>
  <cols>
    <col min="2" max="2" width="14.33203125" bestFit="1" customWidth="1"/>
    <col min="3" max="5" width="15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1000</v>
      </c>
      <c r="B2" s="2">
        <f>199.591512918472/60</f>
        <v>3.3265252153078668</v>
      </c>
      <c r="C2" s="4">
        <f>340.092142105102/60</f>
        <v>5.6682023684183669</v>
      </c>
      <c r="D2" s="4">
        <f>639.271300315856/60</f>
        <v>10.654521671930933</v>
      </c>
      <c r="E2" s="4">
        <f>1063.29840302467/60</f>
        <v>17.721640050411168</v>
      </c>
    </row>
    <row r="3" spans="1:5" x14ac:dyDescent="0.2">
      <c r="A3" s="1">
        <v>1500</v>
      </c>
      <c r="B3" s="2">
        <f>306.55378293991/60</f>
        <v>5.1092297156651663</v>
      </c>
      <c r="C3" s="4">
        <f>522.231029987335/60</f>
        <v>8.703850499788917</v>
      </c>
      <c r="D3" s="4">
        <f>1067.49047923088/60</f>
        <v>17.791507987181333</v>
      </c>
      <c r="E3" s="4">
        <f>1791.9135377407/60</f>
        <v>29.865225629011665</v>
      </c>
    </row>
    <row r="4" spans="1:5" x14ac:dyDescent="0.2">
      <c r="A4" s="1">
        <v>2000</v>
      </c>
      <c r="B4" s="2">
        <f>415.435475826263/60</f>
        <v>6.9239245971043832</v>
      </c>
      <c r="C4" s="4">
        <f>696.459709882736/60</f>
        <v>11.607661831378932</v>
      </c>
      <c r="D4" s="4">
        <f>1226.06900000572/60</f>
        <v>20.434483333428666</v>
      </c>
      <c r="E4" s="4">
        <f>2421.78102922439/60</f>
        <v>40.363017153739833</v>
      </c>
    </row>
    <row r="5" spans="1:5" x14ac:dyDescent="0.2">
      <c r="A5">
        <v>3000</v>
      </c>
      <c r="B5" s="3">
        <f>596.4869120121/60</f>
        <v>9.9414485335350005</v>
      </c>
      <c r="C5" s="5">
        <f>1050.19632005691/60</f>
        <v>17.503272000948503</v>
      </c>
      <c r="D5" s="5">
        <f>1913.6179447174/60</f>
        <v>31.893632411956666</v>
      </c>
      <c r="E5" s="5">
        <f>4083.41306018829/60</f>
        <v>68.056884336471498</v>
      </c>
    </row>
    <row r="6" spans="1:5" x14ac:dyDescent="0.2">
      <c r="A6">
        <v>5000</v>
      </c>
      <c r="B6" s="3">
        <f>1467.48978495597/60</f>
        <v>24.458163082599501</v>
      </c>
      <c r="C6" s="5">
        <f>2076.27201414108/60</f>
        <v>34.604533569018002</v>
      </c>
      <c r="D6" s="5">
        <f>10184.860923767/60</f>
        <v>169.74768206278335</v>
      </c>
      <c r="E6" s="5">
        <f>6069.6793847084/60</f>
        <v>101.16132307847333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581CF-DFB9-CE4C-ACD0-3AEEB265EBF6}">
  <dimension ref="A1:E6"/>
  <sheetViews>
    <sheetView tabSelected="1" workbookViewId="0">
      <selection activeCell="E2" sqref="E2:E6"/>
    </sheetView>
  </sheetViews>
  <sheetFormatPr baseColWidth="10" defaultRowHeight="16" x14ac:dyDescent="0.2"/>
  <cols>
    <col min="2" max="2" width="14.33203125" bestFit="1" customWidth="1"/>
    <col min="3" max="5" width="15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1000</v>
      </c>
      <c r="B2" s="3">
        <f>197.976488828659/60</f>
        <v>3.2996081471443168</v>
      </c>
      <c r="C2" s="5">
        <f>329.364439964294/60</f>
        <v>5.4894073327382333</v>
      </c>
      <c r="D2" s="5">
        <f>651.201521158218/60</f>
        <v>10.853358685970301</v>
      </c>
      <c r="E2" s="5">
        <f>1128.73659586906/60</f>
        <v>18.812276597817668</v>
      </c>
    </row>
    <row r="3" spans="1:5" x14ac:dyDescent="0.2">
      <c r="A3" s="1">
        <v>1500</v>
      </c>
      <c r="B3" s="3">
        <f>334.097737312316/60</f>
        <v>5.5682956218719335</v>
      </c>
      <c r="C3" s="5">
        <f>546.719816923141/60</f>
        <v>9.1119969487190176</v>
      </c>
      <c r="D3" s="5">
        <f>970.151199102401/60</f>
        <v>16.169186651706685</v>
      </c>
      <c r="E3" s="5">
        <f>1896.00850105285/60</f>
        <v>31.600141684214169</v>
      </c>
    </row>
    <row r="4" spans="1:5" x14ac:dyDescent="0.2">
      <c r="A4" s="1">
        <v>2000</v>
      </c>
      <c r="B4" s="3">
        <f>380.527188062667/60</f>
        <v>6.3421198010444497</v>
      </c>
      <c r="C4" s="5">
        <f>646.397473096847/60</f>
        <v>10.773291218280782</v>
      </c>
      <c r="D4" s="5">
        <f>1138.53641891479/60</f>
        <v>18.975606981913167</v>
      </c>
      <c r="E4" s="5">
        <f>2165.89976406097/60</f>
        <v>36.098329401016166</v>
      </c>
    </row>
    <row r="5" spans="1:5" x14ac:dyDescent="0.2">
      <c r="A5">
        <v>3000</v>
      </c>
      <c r="B5" s="3">
        <f>627.80222082138/60</f>
        <v>10.463370347023</v>
      </c>
      <c r="C5" s="5">
        <f>1045.72429704666/60</f>
        <v>17.428738284110999</v>
      </c>
      <c r="D5" s="5">
        <f>1895.51267623901/60</f>
        <v>31.591877937316834</v>
      </c>
      <c r="E5" s="5">
        <f>3886.4853041172/60</f>
        <v>64.774755068619996</v>
      </c>
    </row>
    <row r="6" spans="1:5" x14ac:dyDescent="0.2">
      <c r="A6">
        <v>5000</v>
      </c>
      <c r="B6" s="3">
        <f>1256.14879703521/60</f>
        <v>20.935813283920165</v>
      </c>
      <c r="C6" s="5">
        <f>1822.17153596878/60</f>
        <v>30.369525599479669</v>
      </c>
      <c r="D6" s="5">
        <f>3322.12734889984/60</f>
        <v>55.368789148330663</v>
      </c>
      <c r="E6" s="5">
        <f>6350.72069406509/60</f>
        <v>105.84534490108484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3240-EAF5-944C-A1D4-088522BD5B45}">
  <dimension ref="A1:E6"/>
  <sheetViews>
    <sheetView workbookViewId="0">
      <selection activeCell="E2" sqref="E2:E6"/>
    </sheetView>
  </sheetViews>
  <sheetFormatPr baseColWidth="10" defaultRowHeight="16" x14ac:dyDescent="0.2"/>
  <cols>
    <col min="2" max="2" width="14.33203125" bestFit="1" customWidth="1"/>
    <col min="3" max="5" width="15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1000</v>
      </c>
      <c r="B2" s="2">
        <f>197.212121009826/60</f>
        <v>3.2868686834970999</v>
      </c>
      <c r="C2" s="4">
        <f>390.517698049545/60</f>
        <v>6.5086283008257499</v>
      </c>
      <c r="D2" s="4">
        <f>614.360220193862/60</f>
        <v>10.239337003231034</v>
      </c>
      <c r="E2" s="4">
        <f>1177.22936081886/60</f>
        <v>19.620489346981</v>
      </c>
    </row>
    <row r="3" spans="1:5" x14ac:dyDescent="0.2">
      <c r="A3" s="1">
        <v>1500</v>
      </c>
      <c r="B3" s="2">
        <f>342.820529937744/60</f>
        <v>5.7136754989624006</v>
      </c>
      <c r="C3" s="4">
        <f>577.334999084472/60</f>
        <v>9.6222499847411989</v>
      </c>
      <c r="D3" s="4">
        <f>1062.40773820877/60</f>
        <v>17.706795636812835</v>
      </c>
      <c r="E3" s="4">
        <f>2176.76090216636/60</f>
        <v>36.27934836943934</v>
      </c>
    </row>
    <row r="4" spans="1:5" x14ac:dyDescent="0.2">
      <c r="A4" s="1">
        <v>2000</v>
      </c>
      <c r="B4" s="2">
        <f>646.082731008529/60</f>
        <v>10.768045516808817</v>
      </c>
      <c r="C4" s="4">
        <f>1042.53214025497/60</f>
        <v>17.375535670916168</v>
      </c>
      <c r="D4" s="4">
        <f>1542.608025074/60</f>
        <v>25.710133751233332</v>
      </c>
      <c r="E4" s="4">
        <f>3166.37944388389/60</f>
        <v>52.772990731398167</v>
      </c>
    </row>
    <row r="5" spans="1:5" x14ac:dyDescent="0.2">
      <c r="A5">
        <v>3000</v>
      </c>
      <c r="B5" s="2">
        <f>624.874140977859/60</f>
        <v>10.414569016297651</v>
      </c>
      <c r="C5" s="4">
        <f>1067.850897789/60</f>
        <v>17.79751496315</v>
      </c>
      <c r="D5" s="4">
        <f>1984.62346386909/60</f>
        <v>33.077057731151498</v>
      </c>
      <c r="E5" s="4">
        <f>4220.23718714714/60</f>
        <v>70.337286452452332</v>
      </c>
    </row>
    <row r="6" spans="1:5" x14ac:dyDescent="0.2">
      <c r="A6">
        <v>5000</v>
      </c>
      <c r="B6" s="2">
        <f>918.199673652648/60</f>
        <v>15.303327894210801</v>
      </c>
      <c r="C6" s="4">
        <f>1627.16054415702/60</f>
        <v>27.119342402617001</v>
      </c>
      <c r="D6" s="4">
        <f>2895.73255491256/60</f>
        <v>48.262209248542668</v>
      </c>
      <c r="E6" s="4">
        <f>6299.40916681289/60</f>
        <v>104.99015278021484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1EB4-6B0F-3E4F-A14C-EFF4894B6812}">
  <dimension ref="A1:D6"/>
  <sheetViews>
    <sheetView workbookViewId="0">
      <selection activeCell="A2" sqref="A2:A6"/>
    </sheetView>
  </sheetViews>
  <sheetFormatPr baseColWidth="10" defaultRowHeight="16" x14ac:dyDescent="0.2"/>
  <cols>
    <col min="2" max="4" width="12.1640625" bestFit="1" customWidth="1"/>
  </cols>
  <sheetData>
    <row r="1" spans="1:4" x14ac:dyDescent="0.2">
      <c r="A1" t="s">
        <v>0</v>
      </c>
      <c r="B1" t="s">
        <v>5</v>
      </c>
      <c r="C1" t="s">
        <v>6</v>
      </c>
      <c r="D1" t="s">
        <v>7</v>
      </c>
    </row>
    <row r="2" spans="1:4" x14ac:dyDescent="0.2">
      <c r="A2" s="1">
        <v>1000</v>
      </c>
      <c r="B2" s="2">
        <f>199.591512918472/60</f>
        <v>3.3265252153078668</v>
      </c>
      <c r="C2" s="3">
        <f>197.976488828659/60</f>
        <v>3.2996081471443168</v>
      </c>
      <c r="D2" s="2">
        <f>197.212121009826/60</f>
        <v>3.2868686834970999</v>
      </c>
    </row>
    <row r="3" spans="1:4" x14ac:dyDescent="0.2">
      <c r="A3" s="1">
        <v>1500</v>
      </c>
      <c r="B3" s="2">
        <f>306.55378293991/60</f>
        <v>5.1092297156651663</v>
      </c>
      <c r="C3" s="3">
        <f>334.097737312316/60</f>
        <v>5.5682956218719335</v>
      </c>
      <c r="D3" s="2">
        <f>342.820529937744/60</f>
        <v>5.7136754989624006</v>
      </c>
    </row>
    <row r="4" spans="1:4" x14ac:dyDescent="0.2">
      <c r="A4" s="1">
        <v>2000</v>
      </c>
      <c r="B4" s="2">
        <f>415.435475826263/60</f>
        <v>6.9239245971043832</v>
      </c>
      <c r="C4" s="3">
        <f>380.527188062667/60</f>
        <v>6.3421198010444497</v>
      </c>
      <c r="D4" s="2">
        <f>646.082731008529/60</f>
        <v>10.768045516808817</v>
      </c>
    </row>
    <row r="5" spans="1:4" x14ac:dyDescent="0.2">
      <c r="A5">
        <v>3000</v>
      </c>
      <c r="B5" s="3">
        <f>596.4869120121/60</f>
        <v>9.9414485335350005</v>
      </c>
      <c r="C5" s="3">
        <f>627.80222082138/60</f>
        <v>10.463370347023</v>
      </c>
      <c r="D5" s="2">
        <f>624.874140977859/60</f>
        <v>10.414569016297651</v>
      </c>
    </row>
    <row r="6" spans="1:4" x14ac:dyDescent="0.2">
      <c r="A6">
        <v>5000</v>
      </c>
      <c r="B6" s="3">
        <f>1467.48978495597/60</f>
        <v>24.458163082599501</v>
      </c>
      <c r="C6" s="3">
        <f>1256.14879703521/60</f>
        <v>20.935813283920165</v>
      </c>
      <c r="D6" s="2">
        <f>918.199673652648/60</f>
        <v>15.303327894210801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8A08-3DBF-7448-86F0-F779BD034C3A}">
  <dimension ref="A1:D6"/>
  <sheetViews>
    <sheetView workbookViewId="0">
      <selection activeCell="A2" sqref="A2:A6"/>
    </sheetView>
  </sheetViews>
  <sheetFormatPr baseColWidth="10" defaultRowHeight="16" x14ac:dyDescent="0.2"/>
  <cols>
    <col min="2" max="2" width="13" bestFit="1" customWidth="1"/>
    <col min="3" max="3" width="12" bestFit="1" customWidth="1"/>
    <col min="4" max="4" width="12.33203125" bestFit="1" customWidth="1"/>
  </cols>
  <sheetData>
    <row r="1" spans="1:4" x14ac:dyDescent="0.2">
      <c r="A1" t="s">
        <v>0</v>
      </c>
      <c r="B1" t="s">
        <v>8</v>
      </c>
      <c r="C1" t="s">
        <v>9</v>
      </c>
      <c r="D1" t="s">
        <v>10</v>
      </c>
    </row>
    <row r="2" spans="1:4" x14ac:dyDescent="0.2">
      <c r="A2" s="1">
        <v>1000</v>
      </c>
      <c r="B2" s="4">
        <f>340.092142105102/60</f>
        <v>5.6682023684183669</v>
      </c>
      <c r="C2" s="5">
        <f>329.364439964294/60</f>
        <v>5.4894073327382333</v>
      </c>
      <c r="D2" s="4">
        <f>390.517698049545/60</f>
        <v>6.5086283008257499</v>
      </c>
    </row>
    <row r="3" spans="1:4" x14ac:dyDescent="0.2">
      <c r="A3" s="1">
        <v>1500</v>
      </c>
      <c r="B3" s="4">
        <f>522.231029987335/60</f>
        <v>8.703850499788917</v>
      </c>
      <c r="C3" s="5">
        <f>546.719816923141/60</f>
        <v>9.1119969487190176</v>
      </c>
      <c r="D3" s="4">
        <f>577.334999084472/60</f>
        <v>9.6222499847411989</v>
      </c>
    </row>
    <row r="4" spans="1:4" x14ac:dyDescent="0.2">
      <c r="A4" s="1">
        <v>2000</v>
      </c>
      <c r="B4" s="4">
        <f>696.459709882736/60</f>
        <v>11.607661831378932</v>
      </c>
      <c r="C4" s="5">
        <f>646.397473096847/60</f>
        <v>10.773291218280782</v>
      </c>
      <c r="D4" s="4">
        <f>1042.53214025497/60</f>
        <v>17.375535670916168</v>
      </c>
    </row>
    <row r="5" spans="1:4" x14ac:dyDescent="0.2">
      <c r="A5">
        <v>3000</v>
      </c>
      <c r="B5" s="5">
        <f>1050.19632005691/60</f>
        <v>17.503272000948503</v>
      </c>
      <c r="C5" s="5">
        <f>1045.72429704666/60</f>
        <v>17.428738284110999</v>
      </c>
      <c r="D5" s="4">
        <f>1067.850897789/60</f>
        <v>17.79751496315</v>
      </c>
    </row>
    <row r="6" spans="1:4" x14ac:dyDescent="0.2">
      <c r="A6">
        <v>5000</v>
      </c>
      <c r="B6" s="5">
        <f>2076.27201414108/60</f>
        <v>34.604533569018002</v>
      </c>
      <c r="C6" s="5">
        <f>1822.17153596878/60</f>
        <v>30.369525599479669</v>
      </c>
      <c r="D6" s="4">
        <f>1627.16054415702/60</f>
        <v>27.119342402617001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1D47-018E-7F41-BE67-284D17EEB394}">
  <dimension ref="A1:D6"/>
  <sheetViews>
    <sheetView workbookViewId="0">
      <selection activeCell="A2" sqref="A2:A6"/>
    </sheetView>
  </sheetViews>
  <sheetFormatPr baseColWidth="10" defaultRowHeight="16" x14ac:dyDescent="0.2"/>
  <cols>
    <col min="2" max="2" width="13" bestFit="1" customWidth="1"/>
    <col min="3" max="3" width="12.6640625" bestFit="1" customWidth="1"/>
    <col min="4" max="4" width="12.33203125" bestFit="1" customWidth="1"/>
  </cols>
  <sheetData>
    <row r="1" spans="1:4" x14ac:dyDescent="0.2">
      <c r="A1" t="s">
        <v>0</v>
      </c>
      <c r="B1" t="s">
        <v>12</v>
      </c>
      <c r="C1" t="s">
        <v>13</v>
      </c>
      <c r="D1" t="s">
        <v>11</v>
      </c>
    </row>
    <row r="2" spans="1:4" x14ac:dyDescent="0.2">
      <c r="A2" s="1">
        <v>1000</v>
      </c>
      <c r="B2" s="4">
        <f>639.271300315856/60</f>
        <v>10.654521671930933</v>
      </c>
      <c r="C2" s="5">
        <f>651.201521158218/60</f>
        <v>10.853358685970301</v>
      </c>
      <c r="D2" s="4">
        <f>614.360220193862/60</f>
        <v>10.239337003231034</v>
      </c>
    </row>
    <row r="3" spans="1:4" x14ac:dyDescent="0.2">
      <c r="A3" s="1">
        <v>1500</v>
      </c>
      <c r="B3" s="4">
        <f>1067.49047923088/60</f>
        <v>17.791507987181333</v>
      </c>
      <c r="C3" s="5">
        <f>970.151199102401/60</f>
        <v>16.169186651706685</v>
      </c>
      <c r="D3" s="4">
        <f>1062.40773820877/60</f>
        <v>17.706795636812835</v>
      </c>
    </row>
    <row r="4" spans="1:4" x14ac:dyDescent="0.2">
      <c r="A4" s="1">
        <v>2000</v>
      </c>
      <c r="B4" s="4">
        <f>1226.06900000572/60</f>
        <v>20.434483333428666</v>
      </c>
      <c r="C4" s="5">
        <f>1138.53641891479/60</f>
        <v>18.975606981913167</v>
      </c>
      <c r="D4" s="4">
        <f>1542.608025074/60</f>
        <v>25.710133751233332</v>
      </c>
    </row>
    <row r="5" spans="1:4" x14ac:dyDescent="0.2">
      <c r="A5">
        <v>3000</v>
      </c>
      <c r="B5" s="5">
        <f>1913.6179447174/60</f>
        <v>31.893632411956666</v>
      </c>
      <c r="C5" s="5">
        <f>1895.51267623901/60</f>
        <v>31.591877937316834</v>
      </c>
      <c r="D5" s="4">
        <f>1984.62346386909/60</f>
        <v>33.077057731151498</v>
      </c>
    </row>
    <row r="6" spans="1:4" x14ac:dyDescent="0.2">
      <c r="A6">
        <v>5000</v>
      </c>
      <c r="B6" s="5">
        <f>10184.860923767/60</f>
        <v>169.74768206278335</v>
      </c>
      <c r="C6" s="5">
        <f>3322.12734889984/60</f>
        <v>55.368789148330663</v>
      </c>
      <c r="D6" s="4">
        <f>2895.73255491256/60</f>
        <v>48.262209248542668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A299-3A03-9142-BC96-13EE17170DFC}">
  <dimension ref="A1:D6"/>
  <sheetViews>
    <sheetView workbookViewId="0">
      <selection activeCell="B1" sqref="B1"/>
    </sheetView>
  </sheetViews>
  <sheetFormatPr baseColWidth="10" defaultRowHeight="16" x14ac:dyDescent="0.2"/>
  <cols>
    <col min="2" max="2" width="13" bestFit="1" customWidth="1"/>
  </cols>
  <sheetData>
    <row r="1" spans="1:4" x14ac:dyDescent="0.2">
      <c r="A1" t="s">
        <v>0</v>
      </c>
      <c r="B1" t="s">
        <v>14</v>
      </c>
      <c r="C1" t="s">
        <v>15</v>
      </c>
      <c r="D1" t="s">
        <v>16</v>
      </c>
    </row>
    <row r="2" spans="1:4" x14ac:dyDescent="0.2">
      <c r="A2" s="1">
        <v>1000</v>
      </c>
      <c r="B2" s="4">
        <f>1063.29840302467/60</f>
        <v>17.721640050411168</v>
      </c>
      <c r="C2" s="5">
        <f>1128.73659586906/60</f>
        <v>18.812276597817668</v>
      </c>
      <c r="D2" s="4">
        <f>1177.22936081886/60</f>
        <v>19.620489346981</v>
      </c>
    </row>
    <row r="3" spans="1:4" x14ac:dyDescent="0.2">
      <c r="A3" s="1">
        <v>1500</v>
      </c>
      <c r="B3" s="4">
        <f>1791.9135377407/60</f>
        <v>29.865225629011665</v>
      </c>
      <c r="C3" s="5">
        <f>1896.00850105285/60</f>
        <v>31.600141684214169</v>
      </c>
      <c r="D3" s="4">
        <f>2176.76090216636/60</f>
        <v>36.27934836943934</v>
      </c>
    </row>
    <row r="4" spans="1:4" x14ac:dyDescent="0.2">
      <c r="A4" s="1">
        <v>2000</v>
      </c>
      <c r="B4" s="4">
        <f>2421.78102922439/60</f>
        <v>40.363017153739833</v>
      </c>
      <c r="C4" s="5">
        <f>2165.89976406097/60</f>
        <v>36.098329401016166</v>
      </c>
      <c r="D4" s="4">
        <f>3166.37944388389/60</f>
        <v>52.772990731398167</v>
      </c>
    </row>
    <row r="5" spans="1:4" x14ac:dyDescent="0.2">
      <c r="A5">
        <v>3000</v>
      </c>
      <c r="B5" s="5">
        <f>4083.41306018829/60</f>
        <v>68.056884336471498</v>
      </c>
      <c r="C5" s="5">
        <f>3886.4853041172/60</f>
        <v>64.774755068619996</v>
      </c>
      <c r="D5" s="4">
        <f>4220.23718714714/60</f>
        <v>70.337286452452332</v>
      </c>
    </row>
    <row r="6" spans="1:4" x14ac:dyDescent="0.2">
      <c r="A6">
        <v>5000</v>
      </c>
      <c r="B6" s="5">
        <f>6069.6793847084/60</f>
        <v>101.16132307847333</v>
      </c>
      <c r="C6" s="5">
        <f>6350.72069406509/60</f>
        <v>105.84534490108484</v>
      </c>
      <c r="D6" s="4">
        <f>6299.40916681289/60</f>
        <v>104.99015278021484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unigram</vt:lpstr>
      <vt:lpstr>bigram</vt:lpstr>
      <vt:lpstr>trigram</vt:lpstr>
      <vt:lpstr>all_64_perms</vt:lpstr>
      <vt:lpstr>all_128_perms</vt:lpstr>
      <vt:lpstr>all_256_perms</vt:lpstr>
      <vt:lpstr>all_512_perms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2019-02-25T16:06:19Z</dcterms:created>
  <dcterms:modified xsi:type="dcterms:W3CDTF">2019-02-27T15:21:27Z</dcterms:modified>
</cp:coreProperties>
</file>